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Alisonhmullin/Development/advocacy_institute/deactivation_handler/public/data/Q1_2019/"/>
    </mc:Choice>
  </mc:AlternateContent>
  <xr:revisionPtr revIDLastSave="0" documentId="13_ncr:1_{0F6D0949-F05F-3C42-B2D7-AF22068DF6BD}" xr6:coauthVersionLast="40" xr6:coauthVersionMax="40" xr10:uidLastSave="{00000000-0000-0000-0000-000000000000}"/>
  <bookViews>
    <workbookView xWindow="0" yWindow="460" windowWidth="25600" windowHeight="15540" xr2:uid="{00000000-000D-0000-FFFF-FFFF00000000}"/>
  </bookViews>
  <sheets>
    <sheet name="to_deactivate" sheetId="4" r:id="rId1"/>
    <sheet name="IMPORT minus majority" sheetId="3" r:id="rId2"/>
    <sheet name="IMPORT correct majority" sheetId="2" r:id="rId3"/>
    <sheet name="all_active" sheetId="1" r:id="rId4"/>
  </sheets>
  <externalReferences>
    <externalReference r:id="rId5"/>
  </externalReferences>
  <calcPr calcId="191029"/>
</workbook>
</file>

<file path=xl/calcChain.xml><?xml version="1.0" encoding="utf-8"?>
<calcChain xmlns="http://schemas.openxmlformats.org/spreadsheetml/2006/main">
  <c r="D206" i="4" l="1"/>
  <c r="C206" i="4"/>
  <c r="D83" i="4"/>
  <c r="C83" i="4"/>
  <c r="D248" i="4"/>
  <c r="C248" i="4"/>
  <c r="D98" i="4"/>
  <c r="C98" i="4"/>
  <c r="D192" i="4"/>
  <c r="C192" i="4"/>
  <c r="D120" i="4"/>
  <c r="C120" i="4"/>
  <c r="D117" i="4"/>
  <c r="C117" i="4"/>
  <c r="D115" i="4"/>
  <c r="C115" i="4"/>
  <c r="D111" i="4"/>
  <c r="C111" i="4"/>
  <c r="D94" i="4"/>
  <c r="C94" i="4"/>
  <c r="D73" i="4"/>
  <c r="C73" i="4"/>
  <c r="D72" i="4"/>
  <c r="C72" i="4"/>
  <c r="D7" i="4"/>
  <c r="C7" i="4"/>
  <c r="D6" i="4"/>
  <c r="C6" i="4"/>
  <c r="D109" i="4"/>
  <c r="C109" i="4"/>
  <c r="D71" i="4"/>
  <c r="C71" i="4"/>
  <c r="D107" i="4"/>
  <c r="C107" i="4"/>
  <c r="D110" i="4"/>
  <c r="C110" i="4"/>
  <c r="D70" i="4"/>
  <c r="C70" i="4"/>
  <c r="D108" i="4"/>
  <c r="C108" i="4"/>
  <c r="D251" i="4"/>
  <c r="C251" i="4"/>
  <c r="D144" i="4"/>
  <c r="C144" i="4"/>
  <c r="D112" i="4"/>
  <c r="C112" i="4"/>
  <c r="D102" i="4"/>
  <c r="C102" i="4"/>
  <c r="D162" i="4"/>
  <c r="C162" i="4"/>
  <c r="D143" i="4"/>
  <c r="C143" i="4"/>
  <c r="D253" i="4"/>
  <c r="C253" i="4"/>
  <c r="D258" i="4"/>
  <c r="C258" i="4"/>
  <c r="D256" i="4"/>
  <c r="C256" i="4"/>
  <c r="D260" i="4"/>
  <c r="C260" i="4"/>
  <c r="D246" i="4"/>
  <c r="C246" i="4"/>
  <c r="D159" i="4"/>
  <c r="C159" i="4"/>
  <c r="D247" i="4"/>
  <c r="C247" i="4"/>
  <c r="D262" i="4"/>
  <c r="C262" i="4"/>
  <c r="D14" i="4"/>
  <c r="C14" i="4"/>
  <c r="D203" i="4"/>
  <c r="C203" i="4"/>
  <c r="D202" i="4"/>
  <c r="C202" i="4"/>
  <c r="D201" i="4"/>
  <c r="C201" i="4"/>
  <c r="D19" i="4"/>
  <c r="C19" i="4"/>
  <c r="D18" i="4"/>
  <c r="C18" i="4"/>
  <c r="D257" i="4"/>
  <c r="C257" i="4"/>
  <c r="D225" i="4"/>
  <c r="C225" i="4"/>
  <c r="D224" i="4"/>
  <c r="C224" i="4"/>
  <c r="D223" i="4"/>
  <c r="C223" i="4"/>
  <c r="D220" i="4"/>
  <c r="C220" i="4"/>
  <c r="D219" i="4"/>
  <c r="C219" i="4"/>
  <c r="D218" i="4"/>
  <c r="C218" i="4"/>
  <c r="D217" i="4"/>
  <c r="C217" i="4"/>
  <c r="D211" i="4"/>
  <c r="C211" i="4"/>
  <c r="D210" i="4"/>
  <c r="C210" i="4"/>
  <c r="D208" i="4"/>
  <c r="C208" i="4"/>
  <c r="D158" i="4"/>
  <c r="C158" i="4"/>
  <c r="D157" i="4"/>
  <c r="C157" i="4"/>
  <c r="D156" i="4"/>
  <c r="C156" i="4"/>
  <c r="D27" i="4"/>
  <c r="C27" i="4"/>
  <c r="D234" i="4"/>
  <c r="C234" i="4"/>
  <c r="D230" i="4"/>
  <c r="C230" i="4"/>
  <c r="D166" i="4"/>
  <c r="C166" i="4"/>
  <c r="D172" i="4"/>
  <c r="C172" i="4"/>
  <c r="D173" i="4"/>
  <c r="C173" i="4"/>
  <c r="D177" i="4"/>
  <c r="C177" i="4"/>
  <c r="D181" i="4"/>
  <c r="C181" i="4"/>
  <c r="D194" i="4"/>
  <c r="C194" i="4"/>
  <c r="D81" i="4"/>
  <c r="C81" i="4"/>
  <c r="D54" i="4"/>
  <c r="C54" i="4"/>
  <c r="D45" i="4"/>
  <c r="C45" i="4"/>
  <c r="D44" i="4"/>
  <c r="C44" i="4"/>
  <c r="D43" i="4"/>
  <c r="C43" i="4"/>
  <c r="D42" i="4"/>
  <c r="C42" i="4"/>
  <c r="D41" i="4"/>
  <c r="C41" i="4"/>
  <c r="D40" i="4"/>
  <c r="C40" i="4"/>
  <c r="D39" i="4"/>
  <c r="C39" i="4"/>
  <c r="D38" i="4"/>
  <c r="C38" i="4"/>
  <c r="D37" i="4"/>
  <c r="C37" i="4"/>
  <c r="D36" i="4"/>
  <c r="C36" i="4"/>
  <c r="D35" i="4"/>
  <c r="C35" i="4"/>
  <c r="D34" i="4"/>
  <c r="C34" i="4"/>
  <c r="D33" i="4"/>
  <c r="C33" i="4"/>
  <c r="D32" i="4"/>
  <c r="C32" i="4"/>
  <c r="D31" i="4"/>
  <c r="C31" i="4"/>
  <c r="D30" i="4"/>
  <c r="C30" i="4"/>
  <c r="D29" i="4"/>
  <c r="C29" i="4"/>
  <c r="D28" i="4"/>
  <c r="C28" i="4"/>
  <c r="D26" i="4"/>
  <c r="C26" i="4"/>
  <c r="D25" i="4"/>
  <c r="C25" i="4"/>
  <c r="D24" i="4"/>
  <c r="C24" i="4"/>
  <c r="D23" i="4"/>
  <c r="C23" i="4"/>
  <c r="D22" i="4"/>
  <c r="C22" i="4"/>
  <c r="D215" i="4"/>
  <c r="C215" i="4"/>
  <c r="D204" i="4"/>
  <c r="C204" i="4"/>
  <c r="D58" i="4"/>
  <c r="C58" i="4"/>
  <c r="D57" i="4"/>
  <c r="C57" i="4"/>
  <c r="D53" i="4"/>
  <c r="C53" i="4"/>
  <c r="D52" i="4"/>
  <c r="C52" i="4"/>
  <c r="D51" i="4"/>
  <c r="C51" i="4"/>
  <c r="D50" i="4"/>
  <c r="C50" i="4"/>
  <c r="D49" i="4"/>
  <c r="C49" i="4"/>
  <c r="D48" i="4"/>
  <c r="C48" i="4"/>
  <c r="D47" i="4"/>
  <c r="C47" i="4"/>
  <c r="D46" i="4"/>
  <c r="C46" i="4"/>
  <c r="D142" i="4"/>
  <c r="C142" i="4"/>
  <c r="D254" i="4"/>
  <c r="C254" i="4"/>
  <c r="D141" i="4"/>
  <c r="C141" i="4"/>
  <c r="D105" i="4"/>
  <c r="C105" i="4"/>
  <c r="D255" i="4"/>
  <c r="C255" i="4"/>
  <c r="D160" i="4"/>
  <c r="C160" i="4"/>
  <c r="D259" i="4"/>
  <c r="C259" i="4"/>
  <c r="D62" i="4"/>
  <c r="C62" i="4"/>
  <c r="D13" i="4"/>
  <c r="C13" i="4"/>
  <c r="D261" i="4"/>
  <c r="C261" i="4"/>
  <c r="D5" i="4"/>
  <c r="C5" i="4"/>
  <c r="D245" i="4"/>
  <c r="C245" i="4"/>
  <c r="D240" i="4"/>
  <c r="C240" i="4"/>
  <c r="D96" i="4"/>
  <c r="C96" i="4"/>
  <c r="D61" i="4"/>
  <c r="C61" i="4"/>
  <c r="D56" i="4"/>
  <c r="C56" i="4"/>
  <c r="D170" i="4"/>
  <c r="C170" i="4"/>
  <c r="D168" i="4"/>
  <c r="C168" i="4"/>
  <c r="D167" i="4"/>
  <c r="C167" i="4"/>
  <c r="D82" i="4"/>
  <c r="C82" i="4"/>
  <c r="D214" i="4"/>
  <c r="C214" i="4"/>
  <c r="D191" i="4"/>
  <c r="C191" i="4"/>
  <c r="D188" i="4"/>
  <c r="C188" i="4"/>
  <c r="D187" i="4"/>
  <c r="C187" i="4"/>
  <c r="D185" i="4"/>
  <c r="C185" i="4"/>
  <c r="D180" i="4"/>
  <c r="C180" i="4"/>
  <c r="D155" i="4"/>
  <c r="C155" i="4"/>
  <c r="D152" i="4"/>
  <c r="C152" i="4"/>
  <c r="D55" i="4"/>
  <c r="C55" i="4"/>
  <c r="D195" i="4"/>
  <c r="C195" i="4"/>
  <c r="D252" i="4"/>
  <c r="C252" i="4"/>
  <c r="D233" i="4"/>
  <c r="C233" i="4"/>
  <c r="D153" i="4"/>
  <c r="C153" i="4"/>
  <c r="D186" i="4"/>
  <c r="C186" i="4"/>
  <c r="D140" i="4"/>
  <c r="C140" i="4"/>
  <c r="D139" i="4"/>
  <c r="C139" i="4"/>
  <c r="D138" i="4"/>
  <c r="C138" i="4"/>
  <c r="D86" i="4"/>
  <c r="C86" i="4"/>
  <c r="D12" i="4"/>
  <c r="C12" i="4"/>
  <c r="D263" i="4"/>
  <c r="C263" i="4"/>
  <c r="D189" i="4"/>
  <c r="C189" i="4"/>
  <c r="D21" i="4"/>
  <c r="C21" i="4"/>
  <c r="D17" i="4"/>
  <c r="C17" i="4"/>
  <c r="D16" i="4"/>
  <c r="C16" i="4"/>
  <c r="D151" i="4"/>
  <c r="C151" i="4"/>
  <c r="D60" i="4"/>
  <c r="C60" i="4"/>
  <c r="D197" i="4"/>
  <c r="C197" i="4"/>
  <c r="D154" i="4"/>
  <c r="C154" i="4"/>
  <c r="D250" i="4"/>
  <c r="C250" i="4"/>
  <c r="D137" i="4"/>
  <c r="C137" i="4"/>
  <c r="D74" i="4"/>
  <c r="C74" i="4"/>
  <c r="D175" i="4"/>
  <c r="C175" i="4"/>
  <c r="D178" i="4"/>
  <c r="C178" i="4"/>
  <c r="D179" i="4"/>
  <c r="C179" i="4"/>
  <c r="D136" i="4"/>
  <c r="C136" i="4"/>
  <c r="D75" i="4"/>
  <c r="C75" i="4"/>
  <c r="D59" i="4"/>
  <c r="C59" i="4"/>
  <c r="D135" i="4"/>
  <c r="C135" i="4"/>
  <c r="D85" i="4"/>
  <c r="C85" i="4"/>
  <c r="D15" i="4"/>
  <c r="C15" i="4"/>
  <c r="D169" i="4"/>
  <c r="C169" i="4"/>
  <c r="D205" i="4"/>
  <c r="C205" i="4"/>
  <c r="D193" i="4"/>
  <c r="C193" i="4"/>
  <c r="D134" i="4"/>
  <c r="C134" i="4"/>
  <c r="D97" i="4"/>
  <c r="C97" i="4"/>
  <c r="D133" i="4"/>
  <c r="C133" i="4"/>
  <c r="D69" i="4"/>
  <c r="C69" i="4"/>
  <c r="D68" i="4"/>
  <c r="C68" i="4"/>
  <c r="D132" i="4"/>
  <c r="C132" i="4"/>
  <c r="D67" i="4"/>
  <c r="C67" i="4"/>
  <c r="D4" i="4"/>
  <c r="C4" i="4"/>
  <c r="D213" i="4"/>
  <c r="C213" i="4"/>
  <c r="D199" i="4"/>
  <c r="C199" i="4"/>
  <c r="D131" i="4"/>
  <c r="C131" i="4"/>
  <c r="D130" i="4"/>
  <c r="C130" i="4"/>
  <c r="D101" i="4"/>
  <c r="C101" i="4"/>
  <c r="D100" i="4"/>
  <c r="C100" i="4"/>
  <c r="D99" i="4"/>
  <c r="C99" i="4"/>
  <c r="D84" i="4"/>
  <c r="C84" i="4"/>
  <c r="D11" i="4"/>
  <c r="C11" i="4"/>
  <c r="D10" i="4"/>
  <c r="C10" i="4"/>
  <c r="D227" i="4"/>
  <c r="C227" i="4"/>
  <c r="D200" i="4"/>
  <c r="C200" i="4"/>
  <c r="D148" i="4"/>
  <c r="C148" i="4"/>
  <c r="D129" i="4"/>
  <c r="C129" i="4"/>
  <c r="D128" i="4"/>
  <c r="C128" i="4"/>
  <c r="D127" i="4"/>
  <c r="C127" i="4"/>
  <c r="D92" i="4"/>
  <c r="C92" i="4"/>
  <c r="D78" i="4"/>
  <c r="C78" i="4"/>
  <c r="D228" i="4"/>
  <c r="C228" i="4"/>
  <c r="D91" i="4"/>
  <c r="C91" i="4"/>
  <c r="D66" i="4"/>
  <c r="C66" i="4"/>
  <c r="D65" i="4"/>
  <c r="C65" i="4"/>
  <c r="D216" i="4"/>
  <c r="C216" i="4"/>
  <c r="D239" i="4"/>
  <c r="C239" i="4"/>
  <c r="D226" i="4"/>
  <c r="C226" i="4"/>
  <c r="D222" i="4"/>
  <c r="C222" i="4"/>
  <c r="D221" i="4"/>
  <c r="C221" i="4"/>
  <c r="D212" i="4"/>
  <c r="C212" i="4"/>
  <c r="D198" i="4"/>
  <c r="C198" i="4"/>
  <c r="D196" i="4"/>
  <c r="C196" i="4"/>
  <c r="D182" i="4"/>
  <c r="C182" i="4"/>
  <c r="D165" i="4"/>
  <c r="C165" i="4"/>
  <c r="D150" i="4"/>
  <c r="C150" i="4"/>
  <c r="D149" i="4"/>
  <c r="C149" i="4"/>
  <c r="D147" i="4"/>
  <c r="C147" i="4"/>
  <c r="D146" i="4"/>
  <c r="C146" i="4"/>
  <c r="D145" i="4"/>
  <c r="C145" i="4"/>
  <c r="D114" i="4"/>
  <c r="C114" i="4"/>
  <c r="D113" i="4"/>
  <c r="C113" i="4"/>
  <c r="D95" i="4"/>
  <c r="C95" i="4"/>
  <c r="D20" i="4"/>
  <c r="C20" i="4"/>
  <c r="D229" i="4"/>
  <c r="C229" i="4"/>
  <c r="D207" i="4"/>
  <c r="C207" i="4"/>
  <c r="D161" i="4"/>
  <c r="C161" i="4"/>
  <c r="D9" i="4"/>
  <c r="C9" i="4"/>
  <c r="D209" i="4"/>
  <c r="C209" i="4"/>
  <c r="D126" i="4"/>
  <c r="C126" i="4"/>
  <c r="D125" i="4"/>
  <c r="C125" i="4"/>
  <c r="D249" i="4"/>
  <c r="C249" i="4"/>
  <c r="D231" i="4"/>
  <c r="C231" i="4"/>
  <c r="D124" i="4"/>
  <c r="C124" i="4"/>
  <c r="D90" i="4"/>
  <c r="C90" i="4"/>
  <c r="D89" i="4"/>
  <c r="C89" i="4"/>
  <c r="D88" i="4"/>
  <c r="C88" i="4"/>
  <c r="D64" i="4"/>
  <c r="C64" i="4"/>
  <c r="D3" i="4"/>
  <c r="C3" i="4"/>
  <c r="D244" i="4"/>
  <c r="C244" i="4"/>
  <c r="D238" i="4"/>
  <c r="C238" i="4"/>
  <c r="D237" i="4"/>
  <c r="C237" i="4"/>
  <c r="D236" i="4"/>
  <c r="C236" i="4"/>
  <c r="D164" i="4"/>
  <c r="C164" i="4"/>
  <c r="D123" i="4"/>
  <c r="C123" i="4"/>
  <c r="D87" i="4"/>
  <c r="C87" i="4"/>
  <c r="D77" i="4"/>
  <c r="C77" i="4"/>
  <c r="D76" i="4"/>
  <c r="C76" i="4"/>
  <c r="D63" i="4"/>
  <c r="C63" i="4"/>
  <c r="D174" i="4"/>
  <c r="C174" i="4"/>
  <c r="D171" i="4"/>
  <c r="C171" i="4"/>
  <c r="D122" i="4"/>
  <c r="C122" i="4"/>
  <c r="D121" i="4"/>
  <c r="C121" i="4"/>
  <c r="D232" i="4"/>
  <c r="C232" i="4"/>
  <c r="D235" i="4"/>
  <c r="C235" i="4"/>
  <c r="D243" i="4"/>
  <c r="C243" i="4"/>
  <c r="D242" i="4"/>
  <c r="C242" i="4"/>
  <c r="D163" i="4"/>
  <c r="C163" i="4"/>
  <c r="D119" i="4"/>
  <c r="C119" i="4"/>
  <c r="D118" i="4"/>
  <c r="C118" i="4"/>
  <c r="D176" i="4"/>
  <c r="C176" i="4"/>
  <c r="D80" i="4"/>
  <c r="C80" i="4"/>
  <c r="D79" i="4"/>
  <c r="C79" i="4"/>
  <c r="D8" i="4"/>
  <c r="C8" i="4"/>
  <c r="D93" i="4"/>
  <c r="C93" i="4"/>
  <c r="D241" i="4"/>
  <c r="C241" i="4"/>
  <c r="D190" i="4"/>
  <c r="C190" i="4"/>
  <c r="D184" i="4"/>
  <c r="C184" i="4"/>
  <c r="D183" i="4"/>
  <c r="C183" i="4"/>
  <c r="D106" i="4"/>
  <c r="C106" i="4"/>
  <c r="D104" i="4"/>
  <c r="C104" i="4"/>
  <c r="D103" i="4"/>
  <c r="C103" i="4"/>
  <c r="D2" i="4"/>
  <c r="C2" i="4"/>
  <c r="D116" i="4"/>
  <c r="C116" i="4"/>
  <c r="B552" i="1"/>
  <c r="B1056" i="1"/>
  <c r="B417" i="1"/>
  <c r="B944" i="1"/>
  <c r="B1174" i="1"/>
  <c r="B1229" i="1"/>
  <c r="B1375" i="1"/>
  <c r="B747" i="1"/>
  <c r="B783" i="1"/>
  <c r="B864" i="1"/>
  <c r="B427" i="1"/>
  <c r="B85" i="1"/>
  <c r="B333" i="1"/>
  <c r="B516" i="1"/>
  <c r="B570" i="1"/>
  <c r="B849" i="1"/>
  <c r="B1109" i="1"/>
  <c r="B1135" i="1"/>
  <c r="B1234" i="1"/>
  <c r="B197" i="1"/>
  <c r="B93" i="1"/>
  <c r="B113" i="1"/>
  <c r="B140" i="1"/>
  <c r="B262" i="1"/>
  <c r="B289" i="1"/>
  <c r="B325" i="1"/>
  <c r="B342" i="1"/>
  <c r="B393" i="1"/>
  <c r="B397" i="1"/>
  <c r="B398" i="1"/>
  <c r="B408" i="1"/>
  <c r="B847" i="1"/>
  <c r="B425" i="1"/>
  <c r="B428" i="1"/>
  <c r="B423" i="1"/>
  <c r="B452" i="1"/>
  <c r="B473" i="1"/>
  <c r="B1498" i="1"/>
  <c r="B526" i="1"/>
  <c r="B558" i="1"/>
  <c r="B604" i="1"/>
  <c r="B1422" i="1"/>
  <c r="B660" i="1"/>
  <c r="B674" i="1"/>
  <c r="B675" i="1"/>
  <c r="B914" i="1"/>
  <c r="B684" i="1"/>
  <c r="B725" i="1"/>
  <c r="B43" i="1"/>
  <c r="B734" i="1"/>
  <c r="B106" i="1"/>
  <c r="B806" i="1"/>
  <c r="B375" i="1"/>
  <c r="B839" i="1"/>
  <c r="B869" i="1"/>
  <c r="B653" i="1"/>
  <c r="B871" i="1"/>
  <c r="B121" i="1"/>
  <c r="B974" i="1"/>
  <c r="B980" i="1"/>
  <c r="B880" i="1"/>
  <c r="B1009" i="1"/>
  <c r="B964" i="1"/>
  <c r="B1022" i="1"/>
  <c r="B1089" i="1"/>
  <c r="B1033" i="1"/>
  <c r="B1095" i="1"/>
  <c r="B1061" i="1"/>
  <c r="B1128" i="1"/>
  <c r="B1068" i="1"/>
  <c r="B1098" i="1"/>
  <c r="B1099" i="1"/>
  <c r="B1107" i="1"/>
  <c r="B1152" i="1"/>
  <c r="B902" i="1"/>
  <c r="B1425" i="1"/>
  <c r="B1502" i="1"/>
  <c r="B345" i="1"/>
  <c r="B394" i="1"/>
  <c r="B171" i="1"/>
  <c r="B1244" i="1"/>
  <c r="B491" i="1"/>
  <c r="B290" i="1"/>
  <c r="B364" i="1"/>
  <c r="B569" i="1"/>
  <c r="B799" i="1"/>
  <c r="B989" i="1"/>
  <c r="B907" i="1"/>
  <c r="B1491" i="1"/>
  <c r="B1504" i="1"/>
  <c r="B60" i="1"/>
  <c r="B528" i="1"/>
  <c r="B240" i="1"/>
  <c r="B644" i="1"/>
  <c r="B313" i="1"/>
  <c r="B700" i="1"/>
  <c r="B993" i="1"/>
  <c r="B1024" i="1"/>
  <c r="B966" i="1"/>
  <c r="B1088" i="1"/>
  <c r="B1503" i="1"/>
  <c r="B1202" i="1"/>
  <c r="B172" i="1"/>
  <c r="B14" i="1"/>
  <c r="B250" i="1"/>
  <c r="B338" i="1"/>
  <c r="B472" i="1"/>
  <c r="B667" i="1"/>
  <c r="B895" i="1"/>
  <c r="B1117" i="1"/>
  <c r="B685" i="1"/>
  <c r="B1176" i="1"/>
  <c r="B63" i="1"/>
  <c r="B1427" i="1"/>
  <c r="B1114" i="1"/>
  <c r="B136" i="1"/>
  <c r="B137" i="1"/>
  <c r="B565" i="1"/>
  <c r="B602" i="1"/>
  <c r="B673" i="1"/>
  <c r="B683" i="1"/>
  <c r="B680" i="1"/>
  <c r="B1079" i="1"/>
  <c r="B1025" i="1"/>
  <c r="B1129" i="1"/>
  <c r="B1147" i="1"/>
  <c r="B1430" i="1"/>
  <c r="B1151" i="1"/>
  <c r="B562" i="1"/>
  <c r="B571" i="1"/>
  <c r="B1081" i="1"/>
  <c r="B735" i="1"/>
  <c r="B1505" i="1"/>
  <c r="B840" i="1"/>
  <c r="B729" i="1"/>
  <c r="B264" i="1"/>
  <c r="B777" i="1"/>
  <c r="B296" i="1"/>
  <c r="B390" i="1"/>
  <c r="B598" i="1"/>
  <c r="B618" i="1"/>
  <c r="B175" i="1"/>
  <c r="B466" i="1"/>
  <c r="B753" i="1"/>
  <c r="B299" i="1"/>
  <c r="B1401" i="1"/>
  <c r="B1221" i="1"/>
  <c r="B535" i="1"/>
  <c r="B265" i="1"/>
  <c r="B582" i="1"/>
  <c r="B495" i="1"/>
  <c r="B776" i="1"/>
  <c r="B836" i="1"/>
  <c r="B853" i="1"/>
  <c r="B1511" i="1"/>
  <c r="B388" i="1"/>
  <c r="B529" i="1"/>
  <c r="B724" i="1"/>
  <c r="B733" i="1"/>
  <c r="B889" i="1"/>
  <c r="B970" i="1"/>
  <c r="B1076" i="1"/>
  <c r="B1366" i="1"/>
  <c r="B146" i="1"/>
  <c r="B487" i="1"/>
  <c r="B507" i="1"/>
  <c r="B1120" i="1"/>
  <c r="B489" i="1"/>
  <c r="B465" i="1"/>
  <c r="B600" i="1"/>
  <c r="B1295" i="1"/>
  <c r="B1045" i="1"/>
  <c r="B778" i="1"/>
  <c r="B781" i="1"/>
  <c r="B780" i="1"/>
  <c r="B863" i="1"/>
  <c r="B815" i="1"/>
  <c r="B1161" i="1"/>
  <c r="B143" i="1"/>
  <c r="B1529" i="1"/>
  <c r="B837" i="1"/>
  <c r="B485" i="1"/>
  <c r="B456" i="1"/>
  <c r="B973" i="1"/>
  <c r="B62" i="1"/>
  <c r="B707" i="1"/>
  <c r="B1214" i="1"/>
  <c r="B118" i="1"/>
  <c r="B77" i="1"/>
  <c r="B153" i="1"/>
  <c r="B929" i="1"/>
  <c r="B294" i="1"/>
  <c r="B186" i="1"/>
  <c r="B787" i="1"/>
  <c r="B1499" i="1"/>
  <c r="B978" i="1"/>
  <c r="B1054" i="1"/>
  <c r="B52" i="1"/>
  <c r="B1057" i="1"/>
  <c r="B1501" i="1"/>
  <c r="B73" i="1"/>
  <c r="B1420" i="1"/>
  <c r="B496" i="1"/>
  <c r="B574" i="1"/>
  <c r="B1044" i="1"/>
  <c r="B1287" i="1"/>
  <c r="B184" i="1"/>
  <c r="B527" i="1"/>
  <c r="B841" i="1"/>
  <c r="B976" i="1"/>
  <c r="B482" i="1"/>
  <c r="B800" i="1"/>
  <c r="B1271" i="1"/>
  <c r="B1270" i="1"/>
  <c r="B965" i="1"/>
  <c r="B66" i="1"/>
  <c r="B662" i="1"/>
  <c r="B223" i="1"/>
  <c r="B58" i="1"/>
  <c r="B302" i="1"/>
  <c r="B1261" i="1"/>
  <c r="B343" i="1"/>
  <c r="B870" i="1"/>
  <c r="B420" i="1"/>
  <c r="B1233" i="1"/>
  <c r="B875" i="1"/>
  <c r="B1102" i="1"/>
  <c r="B152" i="1"/>
  <c r="B1419" i="1"/>
  <c r="B630" i="1"/>
  <c r="B260" i="1"/>
  <c r="B1320" i="1"/>
  <c r="B445" i="1"/>
  <c r="B195" i="1"/>
  <c r="B336" i="1"/>
  <c r="B518" i="1"/>
  <c r="B215" i="1"/>
  <c r="B829" i="1"/>
  <c r="B666" i="1"/>
  <c r="B595" i="1"/>
  <c r="B5" i="1"/>
  <c r="B723" i="1"/>
  <c r="B943" i="1"/>
  <c r="B1164" i="1"/>
  <c r="B1198" i="1"/>
  <c r="B858" i="1"/>
  <c r="B155" i="1"/>
  <c r="B939" i="1"/>
  <c r="B483" i="1"/>
  <c r="B1286" i="1"/>
  <c r="B794" i="1"/>
  <c r="B232" i="1"/>
  <c r="B1285" i="1"/>
  <c r="B1284" i="1"/>
  <c r="B811" i="1"/>
  <c r="B1272" i="1"/>
  <c r="B133" i="1"/>
  <c r="B1049" i="1"/>
  <c r="B1121" i="1"/>
  <c r="B207" i="1"/>
  <c r="B222" i="1"/>
  <c r="B468" i="1"/>
  <c r="B208" i="1"/>
  <c r="B671" i="1"/>
  <c r="B484" i="1"/>
  <c r="B1476" i="1"/>
  <c r="B101" i="1"/>
  <c r="B238" i="1"/>
  <c r="B1400" i="1"/>
  <c r="B254" i="1"/>
  <c r="B356" i="1"/>
  <c r="B406" i="1"/>
  <c r="B626" i="1"/>
  <c r="B952" i="1"/>
  <c r="B298" i="1"/>
  <c r="B652" i="1"/>
  <c r="B1273" i="1"/>
  <c r="B649" i="1"/>
  <c r="B122" i="1"/>
  <c r="B636" i="1"/>
  <c r="B35" i="1"/>
  <c r="B620" i="1"/>
  <c r="B720" i="1"/>
  <c r="B228" i="1"/>
  <c r="B640" i="1"/>
  <c r="B258" i="1"/>
  <c r="B467" i="1"/>
  <c r="B661" i="1"/>
  <c r="B1087" i="1"/>
  <c r="B127" i="1"/>
  <c r="B200" i="1"/>
  <c r="B1294" i="1"/>
  <c r="B722" i="1"/>
  <c r="B795" i="1"/>
  <c r="B540" i="1"/>
  <c r="B337" i="1"/>
  <c r="B798" i="1"/>
  <c r="B332" i="1"/>
  <c r="B513" i="1"/>
  <c r="B772" i="1"/>
  <c r="B832" i="1"/>
  <c r="B346" i="1"/>
  <c r="B1160" i="1"/>
  <c r="B1475" i="1"/>
  <c r="B357" i="1"/>
  <c r="B988" i="1"/>
  <c r="B638" i="1"/>
  <c r="B295" i="1"/>
  <c r="B463" i="1"/>
  <c r="B912" i="1"/>
  <c r="B282" i="1"/>
  <c r="B1124" i="1"/>
  <c r="B821" i="1"/>
  <c r="B619" i="1"/>
  <c r="B904" i="1"/>
  <c r="B1302" i="1"/>
  <c r="B1191" i="1"/>
  <c r="B1123" i="1"/>
  <c r="B162" i="1"/>
  <c r="B307" i="1"/>
  <c r="B991" i="1"/>
  <c r="B957" i="1"/>
  <c r="B719" i="1"/>
  <c r="B1178" i="1"/>
  <c r="B820" i="1"/>
  <c r="B1197" i="1"/>
  <c r="B812" i="1"/>
  <c r="B340" i="1"/>
  <c r="B411" i="1"/>
  <c r="B822" i="1"/>
  <c r="B523" i="1"/>
  <c r="B1325" i="1"/>
  <c r="B1166" i="1"/>
  <c r="B740" i="1"/>
  <c r="B74" i="1"/>
  <c r="B1171" i="1"/>
  <c r="B102" i="1"/>
  <c r="B1333" i="1"/>
  <c r="B123" i="1"/>
  <c r="B1319" i="1"/>
  <c r="B180" i="1"/>
  <c r="B283" i="1"/>
  <c r="B1490" i="1"/>
  <c r="B677" i="1"/>
  <c r="B447" i="1"/>
  <c r="B149" i="1"/>
  <c r="B1489" i="1"/>
  <c r="B745" i="1"/>
  <c r="B87" i="1"/>
  <c r="B763" i="1"/>
  <c r="B1488" i="1"/>
  <c r="B400" i="1"/>
  <c r="B1318" i="1"/>
  <c r="B1006" i="1"/>
  <c r="B909" i="1"/>
  <c r="B708" i="1"/>
  <c r="B1317" i="1"/>
  <c r="B12" i="1"/>
  <c r="B1097" i="1"/>
  <c r="B911" i="1"/>
  <c r="B21" i="1"/>
  <c r="B1487" i="1"/>
  <c r="B1486" i="1"/>
  <c r="B873" i="1"/>
  <c r="B1485" i="1"/>
  <c r="B1321" i="1"/>
  <c r="B1484" i="1"/>
  <c r="B977" i="1"/>
  <c r="B1146" i="1"/>
  <c r="B349" i="1"/>
  <c r="B1094" i="1"/>
  <c r="B1443" i="1"/>
  <c r="B1411" i="1"/>
  <c r="B845" i="1"/>
  <c r="B1343" i="1"/>
  <c r="B344" i="1"/>
  <c r="B1153" i="1"/>
  <c r="B444" i="1"/>
  <c r="B227" i="1"/>
  <c r="B287" i="1"/>
  <c r="B1316" i="1"/>
  <c r="B324" i="1"/>
  <c r="B486" i="1"/>
  <c r="B1483" i="1"/>
  <c r="B543" i="1"/>
  <c r="B37" i="1"/>
  <c r="B1482" i="1"/>
  <c r="B1298" i="1"/>
  <c r="B1481" i="1"/>
  <c r="B688" i="1"/>
  <c r="B64" i="1"/>
  <c r="B838" i="1"/>
  <c r="B899" i="1"/>
  <c r="B1301" i="1"/>
  <c r="B1137" i="1"/>
  <c r="B383" i="1"/>
  <c r="B1246" i="1"/>
  <c r="B1040" i="1"/>
  <c r="B142" i="1"/>
  <c r="B1179" i="1"/>
  <c r="B1531" i="1"/>
  <c r="B1218" i="1"/>
  <c r="B1017" i="1"/>
  <c r="B622" i="1"/>
  <c r="B1353" i="1"/>
  <c r="B658" i="1"/>
  <c r="B693" i="1"/>
  <c r="B187" i="1"/>
  <c r="B842" i="1"/>
  <c r="B1027" i="1"/>
  <c r="B1031" i="1"/>
  <c r="B691" i="1"/>
  <c r="B933" i="1"/>
  <c r="B53" i="1"/>
  <c r="B234" i="1"/>
  <c r="B1039" i="1"/>
  <c r="B92" i="1"/>
  <c r="B266" i="1"/>
  <c r="B1212" i="1"/>
  <c r="B269" i="1"/>
  <c r="B59" i="1"/>
  <c r="B366" i="1"/>
  <c r="B1442" i="1"/>
  <c r="B164" i="1"/>
  <c r="B561" i="1"/>
  <c r="B1377" i="1"/>
  <c r="B705" i="1"/>
  <c r="B480" i="1"/>
  <c r="B548" i="1"/>
  <c r="B373" i="1"/>
  <c r="B918" i="1"/>
  <c r="B554" i="1"/>
  <c r="B385" i="1"/>
  <c r="B531" i="1"/>
  <c r="B884" i="1"/>
  <c r="B782" i="1"/>
  <c r="B97" i="1"/>
  <c r="B651" i="1"/>
  <c r="B213" i="1"/>
  <c r="B300" i="1"/>
  <c r="B742" i="1"/>
  <c r="B1496" i="1"/>
  <c r="B1495" i="1"/>
  <c r="B1232" i="1"/>
  <c r="B377" i="1"/>
  <c r="B1219" i="1"/>
  <c r="B115" i="1"/>
  <c r="B114" i="1"/>
  <c r="B13" i="1"/>
  <c r="B341" i="1"/>
  <c r="B1390" i="1"/>
  <c r="B404" i="1"/>
  <c r="B1389" i="1"/>
  <c r="B478" i="1"/>
  <c r="B431" i="1"/>
  <c r="B818" i="1"/>
  <c r="B503" i="1"/>
  <c r="B166" i="1"/>
  <c r="B506" i="1"/>
  <c r="B894" i="1"/>
  <c r="B1127" i="1"/>
  <c r="B225" i="1"/>
  <c r="B1136" i="1"/>
  <c r="B476" i="1"/>
  <c r="B405" i="1"/>
  <c r="B599" i="1"/>
  <c r="B410" i="1"/>
  <c r="B637" i="1"/>
  <c r="B587" i="1"/>
  <c r="B594" i="1"/>
  <c r="B1388" i="1"/>
  <c r="B339" i="1"/>
  <c r="B409" i="1"/>
  <c r="B694" i="1"/>
  <c r="B593" i="1"/>
  <c r="B629" i="1"/>
  <c r="B695" i="1"/>
  <c r="B750" i="1"/>
  <c r="B905" i="1"/>
  <c r="B642" i="1"/>
  <c r="B774" i="1"/>
  <c r="B1148" i="1"/>
  <c r="B70" i="1"/>
  <c r="B1001" i="1"/>
  <c r="B1167" i="1"/>
  <c r="B8" i="1"/>
  <c r="B100" i="1"/>
  <c r="B103" i="1"/>
  <c r="B117" i="1"/>
  <c r="B135" i="1"/>
  <c r="B437" i="1"/>
  <c r="B391" i="1"/>
  <c r="B429" i="1"/>
  <c r="B726" i="1"/>
  <c r="B632" i="1"/>
  <c r="B42" i="1"/>
  <c r="B520" i="1"/>
  <c r="B645" i="1"/>
  <c r="B178" i="1"/>
  <c r="B825" i="1"/>
  <c r="B805" i="1"/>
  <c r="B320" i="1"/>
  <c r="B1387" i="1"/>
  <c r="B249" i="1"/>
  <c r="B549" i="1"/>
  <c r="B819" i="1"/>
  <c r="B1494" i="1"/>
  <c r="B979" i="1"/>
  <c r="B728" i="1"/>
  <c r="B1043" i="1"/>
  <c r="B771" i="1"/>
  <c r="B1058" i="1"/>
  <c r="B813" i="1"/>
  <c r="B892" i="1"/>
  <c r="B962" i="1"/>
  <c r="B1067" i="1"/>
  <c r="B1332" i="1"/>
  <c r="B303" i="1"/>
  <c r="B1158" i="1"/>
  <c r="B1101" i="1"/>
  <c r="B1015" i="1"/>
  <c r="B648" i="1"/>
  <c r="B1030" i="1"/>
  <c r="B655" i="1"/>
  <c r="B1245" i="1"/>
  <c r="B687" i="1"/>
  <c r="B1131" i="1"/>
  <c r="B692" i="1"/>
  <c r="B67" i="1"/>
  <c r="B762" i="1"/>
  <c r="B1342" i="1"/>
  <c r="B396" i="1"/>
  <c r="B861" i="1"/>
  <c r="B898" i="1"/>
  <c r="B972" i="1"/>
  <c r="B1162" i="1"/>
  <c r="B1038" i="1"/>
  <c r="B31" i="1"/>
  <c r="B1125" i="1"/>
  <c r="B1211" i="1"/>
  <c r="B1315" i="1"/>
  <c r="B374" i="1"/>
  <c r="B497" i="1"/>
  <c r="B1314" i="1"/>
  <c r="B499" i="1"/>
  <c r="B699" i="1"/>
  <c r="B1368" i="1"/>
  <c r="B585" i="1"/>
  <c r="B686" i="1"/>
  <c r="B1028" i="1"/>
  <c r="B1096" i="1"/>
  <c r="B1227" i="1"/>
  <c r="B1241" i="1"/>
  <c r="B1242" i="1"/>
  <c r="B968" i="1"/>
  <c r="B950" i="1"/>
  <c r="B1194" i="1"/>
  <c r="B259" i="1"/>
  <c r="B248" i="1"/>
  <c r="B882" i="1"/>
  <c r="B613" i="1"/>
  <c r="B654" i="1"/>
  <c r="B1402" i="1"/>
  <c r="B1215" i="1"/>
  <c r="B32" i="1"/>
  <c r="B498" i="1"/>
  <c r="B890" i="1"/>
  <c r="B698" i="1"/>
  <c r="B128" i="1"/>
  <c r="B769" i="1"/>
  <c r="B844" i="1"/>
  <c r="B1075" i="1"/>
  <c r="B192" i="1"/>
  <c r="B1177" i="1"/>
  <c r="B1103" i="1"/>
  <c r="B277" i="1"/>
  <c r="B504" i="1"/>
  <c r="B1195" i="1"/>
  <c r="B119" i="1"/>
  <c r="B134" i="1"/>
  <c r="B154" i="1"/>
  <c r="B23" i="1"/>
  <c r="B220" i="1"/>
  <c r="B331" i="1"/>
  <c r="B173" i="1"/>
  <c r="B257" i="1"/>
  <c r="B308" i="1"/>
  <c r="B104" i="1"/>
  <c r="B435" i="1"/>
  <c r="B335" i="1"/>
  <c r="B436" i="1"/>
  <c r="B418" i="1"/>
  <c r="B451" i="1"/>
  <c r="B509" i="1"/>
  <c r="B557" i="1"/>
  <c r="B363" i="1"/>
  <c r="B572" i="1"/>
  <c r="B580" i="1"/>
  <c r="B682" i="1"/>
  <c r="B659" i="1"/>
  <c r="B790" i="1"/>
  <c r="B856" i="1"/>
  <c r="B881" i="1"/>
  <c r="B144" i="1"/>
  <c r="B1207" i="1"/>
  <c r="B517" i="1"/>
  <c r="B581" i="1"/>
  <c r="B716" i="1"/>
  <c r="B54" i="1"/>
  <c r="B888" i="1"/>
  <c r="B631" i="1"/>
  <c r="B1130" i="1"/>
  <c r="B1226" i="1"/>
  <c r="B959" i="1"/>
  <c r="B990" i="1"/>
  <c r="B1083" i="1"/>
  <c r="B1142" i="1"/>
  <c r="B1010" i="1"/>
  <c r="B718" i="1"/>
  <c r="B1469" i="1"/>
  <c r="B614" i="1"/>
  <c r="B767" i="1"/>
  <c r="B801" i="1"/>
  <c r="B1352" i="1"/>
  <c r="B1186" i="1"/>
  <c r="B551" i="1"/>
  <c r="B1188" i="1"/>
  <c r="B994" i="1"/>
  <c r="B68" i="1"/>
  <c r="B1180" i="1"/>
  <c r="B79" i="1"/>
  <c r="B1204" i="1"/>
  <c r="B739" i="1"/>
  <c r="B314" i="1"/>
  <c r="B1217" i="1"/>
  <c r="B386" i="1"/>
  <c r="B98" i="1"/>
  <c r="B1410" i="1"/>
  <c r="B1527" i="1"/>
  <c r="B1260" i="1"/>
  <c r="B244" i="1"/>
  <c r="B280" i="1"/>
  <c r="B71" i="1"/>
  <c r="B284" i="1"/>
  <c r="B235" i="1"/>
  <c r="B170" i="1"/>
  <c r="B288" i="1"/>
  <c r="B1156" i="1"/>
  <c r="B754" i="1"/>
  <c r="B1374" i="1"/>
  <c r="B231" i="1"/>
  <c r="B920" i="1"/>
  <c r="B958" i="1"/>
  <c r="B938" i="1"/>
  <c r="B987" i="1"/>
  <c r="B1170" i="1"/>
  <c r="B1018" i="1"/>
  <c r="B1119" i="1"/>
  <c r="B78" i="1"/>
  <c r="B1047" i="1"/>
  <c r="B1126" i="1"/>
  <c r="B1051" i="1"/>
  <c r="B1149" i="1"/>
  <c r="B365" i="1"/>
  <c r="B1150" i="1"/>
  <c r="B1201" i="1"/>
  <c r="B461" i="1"/>
  <c r="B490" i="1"/>
  <c r="B564" i="1"/>
  <c r="B1409" i="1"/>
  <c r="B1408" i="1"/>
  <c r="B701" i="1"/>
  <c r="B779" i="1"/>
  <c r="B743" i="1"/>
  <c r="B1398" i="1"/>
  <c r="B1407" i="1"/>
  <c r="B204" i="1"/>
  <c r="B413" i="1"/>
  <c r="B157" i="1"/>
  <c r="B189" i="1"/>
  <c r="B291" i="1"/>
  <c r="B201" i="1"/>
  <c r="B689" i="1"/>
  <c r="B379" i="1"/>
  <c r="B669" i="1"/>
  <c r="B930" i="1"/>
  <c r="B469" i="1"/>
  <c r="B65" i="1"/>
  <c r="B773" i="1"/>
  <c r="B908" i="1"/>
  <c r="B430" i="1"/>
  <c r="B237" i="1"/>
  <c r="B1016" i="1"/>
  <c r="B442" i="1"/>
  <c r="B1259" i="1"/>
  <c r="B823" i="1"/>
  <c r="B470" i="1"/>
  <c r="B1258" i="1"/>
  <c r="B306" i="1"/>
  <c r="B937" i="1"/>
  <c r="B945" i="1"/>
  <c r="B981" i="1"/>
  <c r="B1313" i="1"/>
  <c r="B985" i="1"/>
  <c r="B56" i="1"/>
  <c r="B879" i="1"/>
  <c r="B975" i="1"/>
  <c r="B1187" i="1"/>
  <c r="B1247" i="1"/>
  <c r="B1048" i="1"/>
  <c r="B285" i="1"/>
  <c r="B901" i="1"/>
  <c r="B183" i="1"/>
  <c r="B566" i="1"/>
  <c r="B1005" i="1"/>
  <c r="B510" i="1"/>
  <c r="B389" i="1"/>
  <c r="B656" i="1"/>
  <c r="B1224" i="1"/>
  <c r="B1019" i="1"/>
  <c r="B1216" i="1"/>
  <c r="B956" i="1"/>
  <c r="B268" i="1"/>
  <c r="B650" i="1"/>
  <c r="B664" i="1"/>
  <c r="B1002" i="1"/>
  <c r="B804" i="1"/>
  <c r="B7" i="1"/>
  <c r="B1243" i="1"/>
  <c r="B145" i="1"/>
  <c r="B177" i="1"/>
  <c r="B1470" i="1"/>
  <c r="B276" i="1"/>
  <c r="B426" i="1"/>
  <c r="B627" i="1"/>
  <c r="B1091" i="1"/>
  <c r="B1003" i="1"/>
  <c r="B301" i="1"/>
  <c r="B1163" i="1"/>
  <c r="B1406" i="1"/>
  <c r="B1361" i="1"/>
  <c r="B196" i="1"/>
  <c r="B872" i="1"/>
  <c r="B316" i="1"/>
  <c r="B635" i="1"/>
  <c r="B355" i="1"/>
  <c r="B696" i="1"/>
  <c r="B878" i="1"/>
  <c r="B387" i="1"/>
  <c r="B6" i="1"/>
  <c r="B919" i="1"/>
  <c r="B1220" i="1"/>
  <c r="B229" i="1"/>
  <c r="B1041" i="1"/>
  <c r="B741" i="1"/>
  <c r="B82" i="1"/>
  <c r="B1134" i="1"/>
  <c r="B736" i="1"/>
  <c r="B305" i="1"/>
  <c r="B421" i="1"/>
  <c r="B765" i="1"/>
  <c r="B917" i="1"/>
  <c r="B865" i="1"/>
  <c r="B459" i="1"/>
  <c r="B147" i="1"/>
  <c r="B412" i="1"/>
  <c r="B475" i="1"/>
  <c r="B810" i="1"/>
  <c r="B1362" i="1"/>
  <c r="B86" i="1"/>
  <c r="B327" i="1"/>
  <c r="B1471" i="1"/>
  <c r="B1036" i="1"/>
  <c r="B120" i="1"/>
  <c r="B174" i="1"/>
  <c r="B304" i="1"/>
  <c r="B407" i="1"/>
  <c r="B474" i="1"/>
  <c r="B1023" i="1"/>
  <c r="B1266" i="1"/>
  <c r="B1032" i="1"/>
  <c r="B392" i="1"/>
  <c r="B443" i="1"/>
  <c r="B601" i="1"/>
  <c r="B278" i="1"/>
  <c r="B326" i="1"/>
  <c r="B521" i="1"/>
  <c r="B534" i="1"/>
  <c r="B1363" i="1"/>
  <c r="B792" i="1"/>
  <c r="B628" i="1"/>
  <c r="B681" i="1"/>
  <c r="B267" i="1"/>
  <c r="B1062" i="1"/>
  <c r="B567" i="1"/>
  <c r="B1065" i="1"/>
  <c r="B711" i="1"/>
  <c r="B38" i="1"/>
  <c r="B41" i="1"/>
  <c r="B464" i="1"/>
  <c r="B539" i="1"/>
  <c r="B616" i="1"/>
  <c r="B646" i="1"/>
  <c r="B1277" i="1"/>
  <c r="B897" i="1"/>
  <c r="B854" i="1"/>
  <c r="B1154" i="1"/>
  <c r="B211" i="1"/>
  <c r="B1037" i="1"/>
  <c r="B351" i="1"/>
  <c r="B1200" i="1"/>
  <c r="B1209" i="1"/>
  <c r="B481" i="1"/>
  <c r="B270" i="1"/>
  <c r="B479" i="1"/>
  <c r="B165" i="1"/>
  <c r="B1122" i="1"/>
  <c r="B1472" i="1"/>
  <c r="B1196" i="1"/>
  <c r="B439" i="1"/>
  <c r="B108" i="1"/>
  <c r="B1104" i="1"/>
  <c r="B1473" i="1"/>
  <c r="B852" i="1"/>
  <c r="B1276" i="1"/>
  <c r="B885" i="1"/>
  <c r="B927" i="1"/>
  <c r="B891" i="1"/>
  <c r="B1084" i="1"/>
  <c r="B1235" i="1"/>
  <c r="B105" i="1"/>
  <c r="B492" i="1"/>
  <c r="B1415" i="1"/>
  <c r="B591" i="1"/>
  <c r="B596" i="1"/>
  <c r="B715" i="1"/>
  <c r="B1354" i="1"/>
  <c r="B940" i="1"/>
  <c r="B1205" i="1"/>
  <c r="B354" i="1"/>
  <c r="B1414" i="1"/>
  <c r="B511" i="1"/>
  <c r="B766" i="1"/>
  <c r="B514" i="1"/>
  <c r="B460" i="1"/>
  <c r="B1413" i="1"/>
  <c r="B1474" i="1"/>
  <c r="B1100" i="1"/>
  <c r="B1312" i="1"/>
  <c r="B1283" i="1"/>
  <c r="B961" i="1"/>
  <c r="B755" i="1"/>
  <c r="B992" i="1"/>
  <c r="B124" i="1"/>
  <c r="B556" i="1"/>
  <c r="B1064" i="1"/>
  <c r="B1269" i="1"/>
  <c r="B1077" i="1"/>
  <c r="B169" i="1"/>
  <c r="B1141" i="1"/>
  <c r="B230" i="1"/>
  <c r="B1159" i="1"/>
  <c r="B4" i="1"/>
  <c r="B28" i="1"/>
  <c r="B17" i="1"/>
  <c r="B30" i="1"/>
  <c r="B1507" i="1"/>
  <c r="B46" i="1"/>
  <c r="B1300" i="1"/>
  <c r="B50" i="1"/>
  <c r="B34" i="1"/>
  <c r="B36" i="1"/>
  <c r="B1426" i="1"/>
  <c r="B395" i="1"/>
  <c r="B1111" i="1"/>
  <c r="B281" i="1"/>
  <c r="B1500" i="1"/>
  <c r="B866" i="1"/>
  <c r="B633" i="1"/>
  <c r="B1480" i="1"/>
  <c r="B1479" i="1"/>
  <c r="B1478" i="1"/>
  <c r="B808" i="1"/>
  <c r="B441" i="1"/>
  <c r="B611" i="1"/>
  <c r="B494" i="1"/>
  <c r="B112" i="1"/>
  <c r="B995" i="1"/>
  <c r="B515" i="1"/>
  <c r="B610" i="1"/>
  <c r="B182" i="1"/>
  <c r="B424" i="1"/>
  <c r="B382" i="1"/>
  <c r="B125" i="1"/>
  <c r="B246" i="1"/>
  <c r="B1367" i="1"/>
  <c r="B1405" i="1"/>
  <c r="B796" i="1"/>
  <c r="B690" i="1"/>
  <c r="B1168" i="1"/>
  <c r="B1000" i="1"/>
  <c r="B1173" i="1"/>
  <c r="B190" i="1"/>
  <c r="B334" i="1"/>
  <c r="B550" i="1"/>
  <c r="B625" i="1"/>
  <c r="B457" i="1"/>
  <c r="B1376" i="1"/>
  <c r="B1239" i="1"/>
  <c r="B1399" i="1"/>
  <c r="B1035" i="1"/>
  <c r="B935" i="1"/>
  <c r="B584" i="1"/>
  <c r="B608" i="1"/>
  <c r="B1404" i="1"/>
  <c r="B275" i="1"/>
  <c r="B749" i="1"/>
  <c r="B453" i="1"/>
  <c r="B786" i="1"/>
  <c r="B862" i="1"/>
  <c r="B159" i="1"/>
  <c r="B1185" i="1"/>
  <c r="B132" i="1"/>
  <c r="B1370" i="1"/>
  <c r="B477" i="1"/>
  <c r="B1311" i="1"/>
  <c r="B1310" i="1"/>
  <c r="B704" i="1"/>
  <c r="B1309" i="1"/>
  <c r="B1308" i="1"/>
  <c r="B1331" i="1"/>
  <c r="B859" i="1"/>
  <c r="B1140" i="1"/>
  <c r="B538" i="1"/>
  <c r="B1307" i="1"/>
  <c r="B1165" i="1"/>
  <c r="B851" i="1"/>
  <c r="B702" i="1"/>
  <c r="B1113" i="1"/>
  <c r="B501" i="1"/>
  <c r="B621" i="1"/>
  <c r="B414" i="1"/>
  <c r="B1189" i="1"/>
  <c r="B846" i="1"/>
  <c r="B960" i="1"/>
  <c r="B1034" i="1"/>
  <c r="B887" i="1"/>
  <c r="B310" i="1"/>
  <c r="B193" i="1"/>
  <c r="B139" i="1"/>
  <c r="B951" i="1"/>
  <c r="B1510" i="1"/>
  <c r="B1208" i="1"/>
  <c r="B1118" i="1"/>
  <c r="B161" i="1"/>
  <c r="B1506" i="1"/>
  <c r="B605" i="1"/>
  <c r="B188" i="1"/>
  <c r="B900" i="1"/>
  <c r="B273" i="1"/>
  <c r="B319" i="1"/>
  <c r="B1431" i="1"/>
  <c r="B532" i="1"/>
  <c r="B756" i="1"/>
  <c r="B1429" i="1"/>
  <c r="B372" i="1"/>
  <c r="B615" i="1"/>
  <c r="B1050" i="1"/>
  <c r="B419" i="1"/>
  <c r="B824" i="1"/>
  <c r="B746" i="1"/>
  <c r="B292" i="1"/>
  <c r="B710" i="1"/>
  <c r="B954" i="1"/>
  <c r="B802" i="1"/>
  <c r="B1397" i="1"/>
  <c r="B239" i="1"/>
  <c r="B1396" i="1"/>
  <c r="B547" i="1"/>
  <c r="B438" i="1"/>
  <c r="B1395" i="1"/>
  <c r="B57" i="1"/>
  <c r="B1181" i="1"/>
  <c r="B590" i="1"/>
  <c r="B709" i="1"/>
  <c r="B1014" i="1"/>
  <c r="B370" i="1"/>
  <c r="B1365" i="1"/>
  <c r="B971" i="1"/>
  <c r="B519" i="1"/>
  <c r="B1092" i="1"/>
  <c r="B1222" i="1"/>
  <c r="B90" i="1"/>
  <c r="B1360" i="1"/>
  <c r="B253" i="1"/>
  <c r="B358" i="1"/>
  <c r="B1357" i="1"/>
  <c r="B1183" i="1"/>
  <c r="B505" i="1"/>
  <c r="B721" i="1"/>
  <c r="B1351" i="1"/>
  <c r="B449" i="1"/>
  <c r="B589" i="1"/>
  <c r="B1020" i="1"/>
  <c r="B568" i="1"/>
  <c r="B1349" i="1"/>
  <c r="B679" i="1"/>
  <c r="B199" i="1"/>
  <c r="B874" i="1"/>
  <c r="B1346" i="1"/>
  <c r="B1341" i="1"/>
  <c r="B1340" i="1"/>
  <c r="B1330" i="1"/>
  <c r="B1329" i="1"/>
  <c r="B592" i="1"/>
  <c r="B1328" i="1"/>
  <c r="B713" i="1"/>
  <c r="B88" i="1"/>
  <c r="B203" i="1"/>
  <c r="B458" i="1"/>
  <c r="B922" i="1"/>
  <c r="B1223" i="1"/>
  <c r="B502" i="1"/>
  <c r="B321" i="1"/>
  <c r="B768" i="1"/>
  <c r="B1013" i="1"/>
  <c r="B500" i="1"/>
  <c r="B1012" i="1"/>
  <c r="B1297" i="1"/>
  <c r="B109" i="1"/>
  <c r="B1296" i="1"/>
  <c r="B110" i="1"/>
  <c r="B202" i="1"/>
  <c r="B1293" i="1"/>
  <c r="B1238" i="1"/>
  <c r="B1240" i="1"/>
  <c r="B757" i="1"/>
  <c r="B168" i="1"/>
  <c r="B524" i="1"/>
  <c r="B657" i="1"/>
  <c r="B1282" i="1"/>
  <c r="B206" i="1"/>
  <c r="B361" i="1"/>
  <c r="B1275" i="1"/>
  <c r="B1105" i="1"/>
  <c r="B1274" i="1"/>
  <c r="B857" i="1"/>
  <c r="B1011" i="1"/>
  <c r="B1157" i="1"/>
  <c r="B1268" i="1"/>
  <c r="B1267" i="1"/>
  <c r="B1526" i="1"/>
  <c r="B678" i="1"/>
  <c r="B1525" i="1"/>
  <c r="B51" i="1"/>
  <c r="B401" i="1"/>
  <c r="B1253" i="1"/>
  <c r="B868" i="1"/>
  <c r="B55" i="1"/>
  <c r="B1524" i="1"/>
  <c r="B80" i="1"/>
  <c r="B141" i="1"/>
  <c r="B214" i="1"/>
  <c r="B293" i="1"/>
  <c r="B1306" i="1"/>
  <c r="B1305" i="1"/>
  <c r="B1509" i="1"/>
  <c r="B876" i="1"/>
  <c r="B877" i="1"/>
  <c r="B1523" i="1"/>
  <c r="B1514" i="1"/>
  <c r="B1042" i="1"/>
  <c r="B1228" i="1"/>
  <c r="B9" i="1"/>
  <c r="B1517" i="1"/>
  <c r="B11" i="1"/>
  <c r="B1512" i="1"/>
  <c r="B1008" i="1"/>
  <c r="B1515" i="1"/>
  <c r="B380" i="1"/>
  <c r="B712" i="1"/>
  <c r="B446" i="1"/>
  <c r="B1086" i="1"/>
  <c r="B450" i="1"/>
  <c r="B422" i="1"/>
  <c r="B1257" i="1"/>
  <c r="B1256" i="1"/>
  <c r="B1255" i="1"/>
  <c r="B347" i="1"/>
  <c r="B176" i="1"/>
  <c r="B156" i="1"/>
  <c r="B219" i="1"/>
  <c r="B1428" i="1"/>
  <c r="B89" i="1"/>
  <c r="B1339" i="1"/>
  <c r="B1338" i="1"/>
  <c r="B1337" i="1"/>
  <c r="B697" i="1"/>
  <c r="B194" i="1"/>
  <c r="B1508" i="1"/>
  <c r="B963" i="1"/>
  <c r="B1528" i="1"/>
  <c r="B1199" i="1"/>
  <c r="B297" i="1"/>
  <c r="B893" i="1"/>
  <c r="B934" i="1"/>
  <c r="B261" i="1"/>
  <c r="B1026" i="1"/>
  <c r="B1350" i="1"/>
  <c r="B76" i="1"/>
  <c r="B129" i="1"/>
  <c r="B983" i="1"/>
  <c r="B703" i="1"/>
  <c r="B1418" i="1"/>
  <c r="B402" i="1"/>
  <c r="B751" i="1"/>
  <c r="B1304" i="1"/>
  <c r="B670" i="1"/>
  <c r="B910" i="1"/>
  <c r="B665" i="1"/>
  <c r="B668" i="1"/>
  <c r="B1063" i="1"/>
  <c r="B61" i="1"/>
  <c r="B247" i="1"/>
  <c r="B1230" i="1"/>
  <c r="B454" i="1"/>
  <c r="B1237" i="1"/>
  <c r="B359" i="1"/>
  <c r="B1522" i="1"/>
  <c r="B1225" i="1"/>
  <c r="B676" i="1"/>
  <c r="B1072" i="1"/>
  <c r="B251" i="1"/>
  <c r="B1116" i="1"/>
  <c r="B315" i="1"/>
  <c r="B1262" i="1"/>
  <c r="B928" i="1"/>
  <c r="B318" i="1"/>
  <c r="B738" i="1"/>
  <c r="B1281" i="1"/>
  <c r="B544" i="1"/>
  <c r="B833" i="1"/>
  <c r="B1292" i="1"/>
  <c r="B1291" i="1"/>
  <c r="B1290" i="1"/>
  <c r="B761" i="1"/>
  <c r="B1324" i="1"/>
  <c r="B1327" i="1"/>
  <c r="B1336" i="1"/>
  <c r="B179" i="1"/>
  <c r="B1356" i="1"/>
  <c r="B1144" i="1"/>
  <c r="B1394" i="1"/>
  <c r="B84" i="1"/>
  <c r="B33" i="1"/>
  <c r="B583" i="1"/>
  <c r="B10" i="1"/>
  <c r="B1210" i="1"/>
  <c r="B1090" i="1"/>
  <c r="B1530" i="1"/>
  <c r="B1412" i="1"/>
  <c r="B1132" i="1"/>
  <c r="B167" i="1"/>
  <c r="B848" i="1"/>
  <c r="B1252" i="1"/>
  <c r="B22" i="1"/>
  <c r="B18" i="1"/>
  <c r="B158" i="1"/>
  <c r="B941" i="1"/>
  <c r="B573" i="1"/>
  <c r="B923" i="1"/>
  <c r="B775" i="1"/>
  <c r="B440" i="1"/>
  <c r="B107" i="1"/>
  <c r="B329" i="1"/>
  <c r="B72" i="1"/>
  <c r="B488" i="1"/>
  <c r="B563" i="1"/>
  <c r="B1085" i="1"/>
  <c r="B1468" i="1"/>
  <c r="B948" i="1"/>
  <c r="B634" i="1"/>
  <c r="B752" i="1"/>
  <c r="B1265" i="1"/>
  <c r="B1264" i="1"/>
  <c r="B272" i="1"/>
  <c r="B577" i="1"/>
  <c r="B256" i="1"/>
  <c r="B576" i="1"/>
  <c r="B1280" i="1"/>
  <c r="B1279" i="1"/>
  <c r="B263" i="1"/>
  <c r="B609" i="1"/>
  <c r="B185" i="1"/>
  <c r="B1326" i="1"/>
  <c r="B378" i="1"/>
  <c r="B1359" i="1"/>
  <c r="B997" i="1"/>
  <c r="B1082" i="1"/>
  <c r="B969" i="1"/>
  <c r="B643" i="1"/>
  <c r="B75" i="1"/>
  <c r="B1364" i="1"/>
  <c r="B323" i="1"/>
  <c r="B575" i="1"/>
  <c r="B399" i="1"/>
  <c r="B579" i="1"/>
  <c r="B226" i="1"/>
  <c r="B612" i="1"/>
  <c r="B138" i="1"/>
  <c r="B639" i="1"/>
  <c r="B998" i="1"/>
  <c r="B967" i="1"/>
  <c r="B803" i="1"/>
  <c r="B317" i="1"/>
  <c r="B896" i="1"/>
  <c r="B1513" i="1"/>
  <c r="B360" i="1"/>
  <c r="B1516" i="1"/>
  <c r="B1521" i="1"/>
  <c r="B1520" i="1"/>
  <c r="B996" i="1"/>
  <c r="B1278" i="1"/>
  <c r="B1289" i="1"/>
  <c r="B1066" i="1"/>
  <c r="B1322" i="1"/>
  <c r="B1323" i="1"/>
  <c r="B1345" i="1"/>
  <c r="B1348" i="1"/>
  <c r="B1347" i="1"/>
  <c r="B1358" i="1"/>
  <c r="B714" i="1"/>
  <c r="B932" i="1"/>
  <c r="B1417" i="1"/>
  <c r="B1424" i="1"/>
  <c r="B706" i="1"/>
  <c r="B352" i="1"/>
  <c r="B1369" i="1"/>
  <c r="B936" i="1"/>
  <c r="B96" i="1"/>
  <c r="B1403" i="1"/>
  <c r="B1416" i="1"/>
  <c r="B1193" i="1"/>
  <c r="B455" i="1"/>
  <c r="B788" i="1"/>
  <c r="B663" i="1"/>
  <c r="B647" i="1"/>
  <c r="B1441" i="1"/>
  <c r="B1440" i="1"/>
  <c r="B1439" i="1"/>
  <c r="B1438" i="1"/>
  <c r="B1437" i="1"/>
  <c r="B1436" i="1"/>
  <c r="B1435" i="1"/>
  <c r="B1434" i="1"/>
  <c r="B1433" i="1"/>
  <c r="B1432" i="1"/>
  <c r="B1467" i="1"/>
  <c r="B641" i="1"/>
  <c r="B1466" i="1"/>
  <c r="B1465" i="1"/>
  <c r="B1464" i="1"/>
  <c r="B1463" i="1"/>
  <c r="B1462" i="1"/>
  <c r="B1461" i="1"/>
  <c r="B1460" i="1"/>
  <c r="B1459" i="1"/>
  <c r="B1458" i="1"/>
  <c r="B1457" i="1"/>
  <c r="B1456" i="1"/>
  <c r="B1455" i="1"/>
  <c r="B1454" i="1"/>
  <c r="B1453" i="1"/>
  <c r="B1452" i="1"/>
  <c r="B1451" i="1"/>
  <c r="B537" i="1"/>
  <c r="B1450" i="1"/>
  <c r="B1449" i="1"/>
  <c r="B271" i="1"/>
  <c r="B512" i="1"/>
  <c r="B1448" i="1"/>
  <c r="B1447" i="1"/>
  <c r="B1446" i="1"/>
  <c r="B1445" i="1"/>
  <c r="B1444" i="1"/>
  <c r="B791" i="1"/>
  <c r="B1477" i="1"/>
  <c r="B925" i="1"/>
  <c r="B717" i="1"/>
  <c r="B212" i="1"/>
  <c r="B525" i="1"/>
  <c r="B785" i="1"/>
  <c r="B1073" i="1"/>
  <c r="B1055" i="1"/>
  <c r="B597" i="1"/>
  <c r="B29" i="1"/>
  <c r="B328" i="1"/>
  <c r="B1303" i="1"/>
  <c r="B221" i="1"/>
  <c r="B181" i="1"/>
  <c r="B241" i="1"/>
  <c r="B1373" i="1"/>
  <c r="B843" i="1"/>
  <c r="B553" i="1"/>
  <c r="B1372" i="1"/>
  <c r="B1371" i="1"/>
  <c r="B947" i="1"/>
  <c r="B953" i="1"/>
  <c r="B1493" i="1"/>
  <c r="B606" i="1"/>
  <c r="B274" i="1"/>
  <c r="B1492" i="1"/>
  <c r="B151" i="1"/>
  <c r="B312" i="1"/>
  <c r="B362" i="1"/>
  <c r="B1355" i="1"/>
  <c r="B1231" i="1"/>
  <c r="B83" i="1"/>
  <c r="B1497" i="1"/>
  <c r="B49" i="1"/>
  <c r="B1335" i="1"/>
  <c r="B1263" i="1"/>
  <c r="B205" i="1"/>
  <c r="B130" i="1"/>
  <c r="B623" i="1"/>
  <c r="B1423" i="1"/>
  <c r="B1299" i="1"/>
  <c r="B1251" i="1"/>
  <c r="B160" i="1"/>
  <c r="B1334" i="1"/>
  <c r="B617" i="1"/>
  <c r="B16" i="1"/>
  <c r="B1393" i="1"/>
  <c r="B814" i="1"/>
  <c r="B236" i="1"/>
  <c r="B982" i="1"/>
  <c r="B1519" i="1"/>
  <c r="B1344" i="1"/>
  <c r="B1254" i="1"/>
  <c r="B1421" i="1"/>
  <c r="B1288" i="1"/>
  <c r="B1518" i="1"/>
  <c r="B903" i="1"/>
  <c r="B126" i="1"/>
  <c r="B224" i="1"/>
  <c r="B255" i="1"/>
  <c r="B95" i="1"/>
  <c r="B26" i="1"/>
  <c r="B81" i="1"/>
  <c r="B91" i="1"/>
  <c r="B322" i="1"/>
  <c r="B522" i="1"/>
  <c r="B545" i="1"/>
  <c r="B748" i="1"/>
  <c r="B760" i="1"/>
  <c r="B1108" i="1"/>
  <c r="B1386" i="1"/>
  <c r="B1392" i="1"/>
  <c r="B1391" i="1"/>
  <c r="B1385" i="1"/>
  <c r="B1384" i="1"/>
  <c r="B1383" i="1"/>
  <c r="B1382" i="1"/>
  <c r="B1381" i="1"/>
  <c r="B1380" i="1"/>
  <c r="B1379" i="1"/>
  <c r="B1378" i="1"/>
  <c r="B586" i="1"/>
  <c r="B816" i="1"/>
  <c r="B1203" i="1"/>
  <c r="B926" i="1"/>
  <c r="B150" i="1"/>
  <c r="B39" i="1"/>
  <c r="B1110" i="1"/>
  <c r="B955" i="1"/>
  <c r="B931" i="1"/>
  <c r="B508" i="1"/>
  <c r="B924" i="1"/>
  <c r="B1060" i="1"/>
  <c r="B1182" i="1"/>
  <c r="B1248" i="1"/>
  <c r="B764" i="1"/>
  <c r="B1115" i="1"/>
  <c r="B242" i="1"/>
  <c r="B148" i="1"/>
  <c r="B1143" i="1"/>
  <c r="B217" i="1"/>
  <c r="B1021" i="1"/>
  <c r="B1236" i="1"/>
  <c r="B1052" i="1"/>
  <c r="B915" i="1"/>
  <c r="B1078" i="1"/>
  <c r="B44" i="1"/>
  <c r="B807" i="1"/>
  <c r="B15" i="1"/>
  <c r="B770" i="1"/>
  <c r="B541" i="1"/>
  <c r="B279" i="1"/>
  <c r="B348" i="1"/>
  <c r="B730" i="1"/>
  <c r="B827" i="1"/>
  <c r="B47" i="1"/>
  <c r="B1046" i="1"/>
  <c r="B744" i="1"/>
  <c r="B826" i="1"/>
  <c r="B209" i="1"/>
  <c r="B99" i="1"/>
  <c r="B737" i="1"/>
  <c r="B1138" i="1"/>
  <c r="B1133" i="1"/>
  <c r="B732" i="1"/>
  <c r="B555" i="1"/>
  <c r="B309" i="1"/>
  <c r="B1155" i="1"/>
  <c r="B252" i="1"/>
  <c r="B1069" i="1"/>
  <c r="B672" i="1"/>
  <c r="B784" i="1"/>
  <c r="B949" i="1"/>
  <c r="B1184" i="1"/>
  <c r="B942" i="1"/>
  <c r="B330" i="1"/>
  <c r="B448" i="1"/>
  <c r="B1206" i="1"/>
  <c r="B999" i="1"/>
  <c r="B381" i="1"/>
  <c r="B946" i="1"/>
  <c r="B216" i="1"/>
  <c r="B906" i="1"/>
  <c r="B403" i="1"/>
  <c r="B369" i="1"/>
  <c r="B1053" i="1"/>
  <c r="B210" i="1"/>
  <c r="B311" i="1"/>
  <c r="B1059" i="1"/>
  <c r="B986" i="1"/>
  <c r="B542" i="1"/>
  <c r="B368" i="1"/>
  <c r="B1250" i="1"/>
  <c r="B353" i="1"/>
  <c r="B434" i="1"/>
  <c r="B727" i="1"/>
  <c r="B163" i="1"/>
  <c r="B432" i="1"/>
  <c r="B831" i="1"/>
  <c r="B245" i="1"/>
  <c r="B817" i="1"/>
  <c r="B462" i="1"/>
  <c r="B830" i="1"/>
  <c r="B198" i="1"/>
  <c r="B2" i="1"/>
  <c r="B48" i="1"/>
  <c r="B376" i="1"/>
  <c r="B1106" i="1"/>
  <c r="B1070" i="1"/>
  <c r="B1145" i="1"/>
  <c r="B883" i="1"/>
  <c r="B350" i="1"/>
  <c r="B1074" i="1"/>
  <c r="B1175" i="1"/>
  <c r="B797" i="1"/>
  <c r="B530" i="1"/>
  <c r="B1213" i="1"/>
  <c r="B921" i="1"/>
  <c r="B559" i="1"/>
  <c r="B588" i="1"/>
  <c r="B560" i="1"/>
  <c r="B116" i="1"/>
  <c r="B1080" i="1"/>
  <c r="B867" i="1"/>
  <c r="B367" i="1"/>
  <c r="B793" i="1"/>
  <c r="B131" i="1"/>
  <c r="B218" i="1"/>
  <c r="B384" i="1"/>
  <c r="B855" i="1"/>
  <c r="B19" i="1"/>
  <c r="B1112" i="1"/>
  <c r="B1004" i="1"/>
  <c r="B3" i="1"/>
  <c r="B1071" i="1"/>
  <c r="B40" i="1"/>
  <c r="B1169" i="1"/>
  <c r="B759" i="1"/>
  <c r="B860" i="1"/>
  <c r="B1029" i="1"/>
  <c r="B789" i="1"/>
  <c r="B1172" i="1"/>
  <c r="B27" i="1"/>
  <c r="B45" i="1"/>
  <c r="B886" i="1"/>
  <c r="B536" i="1"/>
  <c r="B546" i="1"/>
  <c r="B371" i="1"/>
  <c r="B433" i="1"/>
  <c r="B834" i="1"/>
  <c r="B850" i="1"/>
  <c r="B578" i="1"/>
  <c r="B731" i="1"/>
  <c r="B191" i="1"/>
  <c r="B24" i="1"/>
  <c r="B758" i="1"/>
  <c r="B94" i="1"/>
  <c r="B1190" i="1"/>
  <c r="B25" i="1"/>
  <c r="B416" i="1"/>
  <c r="B828" i="1"/>
  <c r="B607" i="1"/>
  <c r="B835" i="1"/>
  <c r="B916" i="1"/>
  <c r="B624" i="1"/>
  <c r="B1249" i="1"/>
  <c r="B603" i="1"/>
  <c r="B1139" i="1"/>
  <c r="B984" i="1"/>
  <c r="B533" i="1"/>
  <c r="B913" i="1"/>
  <c r="B415" i="1"/>
  <c r="B69" i="1"/>
  <c r="B809" i="1"/>
  <c r="B233" i="1"/>
  <c r="B1007" i="1"/>
  <c r="B1192" i="1"/>
  <c r="B111" i="1"/>
  <c r="B243" i="1"/>
  <c r="B471" i="1"/>
  <c r="B286" i="1"/>
  <c r="B20" i="1"/>
  <c r="B1093" i="1"/>
  <c r="B493" i="1"/>
  <c r="C493" i="1"/>
  <c r="C1093" i="1"/>
  <c r="C20" i="1"/>
  <c r="C286" i="1"/>
  <c r="C471" i="1"/>
  <c r="C243" i="1"/>
  <c r="C111" i="1"/>
  <c r="C1192" i="1"/>
  <c r="C1007" i="1"/>
  <c r="C233" i="1"/>
  <c r="C809" i="1"/>
  <c r="C69" i="1"/>
  <c r="C415" i="1"/>
  <c r="C913" i="1"/>
  <c r="C533" i="1"/>
  <c r="C984" i="1"/>
  <c r="C1139" i="1"/>
  <c r="C603" i="1"/>
  <c r="C1249" i="1"/>
  <c r="C624" i="1"/>
  <c r="C916" i="1"/>
  <c r="C835" i="1"/>
  <c r="C607" i="1"/>
  <c r="C828" i="1"/>
  <c r="C416" i="1"/>
  <c r="C25" i="1"/>
  <c r="C1190" i="1"/>
  <c r="C94" i="1"/>
  <c r="C758" i="1"/>
  <c r="C24" i="1"/>
  <c r="C191" i="1"/>
  <c r="C731" i="1"/>
  <c r="C578" i="1"/>
  <c r="C850" i="1"/>
  <c r="C834" i="1"/>
  <c r="C433" i="1"/>
  <c r="C371" i="1"/>
  <c r="C546" i="1"/>
  <c r="C536" i="1"/>
  <c r="C886" i="1"/>
  <c r="C45" i="1"/>
  <c r="C27" i="1"/>
  <c r="C1172" i="1"/>
  <c r="C789" i="1"/>
  <c r="C1029" i="1"/>
  <c r="C860" i="1"/>
  <c r="C759" i="1"/>
  <c r="C1169" i="1"/>
  <c r="C40" i="1"/>
  <c r="C1071" i="1"/>
  <c r="C3" i="1"/>
  <c r="C1004" i="1"/>
  <c r="C1112" i="1"/>
  <c r="C19" i="1"/>
  <c r="C855" i="1"/>
  <c r="C384" i="1"/>
  <c r="C218" i="1"/>
  <c r="C131" i="1"/>
  <c r="C793" i="1"/>
  <c r="C367" i="1"/>
  <c r="C867" i="1"/>
  <c r="C1080" i="1"/>
  <c r="C116" i="1"/>
  <c r="C560" i="1"/>
  <c r="C588" i="1"/>
  <c r="C559" i="1"/>
  <c r="C921" i="1"/>
  <c r="C1213" i="1"/>
  <c r="C530" i="1"/>
  <c r="C797" i="1"/>
  <c r="C1175" i="1"/>
  <c r="C1074" i="1"/>
  <c r="C350" i="1"/>
  <c r="C883" i="1"/>
  <c r="C1145" i="1"/>
  <c r="C1070" i="1"/>
  <c r="C1106" i="1"/>
  <c r="C376" i="1"/>
  <c r="C48" i="1"/>
  <c r="C2" i="1"/>
  <c r="C198" i="1"/>
  <c r="C830" i="1"/>
  <c r="C462" i="1"/>
  <c r="C817" i="1"/>
  <c r="C245" i="1"/>
  <c r="C831" i="1"/>
  <c r="C432" i="1"/>
  <c r="C163" i="1"/>
  <c r="C727" i="1"/>
  <c r="C434" i="1"/>
  <c r="C353" i="1"/>
  <c r="C1250" i="1"/>
  <c r="C368" i="1"/>
  <c r="C542" i="1"/>
  <c r="C986" i="1"/>
  <c r="C1059" i="1"/>
  <c r="C311" i="1"/>
  <c r="C210" i="1"/>
  <c r="C1053" i="1"/>
  <c r="C369" i="1"/>
  <c r="C403" i="1"/>
  <c r="C906" i="1"/>
  <c r="C216" i="1"/>
  <c r="C946" i="1"/>
  <c r="C381" i="1"/>
  <c r="C999" i="1"/>
  <c r="C1206" i="1"/>
  <c r="C448" i="1"/>
  <c r="C330" i="1"/>
  <c r="C942" i="1"/>
  <c r="C1184" i="1"/>
  <c r="C949" i="1"/>
  <c r="C784" i="1"/>
  <c r="C672" i="1"/>
  <c r="C1069" i="1"/>
  <c r="C252" i="1"/>
  <c r="C1155" i="1"/>
  <c r="C309" i="1"/>
  <c r="C555" i="1"/>
  <c r="C732" i="1"/>
  <c r="C1133" i="1"/>
  <c r="C1138" i="1"/>
  <c r="C737" i="1"/>
  <c r="C99" i="1"/>
  <c r="C209" i="1"/>
  <c r="C826" i="1"/>
  <c r="C744" i="1"/>
  <c r="C1046" i="1"/>
  <c r="C47" i="1"/>
  <c r="C827" i="1"/>
  <c r="C730" i="1"/>
  <c r="C348" i="1"/>
  <c r="C279" i="1"/>
  <c r="C541" i="1"/>
  <c r="C770" i="1"/>
  <c r="C15" i="1"/>
  <c r="C807" i="1"/>
  <c r="C44" i="1"/>
  <c r="C1078" i="1"/>
  <c r="C915" i="1"/>
  <c r="C1052" i="1"/>
  <c r="C1236" i="1"/>
  <c r="C1021" i="1"/>
  <c r="C217" i="1"/>
  <c r="C1143" i="1"/>
  <c r="C148" i="1"/>
  <c r="C242" i="1"/>
  <c r="C1115" i="1"/>
  <c r="C764" i="1"/>
  <c r="C1248" i="1"/>
  <c r="C1182" i="1"/>
  <c r="C1060" i="1"/>
  <c r="C924" i="1"/>
  <c r="C508" i="1"/>
  <c r="C931" i="1"/>
  <c r="C955" i="1"/>
  <c r="C1110" i="1"/>
  <c r="C39" i="1"/>
  <c r="C150" i="1"/>
  <c r="C926" i="1"/>
  <c r="C1203" i="1"/>
  <c r="C816" i="1"/>
  <c r="C586" i="1"/>
  <c r="C1378" i="1"/>
  <c r="C1379" i="1"/>
  <c r="C1380" i="1"/>
  <c r="C1381" i="1"/>
  <c r="C1382" i="1"/>
  <c r="C1383" i="1"/>
  <c r="C1384" i="1"/>
  <c r="C1385" i="1"/>
  <c r="C1391" i="1"/>
  <c r="C1392" i="1"/>
  <c r="C1386" i="1"/>
  <c r="C1108" i="1"/>
  <c r="C760" i="1"/>
  <c r="C748" i="1"/>
  <c r="C545" i="1"/>
  <c r="C522" i="1"/>
  <c r="C322" i="1"/>
  <c r="C91" i="1"/>
  <c r="C81" i="1"/>
  <c r="C26" i="1"/>
  <c r="C95" i="1"/>
  <c r="C255" i="1"/>
  <c r="C224" i="1"/>
  <c r="C126" i="1"/>
  <c r="C903" i="1"/>
  <c r="C1518" i="1"/>
  <c r="C1288" i="1"/>
  <c r="C1421" i="1"/>
  <c r="C1254" i="1"/>
  <c r="C1344" i="1"/>
  <c r="C1519" i="1"/>
  <c r="C982" i="1"/>
  <c r="C236" i="1"/>
  <c r="C814" i="1"/>
  <c r="C1393" i="1"/>
  <c r="C16" i="1"/>
  <c r="C617" i="1"/>
  <c r="C1334" i="1"/>
  <c r="C160" i="1"/>
  <c r="C1251" i="1"/>
  <c r="C1299" i="1"/>
  <c r="C1423" i="1"/>
  <c r="C623" i="1"/>
  <c r="C130" i="1"/>
  <c r="C205" i="1"/>
  <c r="C1263" i="1"/>
  <c r="C1335" i="1"/>
  <c r="C49" i="1"/>
  <c r="C1497" i="1"/>
  <c r="C83" i="1"/>
  <c r="C1231" i="1"/>
  <c r="C1355" i="1"/>
  <c r="C362" i="1"/>
  <c r="C312" i="1"/>
  <c r="C151" i="1"/>
  <c r="C1492" i="1"/>
  <c r="C274" i="1"/>
  <c r="C606" i="1"/>
  <c r="C1493" i="1"/>
  <c r="C953" i="1"/>
  <c r="C947" i="1"/>
  <c r="C1371" i="1"/>
  <c r="C1372" i="1"/>
  <c r="C553" i="1"/>
  <c r="C843" i="1"/>
  <c r="C1373" i="1"/>
  <c r="C241" i="1"/>
  <c r="C181" i="1"/>
  <c r="C221" i="1"/>
  <c r="C1303" i="1"/>
  <c r="C328" i="1"/>
  <c r="C29" i="1"/>
  <c r="C597" i="1"/>
  <c r="C1055" i="1"/>
  <c r="C1073" i="1"/>
  <c r="C785" i="1"/>
  <c r="C525" i="1"/>
  <c r="C212" i="1"/>
  <c r="C717" i="1"/>
  <c r="C925" i="1"/>
  <c r="C1477" i="1"/>
  <c r="C791" i="1"/>
  <c r="C1444" i="1"/>
  <c r="C1445" i="1"/>
  <c r="C1446" i="1"/>
  <c r="C1447" i="1"/>
  <c r="C1448" i="1"/>
  <c r="C512" i="1"/>
  <c r="C271" i="1"/>
  <c r="C1449" i="1"/>
  <c r="C1450" i="1"/>
  <c r="C537" i="1"/>
  <c r="C1451" i="1"/>
  <c r="C1452" i="1"/>
  <c r="C1453" i="1"/>
  <c r="C1454" i="1"/>
  <c r="C1455" i="1"/>
  <c r="C1456" i="1"/>
  <c r="C1457" i="1"/>
  <c r="C1458" i="1"/>
  <c r="C1459" i="1"/>
  <c r="C1460" i="1"/>
  <c r="C1461" i="1"/>
  <c r="C1462" i="1"/>
  <c r="C1463" i="1"/>
  <c r="C1464" i="1"/>
  <c r="C1465" i="1"/>
  <c r="C1466" i="1"/>
  <c r="C641" i="1"/>
  <c r="C1467" i="1"/>
  <c r="C1432" i="1"/>
  <c r="C1433" i="1"/>
  <c r="C1434" i="1"/>
  <c r="C1435" i="1"/>
  <c r="C1436" i="1"/>
  <c r="C1437" i="1"/>
  <c r="C1438" i="1"/>
  <c r="C1439" i="1"/>
  <c r="C1440" i="1"/>
  <c r="C1441" i="1"/>
  <c r="C647" i="1"/>
  <c r="C663" i="1"/>
  <c r="C788" i="1"/>
  <c r="C455" i="1"/>
  <c r="C1193" i="1"/>
  <c r="C1416" i="1"/>
  <c r="C1403" i="1"/>
  <c r="C96" i="1"/>
  <c r="C936" i="1"/>
  <c r="C1369" i="1"/>
  <c r="C352" i="1"/>
  <c r="C706" i="1"/>
  <c r="C1424" i="1"/>
  <c r="C1417" i="1"/>
  <c r="C932" i="1"/>
  <c r="C714" i="1"/>
  <c r="C1358" i="1"/>
  <c r="C1347" i="1"/>
  <c r="C1348" i="1"/>
  <c r="C1345" i="1"/>
  <c r="C1323" i="1"/>
  <c r="C1322" i="1"/>
  <c r="C1066" i="1"/>
  <c r="C1289" i="1"/>
  <c r="C1278" i="1"/>
  <c r="C996" i="1"/>
  <c r="C1520" i="1"/>
  <c r="C1521" i="1"/>
  <c r="C1516" i="1"/>
  <c r="C360" i="1"/>
  <c r="C1513" i="1"/>
  <c r="C896" i="1"/>
  <c r="C317" i="1"/>
  <c r="C803" i="1"/>
  <c r="C967" i="1"/>
  <c r="C998" i="1"/>
  <c r="C639" i="1"/>
  <c r="C138" i="1"/>
  <c r="C612" i="1"/>
  <c r="C226" i="1"/>
  <c r="C579" i="1"/>
  <c r="C399" i="1"/>
  <c r="C575" i="1"/>
  <c r="C323" i="1"/>
  <c r="C1364" i="1"/>
  <c r="C75" i="1"/>
  <c r="C643" i="1"/>
  <c r="C969" i="1"/>
  <c r="C1082" i="1"/>
  <c r="C997" i="1"/>
  <c r="C1359" i="1"/>
  <c r="C378" i="1"/>
  <c r="C1326" i="1"/>
  <c r="C185" i="1"/>
  <c r="C609" i="1"/>
  <c r="C263" i="1"/>
  <c r="C1279" i="1"/>
  <c r="C1280" i="1"/>
  <c r="C576" i="1"/>
  <c r="C256" i="1"/>
  <c r="C577" i="1"/>
  <c r="C272" i="1"/>
  <c r="C1264" i="1"/>
  <c r="C1265" i="1"/>
  <c r="C752" i="1"/>
  <c r="C634" i="1"/>
  <c r="C948" i="1"/>
  <c r="C1468" i="1"/>
  <c r="C1085" i="1"/>
  <c r="C563" i="1"/>
  <c r="C488" i="1"/>
  <c r="C72" i="1"/>
  <c r="C329" i="1"/>
  <c r="C107" i="1"/>
  <c r="C440" i="1"/>
  <c r="C775" i="1"/>
  <c r="C923" i="1"/>
  <c r="C573" i="1"/>
  <c r="C941" i="1"/>
  <c r="C158" i="1"/>
  <c r="C18" i="1"/>
  <c r="C22" i="1"/>
  <c r="C1252" i="1"/>
  <c r="C848" i="1"/>
  <c r="C167" i="1"/>
  <c r="C1132" i="1"/>
  <c r="C1412" i="1"/>
  <c r="C1530" i="1"/>
  <c r="C1090" i="1"/>
  <c r="C1210" i="1"/>
  <c r="C10" i="1"/>
  <c r="C583" i="1"/>
  <c r="C33" i="1"/>
  <c r="C84" i="1"/>
  <c r="C1394" i="1"/>
  <c r="C1144" i="1"/>
  <c r="C1356" i="1"/>
  <c r="C179" i="1"/>
  <c r="C1336" i="1"/>
  <c r="C1327" i="1"/>
  <c r="C1324" i="1"/>
  <c r="C761" i="1"/>
  <c r="C1290" i="1"/>
  <c r="C1291" i="1"/>
  <c r="C1292" i="1"/>
  <c r="C833" i="1"/>
  <c r="C544" i="1"/>
  <c r="C1281" i="1"/>
  <c r="C738" i="1"/>
  <c r="C318" i="1"/>
  <c r="C928" i="1"/>
  <c r="C1262" i="1"/>
  <c r="C315" i="1"/>
  <c r="C1116" i="1"/>
  <c r="C251" i="1"/>
  <c r="C1072" i="1"/>
  <c r="C676" i="1"/>
  <c r="C1225" i="1"/>
  <c r="C1522" i="1"/>
  <c r="C359" i="1"/>
  <c r="C1237" i="1"/>
  <c r="C454" i="1"/>
  <c r="C1230" i="1"/>
  <c r="C247" i="1"/>
  <c r="C61" i="1"/>
  <c r="C1063" i="1"/>
  <c r="C668" i="1"/>
  <c r="C665" i="1"/>
  <c r="C910" i="1"/>
  <c r="C670" i="1"/>
  <c r="C1304" i="1"/>
  <c r="C751" i="1"/>
  <c r="C402" i="1"/>
  <c r="C1418" i="1"/>
  <c r="C703" i="1"/>
  <c r="C983" i="1"/>
  <c r="C129" i="1"/>
  <c r="C76" i="1"/>
  <c r="C1350" i="1"/>
  <c r="C1026" i="1"/>
  <c r="C261" i="1"/>
  <c r="C934" i="1"/>
  <c r="C893" i="1"/>
  <c r="C297" i="1"/>
  <c r="C1199" i="1"/>
  <c r="C1528" i="1"/>
  <c r="C963" i="1"/>
  <c r="C1508" i="1"/>
  <c r="C194" i="1"/>
  <c r="C697" i="1"/>
  <c r="C1337" i="1"/>
  <c r="C1338" i="1"/>
  <c r="C1339" i="1"/>
  <c r="C89" i="1"/>
  <c r="C1428" i="1"/>
  <c r="C219" i="1"/>
  <c r="C156" i="1"/>
  <c r="C176" i="1"/>
  <c r="C347" i="1"/>
  <c r="C1255" i="1"/>
  <c r="C1256" i="1"/>
  <c r="C1257" i="1"/>
  <c r="C422" i="1"/>
  <c r="C450" i="1"/>
  <c r="C1086" i="1"/>
  <c r="C446" i="1"/>
  <c r="C712" i="1"/>
  <c r="C380" i="1"/>
  <c r="C1515" i="1"/>
  <c r="C1008" i="1"/>
  <c r="C1512" i="1"/>
  <c r="C11" i="1"/>
  <c r="C1517" i="1"/>
  <c r="C9" i="1"/>
  <c r="C1228" i="1"/>
  <c r="C1042" i="1"/>
  <c r="C1514" i="1"/>
  <c r="C1523" i="1"/>
  <c r="C877" i="1"/>
  <c r="C876" i="1"/>
  <c r="C1509" i="1"/>
  <c r="C1305" i="1"/>
  <c r="C1306" i="1"/>
  <c r="C293" i="1"/>
  <c r="C214" i="1"/>
  <c r="C141" i="1"/>
  <c r="C80" i="1"/>
  <c r="C1524" i="1"/>
  <c r="C55" i="1"/>
  <c r="C868" i="1"/>
  <c r="C1253" i="1"/>
  <c r="C401" i="1"/>
  <c r="C51" i="1"/>
  <c r="C1525" i="1"/>
  <c r="C678" i="1"/>
  <c r="C1526" i="1"/>
  <c r="C1267" i="1"/>
  <c r="C1268" i="1"/>
  <c r="C1157" i="1"/>
  <c r="C1011" i="1"/>
  <c r="C857" i="1"/>
  <c r="C1274" i="1"/>
  <c r="C1105" i="1"/>
  <c r="C1275" i="1"/>
  <c r="C361" i="1"/>
  <c r="C206" i="1"/>
  <c r="C1282" i="1"/>
  <c r="C657" i="1"/>
  <c r="C524" i="1"/>
  <c r="C168" i="1"/>
  <c r="C757" i="1"/>
  <c r="C1240" i="1"/>
  <c r="C1238" i="1"/>
  <c r="C1293" i="1"/>
  <c r="C202" i="1"/>
  <c r="C110" i="1"/>
  <c r="C1296" i="1"/>
  <c r="C109" i="1"/>
  <c r="C1297" i="1"/>
  <c r="C1012" i="1"/>
  <c r="C500" i="1"/>
  <c r="C1013" i="1"/>
  <c r="C768" i="1"/>
  <c r="C321" i="1"/>
  <c r="C502" i="1"/>
  <c r="C1223" i="1"/>
  <c r="C922" i="1"/>
  <c r="C458" i="1"/>
  <c r="C203" i="1"/>
  <c r="C88" i="1"/>
  <c r="C713" i="1"/>
  <c r="C1328" i="1"/>
  <c r="C592" i="1"/>
  <c r="C1329" i="1"/>
  <c r="C1330" i="1"/>
  <c r="C1340" i="1"/>
  <c r="C1341" i="1"/>
  <c r="C1346" i="1"/>
  <c r="C874" i="1"/>
  <c r="C199" i="1"/>
  <c r="C679" i="1"/>
  <c r="C1349" i="1"/>
  <c r="C568" i="1"/>
  <c r="C1020" i="1"/>
  <c r="C589" i="1"/>
  <c r="C449" i="1"/>
  <c r="C1351" i="1"/>
  <c r="C721" i="1"/>
  <c r="C505" i="1"/>
  <c r="C1183" i="1"/>
  <c r="C1357" i="1"/>
  <c r="C358" i="1"/>
  <c r="C253" i="1"/>
  <c r="C1360" i="1"/>
  <c r="C90" i="1"/>
  <c r="C1222" i="1"/>
  <c r="C1092" i="1"/>
  <c r="C519" i="1"/>
  <c r="C971" i="1"/>
  <c r="C1365" i="1"/>
  <c r="C370" i="1"/>
  <c r="C1014" i="1"/>
  <c r="C709" i="1"/>
  <c r="C590" i="1"/>
  <c r="C1181" i="1"/>
  <c r="C57" i="1"/>
  <c r="C1395" i="1"/>
  <c r="C438" i="1"/>
  <c r="C547" i="1"/>
  <c r="C1396" i="1"/>
  <c r="C239" i="1"/>
  <c r="C1397" i="1"/>
  <c r="C802" i="1"/>
  <c r="C954" i="1"/>
  <c r="C710" i="1"/>
  <c r="C292" i="1"/>
  <c r="C746" i="1"/>
  <c r="C824" i="1"/>
  <c r="C419" i="1"/>
  <c r="C1050" i="1"/>
  <c r="C615" i="1"/>
  <c r="C372" i="1"/>
  <c r="C1429" i="1"/>
  <c r="C756" i="1"/>
  <c r="C532" i="1"/>
  <c r="C1431" i="1"/>
  <c r="C319" i="1"/>
  <c r="C273" i="1"/>
  <c r="C900" i="1"/>
  <c r="C188" i="1"/>
  <c r="C605" i="1"/>
  <c r="C1506" i="1"/>
  <c r="C161" i="1"/>
  <c r="C1118" i="1"/>
  <c r="C1208" i="1"/>
  <c r="C1510" i="1"/>
  <c r="C951" i="1"/>
  <c r="C139" i="1"/>
  <c r="C193" i="1"/>
  <c r="C310" i="1"/>
  <c r="C887" i="1"/>
  <c r="C1034" i="1"/>
  <c r="C960" i="1"/>
  <c r="C846" i="1"/>
  <c r="C1189" i="1"/>
  <c r="C414" i="1"/>
  <c r="C621" i="1"/>
  <c r="C501" i="1"/>
  <c r="C1113" i="1"/>
  <c r="C702" i="1"/>
  <c r="C851" i="1"/>
  <c r="C1165" i="1"/>
  <c r="C1307" i="1"/>
  <c r="C538" i="1"/>
  <c r="C1140" i="1"/>
  <c r="C859" i="1"/>
  <c r="C1331" i="1"/>
  <c r="C1308" i="1"/>
  <c r="C1309" i="1"/>
  <c r="C704" i="1"/>
  <c r="C1310" i="1"/>
  <c r="C1311" i="1"/>
  <c r="C477" i="1"/>
  <c r="C1370" i="1"/>
  <c r="C132" i="1"/>
  <c r="C1185" i="1"/>
  <c r="C159" i="1"/>
  <c r="C862" i="1"/>
  <c r="C786" i="1"/>
  <c r="C453" i="1"/>
  <c r="C749" i="1"/>
  <c r="C275" i="1"/>
  <c r="C1404" i="1"/>
  <c r="C608" i="1"/>
  <c r="C584" i="1"/>
  <c r="C935" i="1"/>
  <c r="C1035" i="1"/>
  <c r="C1399" i="1"/>
  <c r="C1239" i="1"/>
  <c r="C1376" i="1"/>
  <c r="C457" i="1"/>
  <c r="C625" i="1"/>
  <c r="C550" i="1"/>
  <c r="C334" i="1"/>
  <c r="C190" i="1"/>
  <c r="C1173" i="1"/>
  <c r="C1000" i="1"/>
  <c r="C1168" i="1"/>
  <c r="C690" i="1"/>
  <c r="C796" i="1"/>
  <c r="C1405" i="1"/>
  <c r="C1367" i="1"/>
  <c r="C246" i="1"/>
  <c r="C125" i="1"/>
  <c r="C382" i="1"/>
  <c r="C424" i="1"/>
  <c r="C182" i="1"/>
  <c r="C610" i="1"/>
  <c r="C515" i="1"/>
  <c r="C995" i="1"/>
  <c r="C112" i="1"/>
  <c r="C494" i="1"/>
  <c r="C611" i="1"/>
  <c r="C441" i="1"/>
  <c r="C808" i="1"/>
  <c r="C1478" i="1"/>
  <c r="C1479" i="1"/>
  <c r="C1480" i="1"/>
  <c r="C633" i="1"/>
  <c r="C866" i="1"/>
  <c r="C1500" i="1"/>
  <c r="C281" i="1"/>
  <c r="C1111" i="1"/>
  <c r="C395" i="1"/>
  <c r="C1426" i="1"/>
  <c r="C36" i="1"/>
  <c r="C34" i="1"/>
  <c r="C50" i="1"/>
  <c r="C1300" i="1"/>
  <c r="C46" i="1"/>
  <c r="C1507" i="1"/>
  <c r="C30" i="1"/>
  <c r="C17" i="1"/>
  <c r="C28" i="1"/>
  <c r="C4" i="1"/>
  <c r="C1159" i="1"/>
  <c r="C230" i="1"/>
  <c r="C1141" i="1"/>
  <c r="C169" i="1"/>
  <c r="C1077" i="1"/>
  <c r="C1269" i="1"/>
  <c r="C1064" i="1"/>
  <c r="C556" i="1"/>
  <c r="C124" i="1"/>
  <c r="C992" i="1"/>
  <c r="C755" i="1"/>
  <c r="C961" i="1"/>
  <c r="C1283" i="1"/>
  <c r="C1312" i="1"/>
  <c r="C1100" i="1"/>
  <c r="C1474" i="1"/>
  <c r="C1413" i="1"/>
  <c r="C460" i="1"/>
  <c r="C514" i="1"/>
  <c r="C766" i="1"/>
  <c r="C511" i="1"/>
  <c r="C1414" i="1"/>
  <c r="C354" i="1"/>
  <c r="C1205" i="1"/>
  <c r="C940" i="1"/>
  <c r="C1354" i="1"/>
  <c r="C715" i="1"/>
  <c r="C596" i="1"/>
  <c r="C591" i="1"/>
  <c r="C1415" i="1"/>
  <c r="C492" i="1"/>
  <c r="C105" i="1"/>
  <c r="C1235" i="1"/>
  <c r="C1084" i="1"/>
  <c r="C891" i="1"/>
  <c r="C927" i="1"/>
  <c r="C885" i="1"/>
  <c r="C1276" i="1"/>
  <c r="C852" i="1"/>
  <c r="C1473" i="1"/>
  <c r="C1104" i="1"/>
  <c r="C108" i="1"/>
  <c r="C439" i="1"/>
  <c r="C1196" i="1"/>
  <c r="C1472" i="1"/>
  <c r="C1122" i="1"/>
  <c r="C165" i="1"/>
  <c r="C479" i="1"/>
  <c r="C270" i="1"/>
  <c r="C481" i="1"/>
  <c r="C1209" i="1"/>
  <c r="C1200" i="1"/>
  <c r="C351" i="1"/>
  <c r="C1037" i="1"/>
  <c r="C211" i="1"/>
  <c r="C1154" i="1"/>
  <c r="C854" i="1"/>
  <c r="C897" i="1"/>
  <c r="C1277" i="1"/>
  <c r="C646" i="1"/>
  <c r="C616" i="1"/>
  <c r="C539" i="1"/>
  <c r="C464" i="1"/>
  <c r="C41" i="1"/>
  <c r="C38" i="1"/>
  <c r="C711" i="1"/>
  <c r="C1065" i="1"/>
  <c r="C567" i="1"/>
  <c r="C1062" i="1"/>
  <c r="C267" i="1"/>
  <c r="C681" i="1"/>
  <c r="C628" i="1"/>
  <c r="C792" i="1"/>
  <c r="C1363" i="1"/>
  <c r="C534" i="1"/>
  <c r="C521" i="1"/>
  <c r="C326" i="1"/>
  <c r="C278" i="1"/>
  <c r="C601" i="1"/>
  <c r="C443" i="1"/>
  <c r="C392" i="1"/>
  <c r="C1032" i="1"/>
  <c r="C1266" i="1"/>
  <c r="C1023" i="1"/>
  <c r="C474" i="1"/>
  <c r="C407" i="1"/>
  <c r="C304" i="1"/>
  <c r="C174" i="1"/>
  <c r="C120" i="1"/>
  <c r="C1036" i="1"/>
  <c r="C1471" i="1"/>
  <c r="C327" i="1"/>
  <c r="C86" i="1"/>
  <c r="C1362" i="1"/>
  <c r="C810" i="1"/>
  <c r="C475" i="1"/>
  <c r="C412" i="1"/>
  <c r="C147" i="1"/>
  <c r="C459" i="1"/>
  <c r="C865" i="1"/>
  <c r="C917" i="1"/>
  <c r="C765" i="1"/>
  <c r="C421" i="1"/>
  <c r="C305" i="1"/>
  <c r="C736" i="1"/>
  <c r="C1134" i="1"/>
  <c r="C82" i="1"/>
  <c r="C741" i="1"/>
  <c r="C1041" i="1"/>
  <c r="C229" i="1"/>
  <c r="C1220" i="1"/>
  <c r="C919" i="1"/>
  <c r="C6" i="1"/>
  <c r="C387" i="1"/>
  <c r="C878" i="1"/>
  <c r="C696" i="1"/>
  <c r="C355" i="1"/>
  <c r="C635" i="1"/>
  <c r="C316" i="1"/>
  <c r="C872" i="1"/>
  <c r="C196" i="1"/>
  <c r="C1361" i="1"/>
  <c r="C1406" i="1"/>
  <c r="C1163" i="1"/>
  <c r="C301" i="1"/>
  <c r="C1003" i="1"/>
  <c r="C1091" i="1"/>
  <c r="C627" i="1"/>
  <c r="C426" i="1"/>
  <c r="C276" i="1"/>
  <c r="C1470" i="1"/>
  <c r="C177" i="1"/>
  <c r="C145" i="1"/>
  <c r="C1243" i="1"/>
  <c r="C7" i="1"/>
  <c r="C804" i="1"/>
  <c r="C1002" i="1"/>
  <c r="C664" i="1"/>
  <c r="C650" i="1"/>
  <c r="C268" i="1"/>
  <c r="C956" i="1"/>
  <c r="C1216" i="1"/>
  <c r="C1019" i="1"/>
  <c r="C1224" i="1"/>
  <c r="C656" i="1"/>
  <c r="C389" i="1"/>
  <c r="C510" i="1"/>
  <c r="C1005" i="1"/>
  <c r="C566" i="1"/>
  <c r="C183" i="1"/>
  <c r="C901" i="1"/>
  <c r="C285" i="1"/>
  <c r="C1048" i="1"/>
  <c r="C1247" i="1"/>
  <c r="C1187" i="1"/>
  <c r="C975" i="1"/>
  <c r="C879" i="1"/>
  <c r="C56" i="1"/>
  <c r="C985" i="1"/>
  <c r="C1313" i="1"/>
  <c r="C981" i="1"/>
  <c r="C945" i="1"/>
  <c r="C937" i="1"/>
  <c r="C306" i="1"/>
  <c r="C1258" i="1"/>
  <c r="C470" i="1"/>
  <c r="C823" i="1"/>
  <c r="C1259" i="1"/>
  <c r="C442" i="1"/>
  <c r="C1016" i="1"/>
  <c r="C237" i="1"/>
  <c r="C430" i="1"/>
  <c r="C908" i="1"/>
  <c r="C773" i="1"/>
  <c r="C65" i="1"/>
  <c r="C469" i="1"/>
  <c r="C930" i="1"/>
  <c r="C669" i="1"/>
  <c r="C379" i="1"/>
  <c r="C689" i="1"/>
  <c r="C201" i="1"/>
  <c r="C291" i="1"/>
  <c r="C189" i="1"/>
  <c r="C157" i="1"/>
  <c r="C413" i="1"/>
  <c r="C204" i="1"/>
  <c r="C1407" i="1"/>
  <c r="C1398" i="1"/>
  <c r="C743" i="1"/>
  <c r="C779" i="1"/>
  <c r="C701" i="1"/>
  <c r="C1408" i="1"/>
  <c r="C1409" i="1"/>
  <c r="C564" i="1"/>
  <c r="C490" i="1"/>
  <c r="C461" i="1"/>
  <c r="C1201" i="1"/>
  <c r="C1150" i="1"/>
  <c r="C365" i="1"/>
  <c r="C1149" i="1"/>
  <c r="C1051" i="1"/>
  <c r="C1126" i="1"/>
  <c r="C1047" i="1"/>
  <c r="C78" i="1"/>
  <c r="C1119" i="1"/>
  <c r="C1018" i="1"/>
  <c r="C1170" i="1"/>
  <c r="C987" i="1"/>
  <c r="C938" i="1"/>
  <c r="C958" i="1"/>
  <c r="C920" i="1"/>
  <c r="C231" i="1"/>
  <c r="C1374" i="1"/>
  <c r="C754" i="1"/>
  <c r="C1156" i="1"/>
  <c r="C288" i="1"/>
  <c r="C170" i="1"/>
  <c r="C235" i="1"/>
  <c r="C284" i="1"/>
  <c r="C71" i="1"/>
  <c r="C280" i="1"/>
  <c r="C244" i="1"/>
  <c r="C1260" i="1"/>
  <c r="C1527" i="1"/>
  <c r="C1410" i="1"/>
  <c r="C98" i="1"/>
  <c r="C386" i="1"/>
  <c r="C1217" i="1"/>
  <c r="C314" i="1"/>
  <c r="C739" i="1"/>
  <c r="C1204" i="1"/>
  <c r="C79" i="1"/>
  <c r="C1180" i="1"/>
  <c r="C68" i="1"/>
  <c r="C994" i="1"/>
  <c r="C1188" i="1"/>
  <c r="C551" i="1"/>
  <c r="C1186" i="1"/>
  <c r="C1352" i="1"/>
  <c r="C801" i="1"/>
  <c r="C767" i="1"/>
  <c r="C614" i="1"/>
  <c r="C1469" i="1"/>
  <c r="C718" i="1"/>
  <c r="C1010" i="1"/>
  <c r="C1142" i="1"/>
  <c r="C1083" i="1"/>
  <c r="C990" i="1"/>
  <c r="C959" i="1"/>
  <c r="C1226" i="1"/>
  <c r="C1130" i="1"/>
  <c r="C631" i="1"/>
  <c r="C888" i="1"/>
  <c r="C54" i="1"/>
  <c r="C716" i="1"/>
  <c r="C581" i="1"/>
  <c r="C517" i="1"/>
  <c r="C1207" i="1"/>
  <c r="C144" i="1"/>
  <c r="C881" i="1"/>
  <c r="C856" i="1"/>
  <c r="C790" i="1"/>
  <c r="C659" i="1"/>
  <c r="C682" i="1"/>
  <c r="C580" i="1"/>
  <c r="C572" i="1"/>
  <c r="C363" i="1"/>
  <c r="C557" i="1"/>
  <c r="C509" i="1"/>
  <c r="C451" i="1"/>
  <c r="C418" i="1"/>
  <c r="C436" i="1"/>
  <c r="C335" i="1"/>
  <c r="C435" i="1"/>
  <c r="C104" i="1"/>
  <c r="C308" i="1"/>
  <c r="C257" i="1"/>
  <c r="C173" i="1"/>
  <c r="C331" i="1"/>
  <c r="C220" i="1"/>
  <c r="C23" i="1"/>
  <c r="C154" i="1"/>
  <c r="C134" i="1"/>
  <c r="C119" i="1"/>
  <c r="C1195" i="1"/>
  <c r="C504" i="1"/>
  <c r="C277" i="1"/>
  <c r="C1103" i="1"/>
  <c r="C1177" i="1"/>
  <c r="C192" i="1"/>
  <c r="C1075" i="1"/>
  <c r="C844" i="1"/>
  <c r="C769" i="1"/>
  <c r="C128" i="1"/>
  <c r="C698" i="1"/>
  <c r="C890" i="1"/>
  <c r="C498" i="1"/>
  <c r="C32" i="1"/>
  <c r="C1215" i="1"/>
  <c r="C1402" i="1"/>
  <c r="C654" i="1"/>
  <c r="C613" i="1"/>
  <c r="C882" i="1"/>
  <c r="C248" i="1"/>
  <c r="C259" i="1"/>
  <c r="C1194" i="1"/>
  <c r="C950" i="1"/>
  <c r="C968" i="1"/>
  <c r="C1242" i="1"/>
  <c r="C1241" i="1"/>
  <c r="C1227" i="1"/>
  <c r="C1096" i="1"/>
  <c r="C1028" i="1"/>
  <c r="C686" i="1"/>
  <c r="C585" i="1"/>
  <c r="C1368" i="1"/>
  <c r="C699" i="1"/>
  <c r="C499" i="1"/>
  <c r="C1314" i="1"/>
  <c r="C497" i="1"/>
  <c r="C374" i="1"/>
  <c r="C1315" i="1"/>
  <c r="C1211" i="1"/>
  <c r="C1125" i="1"/>
  <c r="C31" i="1"/>
  <c r="C1038" i="1"/>
  <c r="C1162" i="1"/>
  <c r="C972" i="1"/>
  <c r="C898" i="1"/>
  <c r="C861" i="1"/>
  <c r="C396" i="1"/>
  <c r="C1342" i="1"/>
  <c r="C762" i="1"/>
  <c r="C67" i="1"/>
  <c r="C692" i="1"/>
  <c r="C1131" i="1"/>
  <c r="C687" i="1"/>
  <c r="C1245" i="1"/>
  <c r="C655" i="1"/>
  <c r="C1030" i="1"/>
  <c r="C648" i="1"/>
  <c r="C1015" i="1"/>
  <c r="C1101" i="1"/>
  <c r="C1158" i="1"/>
  <c r="C303" i="1"/>
  <c r="C1332" i="1"/>
  <c r="C1067" i="1"/>
  <c r="C962" i="1"/>
  <c r="C892" i="1"/>
  <c r="C813" i="1"/>
  <c r="C1058" i="1"/>
  <c r="C771" i="1"/>
  <c r="C1043" i="1"/>
  <c r="C728" i="1"/>
  <c r="C979" i="1"/>
  <c r="C1494" i="1"/>
  <c r="C819" i="1"/>
  <c r="C549" i="1"/>
  <c r="C249" i="1"/>
  <c r="C1387" i="1"/>
  <c r="C320" i="1"/>
  <c r="C805" i="1"/>
  <c r="C825" i="1"/>
  <c r="C178" i="1"/>
  <c r="C645" i="1"/>
  <c r="C520" i="1"/>
  <c r="C42" i="1"/>
  <c r="C632" i="1"/>
  <c r="C726" i="1"/>
  <c r="C429" i="1"/>
  <c r="C391" i="1"/>
  <c r="C437" i="1"/>
  <c r="C135" i="1"/>
  <c r="C117" i="1"/>
  <c r="C103" i="1"/>
  <c r="C100" i="1"/>
  <c r="C8" i="1"/>
  <c r="C1167" i="1"/>
  <c r="C1001" i="1"/>
  <c r="C70" i="1"/>
  <c r="C1148" i="1"/>
  <c r="C774" i="1"/>
  <c r="C642" i="1"/>
  <c r="C905" i="1"/>
  <c r="C750" i="1"/>
  <c r="C695" i="1"/>
  <c r="C629" i="1"/>
  <c r="C593" i="1"/>
  <c r="C694" i="1"/>
  <c r="C409" i="1"/>
  <c r="C339" i="1"/>
  <c r="C1388" i="1"/>
  <c r="C594" i="1"/>
  <c r="C587" i="1"/>
  <c r="C637" i="1"/>
  <c r="C410" i="1"/>
  <c r="C599" i="1"/>
  <c r="C405" i="1"/>
  <c r="C476" i="1"/>
  <c r="C1136" i="1"/>
  <c r="C225" i="1"/>
  <c r="C1127" i="1"/>
  <c r="C894" i="1"/>
  <c r="C506" i="1"/>
  <c r="C166" i="1"/>
  <c r="C503" i="1"/>
  <c r="C818" i="1"/>
  <c r="C431" i="1"/>
  <c r="C478" i="1"/>
  <c r="C1389" i="1"/>
  <c r="C404" i="1"/>
  <c r="C1390" i="1"/>
  <c r="C341" i="1"/>
  <c r="C13" i="1"/>
  <c r="C114" i="1"/>
  <c r="C115" i="1"/>
  <c r="C1219" i="1"/>
  <c r="C377" i="1"/>
  <c r="C1232" i="1"/>
  <c r="C1495" i="1"/>
  <c r="C1496" i="1"/>
  <c r="C742" i="1"/>
  <c r="C300" i="1"/>
  <c r="C213" i="1"/>
  <c r="C651" i="1"/>
  <c r="C97" i="1"/>
  <c r="C782" i="1"/>
  <c r="C884" i="1"/>
  <c r="C531" i="1"/>
  <c r="C385" i="1"/>
  <c r="C554" i="1"/>
  <c r="C918" i="1"/>
  <c r="C373" i="1"/>
  <c r="C548" i="1"/>
  <c r="C480" i="1"/>
  <c r="C705" i="1"/>
  <c r="C1377" i="1"/>
  <c r="C561" i="1"/>
  <c r="C164" i="1"/>
  <c r="C1442" i="1"/>
  <c r="C366" i="1"/>
  <c r="C59" i="1"/>
  <c r="C269" i="1"/>
  <c r="C1212" i="1"/>
  <c r="C266" i="1"/>
  <c r="C92" i="1"/>
  <c r="C1039" i="1"/>
  <c r="C234" i="1"/>
  <c r="C53" i="1"/>
  <c r="C933" i="1"/>
  <c r="C691" i="1"/>
  <c r="C1031" i="1"/>
  <c r="C1027" i="1"/>
  <c r="C842" i="1"/>
  <c r="C187" i="1"/>
  <c r="C693" i="1"/>
  <c r="C658" i="1"/>
  <c r="C1353" i="1"/>
  <c r="C622" i="1"/>
  <c r="C1017" i="1"/>
  <c r="C1218" i="1"/>
  <c r="C1531" i="1"/>
  <c r="C1179" i="1"/>
  <c r="C142" i="1"/>
  <c r="C1040" i="1"/>
  <c r="C1246" i="1"/>
  <c r="C383" i="1"/>
  <c r="C1137" i="1"/>
  <c r="C1301" i="1"/>
  <c r="C899" i="1"/>
  <c r="C838" i="1"/>
  <c r="C64" i="1"/>
  <c r="C688" i="1"/>
  <c r="C1481" i="1"/>
  <c r="C1298" i="1"/>
  <c r="C1482" i="1"/>
  <c r="C37" i="1"/>
  <c r="C543" i="1"/>
  <c r="C1483" i="1"/>
  <c r="C486" i="1"/>
  <c r="C324" i="1"/>
  <c r="C1316" i="1"/>
  <c r="C287" i="1"/>
  <c r="C227" i="1"/>
  <c r="C444" i="1"/>
  <c r="C1153" i="1"/>
  <c r="C344" i="1"/>
  <c r="C1343" i="1"/>
  <c r="C845" i="1"/>
  <c r="C1411" i="1"/>
  <c r="C1443" i="1"/>
  <c r="C1094" i="1"/>
  <c r="C349" i="1"/>
  <c r="C1146" i="1"/>
  <c r="C977" i="1"/>
  <c r="C1484" i="1"/>
  <c r="C1321" i="1"/>
  <c r="C1485" i="1"/>
  <c r="C873" i="1"/>
  <c r="C1486" i="1"/>
  <c r="C1487" i="1"/>
  <c r="C21" i="1"/>
  <c r="C911" i="1"/>
  <c r="C1097" i="1"/>
  <c r="C12" i="1"/>
  <c r="C1317" i="1"/>
  <c r="C708" i="1"/>
  <c r="C909" i="1"/>
  <c r="C1006" i="1"/>
  <c r="C1318" i="1"/>
  <c r="C400" i="1"/>
  <c r="C1488" i="1"/>
  <c r="C763" i="1"/>
  <c r="C87" i="1"/>
  <c r="C745" i="1"/>
  <c r="C1489" i="1"/>
  <c r="C149" i="1"/>
  <c r="C447" i="1"/>
  <c r="C677" i="1"/>
  <c r="C1490" i="1"/>
  <c r="C283" i="1"/>
  <c r="C180" i="1"/>
  <c r="C1319" i="1"/>
  <c r="C123" i="1"/>
  <c r="C1333" i="1"/>
  <c r="C102" i="1"/>
  <c r="C1171" i="1"/>
  <c r="C74" i="1"/>
  <c r="C740" i="1"/>
  <c r="C1166" i="1"/>
  <c r="C1325" i="1"/>
  <c r="C523" i="1"/>
  <c r="C822" i="1"/>
  <c r="C411" i="1"/>
  <c r="C340" i="1"/>
  <c r="C812" i="1"/>
  <c r="C1197" i="1"/>
  <c r="C820" i="1"/>
  <c r="C1178" i="1"/>
  <c r="C719" i="1"/>
  <c r="C957" i="1"/>
  <c r="C991" i="1"/>
  <c r="C307" i="1"/>
  <c r="C162" i="1"/>
  <c r="C1123" i="1"/>
  <c r="C1191" i="1"/>
  <c r="C1302" i="1"/>
  <c r="C904" i="1"/>
  <c r="C619" i="1"/>
  <c r="C821" i="1"/>
  <c r="C1124" i="1"/>
  <c r="C282" i="1"/>
  <c r="C912" i="1"/>
  <c r="C463" i="1"/>
  <c r="C295" i="1"/>
  <c r="C638" i="1"/>
  <c r="C988" i="1"/>
  <c r="C357" i="1"/>
  <c r="C1475" i="1"/>
  <c r="C1160" i="1"/>
  <c r="C346" i="1"/>
  <c r="C832" i="1"/>
  <c r="C772" i="1"/>
  <c r="C513" i="1"/>
  <c r="C332" i="1"/>
  <c r="C798" i="1"/>
  <c r="C337" i="1"/>
  <c r="C540" i="1"/>
  <c r="C795" i="1"/>
  <c r="C722" i="1"/>
  <c r="C1294" i="1"/>
  <c r="C200" i="1"/>
  <c r="C127" i="1"/>
  <c r="C1087" i="1"/>
  <c r="C661" i="1"/>
  <c r="C467" i="1"/>
  <c r="C258" i="1"/>
  <c r="C640" i="1"/>
  <c r="C228" i="1"/>
  <c r="C720" i="1"/>
  <c r="C620" i="1"/>
  <c r="C35" i="1"/>
  <c r="C636" i="1"/>
  <c r="C122" i="1"/>
  <c r="C649" i="1"/>
  <c r="C1273" i="1"/>
  <c r="C652" i="1"/>
  <c r="C298" i="1"/>
  <c r="C952" i="1"/>
  <c r="C626" i="1"/>
  <c r="C406" i="1"/>
  <c r="C356" i="1"/>
  <c r="C254" i="1"/>
  <c r="C1400" i="1"/>
  <c r="C238" i="1"/>
  <c r="C101" i="1"/>
  <c r="C1476" i="1"/>
  <c r="C484" i="1"/>
  <c r="C671" i="1"/>
  <c r="C208" i="1"/>
  <c r="C468" i="1"/>
  <c r="C222" i="1"/>
  <c r="C207" i="1"/>
  <c r="C1121" i="1"/>
  <c r="C1049" i="1"/>
  <c r="C133" i="1"/>
  <c r="C1272" i="1"/>
  <c r="C811" i="1"/>
  <c r="C1284" i="1"/>
  <c r="C1285" i="1"/>
  <c r="C232" i="1"/>
  <c r="C794" i="1"/>
  <c r="C1286" i="1"/>
  <c r="C483" i="1"/>
  <c r="C939" i="1"/>
  <c r="C155" i="1"/>
  <c r="C858" i="1"/>
  <c r="C1198" i="1"/>
  <c r="C1164" i="1"/>
  <c r="C943" i="1"/>
  <c r="C723" i="1"/>
  <c r="C5" i="1"/>
  <c r="C595" i="1"/>
  <c r="C666" i="1"/>
  <c r="C829" i="1"/>
  <c r="C215" i="1"/>
  <c r="C518" i="1"/>
  <c r="C336" i="1"/>
  <c r="C195" i="1"/>
  <c r="C445" i="1"/>
  <c r="C1320" i="1"/>
  <c r="C260" i="1"/>
  <c r="C630" i="1"/>
  <c r="C1419" i="1"/>
  <c r="C152" i="1"/>
  <c r="C1102" i="1"/>
  <c r="C875" i="1"/>
  <c r="C1233" i="1"/>
  <c r="C420" i="1"/>
  <c r="C870" i="1"/>
  <c r="C343" i="1"/>
  <c r="C1261" i="1"/>
  <c r="C302" i="1"/>
  <c r="C58" i="1"/>
  <c r="C223" i="1"/>
  <c r="C662" i="1"/>
  <c r="C66" i="1"/>
  <c r="C965" i="1"/>
  <c r="C1270" i="1"/>
  <c r="C1271" i="1"/>
  <c r="C800" i="1"/>
  <c r="C482" i="1"/>
  <c r="C976" i="1"/>
  <c r="C841" i="1"/>
  <c r="C527" i="1"/>
  <c r="C184" i="1"/>
  <c r="C1287" i="1"/>
  <c r="C1044" i="1"/>
  <c r="C574" i="1"/>
  <c r="C496" i="1"/>
  <c r="C1420" i="1"/>
  <c r="C73" i="1"/>
  <c r="C1501" i="1"/>
  <c r="C1057" i="1"/>
  <c r="C52" i="1"/>
  <c r="C1054" i="1"/>
  <c r="C978" i="1"/>
  <c r="C1499" i="1"/>
  <c r="C787" i="1"/>
  <c r="C186" i="1"/>
  <c r="C294" i="1"/>
  <c r="C929" i="1"/>
  <c r="C153" i="1"/>
  <c r="C77" i="1"/>
  <c r="C118" i="1"/>
  <c r="C1214" i="1"/>
  <c r="C707" i="1"/>
  <c r="C62" i="1"/>
  <c r="C973" i="1"/>
  <c r="C456" i="1"/>
  <c r="C485" i="1"/>
  <c r="C837" i="1"/>
  <c r="C1529" i="1"/>
  <c r="C143" i="1"/>
  <c r="C1161" i="1"/>
  <c r="C815" i="1"/>
  <c r="C863" i="1"/>
  <c r="C780" i="1"/>
  <c r="C781" i="1"/>
  <c r="C778" i="1"/>
  <c r="C1045" i="1"/>
  <c r="C1295" i="1"/>
  <c r="C600" i="1"/>
  <c r="C465" i="1"/>
  <c r="C489" i="1"/>
  <c r="C1120" i="1"/>
  <c r="C507" i="1"/>
  <c r="C487" i="1"/>
  <c r="C146" i="1"/>
  <c r="C1366" i="1"/>
  <c r="C1076" i="1"/>
  <c r="C970" i="1"/>
  <c r="C889" i="1"/>
  <c r="C733" i="1"/>
  <c r="C724" i="1"/>
  <c r="C529" i="1"/>
  <c r="C388" i="1"/>
  <c r="C1511" i="1"/>
  <c r="C853" i="1"/>
  <c r="C836" i="1"/>
  <c r="C776" i="1"/>
  <c r="C495" i="1"/>
  <c r="C582" i="1"/>
  <c r="C265" i="1"/>
  <c r="C535" i="1"/>
  <c r="C1221" i="1"/>
  <c r="C1401" i="1"/>
  <c r="C299" i="1"/>
  <c r="C753" i="1"/>
  <c r="C466" i="1"/>
  <c r="C175" i="1"/>
  <c r="C618" i="1"/>
  <c r="C598" i="1"/>
  <c r="C390" i="1"/>
  <c r="C296" i="1"/>
  <c r="C777" i="1"/>
  <c r="C264" i="1"/>
  <c r="C729" i="1"/>
  <c r="C840" i="1"/>
  <c r="C1505" i="1"/>
  <c r="C735" i="1"/>
  <c r="C1081" i="1"/>
  <c r="C571" i="1"/>
  <c r="C562" i="1"/>
  <c r="C1151" i="1"/>
  <c r="C1430" i="1"/>
  <c r="C1147" i="1"/>
  <c r="C1129" i="1"/>
  <c r="C1025" i="1"/>
  <c r="C1079" i="1"/>
  <c r="C680" i="1"/>
  <c r="C683" i="1"/>
  <c r="C673" i="1"/>
  <c r="C602" i="1"/>
  <c r="C565" i="1"/>
  <c r="C137" i="1"/>
  <c r="C136" i="1"/>
  <c r="C1114" i="1"/>
  <c r="C1427" i="1"/>
  <c r="C63" i="1"/>
  <c r="C1176" i="1"/>
  <c r="C685" i="1"/>
  <c r="C1117" i="1"/>
  <c r="C895" i="1"/>
  <c r="C667" i="1"/>
  <c r="C472" i="1"/>
  <c r="C338" i="1"/>
  <c r="C250" i="1"/>
  <c r="C14" i="1"/>
  <c r="C172" i="1"/>
  <c r="C1202" i="1"/>
  <c r="C1503" i="1"/>
  <c r="C1088" i="1"/>
  <c r="C966" i="1"/>
  <c r="C1024" i="1"/>
  <c r="C993" i="1"/>
  <c r="C700" i="1"/>
  <c r="C313" i="1"/>
  <c r="C644" i="1"/>
  <c r="C240" i="1"/>
  <c r="C528" i="1"/>
  <c r="C60" i="1"/>
  <c r="C1504" i="1"/>
  <c r="C1491" i="1"/>
  <c r="C907" i="1"/>
  <c r="C989" i="1"/>
  <c r="C799" i="1"/>
  <c r="C569" i="1"/>
  <c r="C364" i="1"/>
  <c r="C290" i="1"/>
  <c r="C491" i="1"/>
  <c r="C1244" i="1"/>
  <c r="C171" i="1"/>
  <c r="C394" i="1"/>
  <c r="C345" i="1"/>
  <c r="C1502" i="1"/>
  <c r="C1425" i="1"/>
  <c r="C902" i="1"/>
  <c r="C1152" i="1"/>
  <c r="C1107" i="1"/>
  <c r="C1099" i="1"/>
  <c r="C1098" i="1"/>
  <c r="C1068" i="1"/>
  <c r="C1128" i="1"/>
  <c r="C1061" i="1"/>
  <c r="C1095" i="1"/>
  <c r="C1033" i="1"/>
  <c r="C1089" i="1"/>
  <c r="C1022" i="1"/>
  <c r="C964" i="1"/>
  <c r="C1009" i="1"/>
  <c r="C880" i="1"/>
  <c r="C980" i="1"/>
  <c r="C974" i="1"/>
  <c r="C121" i="1"/>
  <c r="C871" i="1"/>
  <c r="C653" i="1"/>
  <c r="C869" i="1"/>
  <c r="C839" i="1"/>
  <c r="C375" i="1"/>
  <c r="C806" i="1"/>
  <c r="C106" i="1"/>
  <c r="C734" i="1"/>
  <c r="C43" i="1"/>
  <c r="C725" i="1"/>
  <c r="C684" i="1"/>
  <c r="C914" i="1"/>
  <c r="C675" i="1"/>
  <c r="C674" i="1"/>
  <c r="C660" i="1"/>
  <c r="C1422" i="1"/>
  <c r="C604" i="1"/>
  <c r="C558" i="1"/>
  <c r="C526" i="1"/>
  <c r="C1498" i="1"/>
  <c r="C473" i="1"/>
  <c r="C452" i="1"/>
  <c r="C423" i="1"/>
  <c r="C428" i="1"/>
  <c r="C425" i="1"/>
  <c r="C847" i="1"/>
  <c r="C408" i="1"/>
  <c r="C398" i="1"/>
  <c r="C397" i="1"/>
  <c r="C393" i="1"/>
  <c r="C342" i="1"/>
  <c r="C325" i="1"/>
  <c r="C289" i="1"/>
  <c r="C262" i="1"/>
  <c r="C140" i="1"/>
  <c r="C113" i="1"/>
  <c r="C93" i="1"/>
  <c r="C197" i="1"/>
  <c r="C1234" i="1"/>
  <c r="C1135" i="1"/>
  <c r="C1109" i="1"/>
  <c r="C849" i="1"/>
  <c r="C570" i="1"/>
  <c r="C516" i="1"/>
  <c r="C333" i="1"/>
  <c r="C85" i="1"/>
  <c r="C427" i="1"/>
  <c r="C864" i="1"/>
  <c r="C783" i="1"/>
  <c r="C747" i="1"/>
  <c r="C1375" i="1"/>
  <c r="C1229" i="1"/>
  <c r="C1174" i="1"/>
  <c r="C944" i="1"/>
  <c r="C417" i="1"/>
  <c r="C1056" i="1"/>
  <c r="C552" i="1"/>
  <c r="M1133" i="3"/>
  <c r="K1133" i="3"/>
  <c r="B1133" i="3"/>
  <c r="M1132" i="3"/>
  <c r="K1132" i="3"/>
  <c r="B1132" i="3"/>
  <c r="M1131" i="3"/>
  <c r="K1131" i="3"/>
  <c r="B1131" i="3"/>
  <c r="M1130" i="3"/>
  <c r="K1130" i="3"/>
  <c r="B1130" i="3"/>
  <c r="M1129" i="3"/>
  <c r="K1129" i="3"/>
  <c r="B1129" i="3"/>
  <c r="M1128" i="3"/>
  <c r="K1128" i="3"/>
  <c r="B1128" i="3"/>
  <c r="M1127" i="3"/>
  <c r="K1127" i="3"/>
  <c r="B1127" i="3"/>
  <c r="M1126" i="3"/>
  <c r="K1126" i="3"/>
  <c r="B1126" i="3"/>
  <c r="M1125" i="3"/>
  <c r="K1125" i="3"/>
  <c r="B1125" i="3"/>
  <c r="M1124" i="3"/>
  <c r="K1124" i="3"/>
  <c r="B1124" i="3"/>
  <c r="M1123" i="3"/>
  <c r="K1123" i="3"/>
  <c r="B1123" i="3"/>
  <c r="M1122" i="3"/>
  <c r="K1122" i="3"/>
  <c r="B1122" i="3"/>
  <c r="M1121" i="3"/>
  <c r="K1121" i="3"/>
  <c r="B1121" i="3"/>
  <c r="M1120" i="3"/>
  <c r="K1120" i="3"/>
  <c r="B1120" i="3"/>
  <c r="M1119" i="3"/>
  <c r="K1119" i="3"/>
  <c r="B1119" i="3"/>
  <c r="M1118" i="3"/>
  <c r="K1118" i="3"/>
  <c r="B1118" i="3"/>
  <c r="M1117" i="3"/>
  <c r="K1117" i="3"/>
  <c r="B1117" i="3"/>
  <c r="M1116" i="3"/>
  <c r="K1116" i="3"/>
  <c r="B1116" i="3"/>
  <c r="M1115" i="3"/>
  <c r="K1115" i="3"/>
  <c r="B1115" i="3"/>
  <c r="M1114" i="3"/>
  <c r="K1114" i="3"/>
  <c r="B1114" i="3"/>
  <c r="M1113" i="3"/>
  <c r="K1113" i="3"/>
  <c r="B1113" i="3"/>
  <c r="M1112" i="3"/>
  <c r="K1112" i="3"/>
  <c r="B1112" i="3"/>
  <c r="M1111" i="3"/>
  <c r="K1111" i="3"/>
  <c r="B1111" i="3"/>
  <c r="M1110" i="3"/>
  <c r="K1110" i="3"/>
  <c r="B1110" i="3"/>
  <c r="M1109" i="3"/>
  <c r="K1109" i="3"/>
  <c r="B1109" i="3"/>
  <c r="M1108" i="3"/>
  <c r="K1108" i="3"/>
  <c r="B1108" i="3"/>
  <c r="M1107" i="3"/>
  <c r="K1107" i="3"/>
  <c r="B1107" i="3"/>
  <c r="M1106" i="3"/>
  <c r="K1106" i="3"/>
  <c r="B1106" i="3"/>
  <c r="M1105" i="3"/>
  <c r="K1105" i="3"/>
  <c r="B1105" i="3"/>
  <c r="M1104" i="3"/>
  <c r="K1104" i="3"/>
  <c r="B1104" i="3"/>
  <c r="M1103" i="3"/>
  <c r="K1103" i="3"/>
  <c r="B1103" i="3"/>
  <c r="M1102" i="3"/>
  <c r="K1102" i="3"/>
  <c r="B1102" i="3"/>
  <c r="M1101" i="3"/>
  <c r="K1101" i="3"/>
  <c r="B1101" i="3"/>
  <c r="M1100" i="3"/>
  <c r="K1100" i="3"/>
  <c r="B1100" i="3"/>
  <c r="M1099" i="3"/>
  <c r="K1099" i="3"/>
  <c r="B1099" i="3"/>
  <c r="M1098" i="3"/>
  <c r="K1098" i="3"/>
  <c r="B1098" i="3"/>
  <c r="M1097" i="3"/>
  <c r="K1097" i="3"/>
  <c r="B1097" i="3"/>
  <c r="M1096" i="3"/>
  <c r="K1096" i="3"/>
  <c r="B1096" i="3"/>
  <c r="M1095" i="3"/>
  <c r="K1095" i="3"/>
  <c r="B1095" i="3"/>
  <c r="M1094" i="3"/>
  <c r="K1094" i="3"/>
  <c r="B1094" i="3"/>
  <c r="M1093" i="3"/>
  <c r="K1093" i="3"/>
  <c r="B1093" i="3"/>
  <c r="M1092" i="3"/>
  <c r="K1092" i="3"/>
  <c r="B1092" i="3"/>
  <c r="M1091" i="3"/>
  <c r="K1091" i="3"/>
  <c r="B1091" i="3"/>
  <c r="M1090" i="3"/>
  <c r="K1090" i="3"/>
  <c r="B1090" i="3"/>
  <c r="M1089" i="3"/>
  <c r="K1089" i="3"/>
  <c r="B1089" i="3"/>
  <c r="M1088" i="3"/>
  <c r="K1088" i="3"/>
  <c r="B1088" i="3"/>
  <c r="M1087" i="3"/>
  <c r="K1087" i="3"/>
  <c r="B1087" i="3"/>
  <c r="M1086" i="3"/>
  <c r="K1086" i="3"/>
  <c r="B1086" i="3"/>
  <c r="M1085" i="3"/>
  <c r="K1085" i="3"/>
  <c r="B1085" i="3"/>
  <c r="M1084" i="3"/>
  <c r="K1084" i="3"/>
  <c r="B1084" i="3"/>
  <c r="M1083" i="3"/>
  <c r="K1083" i="3"/>
  <c r="B1083" i="3"/>
  <c r="M1082" i="3"/>
  <c r="K1082" i="3"/>
  <c r="B1082" i="3"/>
  <c r="M1081" i="3"/>
  <c r="K1081" i="3"/>
  <c r="B1081" i="3"/>
  <c r="M1080" i="3"/>
  <c r="K1080" i="3"/>
  <c r="B1080" i="3"/>
  <c r="M1079" i="3"/>
  <c r="K1079" i="3"/>
  <c r="B1079" i="3"/>
  <c r="M1078" i="3"/>
  <c r="K1078" i="3"/>
  <c r="B1078" i="3"/>
  <c r="M1077" i="3"/>
  <c r="K1077" i="3"/>
  <c r="B1077" i="3"/>
  <c r="M1076" i="3"/>
  <c r="K1076" i="3"/>
  <c r="B1076" i="3"/>
  <c r="M1075" i="3"/>
  <c r="K1075" i="3"/>
  <c r="B1075" i="3"/>
  <c r="M1074" i="3"/>
  <c r="K1074" i="3"/>
  <c r="B1074" i="3"/>
  <c r="M1073" i="3"/>
  <c r="K1073" i="3"/>
  <c r="B1073" i="3"/>
  <c r="M1072" i="3"/>
  <c r="K1072" i="3"/>
  <c r="B1072" i="3"/>
  <c r="M1071" i="3"/>
  <c r="K1071" i="3"/>
  <c r="B1071" i="3"/>
  <c r="M1070" i="3"/>
  <c r="K1070" i="3"/>
  <c r="B1070" i="3"/>
  <c r="M1069" i="3"/>
  <c r="K1069" i="3"/>
  <c r="B1069" i="3"/>
  <c r="M1068" i="3"/>
  <c r="K1068" i="3"/>
  <c r="B1068" i="3"/>
  <c r="M1067" i="3"/>
  <c r="K1067" i="3"/>
  <c r="B1067" i="3"/>
  <c r="M1066" i="3"/>
  <c r="K1066" i="3"/>
  <c r="B1066" i="3"/>
  <c r="M1065" i="3"/>
  <c r="K1065" i="3"/>
  <c r="B1065" i="3"/>
  <c r="M1064" i="3"/>
  <c r="K1064" i="3"/>
  <c r="B1064" i="3"/>
  <c r="M1063" i="3"/>
  <c r="K1063" i="3"/>
  <c r="B1063" i="3"/>
  <c r="M1062" i="3"/>
  <c r="K1062" i="3"/>
  <c r="B1062" i="3"/>
  <c r="M1061" i="3"/>
  <c r="K1061" i="3"/>
  <c r="B1061" i="3"/>
  <c r="M1060" i="3"/>
  <c r="K1060" i="3"/>
  <c r="B1060" i="3"/>
  <c r="M1059" i="3"/>
  <c r="K1059" i="3"/>
  <c r="B1059" i="3"/>
  <c r="M1058" i="3"/>
  <c r="K1058" i="3"/>
  <c r="B1058" i="3"/>
  <c r="M1057" i="3"/>
  <c r="K1057" i="3"/>
  <c r="B1057" i="3"/>
  <c r="M1056" i="3"/>
  <c r="K1056" i="3"/>
  <c r="B1056" i="3"/>
  <c r="M1055" i="3"/>
  <c r="K1055" i="3"/>
  <c r="B1055" i="3"/>
  <c r="M1054" i="3"/>
  <c r="K1054" i="3"/>
  <c r="B1054" i="3"/>
  <c r="M1053" i="3"/>
  <c r="K1053" i="3"/>
  <c r="B1053" i="3"/>
  <c r="M1052" i="3"/>
  <c r="K1052" i="3"/>
  <c r="B1052" i="3"/>
  <c r="M1051" i="3"/>
  <c r="K1051" i="3"/>
  <c r="B1051" i="3"/>
  <c r="M1050" i="3"/>
  <c r="K1050" i="3"/>
  <c r="B1050" i="3"/>
  <c r="M1049" i="3"/>
  <c r="K1049" i="3"/>
  <c r="B1049" i="3"/>
  <c r="M1048" i="3"/>
  <c r="K1048" i="3"/>
  <c r="B1048" i="3"/>
  <c r="M1047" i="3"/>
  <c r="K1047" i="3"/>
  <c r="B1047" i="3"/>
  <c r="M1046" i="3"/>
  <c r="K1046" i="3"/>
  <c r="B1046" i="3"/>
  <c r="M1045" i="3"/>
  <c r="K1045" i="3"/>
  <c r="B1045" i="3"/>
  <c r="M1044" i="3"/>
  <c r="K1044" i="3"/>
  <c r="B1044" i="3"/>
  <c r="M1043" i="3"/>
  <c r="K1043" i="3"/>
  <c r="B1043" i="3"/>
  <c r="M1042" i="3"/>
  <c r="K1042" i="3"/>
  <c r="B1042" i="3"/>
  <c r="M1041" i="3"/>
  <c r="K1041" i="3"/>
  <c r="B1041" i="3"/>
  <c r="M1040" i="3"/>
  <c r="K1040" i="3"/>
  <c r="B1040" i="3"/>
  <c r="M1039" i="3"/>
  <c r="K1039" i="3"/>
  <c r="B1039" i="3"/>
  <c r="M1038" i="3"/>
  <c r="K1038" i="3"/>
  <c r="B1038" i="3"/>
  <c r="M1037" i="3"/>
  <c r="K1037" i="3"/>
  <c r="B1037" i="3"/>
  <c r="M1036" i="3"/>
  <c r="K1036" i="3"/>
  <c r="B1036" i="3"/>
  <c r="M1035" i="3"/>
  <c r="K1035" i="3"/>
  <c r="B1035" i="3"/>
  <c r="M1034" i="3"/>
  <c r="K1034" i="3"/>
  <c r="B1034" i="3"/>
  <c r="M1033" i="3"/>
  <c r="K1033" i="3"/>
  <c r="B1033" i="3"/>
  <c r="M1032" i="3"/>
  <c r="K1032" i="3"/>
  <c r="B1032" i="3"/>
  <c r="M1031" i="3"/>
  <c r="K1031" i="3"/>
  <c r="B1031" i="3"/>
  <c r="M1030" i="3"/>
  <c r="K1030" i="3"/>
  <c r="B1030" i="3"/>
  <c r="M1029" i="3"/>
  <c r="K1029" i="3"/>
  <c r="B1029" i="3"/>
  <c r="M1028" i="3"/>
  <c r="K1028" i="3"/>
  <c r="B1028" i="3"/>
  <c r="M1027" i="3"/>
  <c r="K1027" i="3"/>
  <c r="B1027" i="3"/>
  <c r="M1026" i="3"/>
  <c r="K1026" i="3"/>
  <c r="B1026" i="3"/>
  <c r="M1025" i="3"/>
  <c r="K1025" i="3"/>
  <c r="B1025" i="3"/>
  <c r="M1024" i="3"/>
  <c r="K1024" i="3"/>
  <c r="B1024" i="3"/>
  <c r="M1023" i="3"/>
  <c r="K1023" i="3"/>
  <c r="B1023" i="3"/>
  <c r="M1022" i="3"/>
  <c r="K1022" i="3"/>
  <c r="B1022" i="3"/>
  <c r="M1021" i="3"/>
  <c r="K1021" i="3"/>
  <c r="B1021" i="3"/>
  <c r="M1020" i="3"/>
  <c r="K1020" i="3"/>
  <c r="B1020" i="3"/>
  <c r="M1019" i="3"/>
  <c r="K1019" i="3"/>
  <c r="B1019" i="3"/>
  <c r="M1018" i="3"/>
  <c r="K1018" i="3"/>
  <c r="B1018" i="3"/>
  <c r="M1017" i="3"/>
  <c r="K1017" i="3"/>
  <c r="B1017" i="3"/>
  <c r="M1016" i="3"/>
  <c r="K1016" i="3"/>
  <c r="B1016" i="3"/>
  <c r="M1015" i="3"/>
  <c r="K1015" i="3"/>
  <c r="B1015" i="3"/>
  <c r="M1014" i="3"/>
  <c r="K1014" i="3"/>
  <c r="B1014" i="3"/>
  <c r="M1013" i="3"/>
  <c r="K1013" i="3"/>
  <c r="B1013" i="3"/>
  <c r="M1012" i="3"/>
  <c r="K1012" i="3"/>
  <c r="B1012" i="3"/>
  <c r="M1011" i="3"/>
  <c r="K1011" i="3"/>
  <c r="B1011" i="3"/>
  <c r="M1010" i="3"/>
  <c r="K1010" i="3"/>
  <c r="B1010" i="3"/>
  <c r="M1009" i="3"/>
  <c r="K1009" i="3"/>
  <c r="B1009" i="3"/>
  <c r="M1008" i="3"/>
  <c r="K1008" i="3"/>
  <c r="B1008" i="3"/>
  <c r="M1007" i="3"/>
  <c r="K1007" i="3"/>
  <c r="B1007" i="3"/>
  <c r="M1006" i="3"/>
  <c r="K1006" i="3"/>
  <c r="B1006" i="3"/>
  <c r="M1005" i="3"/>
  <c r="K1005" i="3"/>
  <c r="B1005" i="3"/>
  <c r="M1004" i="3"/>
  <c r="K1004" i="3"/>
  <c r="B1004" i="3"/>
  <c r="M1003" i="3"/>
  <c r="K1003" i="3"/>
  <c r="B1003" i="3"/>
  <c r="M1002" i="3"/>
  <c r="K1002" i="3"/>
  <c r="B1002" i="3"/>
  <c r="M1001" i="3"/>
  <c r="K1001" i="3"/>
  <c r="B1001" i="3"/>
  <c r="M1000" i="3"/>
  <c r="K1000" i="3"/>
  <c r="B1000" i="3"/>
  <c r="M999" i="3"/>
  <c r="K999" i="3"/>
  <c r="B999" i="3"/>
  <c r="M998" i="3"/>
  <c r="K998" i="3"/>
  <c r="B998" i="3"/>
  <c r="M997" i="3"/>
  <c r="K997" i="3"/>
  <c r="B997" i="3"/>
  <c r="M996" i="3"/>
  <c r="K996" i="3"/>
  <c r="B996" i="3"/>
  <c r="M995" i="3"/>
  <c r="K995" i="3"/>
  <c r="B995" i="3"/>
  <c r="M994" i="3"/>
  <c r="K994" i="3"/>
  <c r="B994" i="3"/>
  <c r="M993" i="3"/>
  <c r="K993" i="3"/>
  <c r="B993" i="3"/>
  <c r="M992" i="3"/>
  <c r="K992" i="3"/>
  <c r="B992" i="3"/>
  <c r="M991" i="3"/>
  <c r="K991" i="3"/>
  <c r="B991" i="3"/>
  <c r="M990" i="3"/>
  <c r="K990" i="3"/>
  <c r="B990" i="3"/>
  <c r="M989" i="3"/>
  <c r="K989" i="3"/>
  <c r="B989" i="3"/>
  <c r="M988" i="3"/>
  <c r="K988" i="3"/>
  <c r="B988" i="3"/>
  <c r="M987" i="3"/>
  <c r="K987" i="3"/>
  <c r="B987" i="3"/>
  <c r="M986" i="3"/>
  <c r="K986" i="3"/>
  <c r="B986" i="3"/>
  <c r="M985" i="3"/>
  <c r="K985" i="3"/>
  <c r="B985" i="3"/>
  <c r="M984" i="3"/>
  <c r="K984" i="3"/>
  <c r="B984" i="3"/>
  <c r="M983" i="3"/>
  <c r="K983" i="3"/>
  <c r="B983" i="3"/>
  <c r="M982" i="3"/>
  <c r="K982" i="3"/>
  <c r="B982" i="3"/>
  <c r="M981" i="3"/>
  <c r="K981" i="3"/>
  <c r="B981" i="3"/>
  <c r="M980" i="3"/>
  <c r="K980" i="3"/>
  <c r="B980" i="3"/>
  <c r="M979" i="3"/>
  <c r="K979" i="3"/>
  <c r="B979" i="3"/>
  <c r="M978" i="3"/>
  <c r="K978" i="3"/>
  <c r="B978" i="3"/>
  <c r="M977" i="3"/>
  <c r="K977" i="3"/>
  <c r="B977" i="3"/>
  <c r="M976" i="3"/>
  <c r="K976" i="3"/>
  <c r="B976" i="3"/>
  <c r="M975" i="3"/>
  <c r="K975" i="3"/>
  <c r="B975" i="3"/>
  <c r="M974" i="3"/>
  <c r="K974" i="3"/>
  <c r="B974" i="3"/>
  <c r="M973" i="3"/>
  <c r="K973" i="3"/>
  <c r="B973" i="3"/>
  <c r="M972" i="3"/>
  <c r="K972" i="3"/>
  <c r="B972" i="3"/>
  <c r="M971" i="3"/>
  <c r="K971" i="3"/>
  <c r="B971" i="3"/>
  <c r="M970" i="3"/>
  <c r="K970" i="3"/>
  <c r="B970" i="3"/>
  <c r="M969" i="3"/>
  <c r="K969" i="3"/>
  <c r="B969" i="3"/>
  <c r="M968" i="3"/>
  <c r="K968" i="3"/>
  <c r="B968" i="3"/>
  <c r="M967" i="3"/>
  <c r="K967" i="3"/>
  <c r="B967" i="3"/>
  <c r="M966" i="3"/>
  <c r="K966" i="3"/>
  <c r="B966" i="3"/>
  <c r="M965" i="3"/>
  <c r="K965" i="3"/>
  <c r="B965" i="3"/>
  <c r="M964" i="3"/>
  <c r="K964" i="3"/>
  <c r="B964" i="3"/>
  <c r="M963" i="3"/>
  <c r="K963" i="3"/>
  <c r="B963" i="3"/>
  <c r="M962" i="3"/>
  <c r="K962" i="3"/>
  <c r="B962" i="3"/>
  <c r="M961" i="3"/>
  <c r="K961" i="3"/>
  <c r="B961" i="3"/>
  <c r="M960" i="3"/>
  <c r="K960" i="3"/>
  <c r="B960" i="3"/>
  <c r="M959" i="3"/>
  <c r="K959" i="3"/>
  <c r="B959" i="3"/>
  <c r="M958" i="3"/>
  <c r="K958" i="3"/>
  <c r="B958" i="3"/>
  <c r="M957" i="3"/>
  <c r="K957" i="3"/>
  <c r="B957" i="3"/>
  <c r="M956" i="3"/>
  <c r="K956" i="3"/>
  <c r="B956" i="3"/>
  <c r="M955" i="3"/>
  <c r="K955" i="3"/>
  <c r="B955" i="3"/>
  <c r="M954" i="3"/>
  <c r="K954" i="3"/>
  <c r="B954" i="3"/>
  <c r="M953" i="3"/>
  <c r="K953" i="3"/>
  <c r="B953" i="3"/>
  <c r="M952" i="3"/>
  <c r="K952" i="3"/>
  <c r="B952" i="3"/>
  <c r="M951" i="3"/>
  <c r="K951" i="3"/>
  <c r="B951" i="3"/>
  <c r="M950" i="3"/>
  <c r="K950" i="3"/>
  <c r="B950" i="3"/>
  <c r="M949" i="3"/>
  <c r="K949" i="3"/>
  <c r="B949" i="3"/>
  <c r="M948" i="3"/>
  <c r="K948" i="3"/>
  <c r="B948" i="3"/>
  <c r="M947" i="3"/>
  <c r="K947" i="3"/>
  <c r="B947" i="3"/>
  <c r="M946" i="3"/>
  <c r="K946" i="3"/>
  <c r="B946" i="3"/>
  <c r="M945" i="3"/>
  <c r="K945" i="3"/>
  <c r="B945" i="3"/>
  <c r="M944" i="3"/>
  <c r="K944" i="3"/>
  <c r="B944" i="3"/>
  <c r="M943" i="3"/>
  <c r="K943" i="3"/>
  <c r="B943" i="3"/>
  <c r="M942" i="3"/>
  <c r="K942" i="3"/>
  <c r="B942" i="3"/>
  <c r="M941" i="3"/>
  <c r="K941" i="3"/>
  <c r="B941" i="3"/>
  <c r="M940" i="3"/>
  <c r="K940" i="3"/>
  <c r="B940" i="3"/>
  <c r="M939" i="3"/>
  <c r="K939" i="3"/>
  <c r="B939" i="3"/>
  <c r="M938" i="3"/>
  <c r="K938" i="3"/>
  <c r="B938" i="3"/>
  <c r="M937" i="3"/>
  <c r="K937" i="3"/>
  <c r="B937" i="3"/>
  <c r="M936" i="3"/>
  <c r="K936" i="3"/>
  <c r="B936" i="3"/>
  <c r="M935" i="3"/>
  <c r="K935" i="3"/>
  <c r="B935" i="3"/>
  <c r="M934" i="3"/>
  <c r="K934" i="3"/>
  <c r="B934" i="3"/>
  <c r="M933" i="3"/>
  <c r="K933" i="3"/>
  <c r="B933" i="3"/>
  <c r="M932" i="3"/>
  <c r="K932" i="3"/>
  <c r="B932" i="3"/>
  <c r="M931" i="3"/>
  <c r="K931" i="3"/>
  <c r="B931" i="3"/>
  <c r="M930" i="3"/>
  <c r="K930" i="3"/>
  <c r="B930" i="3"/>
  <c r="M929" i="3"/>
  <c r="K929" i="3"/>
  <c r="B929" i="3"/>
  <c r="M928" i="3"/>
  <c r="K928" i="3"/>
  <c r="B928" i="3"/>
  <c r="M927" i="3"/>
  <c r="K927" i="3"/>
  <c r="B927" i="3"/>
  <c r="M926" i="3"/>
  <c r="K926" i="3"/>
  <c r="B926" i="3"/>
  <c r="M925" i="3"/>
  <c r="K925" i="3"/>
  <c r="B925" i="3"/>
  <c r="M924" i="3"/>
  <c r="K924" i="3"/>
  <c r="B924" i="3"/>
  <c r="M923" i="3"/>
  <c r="K923" i="3"/>
  <c r="B923" i="3"/>
  <c r="M922" i="3"/>
  <c r="K922" i="3"/>
  <c r="B922" i="3"/>
  <c r="M921" i="3"/>
  <c r="K921" i="3"/>
  <c r="B921" i="3"/>
  <c r="M920" i="3"/>
  <c r="K920" i="3"/>
  <c r="B920" i="3"/>
  <c r="M919" i="3"/>
  <c r="K919" i="3"/>
  <c r="B919" i="3"/>
  <c r="M918" i="3"/>
  <c r="K918" i="3"/>
  <c r="B918" i="3"/>
  <c r="M917" i="3"/>
  <c r="K917" i="3"/>
  <c r="B917" i="3"/>
  <c r="M916" i="3"/>
  <c r="K916" i="3"/>
  <c r="B916" i="3"/>
  <c r="M915" i="3"/>
  <c r="K915" i="3"/>
  <c r="B915" i="3"/>
  <c r="M914" i="3"/>
  <c r="K914" i="3"/>
  <c r="B914" i="3"/>
  <c r="M913" i="3"/>
  <c r="K913" i="3"/>
  <c r="B913" i="3"/>
  <c r="M912" i="3"/>
  <c r="K912" i="3"/>
  <c r="B912" i="3"/>
  <c r="M911" i="3"/>
  <c r="K911" i="3"/>
  <c r="B911" i="3"/>
  <c r="M910" i="3"/>
  <c r="K910" i="3"/>
  <c r="B910" i="3"/>
  <c r="M909" i="3"/>
  <c r="K909" i="3"/>
  <c r="B909" i="3"/>
  <c r="M908" i="3"/>
  <c r="K908" i="3"/>
  <c r="B908" i="3"/>
  <c r="M907" i="3"/>
  <c r="K907" i="3"/>
  <c r="B907" i="3"/>
  <c r="M906" i="3"/>
  <c r="K906" i="3"/>
  <c r="B906" i="3"/>
  <c r="M905" i="3"/>
  <c r="K905" i="3"/>
  <c r="B905" i="3"/>
  <c r="M904" i="3"/>
  <c r="K904" i="3"/>
  <c r="B904" i="3"/>
  <c r="M903" i="3"/>
  <c r="K903" i="3"/>
  <c r="B903" i="3"/>
  <c r="M902" i="3"/>
  <c r="K902" i="3"/>
  <c r="B902" i="3"/>
  <c r="M901" i="3"/>
  <c r="K901" i="3"/>
  <c r="B901" i="3"/>
  <c r="M900" i="3"/>
  <c r="K900" i="3"/>
  <c r="B900" i="3"/>
  <c r="M899" i="3"/>
  <c r="K899" i="3"/>
  <c r="B899" i="3"/>
  <c r="M898" i="3"/>
  <c r="K898" i="3"/>
  <c r="B898" i="3"/>
  <c r="M897" i="3"/>
  <c r="K897" i="3"/>
  <c r="B897" i="3"/>
  <c r="M896" i="3"/>
  <c r="K896" i="3"/>
  <c r="B896" i="3"/>
  <c r="M895" i="3"/>
  <c r="K895" i="3"/>
  <c r="B895" i="3"/>
  <c r="M894" i="3"/>
  <c r="K894" i="3"/>
  <c r="B894" i="3"/>
  <c r="M893" i="3"/>
  <c r="K893" i="3"/>
  <c r="B893" i="3"/>
  <c r="M892" i="3"/>
  <c r="K892" i="3"/>
  <c r="B892" i="3"/>
  <c r="M891" i="3"/>
  <c r="K891" i="3"/>
  <c r="B891" i="3"/>
  <c r="M890" i="3"/>
  <c r="K890" i="3"/>
  <c r="B890" i="3"/>
  <c r="M889" i="3"/>
  <c r="K889" i="3"/>
  <c r="B889" i="3"/>
  <c r="M888" i="3"/>
  <c r="K888" i="3"/>
  <c r="B888" i="3"/>
  <c r="M887" i="3"/>
  <c r="K887" i="3"/>
  <c r="B887" i="3"/>
  <c r="M886" i="3"/>
  <c r="K886" i="3"/>
  <c r="B886" i="3"/>
  <c r="M885" i="3"/>
  <c r="K885" i="3"/>
  <c r="B885" i="3"/>
  <c r="M884" i="3"/>
  <c r="K884" i="3"/>
  <c r="B884" i="3"/>
  <c r="M883" i="3"/>
  <c r="K883" i="3"/>
  <c r="B883" i="3"/>
  <c r="M882" i="3"/>
  <c r="K882" i="3"/>
  <c r="B882" i="3"/>
  <c r="M881" i="3"/>
  <c r="K881" i="3"/>
  <c r="B881" i="3"/>
  <c r="M880" i="3"/>
  <c r="K880" i="3"/>
  <c r="B880" i="3"/>
  <c r="M879" i="3"/>
  <c r="K879" i="3"/>
  <c r="B879" i="3"/>
  <c r="M878" i="3"/>
  <c r="K878" i="3"/>
  <c r="B878" i="3"/>
  <c r="M877" i="3"/>
  <c r="K877" i="3"/>
  <c r="B877" i="3"/>
  <c r="M876" i="3"/>
  <c r="K876" i="3"/>
  <c r="B876" i="3"/>
  <c r="M875" i="3"/>
  <c r="K875" i="3"/>
  <c r="B875" i="3"/>
  <c r="M874" i="3"/>
  <c r="K874" i="3"/>
  <c r="B874" i="3"/>
  <c r="M873" i="3"/>
  <c r="K873" i="3"/>
  <c r="B873" i="3"/>
  <c r="M872" i="3"/>
  <c r="K872" i="3"/>
  <c r="B872" i="3"/>
  <c r="M871" i="3"/>
  <c r="K871" i="3"/>
  <c r="B871" i="3"/>
  <c r="M870" i="3"/>
  <c r="K870" i="3"/>
  <c r="B870" i="3"/>
  <c r="M869" i="3"/>
  <c r="K869" i="3"/>
  <c r="B869" i="3"/>
  <c r="M868" i="3"/>
  <c r="K868" i="3"/>
  <c r="B868" i="3"/>
  <c r="M867" i="3"/>
  <c r="K867" i="3"/>
  <c r="B867" i="3"/>
  <c r="M866" i="3"/>
  <c r="K866" i="3"/>
  <c r="B866" i="3"/>
  <c r="M865" i="3"/>
  <c r="K865" i="3"/>
  <c r="B865" i="3"/>
  <c r="M864" i="3"/>
  <c r="K864" i="3"/>
  <c r="B864" i="3"/>
  <c r="M863" i="3"/>
  <c r="K863" i="3"/>
  <c r="B863" i="3"/>
  <c r="M862" i="3"/>
  <c r="K862" i="3"/>
  <c r="B862" i="3"/>
  <c r="M861" i="3"/>
  <c r="K861" i="3"/>
  <c r="B861" i="3"/>
  <c r="M860" i="3"/>
  <c r="K860" i="3"/>
  <c r="B860" i="3"/>
  <c r="M859" i="3"/>
  <c r="K859" i="3"/>
  <c r="B859" i="3"/>
  <c r="M858" i="3"/>
  <c r="K858" i="3"/>
  <c r="B858" i="3"/>
  <c r="M857" i="3"/>
  <c r="K857" i="3"/>
  <c r="B857" i="3"/>
  <c r="M856" i="3"/>
  <c r="K856" i="3"/>
  <c r="B856" i="3"/>
  <c r="M855" i="3"/>
  <c r="K855" i="3"/>
  <c r="B855" i="3"/>
  <c r="M854" i="3"/>
  <c r="K854" i="3"/>
  <c r="B854" i="3"/>
  <c r="M853" i="3"/>
  <c r="K853" i="3"/>
  <c r="B853" i="3"/>
  <c r="M852" i="3"/>
  <c r="K852" i="3"/>
  <c r="B852" i="3"/>
  <c r="M851" i="3"/>
  <c r="K851" i="3"/>
  <c r="B851" i="3"/>
  <c r="M850" i="3"/>
  <c r="K850" i="3"/>
  <c r="B850" i="3"/>
  <c r="M849" i="3"/>
  <c r="K849" i="3"/>
  <c r="B849" i="3"/>
  <c r="M848" i="3"/>
  <c r="K848" i="3"/>
  <c r="B848" i="3"/>
  <c r="M847" i="3"/>
  <c r="K847" i="3"/>
  <c r="B847" i="3"/>
  <c r="M846" i="3"/>
  <c r="K846" i="3"/>
  <c r="B846" i="3"/>
  <c r="M845" i="3"/>
  <c r="K845" i="3"/>
  <c r="B845" i="3"/>
  <c r="M844" i="3"/>
  <c r="K844" i="3"/>
  <c r="B844" i="3"/>
  <c r="M843" i="3"/>
  <c r="K843" i="3"/>
  <c r="B843" i="3"/>
  <c r="M842" i="3"/>
  <c r="K842" i="3"/>
  <c r="B842" i="3"/>
  <c r="M841" i="3"/>
  <c r="K841" i="3"/>
  <c r="B841" i="3"/>
  <c r="M840" i="3"/>
  <c r="K840" i="3"/>
  <c r="B840" i="3"/>
  <c r="M839" i="3"/>
  <c r="K839" i="3"/>
  <c r="B839" i="3"/>
  <c r="M838" i="3"/>
  <c r="K838" i="3"/>
  <c r="B838" i="3"/>
  <c r="M837" i="3"/>
  <c r="K837" i="3"/>
  <c r="B837" i="3"/>
  <c r="M836" i="3"/>
  <c r="K836" i="3"/>
  <c r="B836" i="3"/>
  <c r="M835" i="3"/>
  <c r="K835" i="3"/>
  <c r="B835" i="3"/>
  <c r="M834" i="3"/>
  <c r="K834" i="3"/>
  <c r="B834" i="3"/>
  <c r="M833" i="3"/>
  <c r="K833" i="3"/>
  <c r="B833" i="3"/>
  <c r="M832" i="3"/>
  <c r="K832" i="3"/>
  <c r="B832" i="3"/>
  <c r="M831" i="3"/>
  <c r="K831" i="3"/>
  <c r="B831" i="3"/>
  <c r="M830" i="3"/>
  <c r="K830" i="3"/>
  <c r="B830" i="3"/>
  <c r="M829" i="3"/>
  <c r="K829" i="3"/>
  <c r="B829" i="3"/>
  <c r="M828" i="3"/>
  <c r="K828" i="3"/>
  <c r="B828" i="3"/>
  <c r="M827" i="3"/>
  <c r="K827" i="3"/>
  <c r="B827" i="3"/>
  <c r="M826" i="3"/>
  <c r="K826" i="3"/>
  <c r="B826" i="3"/>
  <c r="M825" i="3"/>
  <c r="K825" i="3"/>
  <c r="B825" i="3"/>
  <c r="M824" i="3"/>
  <c r="K824" i="3"/>
  <c r="B824" i="3"/>
  <c r="M823" i="3"/>
  <c r="K823" i="3"/>
  <c r="B823" i="3"/>
  <c r="M822" i="3"/>
  <c r="K822" i="3"/>
  <c r="B822" i="3"/>
  <c r="M821" i="3"/>
  <c r="K821" i="3"/>
  <c r="B821" i="3"/>
  <c r="M820" i="3"/>
  <c r="K820" i="3"/>
  <c r="B820" i="3"/>
  <c r="M819" i="3"/>
  <c r="K819" i="3"/>
  <c r="B819" i="3"/>
  <c r="M818" i="3"/>
  <c r="K818" i="3"/>
  <c r="B818" i="3"/>
  <c r="M817" i="3"/>
  <c r="K817" i="3"/>
  <c r="B817" i="3"/>
  <c r="M816" i="3"/>
  <c r="K816" i="3"/>
  <c r="B816" i="3"/>
  <c r="M815" i="3"/>
  <c r="K815" i="3"/>
  <c r="B815" i="3"/>
  <c r="M814" i="3"/>
  <c r="K814" i="3"/>
  <c r="B814" i="3"/>
  <c r="M813" i="3"/>
  <c r="K813" i="3"/>
  <c r="B813" i="3"/>
  <c r="M812" i="3"/>
  <c r="K812" i="3"/>
  <c r="B812" i="3"/>
  <c r="M811" i="3"/>
  <c r="K811" i="3"/>
  <c r="B811" i="3"/>
  <c r="M810" i="3"/>
  <c r="K810" i="3"/>
  <c r="B810" i="3"/>
  <c r="M809" i="3"/>
  <c r="K809" i="3"/>
  <c r="B809" i="3"/>
  <c r="M808" i="3"/>
  <c r="K808" i="3"/>
  <c r="B808" i="3"/>
  <c r="M807" i="3"/>
  <c r="K807" i="3"/>
  <c r="B807" i="3"/>
  <c r="M806" i="3"/>
  <c r="K806" i="3"/>
  <c r="B806" i="3"/>
  <c r="M805" i="3"/>
  <c r="K805" i="3"/>
  <c r="B805" i="3"/>
  <c r="M804" i="3"/>
  <c r="K804" i="3"/>
  <c r="B804" i="3"/>
  <c r="M803" i="3"/>
  <c r="K803" i="3"/>
  <c r="B803" i="3"/>
  <c r="M802" i="3"/>
  <c r="K802" i="3"/>
  <c r="B802" i="3"/>
  <c r="M801" i="3"/>
  <c r="K801" i="3"/>
  <c r="B801" i="3"/>
  <c r="M800" i="3"/>
  <c r="K800" i="3"/>
  <c r="B800" i="3"/>
  <c r="M799" i="3"/>
  <c r="K799" i="3"/>
  <c r="B799" i="3"/>
  <c r="M798" i="3"/>
  <c r="K798" i="3"/>
  <c r="B798" i="3"/>
  <c r="M797" i="3"/>
  <c r="K797" i="3"/>
  <c r="B797" i="3"/>
  <c r="M796" i="3"/>
  <c r="K796" i="3"/>
  <c r="B796" i="3"/>
  <c r="M795" i="3"/>
  <c r="K795" i="3"/>
  <c r="B795" i="3"/>
  <c r="M794" i="3"/>
  <c r="K794" i="3"/>
  <c r="B794" i="3"/>
  <c r="M793" i="3"/>
  <c r="K793" i="3"/>
  <c r="B793" i="3"/>
  <c r="M792" i="3"/>
  <c r="K792" i="3"/>
  <c r="B792" i="3"/>
  <c r="M791" i="3"/>
  <c r="K791" i="3"/>
  <c r="B791" i="3"/>
  <c r="M790" i="3"/>
  <c r="K790" i="3"/>
  <c r="B790" i="3"/>
  <c r="M789" i="3"/>
  <c r="K789" i="3"/>
  <c r="B789" i="3"/>
  <c r="M788" i="3"/>
  <c r="K788" i="3"/>
  <c r="B788" i="3"/>
  <c r="M787" i="3"/>
  <c r="K787" i="3"/>
  <c r="B787" i="3"/>
  <c r="M786" i="3"/>
  <c r="K786" i="3"/>
  <c r="B786" i="3"/>
  <c r="M785" i="3"/>
  <c r="K785" i="3"/>
  <c r="B785" i="3"/>
  <c r="M784" i="3"/>
  <c r="K784" i="3"/>
  <c r="B784" i="3"/>
  <c r="M783" i="3"/>
  <c r="K783" i="3"/>
  <c r="B783" i="3"/>
  <c r="M782" i="3"/>
  <c r="K782" i="3"/>
  <c r="B782" i="3"/>
  <c r="M781" i="3"/>
  <c r="K781" i="3"/>
  <c r="B781" i="3"/>
  <c r="M780" i="3"/>
  <c r="K780" i="3"/>
  <c r="B780" i="3"/>
  <c r="M779" i="3"/>
  <c r="K779" i="3"/>
  <c r="B779" i="3"/>
  <c r="M778" i="3"/>
  <c r="K778" i="3"/>
  <c r="B778" i="3"/>
  <c r="M777" i="3"/>
  <c r="K777" i="3"/>
  <c r="B777" i="3"/>
  <c r="M776" i="3"/>
  <c r="K776" i="3"/>
  <c r="B776" i="3"/>
  <c r="M775" i="3"/>
  <c r="K775" i="3"/>
  <c r="B775" i="3"/>
  <c r="M774" i="3"/>
  <c r="K774" i="3"/>
  <c r="B774" i="3"/>
  <c r="M773" i="3"/>
  <c r="K773" i="3"/>
  <c r="B773" i="3"/>
  <c r="M772" i="3"/>
  <c r="K772" i="3"/>
  <c r="B772" i="3"/>
  <c r="M771" i="3"/>
  <c r="K771" i="3"/>
  <c r="B771" i="3"/>
  <c r="M770" i="3"/>
  <c r="K770" i="3"/>
  <c r="B770" i="3"/>
  <c r="M769" i="3"/>
  <c r="K769" i="3"/>
  <c r="B769" i="3"/>
  <c r="M768" i="3"/>
  <c r="K768" i="3"/>
  <c r="B768" i="3"/>
  <c r="M767" i="3"/>
  <c r="K767" i="3"/>
  <c r="B767" i="3"/>
  <c r="M766" i="3"/>
  <c r="K766" i="3"/>
  <c r="B766" i="3"/>
  <c r="M765" i="3"/>
  <c r="K765" i="3"/>
  <c r="B765" i="3"/>
  <c r="M764" i="3"/>
  <c r="K764" i="3"/>
  <c r="B764" i="3"/>
  <c r="M763" i="3"/>
  <c r="K763" i="3"/>
  <c r="B763" i="3"/>
  <c r="M762" i="3"/>
  <c r="K762" i="3"/>
  <c r="B762" i="3"/>
  <c r="M761" i="3"/>
  <c r="K761" i="3"/>
  <c r="B761" i="3"/>
  <c r="M760" i="3"/>
  <c r="K760" i="3"/>
  <c r="B760" i="3"/>
  <c r="M759" i="3"/>
  <c r="K759" i="3"/>
  <c r="B759" i="3"/>
  <c r="M758" i="3"/>
  <c r="K758" i="3"/>
  <c r="B758" i="3"/>
  <c r="M757" i="3"/>
  <c r="K757" i="3"/>
  <c r="B757" i="3"/>
  <c r="M756" i="3"/>
  <c r="K756" i="3"/>
  <c r="B756" i="3"/>
  <c r="M755" i="3"/>
  <c r="K755" i="3"/>
  <c r="B755" i="3"/>
  <c r="M754" i="3"/>
  <c r="K754" i="3"/>
  <c r="B754" i="3"/>
  <c r="M753" i="3"/>
  <c r="K753" i="3"/>
  <c r="B753" i="3"/>
  <c r="M752" i="3"/>
  <c r="K752" i="3"/>
  <c r="B752" i="3"/>
  <c r="M751" i="3"/>
  <c r="K751" i="3"/>
  <c r="B751" i="3"/>
  <c r="M750" i="3"/>
  <c r="K750" i="3"/>
  <c r="B750" i="3"/>
  <c r="M749" i="3"/>
  <c r="K749" i="3"/>
  <c r="B749" i="3"/>
  <c r="M748" i="3"/>
  <c r="K748" i="3"/>
  <c r="B748" i="3"/>
  <c r="M747" i="3"/>
  <c r="K747" i="3"/>
  <c r="B747" i="3"/>
  <c r="M746" i="3"/>
  <c r="K746" i="3"/>
  <c r="B746" i="3"/>
  <c r="M745" i="3"/>
  <c r="K745" i="3"/>
  <c r="B745" i="3"/>
  <c r="M744" i="3"/>
  <c r="K744" i="3"/>
  <c r="B744" i="3"/>
  <c r="M743" i="3"/>
  <c r="K743" i="3"/>
  <c r="B743" i="3"/>
  <c r="M742" i="3"/>
  <c r="K742" i="3"/>
  <c r="B742" i="3"/>
  <c r="M741" i="3"/>
  <c r="K741" i="3"/>
  <c r="B741" i="3"/>
  <c r="M740" i="3"/>
  <c r="K740" i="3"/>
  <c r="B740" i="3"/>
  <c r="M739" i="3"/>
  <c r="K739" i="3"/>
  <c r="B739" i="3"/>
  <c r="M738" i="3"/>
  <c r="K738" i="3"/>
  <c r="B738" i="3"/>
  <c r="M737" i="3"/>
  <c r="K737" i="3"/>
  <c r="B737" i="3"/>
  <c r="M736" i="3"/>
  <c r="K736" i="3"/>
  <c r="B736" i="3"/>
  <c r="M735" i="3"/>
  <c r="K735" i="3"/>
  <c r="B735" i="3"/>
  <c r="M734" i="3"/>
  <c r="K734" i="3"/>
  <c r="B734" i="3"/>
  <c r="M733" i="3"/>
  <c r="K733" i="3"/>
  <c r="B733" i="3"/>
  <c r="M732" i="3"/>
  <c r="K732" i="3"/>
  <c r="B732" i="3"/>
  <c r="M731" i="3"/>
  <c r="K731" i="3"/>
  <c r="B731" i="3"/>
  <c r="M730" i="3"/>
  <c r="K730" i="3"/>
  <c r="B730" i="3"/>
  <c r="M729" i="3"/>
  <c r="K729" i="3"/>
  <c r="B729" i="3"/>
  <c r="M728" i="3"/>
  <c r="K728" i="3"/>
  <c r="B728" i="3"/>
  <c r="M727" i="3"/>
  <c r="K727" i="3"/>
  <c r="B727" i="3"/>
  <c r="M726" i="3"/>
  <c r="K726" i="3"/>
  <c r="B726" i="3"/>
  <c r="M725" i="3"/>
  <c r="K725" i="3"/>
  <c r="B725" i="3"/>
  <c r="M724" i="3"/>
  <c r="K724" i="3"/>
  <c r="B724" i="3"/>
  <c r="M723" i="3"/>
  <c r="K723" i="3"/>
  <c r="B723" i="3"/>
  <c r="M722" i="3"/>
  <c r="K722" i="3"/>
  <c r="B722" i="3"/>
  <c r="M721" i="3"/>
  <c r="K721" i="3"/>
  <c r="B721" i="3"/>
  <c r="M720" i="3"/>
  <c r="K720" i="3"/>
  <c r="B720" i="3"/>
  <c r="M719" i="3"/>
  <c r="K719" i="3"/>
  <c r="B719" i="3"/>
  <c r="M718" i="3"/>
  <c r="K718" i="3"/>
  <c r="B718" i="3"/>
  <c r="M717" i="3"/>
  <c r="K717" i="3"/>
  <c r="B717" i="3"/>
  <c r="M716" i="3"/>
  <c r="K716" i="3"/>
  <c r="B716" i="3"/>
  <c r="M715" i="3"/>
  <c r="K715" i="3"/>
  <c r="B715" i="3"/>
  <c r="M714" i="3"/>
  <c r="K714" i="3"/>
  <c r="B714" i="3"/>
  <c r="M713" i="3"/>
  <c r="K713" i="3"/>
  <c r="B713" i="3"/>
  <c r="M712" i="3"/>
  <c r="K712" i="3"/>
  <c r="B712" i="3"/>
  <c r="M711" i="3"/>
  <c r="K711" i="3"/>
  <c r="B711" i="3"/>
  <c r="M710" i="3"/>
  <c r="K710" i="3"/>
  <c r="B710" i="3"/>
  <c r="M709" i="3"/>
  <c r="K709" i="3"/>
  <c r="B709" i="3"/>
  <c r="M708" i="3"/>
  <c r="K708" i="3"/>
  <c r="B708" i="3"/>
  <c r="M707" i="3"/>
  <c r="K707" i="3"/>
  <c r="B707" i="3"/>
  <c r="M706" i="3"/>
  <c r="K706" i="3"/>
  <c r="B706" i="3"/>
  <c r="M705" i="3"/>
  <c r="K705" i="3"/>
  <c r="B705" i="3"/>
  <c r="M704" i="3"/>
  <c r="K704" i="3"/>
  <c r="B704" i="3"/>
  <c r="M703" i="3"/>
  <c r="K703" i="3"/>
  <c r="B703" i="3"/>
  <c r="M702" i="3"/>
  <c r="K702" i="3"/>
  <c r="B702" i="3"/>
  <c r="M701" i="3"/>
  <c r="K701" i="3"/>
  <c r="B701" i="3"/>
  <c r="M700" i="3"/>
  <c r="K700" i="3"/>
  <c r="B700" i="3"/>
  <c r="M699" i="3"/>
  <c r="K699" i="3"/>
  <c r="B699" i="3"/>
  <c r="M698" i="3"/>
  <c r="K698" i="3"/>
  <c r="B698" i="3"/>
  <c r="M697" i="3"/>
  <c r="K697" i="3"/>
  <c r="B697" i="3"/>
  <c r="M696" i="3"/>
  <c r="K696" i="3"/>
  <c r="B696" i="3"/>
  <c r="M695" i="3"/>
  <c r="K695" i="3"/>
  <c r="B695" i="3"/>
  <c r="M694" i="3"/>
  <c r="K694" i="3"/>
  <c r="B694" i="3"/>
  <c r="M693" i="3"/>
  <c r="K693" i="3"/>
  <c r="B693" i="3"/>
  <c r="M692" i="3"/>
  <c r="K692" i="3"/>
  <c r="B692" i="3"/>
  <c r="M691" i="3"/>
  <c r="K691" i="3"/>
  <c r="B691" i="3"/>
  <c r="M690" i="3"/>
  <c r="K690" i="3"/>
  <c r="B690" i="3"/>
  <c r="M689" i="3"/>
  <c r="K689" i="3"/>
  <c r="B689" i="3"/>
  <c r="M688" i="3"/>
  <c r="K688" i="3"/>
  <c r="B688" i="3"/>
  <c r="M687" i="3"/>
  <c r="K687" i="3"/>
  <c r="B687" i="3"/>
  <c r="M686" i="3"/>
  <c r="K686" i="3"/>
  <c r="B686" i="3"/>
  <c r="M685" i="3"/>
  <c r="K685" i="3"/>
  <c r="B685" i="3"/>
  <c r="M684" i="3"/>
  <c r="K684" i="3"/>
  <c r="B684" i="3"/>
  <c r="M683" i="3"/>
  <c r="K683" i="3"/>
  <c r="B683" i="3"/>
  <c r="M682" i="3"/>
  <c r="K682" i="3"/>
  <c r="B682" i="3"/>
  <c r="M681" i="3"/>
  <c r="K681" i="3"/>
  <c r="B681" i="3"/>
  <c r="M680" i="3"/>
  <c r="K680" i="3"/>
  <c r="B680" i="3"/>
  <c r="M679" i="3"/>
  <c r="K679" i="3"/>
  <c r="B679" i="3"/>
  <c r="M678" i="3"/>
  <c r="K678" i="3"/>
  <c r="B678" i="3"/>
  <c r="M677" i="3"/>
  <c r="K677" i="3"/>
  <c r="B677" i="3"/>
  <c r="M676" i="3"/>
  <c r="K676" i="3"/>
  <c r="B676" i="3"/>
  <c r="M675" i="3"/>
  <c r="K675" i="3"/>
  <c r="B675" i="3"/>
  <c r="M674" i="3"/>
  <c r="K674" i="3"/>
  <c r="B674" i="3"/>
  <c r="M673" i="3"/>
  <c r="K673" i="3"/>
  <c r="B673" i="3"/>
  <c r="M672" i="3"/>
  <c r="K672" i="3"/>
  <c r="B672" i="3"/>
  <c r="M671" i="3"/>
  <c r="K671" i="3"/>
  <c r="B671" i="3"/>
  <c r="M670" i="3"/>
  <c r="K670" i="3"/>
  <c r="B670" i="3"/>
  <c r="M669" i="3"/>
  <c r="K669" i="3"/>
  <c r="B669" i="3"/>
  <c r="M668" i="3"/>
  <c r="K668" i="3"/>
  <c r="B668" i="3"/>
  <c r="M667" i="3"/>
  <c r="K667" i="3"/>
  <c r="B667" i="3"/>
  <c r="M666" i="3"/>
  <c r="K666" i="3"/>
  <c r="B666" i="3"/>
  <c r="M665" i="3"/>
  <c r="K665" i="3"/>
  <c r="B665" i="3"/>
  <c r="M664" i="3"/>
  <c r="K664" i="3"/>
  <c r="B664" i="3"/>
  <c r="M663" i="3"/>
  <c r="K663" i="3"/>
  <c r="B663" i="3"/>
  <c r="M662" i="3"/>
  <c r="K662" i="3"/>
  <c r="B662" i="3"/>
  <c r="M661" i="3"/>
  <c r="K661" i="3"/>
  <c r="B661" i="3"/>
  <c r="M660" i="3"/>
  <c r="K660" i="3"/>
  <c r="B660" i="3"/>
  <c r="M659" i="3"/>
  <c r="K659" i="3"/>
  <c r="B659" i="3"/>
  <c r="M658" i="3"/>
  <c r="K658" i="3"/>
  <c r="B658" i="3"/>
  <c r="M657" i="3"/>
  <c r="K657" i="3"/>
  <c r="B657" i="3"/>
  <c r="M656" i="3"/>
  <c r="K656" i="3"/>
  <c r="B656" i="3"/>
  <c r="M655" i="3"/>
  <c r="K655" i="3"/>
  <c r="B655" i="3"/>
  <c r="M654" i="3"/>
  <c r="K654" i="3"/>
  <c r="B654" i="3"/>
  <c r="M653" i="3"/>
  <c r="K653" i="3"/>
  <c r="B653" i="3"/>
  <c r="M652" i="3"/>
  <c r="K652" i="3"/>
  <c r="B652" i="3"/>
  <c r="M651" i="3"/>
  <c r="K651" i="3"/>
  <c r="B651" i="3"/>
  <c r="M650" i="3"/>
  <c r="K650" i="3"/>
  <c r="B650" i="3"/>
  <c r="M649" i="3"/>
  <c r="K649" i="3"/>
  <c r="B649" i="3"/>
  <c r="M648" i="3"/>
  <c r="K648" i="3"/>
  <c r="B648" i="3"/>
  <c r="M647" i="3"/>
  <c r="K647" i="3"/>
  <c r="B647" i="3"/>
  <c r="M646" i="3"/>
  <c r="K646" i="3"/>
  <c r="B646" i="3"/>
  <c r="M645" i="3"/>
  <c r="K645" i="3"/>
  <c r="B645" i="3"/>
  <c r="M644" i="3"/>
  <c r="K644" i="3"/>
  <c r="B644" i="3"/>
  <c r="M643" i="3"/>
  <c r="K643" i="3"/>
  <c r="B643" i="3"/>
  <c r="M642" i="3"/>
  <c r="K642" i="3"/>
  <c r="B642" i="3"/>
  <c r="M641" i="3"/>
  <c r="K641" i="3"/>
  <c r="B641" i="3"/>
  <c r="M640" i="3"/>
  <c r="K640" i="3"/>
  <c r="B640" i="3"/>
  <c r="M639" i="3"/>
  <c r="K639" i="3"/>
  <c r="B639" i="3"/>
  <c r="M638" i="3"/>
  <c r="K638" i="3"/>
  <c r="B638" i="3"/>
  <c r="M637" i="3"/>
  <c r="K637" i="3"/>
  <c r="B637" i="3"/>
  <c r="M636" i="3"/>
  <c r="K636" i="3"/>
  <c r="B636" i="3"/>
  <c r="M635" i="3"/>
  <c r="K635" i="3"/>
  <c r="B635" i="3"/>
  <c r="M634" i="3"/>
  <c r="K634" i="3"/>
  <c r="B634" i="3"/>
  <c r="M633" i="3"/>
  <c r="K633" i="3"/>
  <c r="B633" i="3"/>
  <c r="M632" i="3"/>
  <c r="K632" i="3"/>
  <c r="B632" i="3"/>
  <c r="M631" i="3"/>
  <c r="K631" i="3"/>
  <c r="B631" i="3"/>
  <c r="M630" i="3"/>
  <c r="K630" i="3"/>
  <c r="B630" i="3"/>
  <c r="M629" i="3"/>
  <c r="K629" i="3"/>
  <c r="B629" i="3"/>
  <c r="M628" i="3"/>
  <c r="K628" i="3"/>
  <c r="B628" i="3"/>
  <c r="M627" i="3"/>
  <c r="K627" i="3"/>
  <c r="B627" i="3"/>
  <c r="M626" i="3"/>
  <c r="K626" i="3"/>
  <c r="B626" i="3"/>
  <c r="M625" i="3"/>
  <c r="K625" i="3"/>
  <c r="B625" i="3"/>
  <c r="M624" i="3"/>
  <c r="K624" i="3"/>
  <c r="B624" i="3"/>
  <c r="M623" i="3"/>
  <c r="K623" i="3"/>
  <c r="B623" i="3"/>
  <c r="M622" i="3"/>
  <c r="K622" i="3"/>
  <c r="B622" i="3"/>
  <c r="M621" i="3"/>
  <c r="K621" i="3"/>
  <c r="B621" i="3"/>
  <c r="M620" i="3"/>
  <c r="K620" i="3"/>
  <c r="B620" i="3"/>
  <c r="M619" i="3"/>
  <c r="K619" i="3"/>
  <c r="B619" i="3"/>
  <c r="M618" i="3"/>
  <c r="K618" i="3"/>
  <c r="B618" i="3"/>
  <c r="M617" i="3"/>
  <c r="K617" i="3"/>
  <c r="B617" i="3"/>
  <c r="M616" i="3"/>
  <c r="K616" i="3"/>
  <c r="B616" i="3"/>
  <c r="M615" i="3"/>
  <c r="K615" i="3"/>
  <c r="B615" i="3"/>
  <c r="M614" i="3"/>
  <c r="K614" i="3"/>
  <c r="B614" i="3"/>
  <c r="M613" i="3"/>
  <c r="K613" i="3"/>
  <c r="B613" i="3"/>
  <c r="M612" i="3"/>
  <c r="K612" i="3"/>
  <c r="B612" i="3"/>
  <c r="M611" i="3"/>
  <c r="K611" i="3"/>
  <c r="B611" i="3"/>
  <c r="M610" i="3"/>
  <c r="K610" i="3"/>
  <c r="B610" i="3"/>
  <c r="M609" i="3"/>
  <c r="K609" i="3"/>
  <c r="B609" i="3"/>
  <c r="M608" i="3"/>
  <c r="K608" i="3"/>
  <c r="B608" i="3"/>
  <c r="M607" i="3"/>
  <c r="K607" i="3"/>
  <c r="B607" i="3"/>
  <c r="M606" i="3"/>
  <c r="K606" i="3"/>
  <c r="B606" i="3"/>
  <c r="M605" i="3"/>
  <c r="K605" i="3"/>
  <c r="B605" i="3"/>
  <c r="M604" i="3"/>
  <c r="K604" i="3"/>
  <c r="B604" i="3"/>
  <c r="M603" i="3"/>
  <c r="K603" i="3"/>
  <c r="B603" i="3"/>
  <c r="M602" i="3"/>
  <c r="K602" i="3"/>
  <c r="B602" i="3"/>
  <c r="M601" i="3"/>
  <c r="K601" i="3"/>
  <c r="B601" i="3"/>
  <c r="M600" i="3"/>
  <c r="K600" i="3"/>
  <c r="B600" i="3"/>
  <c r="M599" i="3"/>
  <c r="K599" i="3"/>
  <c r="B599" i="3"/>
  <c r="M598" i="3"/>
  <c r="K598" i="3"/>
  <c r="B598" i="3"/>
  <c r="M597" i="3"/>
  <c r="K597" i="3"/>
  <c r="B597" i="3"/>
  <c r="M596" i="3"/>
  <c r="K596" i="3"/>
  <c r="B596" i="3"/>
  <c r="M595" i="3"/>
  <c r="K595" i="3"/>
  <c r="B595" i="3"/>
  <c r="M594" i="3"/>
  <c r="K594" i="3"/>
  <c r="B594" i="3"/>
  <c r="M593" i="3"/>
  <c r="K593" i="3"/>
  <c r="B593" i="3"/>
  <c r="M592" i="3"/>
  <c r="K592" i="3"/>
  <c r="I592" i="3"/>
  <c r="B592" i="3"/>
  <c r="M591" i="3"/>
  <c r="K591" i="3"/>
  <c r="I591" i="3"/>
  <c r="B591" i="3"/>
  <c r="M590" i="3"/>
  <c r="K590" i="3"/>
  <c r="I590" i="3"/>
  <c r="B590" i="3"/>
  <c r="M589" i="3"/>
  <c r="K589" i="3"/>
  <c r="I589" i="3"/>
  <c r="B589" i="3"/>
  <c r="M588" i="3"/>
  <c r="K588" i="3"/>
  <c r="I588" i="3"/>
  <c r="B588" i="3"/>
  <c r="M587" i="3"/>
  <c r="K587" i="3"/>
  <c r="I587" i="3"/>
  <c r="B587" i="3"/>
  <c r="M586" i="3"/>
  <c r="K586" i="3"/>
  <c r="I586" i="3"/>
  <c r="B586" i="3"/>
  <c r="M585" i="3"/>
  <c r="K585" i="3"/>
  <c r="I585" i="3"/>
  <c r="B585" i="3"/>
  <c r="M584" i="3"/>
  <c r="K584" i="3"/>
  <c r="I584" i="3"/>
  <c r="B584" i="3"/>
  <c r="M583" i="3"/>
  <c r="K583" i="3"/>
  <c r="I583" i="3"/>
  <c r="B583" i="3"/>
  <c r="M582" i="3"/>
  <c r="K582" i="3"/>
  <c r="I582" i="3"/>
  <c r="B582" i="3"/>
  <c r="M581" i="3"/>
  <c r="K581" i="3"/>
  <c r="I581" i="3"/>
  <c r="B581" i="3"/>
  <c r="M580" i="3"/>
  <c r="K580" i="3"/>
  <c r="I580" i="3"/>
  <c r="B580" i="3"/>
  <c r="M579" i="3"/>
  <c r="K579" i="3"/>
  <c r="I579" i="3"/>
  <c r="B579" i="3"/>
  <c r="M578" i="3"/>
  <c r="K578" i="3"/>
  <c r="I578" i="3"/>
  <c r="B578" i="3"/>
  <c r="M577" i="3"/>
  <c r="K577" i="3"/>
  <c r="I577" i="3"/>
  <c r="B577" i="3"/>
  <c r="M576" i="3"/>
  <c r="K576" i="3"/>
  <c r="I576" i="3"/>
  <c r="B576" i="3"/>
  <c r="M575" i="3"/>
  <c r="K575" i="3"/>
  <c r="I575" i="3"/>
  <c r="B575" i="3"/>
  <c r="M574" i="3"/>
  <c r="K574" i="3"/>
  <c r="I574" i="3"/>
  <c r="B574" i="3"/>
  <c r="M573" i="3"/>
  <c r="K573" i="3"/>
  <c r="I573" i="3"/>
  <c r="B573" i="3"/>
  <c r="M572" i="3"/>
  <c r="K572" i="3"/>
  <c r="I572" i="3"/>
  <c r="B572" i="3"/>
  <c r="M571" i="3"/>
  <c r="K571" i="3"/>
  <c r="I571" i="3"/>
  <c r="B571" i="3"/>
  <c r="M570" i="3"/>
  <c r="K570" i="3"/>
  <c r="I570" i="3"/>
  <c r="B570" i="3"/>
  <c r="M569" i="3"/>
  <c r="K569" i="3"/>
  <c r="I569" i="3"/>
  <c r="B569" i="3"/>
  <c r="M568" i="3"/>
  <c r="K568" i="3"/>
  <c r="I568" i="3"/>
  <c r="B568" i="3"/>
  <c r="M567" i="3"/>
  <c r="K567" i="3"/>
  <c r="I567" i="3"/>
  <c r="B567" i="3"/>
  <c r="M566" i="3"/>
  <c r="K566" i="3"/>
  <c r="I566" i="3"/>
  <c r="B566" i="3"/>
  <c r="M565" i="3"/>
  <c r="K565" i="3"/>
  <c r="I565" i="3"/>
  <c r="B565" i="3"/>
  <c r="M564" i="3"/>
  <c r="K564" i="3"/>
  <c r="I564" i="3"/>
  <c r="B564" i="3"/>
  <c r="M563" i="3"/>
  <c r="K563" i="3"/>
  <c r="I563" i="3"/>
  <c r="B563" i="3"/>
  <c r="M562" i="3"/>
  <c r="K562" i="3"/>
  <c r="I562" i="3"/>
  <c r="B562" i="3"/>
  <c r="M561" i="3"/>
  <c r="K561" i="3"/>
  <c r="I561" i="3"/>
  <c r="B561" i="3"/>
  <c r="M560" i="3"/>
  <c r="K560" i="3"/>
  <c r="I560" i="3"/>
  <c r="B560" i="3"/>
  <c r="M559" i="3"/>
  <c r="K559" i="3"/>
  <c r="I559" i="3"/>
  <c r="B559" i="3"/>
  <c r="M558" i="3"/>
  <c r="K558" i="3"/>
  <c r="I558" i="3"/>
  <c r="B558" i="3"/>
  <c r="M557" i="3"/>
  <c r="K557" i="3"/>
  <c r="I557" i="3"/>
  <c r="B557" i="3"/>
  <c r="M556" i="3"/>
  <c r="K556" i="3"/>
  <c r="I556" i="3"/>
  <c r="B556" i="3"/>
  <c r="M555" i="3"/>
  <c r="K555" i="3"/>
  <c r="I555" i="3"/>
  <c r="B555" i="3"/>
  <c r="M554" i="3"/>
  <c r="K554" i="3"/>
  <c r="I554" i="3"/>
  <c r="B554" i="3"/>
  <c r="M553" i="3"/>
  <c r="K553" i="3"/>
  <c r="I553" i="3"/>
  <c r="B553" i="3"/>
  <c r="M552" i="3"/>
  <c r="K552" i="3"/>
  <c r="I552" i="3"/>
  <c r="B552" i="3"/>
  <c r="M551" i="3"/>
  <c r="K551" i="3"/>
  <c r="I551" i="3"/>
  <c r="B551" i="3"/>
  <c r="M550" i="3"/>
  <c r="K550" i="3"/>
  <c r="I550" i="3"/>
  <c r="B550" i="3"/>
  <c r="M549" i="3"/>
  <c r="K549" i="3"/>
  <c r="I549" i="3"/>
  <c r="B549" i="3"/>
  <c r="M548" i="3"/>
  <c r="K548" i="3"/>
  <c r="I548" i="3"/>
  <c r="B548" i="3"/>
  <c r="M547" i="3"/>
  <c r="K547" i="3"/>
  <c r="I547" i="3"/>
  <c r="B547" i="3"/>
  <c r="M546" i="3"/>
  <c r="K546" i="3"/>
  <c r="I546" i="3"/>
  <c r="B546" i="3"/>
  <c r="M545" i="3"/>
  <c r="K545" i="3"/>
  <c r="I545" i="3"/>
  <c r="B545" i="3"/>
  <c r="M544" i="3"/>
  <c r="K544" i="3"/>
  <c r="I544" i="3"/>
  <c r="B544" i="3"/>
  <c r="M543" i="3"/>
  <c r="K543" i="3"/>
  <c r="I543" i="3"/>
  <c r="B543" i="3"/>
  <c r="M542" i="3"/>
  <c r="K542" i="3"/>
  <c r="I542" i="3"/>
  <c r="B542" i="3"/>
  <c r="M541" i="3"/>
  <c r="K541" i="3"/>
  <c r="I541" i="3"/>
  <c r="B541" i="3"/>
  <c r="M540" i="3"/>
  <c r="K540" i="3"/>
  <c r="I540" i="3"/>
  <c r="B540" i="3"/>
  <c r="M539" i="3"/>
  <c r="K539" i="3"/>
  <c r="I539" i="3"/>
  <c r="B539" i="3"/>
  <c r="M538" i="3"/>
  <c r="K538" i="3"/>
  <c r="I538" i="3"/>
  <c r="B538" i="3"/>
  <c r="M537" i="3"/>
  <c r="K537" i="3"/>
  <c r="I537" i="3"/>
  <c r="B537" i="3"/>
  <c r="M536" i="3"/>
  <c r="K536" i="3"/>
  <c r="I536" i="3"/>
  <c r="B536" i="3"/>
  <c r="M535" i="3"/>
  <c r="K535" i="3"/>
  <c r="I535" i="3"/>
  <c r="B535" i="3"/>
  <c r="M534" i="3"/>
  <c r="K534" i="3"/>
  <c r="I534" i="3"/>
  <c r="B534" i="3"/>
  <c r="M533" i="3"/>
  <c r="K533" i="3"/>
  <c r="I533" i="3"/>
  <c r="B533" i="3"/>
  <c r="M532" i="3"/>
  <c r="K532" i="3"/>
  <c r="I532" i="3"/>
  <c r="B532" i="3"/>
  <c r="M531" i="3"/>
  <c r="K531" i="3"/>
  <c r="I531" i="3"/>
  <c r="B531" i="3"/>
  <c r="M530" i="3"/>
  <c r="K530" i="3"/>
  <c r="I530" i="3"/>
  <c r="B530" i="3"/>
  <c r="M529" i="3"/>
  <c r="K529" i="3"/>
  <c r="I529" i="3"/>
  <c r="B529" i="3"/>
  <c r="M528" i="3"/>
  <c r="K528" i="3"/>
  <c r="I528" i="3"/>
  <c r="B528" i="3"/>
  <c r="M527" i="3"/>
  <c r="K527" i="3"/>
  <c r="I527" i="3"/>
  <c r="B527" i="3"/>
  <c r="M526" i="3"/>
  <c r="K526" i="3"/>
  <c r="I526" i="3"/>
  <c r="B526" i="3"/>
  <c r="M525" i="3"/>
  <c r="K525" i="3"/>
  <c r="I525" i="3"/>
  <c r="B525" i="3"/>
  <c r="M524" i="3"/>
  <c r="K524" i="3"/>
  <c r="I524" i="3"/>
  <c r="B524" i="3"/>
  <c r="M523" i="3"/>
  <c r="K523" i="3"/>
  <c r="I523" i="3"/>
  <c r="B523" i="3"/>
  <c r="M522" i="3"/>
  <c r="K522" i="3"/>
  <c r="I522" i="3"/>
  <c r="B522" i="3"/>
  <c r="M521" i="3"/>
  <c r="K521" i="3"/>
  <c r="I521" i="3"/>
  <c r="B521" i="3"/>
  <c r="M520" i="3"/>
  <c r="K520" i="3"/>
  <c r="I520" i="3"/>
  <c r="B520" i="3"/>
  <c r="M519" i="3"/>
  <c r="K519" i="3"/>
  <c r="I519" i="3"/>
  <c r="B519" i="3"/>
  <c r="M518" i="3"/>
  <c r="K518" i="3"/>
  <c r="I518" i="3"/>
  <c r="B518" i="3"/>
  <c r="M517" i="3"/>
  <c r="K517" i="3"/>
  <c r="I517" i="3"/>
  <c r="B517" i="3"/>
  <c r="M516" i="3"/>
  <c r="K516" i="3"/>
  <c r="I516" i="3"/>
  <c r="B516" i="3"/>
  <c r="M515" i="3"/>
  <c r="K515" i="3"/>
  <c r="I515" i="3"/>
  <c r="B515" i="3"/>
  <c r="M514" i="3"/>
  <c r="K514" i="3"/>
  <c r="I514" i="3"/>
  <c r="B514" i="3"/>
  <c r="M513" i="3"/>
  <c r="K513" i="3"/>
  <c r="I513" i="3"/>
  <c r="B513" i="3"/>
  <c r="M512" i="3"/>
  <c r="K512" i="3"/>
  <c r="I512" i="3"/>
  <c r="B512" i="3"/>
  <c r="M511" i="3"/>
  <c r="K511" i="3"/>
  <c r="I511" i="3"/>
  <c r="B511" i="3"/>
  <c r="M510" i="3"/>
  <c r="K510" i="3"/>
  <c r="I510" i="3"/>
  <c r="B510" i="3"/>
  <c r="M509" i="3"/>
  <c r="K509" i="3"/>
  <c r="I509" i="3"/>
  <c r="B509" i="3"/>
  <c r="M508" i="3"/>
  <c r="K508" i="3"/>
  <c r="I508" i="3"/>
  <c r="B508" i="3"/>
  <c r="M507" i="3"/>
  <c r="K507" i="3"/>
  <c r="I507" i="3"/>
  <c r="B507" i="3"/>
  <c r="M506" i="3"/>
  <c r="K506" i="3"/>
  <c r="I506" i="3"/>
  <c r="B506" i="3"/>
  <c r="M505" i="3"/>
  <c r="K505" i="3"/>
  <c r="I505" i="3"/>
  <c r="B505" i="3"/>
  <c r="M504" i="3"/>
  <c r="K504" i="3"/>
  <c r="I504" i="3"/>
  <c r="B504" i="3"/>
  <c r="M503" i="3"/>
  <c r="K503" i="3"/>
  <c r="I503" i="3"/>
  <c r="B503" i="3"/>
  <c r="M502" i="3"/>
  <c r="K502" i="3"/>
  <c r="I502" i="3"/>
  <c r="B502" i="3"/>
  <c r="M501" i="3"/>
  <c r="K501" i="3"/>
  <c r="I501" i="3"/>
  <c r="B501" i="3"/>
  <c r="M500" i="3"/>
  <c r="K500" i="3"/>
  <c r="I500" i="3"/>
  <c r="B500" i="3"/>
  <c r="M499" i="3"/>
  <c r="K499" i="3"/>
  <c r="I499" i="3"/>
  <c r="B499" i="3"/>
  <c r="M498" i="3"/>
  <c r="K498" i="3"/>
  <c r="I498" i="3"/>
  <c r="B498" i="3"/>
  <c r="M497" i="3"/>
  <c r="K497" i="3"/>
  <c r="I497" i="3"/>
  <c r="B497" i="3"/>
  <c r="M496" i="3"/>
  <c r="K496" i="3"/>
  <c r="I496" i="3"/>
  <c r="B496" i="3"/>
  <c r="M495" i="3"/>
  <c r="K495" i="3"/>
  <c r="I495" i="3"/>
  <c r="B495" i="3"/>
  <c r="M494" i="3"/>
  <c r="K494" i="3"/>
  <c r="I494" i="3"/>
  <c r="B494" i="3"/>
  <c r="M493" i="3"/>
  <c r="K493" i="3"/>
  <c r="I493" i="3"/>
  <c r="B493" i="3"/>
  <c r="M492" i="3"/>
  <c r="K492" i="3"/>
  <c r="I492" i="3"/>
  <c r="B492" i="3"/>
  <c r="M491" i="3"/>
  <c r="K491" i="3"/>
  <c r="I491" i="3"/>
  <c r="B491" i="3"/>
  <c r="M490" i="3"/>
  <c r="K490" i="3"/>
  <c r="I490" i="3"/>
  <c r="B490" i="3"/>
  <c r="M489" i="3"/>
  <c r="K489" i="3"/>
  <c r="I489" i="3"/>
  <c r="B489" i="3"/>
  <c r="M488" i="3"/>
  <c r="K488" i="3"/>
  <c r="I488" i="3"/>
  <c r="B488" i="3"/>
  <c r="M487" i="3"/>
  <c r="K487" i="3"/>
  <c r="I487" i="3"/>
  <c r="B487" i="3"/>
  <c r="M486" i="3"/>
  <c r="K486" i="3"/>
  <c r="I486" i="3"/>
  <c r="B486" i="3"/>
  <c r="M485" i="3"/>
  <c r="K485" i="3"/>
  <c r="I485" i="3"/>
  <c r="B485" i="3"/>
  <c r="M484" i="3"/>
  <c r="K484" i="3"/>
  <c r="I484" i="3"/>
  <c r="B484" i="3"/>
  <c r="M483" i="3"/>
  <c r="K483" i="3"/>
  <c r="I483" i="3"/>
  <c r="B483" i="3"/>
  <c r="M482" i="3"/>
  <c r="K482" i="3"/>
  <c r="I482" i="3"/>
  <c r="B482" i="3"/>
  <c r="M481" i="3"/>
  <c r="K481" i="3"/>
  <c r="I481" i="3"/>
  <c r="B481" i="3"/>
  <c r="M480" i="3"/>
  <c r="K480" i="3"/>
  <c r="I480" i="3"/>
  <c r="B480" i="3"/>
  <c r="M479" i="3"/>
  <c r="K479" i="3"/>
  <c r="I479" i="3"/>
  <c r="B479" i="3"/>
  <c r="M478" i="3"/>
  <c r="K478" i="3"/>
  <c r="I478" i="3"/>
  <c r="B478" i="3"/>
  <c r="M477" i="3"/>
  <c r="K477" i="3"/>
  <c r="I477" i="3"/>
  <c r="B477" i="3"/>
  <c r="M476" i="3"/>
  <c r="K476" i="3"/>
  <c r="I476" i="3"/>
  <c r="B476" i="3"/>
  <c r="M475" i="3"/>
  <c r="K475" i="3"/>
  <c r="I475" i="3"/>
  <c r="B475" i="3"/>
  <c r="M474" i="3"/>
  <c r="K474" i="3"/>
  <c r="I474" i="3"/>
  <c r="B474" i="3"/>
  <c r="M473" i="3"/>
  <c r="K473" i="3"/>
  <c r="I473" i="3"/>
  <c r="B473" i="3"/>
  <c r="M472" i="3"/>
  <c r="K472" i="3"/>
  <c r="I472" i="3"/>
  <c r="B472" i="3"/>
  <c r="M471" i="3"/>
  <c r="K471" i="3"/>
  <c r="I471" i="3"/>
  <c r="B471" i="3"/>
  <c r="M470" i="3"/>
  <c r="K470" i="3"/>
  <c r="I470" i="3"/>
  <c r="B470" i="3"/>
  <c r="M469" i="3"/>
  <c r="K469" i="3"/>
  <c r="I469" i="3"/>
  <c r="B469" i="3"/>
  <c r="M468" i="3"/>
  <c r="K468" i="3"/>
  <c r="I468" i="3"/>
  <c r="B468" i="3"/>
  <c r="M467" i="3"/>
  <c r="K467" i="3"/>
  <c r="I467" i="3"/>
  <c r="B467" i="3"/>
  <c r="M466" i="3"/>
  <c r="K466" i="3"/>
  <c r="I466" i="3"/>
  <c r="B466" i="3"/>
  <c r="M465" i="3"/>
  <c r="K465" i="3"/>
  <c r="I465" i="3"/>
  <c r="B465" i="3"/>
  <c r="M464" i="3"/>
  <c r="K464" i="3"/>
  <c r="I464" i="3"/>
  <c r="B464" i="3"/>
  <c r="M463" i="3"/>
  <c r="K463" i="3"/>
  <c r="I463" i="3"/>
  <c r="B463" i="3"/>
  <c r="M462" i="3"/>
  <c r="K462" i="3"/>
  <c r="I462" i="3"/>
  <c r="B462" i="3"/>
  <c r="M461" i="3"/>
  <c r="K461" i="3"/>
  <c r="I461" i="3"/>
  <c r="B461" i="3"/>
  <c r="M460" i="3"/>
  <c r="K460" i="3"/>
  <c r="I460" i="3"/>
  <c r="B460" i="3"/>
  <c r="M459" i="3"/>
  <c r="K459" i="3"/>
  <c r="I459" i="3"/>
  <c r="B459" i="3"/>
  <c r="M458" i="3"/>
  <c r="K458" i="3"/>
  <c r="I458" i="3"/>
  <c r="B458" i="3"/>
  <c r="M457" i="3"/>
  <c r="K457" i="3"/>
  <c r="I457" i="3"/>
  <c r="B457" i="3"/>
  <c r="M456" i="3"/>
  <c r="K456" i="3"/>
  <c r="I456" i="3"/>
  <c r="B456" i="3"/>
  <c r="M455" i="3"/>
  <c r="K455" i="3"/>
  <c r="I455" i="3"/>
  <c r="B455" i="3"/>
  <c r="M454" i="3"/>
  <c r="K454" i="3"/>
  <c r="I454" i="3"/>
  <c r="B454" i="3"/>
  <c r="M453" i="3"/>
  <c r="K453" i="3"/>
  <c r="I453" i="3"/>
  <c r="B453" i="3"/>
  <c r="M452" i="3"/>
  <c r="K452" i="3"/>
  <c r="I452" i="3"/>
  <c r="B452" i="3"/>
  <c r="M451" i="3"/>
  <c r="K451" i="3"/>
  <c r="I451" i="3"/>
  <c r="B451" i="3"/>
  <c r="M450" i="3"/>
  <c r="K450" i="3"/>
  <c r="I450" i="3"/>
  <c r="B450" i="3"/>
  <c r="M449" i="3"/>
  <c r="K449" i="3"/>
  <c r="I449" i="3"/>
  <c r="B449" i="3"/>
  <c r="M448" i="3"/>
  <c r="K448" i="3"/>
  <c r="I448" i="3"/>
  <c r="B448" i="3"/>
  <c r="M447" i="3"/>
  <c r="K447" i="3"/>
  <c r="I447" i="3"/>
  <c r="B447" i="3"/>
  <c r="M446" i="3"/>
  <c r="K446" i="3"/>
  <c r="I446" i="3"/>
  <c r="B446" i="3"/>
  <c r="M445" i="3"/>
  <c r="K445" i="3"/>
  <c r="I445" i="3"/>
  <c r="B445" i="3"/>
  <c r="M444" i="3"/>
  <c r="K444" i="3"/>
  <c r="I444" i="3"/>
  <c r="B444" i="3"/>
  <c r="M443" i="3"/>
  <c r="K443" i="3"/>
  <c r="I443" i="3"/>
  <c r="B443" i="3"/>
  <c r="M442" i="3"/>
  <c r="K442" i="3"/>
  <c r="I442" i="3"/>
  <c r="B442" i="3"/>
  <c r="M441" i="3"/>
  <c r="K441" i="3"/>
  <c r="I441" i="3"/>
  <c r="B441" i="3"/>
  <c r="M440" i="3"/>
  <c r="K440" i="3"/>
  <c r="I440" i="3"/>
  <c r="B440" i="3"/>
  <c r="M439" i="3"/>
  <c r="K439" i="3"/>
  <c r="I439" i="3"/>
  <c r="B439" i="3"/>
  <c r="M438" i="3"/>
  <c r="K438" i="3"/>
  <c r="I438" i="3"/>
  <c r="B438" i="3"/>
  <c r="M437" i="3"/>
  <c r="K437" i="3"/>
  <c r="I437" i="3"/>
  <c r="B437" i="3"/>
  <c r="M436" i="3"/>
  <c r="K436" i="3"/>
  <c r="I436" i="3"/>
  <c r="B436" i="3"/>
  <c r="M435" i="3"/>
  <c r="K435" i="3"/>
  <c r="I435" i="3"/>
  <c r="B435" i="3"/>
  <c r="M434" i="3"/>
  <c r="K434" i="3"/>
  <c r="I434" i="3"/>
  <c r="B434" i="3"/>
  <c r="M433" i="3"/>
  <c r="K433" i="3"/>
  <c r="I433" i="3"/>
  <c r="B433" i="3"/>
  <c r="M432" i="3"/>
  <c r="K432" i="3"/>
  <c r="I432" i="3"/>
  <c r="B432" i="3"/>
  <c r="M431" i="3"/>
  <c r="K431" i="3"/>
  <c r="I431" i="3"/>
  <c r="B431" i="3"/>
  <c r="M430" i="3"/>
  <c r="K430" i="3"/>
  <c r="I430" i="3"/>
  <c r="B430" i="3"/>
  <c r="M429" i="3"/>
  <c r="K429" i="3"/>
  <c r="I429" i="3"/>
  <c r="B429" i="3"/>
  <c r="M428" i="3"/>
  <c r="K428" i="3"/>
  <c r="I428" i="3"/>
  <c r="B428" i="3"/>
  <c r="M427" i="3"/>
  <c r="K427" i="3"/>
  <c r="I427" i="3"/>
  <c r="B427" i="3"/>
  <c r="M426" i="3"/>
  <c r="K426" i="3"/>
  <c r="I426" i="3"/>
  <c r="B426" i="3"/>
  <c r="M425" i="3"/>
  <c r="K425" i="3"/>
  <c r="I425" i="3"/>
  <c r="B425" i="3"/>
  <c r="M424" i="3"/>
  <c r="K424" i="3"/>
  <c r="I424" i="3"/>
  <c r="B424" i="3"/>
  <c r="M423" i="3"/>
  <c r="K423" i="3"/>
  <c r="I423" i="3"/>
  <c r="B423" i="3"/>
  <c r="M422" i="3"/>
  <c r="K422" i="3"/>
  <c r="I422" i="3"/>
  <c r="B422" i="3"/>
  <c r="M421" i="3"/>
  <c r="K421" i="3"/>
  <c r="I421" i="3"/>
  <c r="B421" i="3"/>
  <c r="M420" i="3"/>
  <c r="K420" i="3"/>
  <c r="I420" i="3"/>
  <c r="B420" i="3"/>
  <c r="M419" i="3"/>
  <c r="K419" i="3"/>
  <c r="I419" i="3"/>
  <c r="B419" i="3"/>
  <c r="M418" i="3"/>
  <c r="K418" i="3"/>
  <c r="I418" i="3"/>
  <c r="B418" i="3"/>
  <c r="M417" i="3"/>
  <c r="K417" i="3"/>
  <c r="I417" i="3"/>
  <c r="B417" i="3"/>
  <c r="M416" i="3"/>
  <c r="K416" i="3"/>
  <c r="I416" i="3"/>
  <c r="B416" i="3"/>
  <c r="M415" i="3"/>
  <c r="K415" i="3"/>
  <c r="I415" i="3"/>
  <c r="B415" i="3"/>
  <c r="M414" i="3"/>
  <c r="K414" i="3"/>
  <c r="I414" i="3"/>
  <c r="B414" i="3"/>
  <c r="M413" i="3"/>
  <c r="K413" i="3"/>
  <c r="I413" i="3"/>
  <c r="B413" i="3"/>
  <c r="M412" i="3"/>
  <c r="K412" i="3"/>
  <c r="I412" i="3"/>
  <c r="B412" i="3"/>
  <c r="M411" i="3"/>
  <c r="K411" i="3"/>
  <c r="I411" i="3"/>
  <c r="B411" i="3"/>
  <c r="M410" i="3"/>
  <c r="K410" i="3"/>
  <c r="I410" i="3"/>
  <c r="B410" i="3"/>
  <c r="M409" i="3"/>
  <c r="K409" i="3"/>
  <c r="I409" i="3"/>
  <c r="B409" i="3"/>
  <c r="M408" i="3"/>
  <c r="K408" i="3"/>
  <c r="I408" i="3"/>
  <c r="B408" i="3"/>
  <c r="M407" i="3"/>
  <c r="K407" i="3"/>
  <c r="I407" i="3"/>
  <c r="B407" i="3"/>
  <c r="M406" i="3"/>
  <c r="K406" i="3"/>
  <c r="I406" i="3"/>
  <c r="B406" i="3"/>
  <c r="M405" i="3"/>
  <c r="K405" i="3"/>
  <c r="I405" i="3"/>
  <c r="B405" i="3"/>
  <c r="M404" i="3"/>
  <c r="K404" i="3"/>
  <c r="I404" i="3"/>
  <c r="B404" i="3"/>
  <c r="M403" i="3"/>
  <c r="K403" i="3"/>
  <c r="I403" i="3"/>
  <c r="B403" i="3"/>
  <c r="M402" i="3"/>
  <c r="K402" i="3"/>
  <c r="I402" i="3"/>
  <c r="B402" i="3"/>
  <c r="M401" i="3"/>
  <c r="K401" i="3"/>
  <c r="I401" i="3"/>
  <c r="B401" i="3"/>
  <c r="M400" i="3"/>
  <c r="K400" i="3"/>
  <c r="I400" i="3"/>
  <c r="B400" i="3"/>
  <c r="M399" i="3"/>
  <c r="K399" i="3"/>
  <c r="I399" i="3"/>
  <c r="B399" i="3"/>
  <c r="M398" i="3"/>
  <c r="K398" i="3"/>
  <c r="I398" i="3"/>
  <c r="B398" i="3"/>
  <c r="M397" i="3"/>
  <c r="K397" i="3"/>
  <c r="I397" i="3"/>
  <c r="B397" i="3"/>
  <c r="M396" i="3"/>
  <c r="K396" i="3"/>
  <c r="I396" i="3"/>
  <c r="B396" i="3"/>
  <c r="M395" i="3"/>
  <c r="K395" i="3"/>
  <c r="I395" i="3"/>
  <c r="B395" i="3"/>
  <c r="M394" i="3"/>
  <c r="K394" i="3"/>
  <c r="I394" i="3"/>
  <c r="B394" i="3"/>
  <c r="M393" i="3"/>
  <c r="K393" i="3"/>
  <c r="I393" i="3"/>
  <c r="B393" i="3"/>
  <c r="M392" i="3"/>
  <c r="K392" i="3"/>
  <c r="I392" i="3"/>
  <c r="B392" i="3"/>
  <c r="M391" i="3"/>
  <c r="K391" i="3"/>
  <c r="I391" i="3"/>
  <c r="B391" i="3"/>
  <c r="M390" i="3"/>
  <c r="K390" i="3"/>
  <c r="I390" i="3"/>
  <c r="B390" i="3"/>
  <c r="M389" i="3"/>
  <c r="K389" i="3"/>
  <c r="I389" i="3"/>
  <c r="B389" i="3"/>
  <c r="M388" i="3"/>
  <c r="K388" i="3"/>
  <c r="I388" i="3"/>
  <c r="B388" i="3"/>
  <c r="M387" i="3"/>
  <c r="K387" i="3"/>
  <c r="I387" i="3"/>
  <c r="B387" i="3"/>
  <c r="M386" i="3"/>
  <c r="K386" i="3"/>
  <c r="I386" i="3"/>
  <c r="B386" i="3"/>
  <c r="M385" i="3"/>
  <c r="K385" i="3"/>
  <c r="I385" i="3"/>
  <c r="B385" i="3"/>
  <c r="M384" i="3"/>
  <c r="K384" i="3"/>
  <c r="I384" i="3"/>
  <c r="B384" i="3"/>
  <c r="M383" i="3"/>
  <c r="K383" i="3"/>
  <c r="I383" i="3"/>
  <c r="B383" i="3"/>
  <c r="M382" i="3"/>
  <c r="K382" i="3"/>
  <c r="I382" i="3"/>
  <c r="B382" i="3"/>
  <c r="M381" i="3"/>
  <c r="K381" i="3"/>
  <c r="I381" i="3"/>
  <c r="B381" i="3"/>
  <c r="M380" i="3"/>
  <c r="K380" i="3"/>
  <c r="I380" i="3"/>
  <c r="B380" i="3"/>
  <c r="M379" i="3"/>
  <c r="K379" i="3"/>
  <c r="I379" i="3"/>
  <c r="B379" i="3"/>
  <c r="M378" i="3"/>
  <c r="K378" i="3"/>
  <c r="I378" i="3"/>
  <c r="B378" i="3"/>
  <c r="M377" i="3"/>
  <c r="K377" i="3"/>
  <c r="I377" i="3"/>
  <c r="B377" i="3"/>
  <c r="M376" i="3"/>
  <c r="K376" i="3"/>
  <c r="I376" i="3"/>
  <c r="B376" i="3"/>
  <c r="M375" i="3"/>
  <c r="K375" i="3"/>
  <c r="I375" i="3"/>
  <c r="B375" i="3"/>
  <c r="M374" i="3"/>
  <c r="K374" i="3"/>
  <c r="I374" i="3"/>
  <c r="B374" i="3"/>
  <c r="M373" i="3"/>
  <c r="K373" i="3"/>
  <c r="I373" i="3"/>
  <c r="B373" i="3"/>
  <c r="M372" i="3"/>
  <c r="K372" i="3"/>
  <c r="I372" i="3"/>
  <c r="B372" i="3"/>
  <c r="M371" i="3"/>
  <c r="K371" i="3"/>
  <c r="I371" i="3"/>
  <c r="B371" i="3"/>
  <c r="M370" i="3"/>
  <c r="K370" i="3"/>
  <c r="I370" i="3"/>
  <c r="B370" i="3"/>
  <c r="M369" i="3"/>
  <c r="K369" i="3"/>
  <c r="I369" i="3"/>
  <c r="B369" i="3"/>
  <c r="M368" i="3"/>
  <c r="K368" i="3"/>
  <c r="I368" i="3"/>
  <c r="B368" i="3"/>
  <c r="M367" i="3"/>
  <c r="K367" i="3"/>
  <c r="I367" i="3"/>
  <c r="B367" i="3"/>
  <c r="M366" i="3"/>
  <c r="K366" i="3"/>
  <c r="I366" i="3"/>
  <c r="B366" i="3"/>
  <c r="M365" i="3"/>
  <c r="K365" i="3"/>
  <c r="I365" i="3"/>
  <c r="B365" i="3"/>
  <c r="M364" i="3"/>
  <c r="K364" i="3"/>
  <c r="I364" i="3"/>
  <c r="B364" i="3"/>
  <c r="M363" i="3"/>
  <c r="K363" i="3"/>
  <c r="I363" i="3"/>
  <c r="B363" i="3"/>
  <c r="M362" i="3"/>
  <c r="K362" i="3"/>
  <c r="I362" i="3"/>
  <c r="B362" i="3"/>
  <c r="M361" i="3"/>
  <c r="K361" i="3"/>
  <c r="I361" i="3"/>
  <c r="B361" i="3"/>
  <c r="M360" i="3"/>
  <c r="K360" i="3"/>
  <c r="I360" i="3"/>
  <c r="B360" i="3"/>
  <c r="M359" i="3"/>
  <c r="K359" i="3"/>
  <c r="I359" i="3"/>
  <c r="B359" i="3"/>
  <c r="M358" i="3"/>
  <c r="K358" i="3"/>
  <c r="I358" i="3"/>
  <c r="B358" i="3"/>
  <c r="M357" i="3"/>
  <c r="K357" i="3"/>
  <c r="I357" i="3"/>
  <c r="B357" i="3"/>
  <c r="M356" i="3"/>
  <c r="K356" i="3"/>
  <c r="I356" i="3"/>
  <c r="B356" i="3"/>
  <c r="M355" i="3"/>
  <c r="K355" i="3"/>
  <c r="I355" i="3"/>
  <c r="B355" i="3"/>
  <c r="M354" i="3"/>
  <c r="K354" i="3"/>
  <c r="I354" i="3"/>
  <c r="B354" i="3"/>
  <c r="M353" i="3"/>
  <c r="K353" i="3"/>
  <c r="I353" i="3"/>
  <c r="B353" i="3"/>
  <c r="M352" i="3"/>
  <c r="K352" i="3"/>
  <c r="I352" i="3"/>
  <c r="B352" i="3"/>
  <c r="M351" i="3"/>
  <c r="K351" i="3"/>
  <c r="I351" i="3"/>
  <c r="B351" i="3"/>
  <c r="M350" i="3"/>
  <c r="K350" i="3"/>
  <c r="I350" i="3"/>
  <c r="B350" i="3"/>
  <c r="M349" i="3"/>
  <c r="K349" i="3"/>
  <c r="I349" i="3"/>
  <c r="B349" i="3"/>
  <c r="M348" i="3"/>
  <c r="K348" i="3"/>
  <c r="I348" i="3"/>
  <c r="B348" i="3"/>
  <c r="M347" i="3"/>
  <c r="K347" i="3"/>
  <c r="I347" i="3"/>
  <c r="B347" i="3"/>
  <c r="M346" i="3"/>
  <c r="K346" i="3"/>
  <c r="I346" i="3"/>
  <c r="B346" i="3"/>
  <c r="M345" i="3"/>
  <c r="K345" i="3"/>
  <c r="I345" i="3"/>
  <c r="B345" i="3"/>
  <c r="M344" i="3"/>
  <c r="K344" i="3"/>
  <c r="I344" i="3"/>
  <c r="B344" i="3"/>
  <c r="M343" i="3"/>
  <c r="K343" i="3"/>
  <c r="I343" i="3"/>
  <c r="B343" i="3"/>
  <c r="M342" i="3"/>
  <c r="K342" i="3"/>
  <c r="I342" i="3"/>
  <c r="B342" i="3"/>
  <c r="M341" i="3"/>
  <c r="K341" i="3"/>
  <c r="I341" i="3"/>
  <c r="B341" i="3"/>
  <c r="M340" i="3"/>
  <c r="K340" i="3"/>
  <c r="I340" i="3"/>
  <c r="B340" i="3"/>
  <c r="M339" i="3"/>
  <c r="K339" i="3"/>
  <c r="I339" i="3"/>
  <c r="B339" i="3"/>
  <c r="M338" i="3"/>
  <c r="K338" i="3"/>
  <c r="I338" i="3"/>
  <c r="B338" i="3"/>
  <c r="M337" i="3"/>
  <c r="K337" i="3"/>
  <c r="I337" i="3"/>
  <c r="B337" i="3"/>
  <c r="M336" i="3"/>
  <c r="K336" i="3"/>
  <c r="I336" i="3"/>
  <c r="B336" i="3"/>
  <c r="M335" i="3"/>
  <c r="K335" i="3"/>
  <c r="I335" i="3"/>
  <c r="B335" i="3"/>
  <c r="M334" i="3"/>
  <c r="K334" i="3"/>
  <c r="I334" i="3"/>
  <c r="B334" i="3"/>
  <c r="M333" i="3"/>
  <c r="K333" i="3"/>
  <c r="I333" i="3"/>
  <c r="B333" i="3"/>
  <c r="M332" i="3"/>
  <c r="K332" i="3"/>
  <c r="I332" i="3"/>
  <c r="B332" i="3"/>
  <c r="M331" i="3"/>
  <c r="K331" i="3"/>
  <c r="I331" i="3"/>
  <c r="B331" i="3"/>
  <c r="M330" i="3"/>
  <c r="K330" i="3"/>
  <c r="I330" i="3"/>
  <c r="B330" i="3"/>
  <c r="M329" i="3"/>
  <c r="K329" i="3"/>
  <c r="I329" i="3"/>
  <c r="B329" i="3"/>
  <c r="M328" i="3"/>
  <c r="K328" i="3"/>
  <c r="I328" i="3"/>
  <c r="B328" i="3"/>
  <c r="M327" i="3"/>
  <c r="K327" i="3"/>
  <c r="I327" i="3"/>
  <c r="B327" i="3"/>
  <c r="M326" i="3"/>
  <c r="K326" i="3"/>
  <c r="I326" i="3"/>
  <c r="B326" i="3"/>
  <c r="M325" i="3"/>
  <c r="K325" i="3"/>
  <c r="I325" i="3"/>
  <c r="B325" i="3"/>
  <c r="M324" i="3"/>
  <c r="K324" i="3"/>
  <c r="I324" i="3"/>
  <c r="B324" i="3"/>
  <c r="M323" i="3"/>
  <c r="K323" i="3"/>
  <c r="I323" i="3"/>
  <c r="B323" i="3"/>
  <c r="M322" i="3"/>
  <c r="K322" i="3"/>
  <c r="I322" i="3"/>
  <c r="B322" i="3"/>
  <c r="M321" i="3"/>
  <c r="K321" i="3"/>
  <c r="I321" i="3"/>
  <c r="B321" i="3"/>
  <c r="M320" i="3"/>
  <c r="K320" i="3"/>
  <c r="I320" i="3"/>
  <c r="B320" i="3"/>
  <c r="M319" i="3"/>
  <c r="K319" i="3"/>
  <c r="I319" i="3"/>
  <c r="B319" i="3"/>
  <c r="M318" i="3"/>
  <c r="K318" i="3"/>
  <c r="I318" i="3"/>
  <c r="B318" i="3"/>
  <c r="M317" i="3"/>
  <c r="K317" i="3"/>
  <c r="I317" i="3"/>
  <c r="B317" i="3"/>
  <c r="M316" i="3"/>
  <c r="K316" i="3"/>
  <c r="I316" i="3"/>
  <c r="B316" i="3"/>
  <c r="M315" i="3"/>
  <c r="K315" i="3"/>
  <c r="I315" i="3"/>
  <c r="B315" i="3"/>
  <c r="M314" i="3"/>
  <c r="K314" i="3"/>
  <c r="I314" i="3"/>
  <c r="B314" i="3"/>
  <c r="M313" i="3"/>
  <c r="K313" i="3"/>
  <c r="I313" i="3"/>
  <c r="B313" i="3"/>
  <c r="M312" i="3"/>
  <c r="K312" i="3"/>
  <c r="I312" i="3"/>
  <c r="B312" i="3"/>
  <c r="M311" i="3"/>
  <c r="K311" i="3"/>
  <c r="I311" i="3"/>
  <c r="B311" i="3"/>
  <c r="M310" i="3"/>
  <c r="K310" i="3"/>
  <c r="I310" i="3"/>
  <c r="B310" i="3"/>
  <c r="M309" i="3"/>
  <c r="K309" i="3"/>
  <c r="I309" i="3"/>
  <c r="B309" i="3"/>
  <c r="M308" i="3"/>
  <c r="K308" i="3"/>
  <c r="I308" i="3"/>
  <c r="B308" i="3"/>
  <c r="M307" i="3"/>
  <c r="K307" i="3"/>
  <c r="I307" i="3"/>
  <c r="B307" i="3"/>
  <c r="M306" i="3"/>
  <c r="K306" i="3"/>
  <c r="I306" i="3"/>
  <c r="B306" i="3"/>
  <c r="M305" i="3"/>
  <c r="K305" i="3"/>
  <c r="I305" i="3"/>
  <c r="B305" i="3"/>
  <c r="M304" i="3"/>
  <c r="K304" i="3"/>
  <c r="I304" i="3"/>
  <c r="B304" i="3"/>
  <c r="M303" i="3"/>
  <c r="K303" i="3"/>
  <c r="I303" i="3"/>
  <c r="B303" i="3"/>
  <c r="M302" i="3"/>
  <c r="K302" i="3"/>
  <c r="I302" i="3"/>
  <c r="B302" i="3"/>
  <c r="M301" i="3"/>
  <c r="K301" i="3"/>
  <c r="I301" i="3"/>
  <c r="B301" i="3"/>
  <c r="M300" i="3"/>
  <c r="K300" i="3"/>
  <c r="I300" i="3"/>
  <c r="B300" i="3"/>
  <c r="M299" i="3"/>
  <c r="K299" i="3"/>
  <c r="I299" i="3"/>
  <c r="B299" i="3"/>
  <c r="M298" i="3"/>
  <c r="K298" i="3"/>
  <c r="I298" i="3"/>
  <c r="B298" i="3"/>
  <c r="M297" i="3"/>
  <c r="K297" i="3"/>
  <c r="I297" i="3"/>
  <c r="B297" i="3"/>
  <c r="M296" i="3"/>
  <c r="K296" i="3"/>
  <c r="I296" i="3"/>
  <c r="B296" i="3"/>
  <c r="M295" i="3"/>
  <c r="K295" i="3"/>
  <c r="I295" i="3"/>
  <c r="B295" i="3"/>
  <c r="M294" i="3"/>
  <c r="K294" i="3"/>
  <c r="I294" i="3"/>
  <c r="B294" i="3"/>
  <c r="M293" i="3"/>
  <c r="K293" i="3"/>
  <c r="I293" i="3"/>
  <c r="B293" i="3"/>
  <c r="M292" i="3"/>
  <c r="K292" i="3"/>
  <c r="I292" i="3"/>
  <c r="B292" i="3"/>
  <c r="M291" i="3"/>
  <c r="K291" i="3"/>
  <c r="I291" i="3"/>
  <c r="B291" i="3"/>
  <c r="M290" i="3"/>
  <c r="K290" i="3"/>
  <c r="I290" i="3"/>
  <c r="B290" i="3"/>
  <c r="M289" i="3"/>
  <c r="K289" i="3"/>
  <c r="I289" i="3"/>
  <c r="B289" i="3"/>
  <c r="M288" i="3"/>
  <c r="K288" i="3"/>
  <c r="I288" i="3"/>
  <c r="B288" i="3"/>
  <c r="M287" i="3"/>
  <c r="K287" i="3"/>
  <c r="I287" i="3"/>
  <c r="B287" i="3"/>
  <c r="M286" i="3"/>
  <c r="K286" i="3"/>
  <c r="I286" i="3"/>
  <c r="B286" i="3"/>
  <c r="M285" i="3"/>
  <c r="K285" i="3"/>
  <c r="I285" i="3"/>
  <c r="B285" i="3"/>
  <c r="M284" i="3"/>
  <c r="K284" i="3"/>
  <c r="I284" i="3"/>
  <c r="B284" i="3"/>
  <c r="M283" i="3"/>
  <c r="K283" i="3"/>
  <c r="I283" i="3"/>
  <c r="B283" i="3"/>
  <c r="M282" i="3"/>
  <c r="K282" i="3"/>
  <c r="I282" i="3"/>
  <c r="B282" i="3"/>
  <c r="M281" i="3"/>
  <c r="K281" i="3"/>
  <c r="I281" i="3"/>
  <c r="B281" i="3"/>
  <c r="M280" i="3"/>
  <c r="K280" i="3"/>
  <c r="I280" i="3"/>
  <c r="B280" i="3"/>
  <c r="M279" i="3"/>
  <c r="K279" i="3"/>
  <c r="I279" i="3"/>
  <c r="B279" i="3"/>
  <c r="M278" i="3"/>
  <c r="K278" i="3"/>
  <c r="I278" i="3"/>
  <c r="B278" i="3"/>
  <c r="M277" i="3"/>
  <c r="K277" i="3"/>
  <c r="I277" i="3"/>
  <c r="B277" i="3"/>
  <c r="M276" i="3"/>
  <c r="K276" i="3"/>
  <c r="I276" i="3"/>
  <c r="B276" i="3"/>
  <c r="M275" i="3"/>
  <c r="K275" i="3"/>
  <c r="I275" i="3"/>
  <c r="B275" i="3"/>
  <c r="M274" i="3"/>
  <c r="K274" i="3"/>
  <c r="I274" i="3"/>
  <c r="B274" i="3"/>
  <c r="M273" i="3"/>
  <c r="K273" i="3"/>
  <c r="I273" i="3"/>
  <c r="B273" i="3"/>
  <c r="M272" i="3"/>
  <c r="K272" i="3"/>
  <c r="I272" i="3"/>
  <c r="B272" i="3"/>
  <c r="M271" i="3"/>
  <c r="K271" i="3"/>
  <c r="I271" i="3"/>
  <c r="B271" i="3"/>
  <c r="M270" i="3"/>
  <c r="K270" i="3"/>
  <c r="I270" i="3"/>
  <c r="B270" i="3"/>
  <c r="M269" i="3"/>
  <c r="K269" i="3"/>
  <c r="I269" i="3"/>
  <c r="B269" i="3"/>
  <c r="M268" i="3"/>
  <c r="K268" i="3"/>
  <c r="I268" i="3"/>
  <c r="B268" i="3"/>
  <c r="M267" i="3"/>
  <c r="K267" i="3"/>
  <c r="I267" i="3"/>
  <c r="B267" i="3"/>
  <c r="M266" i="3"/>
  <c r="K266" i="3"/>
  <c r="I266" i="3"/>
  <c r="B266" i="3"/>
  <c r="M265" i="3"/>
  <c r="K265" i="3"/>
  <c r="I265" i="3"/>
  <c r="B265" i="3"/>
  <c r="M264" i="3"/>
  <c r="K264" i="3"/>
  <c r="I264" i="3"/>
  <c r="B264" i="3"/>
  <c r="M263" i="3"/>
  <c r="K263" i="3"/>
  <c r="I263" i="3"/>
  <c r="B263" i="3"/>
  <c r="M262" i="3"/>
  <c r="K262" i="3"/>
  <c r="I262" i="3"/>
  <c r="B262" i="3"/>
  <c r="M261" i="3"/>
  <c r="K261" i="3"/>
  <c r="I261" i="3"/>
  <c r="B261" i="3"/>
  <c r="M260" i="3"/>
  <c r="K260" i="3"/>
  <c r="I260" i="3"/>
  <c r="B260" i="3"/>
  <c r="M259" i="3"/>
  <c r="K259" i="3"/>
  <c r="I259" i="3"/>
  <c r="B259" i="3"/>
  <c r="M258" i="3"/>
  <c r="K258" i="3"/>
  <c r="I258" i="3"/>
  <c r="B258" i="3"/>
  <c r="M257" i="3"/>
  <c r="K257" i="3"/>
  <c r="I257" i="3"/>
  <c r="B257" i="3"/>
  <c r="M256" i="3"/>
  <c r="K256" i="3"/>
  <c r="I256" i="3"/>
  <c r="B256" i="3"/>
  <c r="M255" i="3"/>
  <c r="K255" i="3"/>
  <c r="I255" i="3"/>
  <c r="B255" i="3"/>
  <c r="M254" i="3"/>
  <c r="K254" i="3"/>
  <c r="I254" i="3"/>
  <c r="B254" i="3"/>
  <c r="M253" i="3"/>
  <c r="K253" i="3"/>
  <c r="I253" i="3"/>
  <c r="B253" i="3"/>
  <c r="M252" i="3"/>
  <c r="K252" i="3"/>
  <c r="I252" i="3"/>
  <c r="B252" i="3"/>
  <c r="M251" i="3"/>
  <c r="K251" i="3"/>
  <c r="I251" i="3"/>
  <c r="B251" i="3"/>
  <c r="M250" i="3"/>
  <c r="K250" i="3"/>
  <c r="I250" i="3"/>
  <c r="B250" i="3"/>
  <c r="M249" i="3"/>
  <c r="K249" i="3"/>
  <c r="I249" i="3"/>
  <c r="B249" i="3"/>
  <c r="M248" i="3"/>
  <c r="K248" i="3"/>
  <c r="I248" i="3"/>
  <c r="B248" i="3"/>
  <c r="M247" i="3"/>
  <c r="K247" i="3"/>
  <c r="I247" i="3"/>
  <c r="B247" i="3"/>
  <c r="M246" i="3"/>
  <c r="K246" i="3"/>
  <c r="I246" i="3"/>
  <c r="B246" i="3"/>
  <c r="M245" i="3"/>
  <c r="K245" i="3"/>
  <c r="I245" i="3"/>
  <c r="B245" i="3"/>
  <c r="M244" i="3"/>
  <c r="K244" i="3"/>
  <c r="I244" i="3"/>
  <c r="B244" i="3"/>
  <c r="M243" i="3"/>
  <c r="K243" i="3"/>
  <c r="I243" i="3"/>
  <c r="B243" i="3"/>
  <c r="M242" i="3"/>
  <c r="K242" i="3"/>
  <c r="I242" i="3"/>
  <c r="B242" i="3"/>
  <c r="M241" i="3"/>
  <c r="K241" i="3"/>
  <c r="I241" i="3"/>
  <c r="B241" i="3"/>
  <c r="M240" i="3"/>
  <c r="K240" i="3"/>
  <c r="I240" i="3"/>
  <c r="B240" i="3"/>
  <c r="M239" i="3"/>
  <c r="K239" i="3"/>
  <c r="I239" i="3"/>
  <c r="B239" i="3"/>
  <c r="M238" i="3"/>
  <c r="K238" i="3"/>
  <c r="I238" i="3"/>
  <c r="B238" i="3"/>
  <c r="M237" i="3"/>
  <c r="K237" i="3"/>
  <c r="I237" i="3"/>
  <c r="B237" i="3"/>
  <c r="M236" i="3"/>
  <c r="K236" i="3"/>
  <c r="I236" i="3"/>
  <c r="B236" i="3"/>
  <c r="M235" i="3"/>
  <c r="K235" i="3"/>
  <c r="I235" i="3"/>
  <c r="B235" i="3"/>
  <c r="M234" i="3"/>
  <c r="K234" i="3"/>
  <c r="I234" i="3"/>
  <c r="B234" i="3"/>
  <c r="M233" i="3"/>
  <c r="K233" i="3"/>
  <c r="I233" i="3"/>
  <c r="B233" i="3"/>
  <c r="M232" i="3"/>
  <c r="K232" i="3"/>
  <c r="I232" i="3"/>
  <c r="B232" i="3"/>
  <c r="M231" i="3"/>
  <c r="K231" i="3"/>
  <c r="I231" i="3"/>
  <c r="B231" i="3"/>
  <c r="M230" i="3"/>
  <c r="K230" i="3"/>
  <c r="I230" i="3"/>
  <c r="B230" i="3"/>
  <c r="M229" i="3"/>
  <c r="K229" i="3"/>
  <c r="I229" i="3"/>
  <c r="B229" i="3"/>
  <c r="M228" i="3"/>
  <c r="K228" i="3"/>
  <c r="I228" i="3"/>
  <c r="B228" i="3"/>
  <c r="M227" i="3"/>
  <c r="K227" i="3"/>
  <c r="I227" i="3"/>
  <c r="B227" i="3"/>
  <c r="M226" i="3"/>
  <c r="K226" i="3"/>
  <c r="I226" i="3"/>
  <c r="B226" i="3"/>
  <c r="M225" i="3"/>
  <c r="K225" i="3"/>
  <c r="I225" i="3"/>
  <c r="B225" i="3"/>
  <c r="M224" i="3"/>
  <c r="K224" i="3"/>
  <c r="I224" i="3"/>
  <c r="B224" i="3"/>
  <c r="M223" i="3"/>
  <c r="K223" i="3"/>
  <c r="I223" i="3"/>
  <c r="B223" i="3"/>
  <c r="M222" i="3"/>
  <c r="K222" i="3"/>
  <c r="I222" i="3"/>
  <c r="B222" i="3"/>
  <c r="M221" i="3"/>
  <c r="K221" i="3"/>
  <c r="I221" i="3"/>
  <c r="B221" i="3"/>
  <c r="M220" i="3"/>
  <c r="K220" i="3"/>
  <c r="I220" i="3"/>
  <c r="B220" i="3"/>
  <c r="M219" i="3"/>
  <c r="K219" i="3"/>
  <c r="I219" i="3"/>
  <c r="B219" i="3"/>
  <c r="M218" i="3"/>
  <c r="K218" i="3"/>
  <c r="I218" i="3"/>
  <c r="B218" i="3"/>
  <c r="M217" i="3"/>
  <c r="K217" i="3"/>
  <c r="I217" i="3"/>
  <c r="B217" i="3"/>
  <c r="M216" i="3"/>
  <c r="K216" i="3"/>
  <c r="I216" i="3"/>
  <c r="B216" i="3"/>
  <c r="M215" i="3"/>
  <c r="K215" i="3"/>
  <c r="I215" i="3"/>
  <c r="B215" i="3"/>
  <c r="M214" i="3"/>
  <c r="K214" i="3"/>
  <c r="I214" i="3"/>
  <c r="B214" i="3"/>
  <c r="M213" i="3"/>
  <c r="K213" i="3"/>
  <c r="I213" i="3"/>
  <c r="B213" i="3"/>
  <c r="M212" i="3"/>
  <c r="K212" i="3"/>
  <c r="I212" i="3"/>
  <c r="B212" i="3"/>
  <c r="M211" i="3"/>
  <c r="K211" i="3"/>
  <c r="I211" i="3"/>
  <c r="B211" i="3"/>
  <c r="M210" i="3"/>
  <c r="K210" i="3"/>
  <c r="I210" i="3"/>
  <c r="B210" i="3"/>
  <c r="M209" i="3"/>
  <c r="K209" i="3"/>
  <c r="I209" i="3"/>
  <c r="B209" i="3"/>
  <c r="M208" i="3"/>
  <c r="K208" i="3"/>
  <c r="I208" i="3"/>
  <c r="B208" i="3"/>
  <c r="M207" i="3"/>
  <c r="K207" i="3"/>
  <c r="I207" i="3"/>
  <c r="B207" i="3"/>
  <c r="M206" i="3"/>
  <c r="K206" i="3"/>
  <c r="I206" i="3"/>
  <c r="B206" i="3"/>
  <c r="M205" i="3"/>
  <c r="K205" i="3"/>
  <c r="I205" i="3"/>
  <c r="B205" i="3"/>
  <c r="M204" i="3"/>
  <c r="K204" i="3"/>
  <c r="I204" i="3"/>
  <c r="B204" i="3"/>
  <c r="M203" i="3"/>
  <c r="K203" i="3"/>
  <c r="I203" i="3"/>
  <c r="B203" i="3"/>
  <c r="M202" i="3"/>
  <c r="K202" i="3"/>
  <c r="I202" i="3"/>
  <c r="B202" i="3"/>
  <c r="M201" i="3"/>
  <c r="K201" i="3"/>
  <c r="I201" i="3"/>
  <c r="B201" i="3"/>
  <c r="M200" i="3"/>
  <c r="K200" i="3"/>
  <c r="I200" i="3"/>
  <c r="B200" i="3"/>
  <c r="M199" i="3"/>
  <c r="K199" i="3"/>
  <c r="I199" i="3"/>
  <c r="B199" i="3"/>
  <c r="M198" i="3"/>
  <c r="K198" i="3"/>
  <c r="I198" i="3"/>
  <c r="B198" i="3"/>
  <c r="M197" i="3"/>
  <c r="K197" i="3"/>
  <c r="I197" i="3"/>
  <c r="B197" i="3"/>
  <c r="M196" i="3"/>
  <c r="K196" i="3"/>
  <c r="I196" i="3"/>
  <c r="B196" i="3"/>
  <c r="M195" i="3"/>
  <c r="K195" i="3"/>
  <c r="I195" i="3"/>
  <c r="B195" i="3"/>
  <c r="M194" i="3"/>
  <c r="K194" i="3"/>
  <c r="I194" i="3"/>
  <c r="B194" i="3"/>
  <c r="M193" i="3"/>
  <c r="K193" i="3"/>
  <c r="I193" i="3"/>
  <c r="B193" i="3"/>
  <c r="M192" i="3"/>
  <c r="K192" i="3"/>
  <c r="I192" i="3"/>
  <c r="B192" i="3"/>
  <c r="M191" i="3"/>
  <c r="K191" i="3"/>
  <c r="I191" i="3"/>
  <c r="B191" i="3"/>
  <c r="M190" i="3"/>
  <c r="K190" i="3"/>
  <c r="I190" i="3"/>
  <c r="B190" i="3"/>
  <c r="M189" i="3"/>
  <c r="K189" i="3"/>
  <c r="I189" i="3"/>
  <c r="B189" i="3"/>
  <c r="M188" i="3"/>
  <c r="K188" i="3"/>
  <c r="I188" i="3"/>
  <c r="B188" i="3"/>
  <c r="M187" i="3"/>
  <c r="K187" i="3"/>
  <c r="I187" i="3"/>
  <c r="B187" i="3"/>
  <c r="M186" i="3"/>
  <c r="K186" i="3"/>
  <c r="I186" i="3"/>
  <c r="B186" i="3"/>
  <c r="M185" i="3"/>
  <c r="K185" i="3"/>
  <c r="I185" i="3"/>
  <c r="B185" i="3"/>
  <c r="M184" i="3"/>
  <c r="K184" i="3"/>
  <c r="I184" i="3"/>
  <c r="B184" i="3"/>
  <c r="M183" i="3"/>
  <c r="K183" i="3"/>
  <c r="I183" i="3"/>
  <c r="B183" i="3"/>
  <c r="M182" i="3"/>
  <c r="K182" i="3"/>
  <c r="I182" i="3"/>
  <c r="B182" i="3"/>
  <c r="M181" i="3"/>
  <c r="K181" i="3"/>
  <c r="I181" i="3"/>
  <c r="B181" i="3"/>
  <c r="M180" i="3"/>
  <c r="K180" i="3"/>
  <c r="I180" i="3"/>
  <c r="B180" i="3"/>
  <c r="M179" i="3"/>
  <c r="K179" i="3"/>
  <c r="I179" i="3"/>
  <c r="B179" i="3"/>
  <c r="M178" i="3"/>
  <c r="K178" i="3"/>
  <c r="I178" i="3"/>
  <c r="B178" i="3"/>
  <c r="M177" i="3"/>
  <c r="K177" i="3"/>
  <c r="I177" i="3"/>
  <c r="B177" i="3"/>
  <c r="M176" i="3"/>
  <c r="K176" i="3"/>
  <c r="I176" i="3"/>
  <c r="B176" i="3"/>
  <c r="M175" i="3"/>
  <c r="K175" i="3"/>
  <c r="I175" i="3"/>
  <c r="B175" i="3"/>
  <c r="M174" i="3"/>
  <c r="K174" i="3"/>
  <c r="I174" i="3"/>
  <c r="B174" i="3"/>
  <c r="M173" i="3"/>
  <c r="K173" i="3"/>
  <c r="I173" i="3"/>
  <c r="B173" i="3"/>
  <c r="M172" i="3"/>
  <c r="K172" i="3"/>
  <c r="I172" i="3"/>
  <c r="B172" i="3"/>
  <c r="M171" i="3"/>
  <c r="K171" i="3"/>
  <c r="I171" i="3"/>
  <c r="B171" i="3"/>
  <c r="M170" i="3"/>
  <c r="K170" i="3"/>
  <c r="I170" i="3"/>
  <c r="B170" i="3"/>
  <c r="M169" i="3"/>
  <c r="K169" i="3"/>
  <c r="I169" i="3"/>
  <c r="B169" i="3"/>
  <c r="M168" i="3"/>
  <c r="K168" i="3"/>
  <c r="I168" i="3"/>
  <c r="B168" i="3"/>
  <c r="M167" i="3"/>
  <c r="K167" i="3"/>
  <c r="I167" i="3"/>
  <c r="B167" i="3"/>
  <c r="M166" i="3"/>
  <c r="K166" i="3"/>
  <c r="I166" i="3"/>
  <c r="B166" i="3"/>
  <c r="M165" i="3"/>
  <c r="K165" i="3"/>
  <c r="I165" i="3"/>
  <c r="B165" i="3"/>
  <c r="M164" i="3"/>
  <c r="K164" i="3"/>
  <c r="I164" i="3"/>
  <c r="B164" i="3"/>
  <c r="M163" i="3"/>
  <c r="K163" i="3"/>
  <c r="I163" i="3"/>
  <c r="B163" i="3"/>
  <c r="M162" i="3"/>
  <c r="K162" i="3"/>
  <c r="I162" i="3"/>
  <c r="B162" i="3"/>
  <c r="M161" i="3"/>
  <c r="K161" i="3"/>
  <c r="I161" i="3"/>
  <c r="B161" i="3"/>
  <c r="M160" i="3"/>
  <c r="K160" i="3"/>
  <c r="I160" i="3"/>
  <c r="B160" i="3"/>
  <c r="M159" i="3"/>
  <c r="K159" i="3"/>
  <c r="I159" i="3"/>
  <c r="B159" i="3"/>
  <c r="M158" i="3"/>
  <c r="K158" i="3"/>
  <c r="I158" i="3"/>
  <c r="B158" i="3"/>
  <c r="M157" i="3"/>
  <c r="K157" i="3"/>
  <c r="I157" i="3"/>
  <c r="B157" i="3"/>
  <c r="M156" i="3"/>
  <c r="K156" i="3"/>
  <c r="I156" i="3"/>
  <c r="B156" i="3"/>
  <c r="M155" i="3"/>
  <c r="K155" i="3"/>
  <c r="I155" i="3"/>
  <c r="B155" i="3"/>
  <c r="M154" i="3"/>
  <c r="K154" i="3"/>
  <c r="I154" i="3"/>
  <c r="B154" i="3"/>
  <c r="M153" i="3"/>
  <c r="K153" i="3"/>
  <c r="I153" i="3"/>
  <c r="B153" i="3"/>
  <c r="M152" i="3"/>
  <c r="K152" i="3"/>
  <c r="I152" i="3"/>
  <c r="B152" i="3"/>
  <c r="M151" i="3"/>
  <c r="K151" i="3"/>
  <c r="I151" i="3"/>
  <c r="B151" i="3"/>
  <c r="M150" i="3"/>
  <c r="K150" i="3"/>
  <c r="I150" i="3"/>
  <c r="B150" i="3"/>
  <c r="M149" i="3"/>
  <c r="K149" i="3"/>
  <c r="I149" i="3"/>
  <c r="B149" i="3"/>
  <c r="M148" i="3"/>
  <c r="K148" i="3"/>
  <c r="I148" i="3"/>
  <c r="B148" i="3"/>
  <c r="M147" i="3"/>
  <c r="K147" i="3"/>
  <c r="I147" i="3"/>
  <c r="B147" i="3"/>
  <c r="M146" i="3"/>
  <c r="K146" i="3"/>
  <c r="I146" i="3"/>
  <c r="B146" i="3"/>
  <c r="M145" i="3"/>
  <c r="K145" i="3"/>
  <c r="I145" i="3"/>
  <c r="B145" i="3"/>
  <c r="M144" i="3"/>
  <c r="K144" i="3"/>
  <c r="I144" i="3"/>
  <c r="B144" i="3"/>
  <c r="M143" i="3"/>
  <c r="K143" i="3"/>
  <c r="I143" i="3"/>
  <c r="B143" i="3"/>
  <c r="M142" i="3"/>
  <c r="K142" i="3"/>
  <c r="I142" i="3"/>
  <c r="B142" i="3"/>
  <c r="M141" i="3"/>
  <c r="K141" i="3"/>
  <c r="I141" i="3"/>
  <c r="B141" i="3"/>
  <c r="M140" i="3"/>
  <c r="K140" i="3"/>
  <c r="I140" i="3"/>
  <c r="B140" i="3"/>
  <c r="M139" i="3"/>
  <c r="K139" i="3"/>
  <c r="I139" i="3"/>
  <c r="B139" i="3"/>
  <c r="M138" i="3"/>
  <c r="K138" i="3"/>
  <c r="I138" i="3"/>
  <c r="B138" i="3"/>
  <c r="M137" i="3"/>
  <c r="K137" i="3"/>
  <c r="I137" i="3"/>
  <c r="B137" i="3"/>
  <c r="M136" i="3"/>
  <c r="K136" i="3"/>
  <c r="I136" i="3"/>
  <c r="B136" i="3"/>
  <c r="M135" i="3"/>
  <c r="K135" i="3"/>
  <c r="I135" i="3"/>
  <c r="B135" i="3"/>
  <c r="M134" i="3"/>
  <c r="K134" i="3"/>
  <c r="I134" i="3"/>
  <c r="B134" i="3"/>
  <c r="M133" i="3"/>
  <c r="K133" i="3"/>
  <c r="I133" i="3"/>
  <c r="B133" i="3"/>
  <c r="M132" i="3"/>
  <c r="K132" i="3"/>
  <c r="I132" i="3"/>
  <c r="B132" i="3"/>
  <c r="M131" i="3"/>
  <c r="K131" i="3"/>
  <c r="I131" i="3"/>
  <c r="B131" i="3"/>
  <c r="M130" i="3"/>
  <c r="K130" i="3"/>
  <c r="I130" i="3"/>
  <c r="B130" i="3"/>
  <c r="M129" i="3"/>
  <c r="K129" i="3"/>
  <c r="I129" i="3"/>
  <c r="B129" i="3"/>
  <c r="M128" i="3"/>
  <c r="K128" i="3"/>
  <c r="I128" i="3"/>
  <c r="B128" i="3"/>
  <c r="M127" i="3"/>
  <c r="K127" i="3"/>
  <c r="I127" i="3"/>
  <c r="B127" i="3"/>
  <c r="M126" i="3"/>
  <c r="K126" i="3"/>
  <c r="I126" i="3"/>
  <c r="B126" i="3"/>
  <c r="M125" i="3"/>
  <c r="K125" i="3"/>
  <c r="I125" i="3"/>
  <c r="B125" i="3"/>
  <c r="M124" i="3"/>
  <c r="K124" i="3"/>
  <c r="I124" i="3"/>
  <c r="B124" i="3"/>
  <c r="M123" i="3"/>
  <c r="K123" i="3"/>
  <c r="I123" i="3"/>
  <c r="B123" i="3"/>
  <c r="M122" i="3"/>
  <c r="K122" i="3"/>
  <c r="I122" i="3"/>
  <c r="B122" i="3"/>
  <c r="M121" i="3"/>
  <c r="K121" i="3"/>
  <c r="I121" i="3"/>
  <c r="B121" i="3"/>
  <c r="M120" i="3"/>
  <c r="K120" i="3"/>
  <c r="I120" i="3"/>
  <c r="B120" i="3"/>
  <c r="M119" i="3"/>
  <c r="K119" i="3"/>
  <c r="I119" i="3"/>
  <c r="B119" i="3"/>
  <c r="M118" i="3"/>
  <c r="K118" i="3"/>
  <c r="I118" i="3"/>
  <c r="B118" i="3"/>
  <c r="M117" i="3"/>
  <c r="K117" i="3"/>
  <c r="I117" i="3"/>
  <c r="B117" i="3"/>
  <c r="M116" i="3"/>
  <c r="K116" i="3"/>
  <c r="I116" i="3"/>
  <c r="B116" i="3"/>
  <c r="M115" i="3"/>
  <c r="K115" i="3"/>
  <c r="I115" i="3"/>
  <c r="B115" i="3"/>
  <c r="M114" i="3"/>
  <c r="K114" i="3"/>
  <c r="I114" i="3"/>
  <c r="B114" i="3"/>
  <c r="M113" i="3"/>
  <c r="K113" i="3"/>
  <c r="I113" i="3"/>
  <c r="B113" i="3"/>
  <c r="M112" i="3"/>
  <c r="K112" i="3"/>
  <c r="I112" i="3"/>
  <c r="B112" i="3"/>
  <c r="M111" i="3"/>
  <c r="K111" i="3"/>
  <c r="I111" i="3"/>
  <c r="B111" i="3"/>
  <c r="M110" i="3"/>
  <c r="K110" i="3"/>
  <c r="I110" i="3"/>
  <c r="B110" i="3"/>
  <c r="M109" i="3"/>
  <c r="K109" i="3"/>
  <c r="I109" i="3"/>
  <c r="B109" i="3"/>
  <c r="M108" i="3"/>
  <c r="K108" i="3"/>
  <c r="I108" i="3"/>
  <c r="B108" i="3"/>
  <c r="M107" i="3"/>
  <c r="K107" i="3"/>
  <c r="I107" i="3"/>
  <c r="B107" i="3"/>
  <c r="M106" i="3"/>
  <c r="K106" i="3"/>
  <c r="I106" i="3"/>
  <c r="B106" i="3"/>
  <c r="M105" i="3"/>
  <c r="K105" i="3"/>
  <c r="I105" i="3"/>
  <c r="B105" i="3"/>
  <c r="M104" i="3"/>
  <c r="K104" i="3"/>
  <c r="I104" i="3"/>
  <c r="B104" i="3"/>
  <c r="M103" i="3"/>
  <c r="K103" i="3"/>
  <c r="I103" i="3"/>
  <c r="B103" i="3"/>
  <c r="M102" i="3"/>
  <c r="K102" i="3"/>
  <c r="I102" i="3"/>
  <c r="B102" i="3"/>
  <c r="M101" i="3"/>
  <c r="K101" i="3"/>
  <c r="I101" i="3"/>
  <c r="B101" i="3"/>
  <c r="M100" i="3"/>
  <c r="K100" i="3"/>
  <c r="I100" i="3"/>
  <c r="B100" i="3"/>
  <c r="M99" i="3"/>
  <c r="K99" i="3"/>
  <c r="I99" i="3"/>
  <c r="B99" i="3"/>
  <c r="M98" i="3"/>
  <c r="K98" i="3"/>
  <c r="I98" i="3"/>
  <c r="B98" i="3"/>
  <c r="M97" i="3"/>
  <c r="K97" i="3"/>
  <c r="I97" i="3"/>
  <c r="B97" i="3"/>
  <c r="M96" i="3"/>
  <c r="K96" i="3"/>
  <c r="I96" i="3"/>
  <c r="B96" i="3"/>
  <c r="M95" i="3"/>
  <c r="K95" i="3"/>
  <c r="I95" i="3"/>
  <c r="B95" i="3"/>
  <c r="M94" i="3"/>
  <c r="K94" i="3"/>
  <c r="I94" i="3"/>
  <c r="B94" i="3"/>
  <c r="M93" i="3"/>
  <c r="K93" i="3"/>
  <c r="I93" i="3"/>
  <c r="B93" i="3"/>
  <c r="M92" i="3"/>
  <c r="K92" i="3"/>
  <c r="I92" i="3"/>
  <c r="B92" i="3"/>
  <c r="M91" i="3"/>
  <c r="K91" i="3"/>
  <c r="I91" i="3"/>
  <c r="B91" i="3"/>
  <c r="M90" i="3"/>
  <c r="K90" i="3"/>
  <c r="I90" i="3"/>
  <c r="B90" i="3"/>
  <c r="M89" i="3"/>
  <c r="K89" i="3"/>
  <c r="I89" i="3"/>
  <c r="B89" i="3"/>
  <c r="M88" i="3"/>
  <c r="K88" i="3"/>
  <c r="I88" i="3"/>
  <c r="B88" i="3"/>
  <c r="M87" i="3"/>
  <c r="K87" i="3"/>
  <c r="I87" i="3"/>
  <c r="B87" i="3"/>
  <c r="M86" i="3"/>
  <c r="K86" i="3"/>
  <c r="I86" i="3"/>
  <c r="B86" i="3"/>
  <c r="M85" i="3"/>
  <c r="K85" i="3"/>
  <c r="I85" i="3"/>
  <c r="B85" i="3"/>
  <c r="M84" i="3"/>
  <c r="K84" i="3"/>
  <c r="I84" i="3"/>
  <c r="B84" i="3"/>
  <c r="M83" i="3"/>
  <c r="K83" i="3"/>
  <c r="I83" i="3"/>
  <c r="B83" i="3"/>
  <c r="M82" i="3"/>
  <c r="K82" i="3"/>
  <c r="I82" i="3"/>
  <c r="B82" i="3"/>
  <c r="M81" i="3"/>
  <c r="K81" i="3"/>
  <c r="I81" i="3"/>
  <c r="B81" i="3"/>
  <c r="M80" i="3"/>
  <c r="K80" i="3"/>
  <c r="I80" i="3"/>
  <c r="B80" i="3"/>
  <c r="M79" i="3"/>
  <c r="K79" i="3"/>
  <c r="I79" i="3"/>
  <c r="B79" i="3"/>
  <c r="M78" i="3"/>
  <c r="K78" i="3"/>
  <c r="I78" i="3"/>
  <c r="B78" i="3"/>
  <c r="M77" i="3"/>
  <c r="K77" i="3"/>
  <c r="I77" i="3"/>
  <c r="B77" i="3"/>
  <c r="M76" i="3"/>
  <c r="K76" i="3"/>
  <c r="I76" i="3"/>
  <c r="B76" i="3"/>
  <c r="M75" i="3"/>
  <c r="K75" i="3"/>
  <c r="I75" i="3"/>
  <c r="B75" i="3"/>
  <c r="M74" i="3"/>
  <c r="K74" i="3"/>
  <c r="I74" i="3"/>
  <c r="B74" i="3"/>
  <c r="M73" i="3"/>
  <c r="K73" i="3"/>
  <c r="I73" i="3"/>
  <c r="B73" i="3"/>
  <c r="M72" i="3"/>
  <c r="K72" i="3"/>
  <c r="I72" i="3"/>
  <c r="B72" i="3"/>
  <c r="M71" i="3"/>
  <c r="K71" i="3"/>
  <c r="I71" i="3"/>
  <c r="B71" i="3"/>
  <c r="M70" i="3"/>
  <c r="K70" i="3"/>
  <c r="I70" i="3"/>
  <c r="B70" i="3"/>
  <c r="M69" i="3"/>
  <c r="K69" i="3"/>
  <c r="I69" i="3"/>
  <c r="B69" i="3"/>
  <c r="M68" i="3"/>
  <c r="K68" i="3"/>
  <c r="I68" i="3"/>
  <c r="B68" i="3"/>
  <c r="M67" i="3"/>
  <c r="K67" i="3"/>
  <c r="I67" i="3"/>
  <c r="B67" i="3"/>
  <c r="M66" i="3"/>
  <c r="K66" i="3"/>
  <c r="I66" i="3"/>
  <c r="B66" i="3"/>
  <c r="M65" i="3"/>
  <c r="K65" i="3"/>
  <c r="I65" i="3"/>
  <c r="B65" i="3"/>
  <c r="M64" i="3"/>
  <c r="K64" i="3"/>
  <c r="I64" i="3"/>
  <c r="B64" i="3"/>
  <c r="M63" i="3"/>
  <c r="K63" i="3"/>
  <c r="I63" i="3"/>
  <c r="B63" i="3"/>
  <c r="M62" i="3"/>
  <c r="K62" i="3"/>
  <c r="I62" i="3"/>
  <c r="B62" i="3"/>
  <c r="M61" i="3"/>
  <c r="K61" i="3"/>
  <c r="I61" i="3"/>
  <c r="B61" i="3"/>
  <c r="M60" i="3"/>
  <c r="K60" i="3"/>
  <c r="I60" i="3"/>
  <c r="B60" i="3"/>
  <c r="M59" i="3"/>
  <c r="K59" i="3"/>
  <c r="I59" i="3"/>
  <c r="B59" i="3"/>
  <c r="M58" i="3"/>
  <c r="K58" i="3"/>
  <c r="I58" i="3"/>
  <c r="B58" i="3"/>
  <c r="M57" i="3"/>
  <c r="K57" i="3"/>
  <c r="I57" i="3"/>
  <c r="B57" i="3"/>
  <c r="M56" i="3"/>
  <c r="K56" i="3"/>
  <c r="I56" i="3"/>
  <c r="B56" i="3"/>
  <c r="M55" i="3"/>
  <c r="K55" i="3"/>
  <c r="I55" i="3"/>
  <c r="B55" i="3"/>
  <c r="M54" i="3"/>
  <c r="K54" i="3"/>
  <c r="I54" i="3"/>
  <c r="B54" i="3"/>
  <c r="M53" i="3"/>
  <c r="K53" i="3"/>
  <c r="I53" i="3"/>
  <c r="B53" i="3"/>
  <c r="M52" i="3"/>
  <c r="K52" i="3"/>
  <c r="I52" i="3"/>
  <c r="B52" i="3"/>
  <c r="M51" i="3"/>
  <c r="K51" i="3"/>
  <c r="I51" i="3"/>
  <c r="B51" i="3"/>
  <c r="M50" i="3"/>
  <c r="K50" i="3"/>
  <c r="I50" i="3"/>
  <c r="B50" i="3"/>
  <c r="M49" i="3"/>
  <c r="K49" i="3"/>
  <c r="I49" i="3"/>
  <c r="B49" i="3"/>
  <c r="M48" i="3"/>
  <c r="K48" i="3"/>
  <c r="I48" i="3"/>
  <c r="B48" i="3"/>
  <c r="M47" i="3"/>
  <c r="K47" i="3"/>
  <c r="I47" i="3"/>
  <c r="B47" i="3"/>
  <c r="M46" i="3"/>
  <c r="K46" i="3"/>
  <c r="I46" i="3"/>
  <c r="B46" i="3"/>
  <c r="M45" i="3"/>
  <c r="K45" i="3"/>
  <c r="I45" i="3"/>
  <c r="B45" i="3"/>
  <c r="M44" i="3"/>
  <c r="K44" i="3"/>
  <c r="I44" i="3"/>
  <c r="B44" i="3"/>
  <c r="M43" i="3"/>
  <c r="K43" i="3"/>
  <c r="I43" i="3"/>
  <c r="B43" i="3"/>
  <c r="M42" i="3"/>
  <c r="K42" i="3"/>
  <c r="I42" i="3"/>
  <c r="B42" i="3"/>
  <c r="M41" i="3"/>
  <c r="K41" i="3"/>
  <c r="I41" i="3"/>
  <c r="B41" i="3"/>
  <c r="M40" i="3"/>
  <c r="K40" i="3"/>
  <c r="I40" i="3"/>
  <c r="B40" i="3"/>
  <c r="M39" i="3"/>
  <c r="K39" i="3"/>
  <c r="I39" i="3"/>
  <c r="B39" i="3"/>
  <c r="M38" i="3"/>
  <c r="K38" i="3"/>
  <c r="I38" i="3"/>
  <c r="B38" i="3"/>
  <c r="M37" i="3"/>
  <c r="K37" i="3"/>
  <c r="I37" i="3"/>
  <c r="B37" i="3"/>
  <c r="M36" i="3"/>
  <c r="K36" i="3"/>
  <c r="I36" i="3"/>
  <c r="B36" i="3"/>
  <c r="M35" i="3"/>
  <c r="K35" i="3"/>
  <c r="I35" i="3"/>
  <c r="B35" i="3"/>
  <c r="M34" i="3"/>
  <c r="K34" i="3"/>
  <c r="I34" i="3"/>
  <c r="B34" i="3"/>
  <c r="M33" i="3"/>
  <c r="K33" i="3"/>
  <c r="I33" i="3"/>
  <c r="B33" i="3"/>
  <c r="M32" i="3"/>
  <c r="K32" i="3"/>
  <c r="I32" i="3"/>
  <c r="B32" i="3"/>
  <c r="M31" i="3"/>
  <c r="K31" i="3"/>
  <c r="I31" i="3"/>
  <c r="B31" i="3"/>
  <c r="M30" i="3"/>
  <c r="K30" i="3"/>
  <c r="I30" i="3"/>
  <c r="B30" i="3"/>
  <c r="M29" i="3"/>
  <c r="K29" i="3"/>
  <c r="I29" i="3"/>
  <c r="B29" i="3"/>
  <c r="M28" i="3"/>
  <c r="K28" i="3"/>
  <c r="I28" i="3"/>
  <c r="B28" i="3"/>
  <c r="M27" i="3"/>
  <c r="K27" i="3"/>
  <c r="I27" i="3"/>
  <c r="B27" i="3"/>
  <c r="M26" i="3"/>
  <c r="K26" i="3"/>
  <c r="I26" i="3"/>
  <c r="B26" i="3"/>
  <c r="M25" i="3"/>
  <c r="K25" i="3"/>
  <c r="I25" i="3"/>
  <c r="B25" i="3"/>
  <c r="M24" i="3"/>
  <c r="K24" i="3"/>
  <c r="I24" i="3"/>
  <c r="B24" i="3"/>
  <c r="M23" i="3"/>
  <c r="K23" i="3"/>
  <c r="I23" i="3"/>
  <c r="B23" i="3"/>
  <c r="M22" i="3"/>
  <c r="K22" i="3"/>
  <c r="I22" i="3"/>
  <c r="B22" i="3"/>
  <c r="M21" i="3"/>
  <c r="K21" i="3"/>
  <c r="I21" i="3"/>
  <c r="B21" i="3"/>
  <c r="M20" i="3"/>
  <c r="K20" i="3"/>
  <c r="I20" i="3"/>
  <c r="B20" i="3"/>
  <c r="M19" i="3"/>
  <c r="K19" i="3"/>
  <c r="I19" i="3"/>
  <c r="B19" i="3"/>
  <c r="M18" i="3"/>
  <c r="K18" i="3"/>
  <c r="I18" i="3"/>
  <c r="B18" i="3"/>
  <c r="M17" i="3"/>
  <c r="K17" i="3"/>
  <c r="I17" i="3"/>
  <c r="B17" i="3"/>
  <c r="M16" i="3"/>
  <c r="K16" i="3"/>
  <c r="I16" i="3"/>
  <c r="B16" i="3"/>
  <c r="M15" i="3"/>
  <c r="K15" i="3"/>
  <c r="I15" i="3"/>
  <c r="B15" i="3"/>
  <c r="M14" i="3"/>
  <c r="K14" i="3"/>
  <c r="I14" i="3"/>
  <c r="B14" i="3"/>
  <c r="M13" i="3"/>
  <c r="K13" i="3"/>
  <c r="I13" i="3"/>
  <c r="B13" i="3"/>
  <c r="M12" i="3"/>
  <c r="K12" i="3"/>
  <c r="I12" i="3"/>
  <c r="B12" i="3"/>
  <c r="M11" i="3"/>
  <c r="K11" i="3"/>
  <c r="I11" i="3"/>
  <c r="B11" i="3"/>
  <c r="M10" i="3"/>
  <c r="K10" i="3"/>
  <c r="I10" i="3"/>
  <c r="B10" i="3"/>
  <c r="M9" i="3"/>
  <c r="K9" i="3"/>
  <c r="I9" i="3"/>
  <c r="B9" i="3"/>
  <c r="M8" i="3"/>
  <c r="K8" i="3"/>
  <c r="I8" i="3"/>
  <c r="B8" i="3"/>
  <c r="M7" i="3"/>
  <c r="K7" i="3"/>
  <c r="I7" i="3"/>
  <c r="B7" i="3"/>
  <c r="M6" i="3"/>
  <c r="K6" i="3"/>
  <c r="I6" i="3"/>
  <c r="B6" i="3"/>
  <c r="M5" i="3"/>
  <c r="K5" i="3"/>
  <c r="I5" i="3"/>
  <c r="B5" i="3"/>
  <c r="M4" i="3"/>
  <c r="K4" i="3"/>
  <c r="I4" i="3"/>
  <c r="B4" i="3"/>
  <c r="M3" i="3"/>
  <c r="K3" i="3"/>
  <c r="I3" i="3"/>
  <c r="B3" i="3"/>
  <c r="M2" i="3"/>
  <c r="K2" i="3"/>
  <c r="I2" i="3"/>
  <c r="B2" i="3"/>
  <c r="M1253" i="2"/>
  <c r="K1253" i="2"/>
  <c r="I1253" i="2"/>
  <c r="B1253" i="2"/>
  <c r="M1252" i="2"/>
  <c r="K1252" i="2"/>
  <c r="I1252" i="2"/>
  <c r="B1252" i="2"/>
  <c r="M1251" i="2"/>
  <c r="K1251" i="2"/>
  <c r="I1251" i="2"/>
  <c r="B1251" i="2"/>
  <c r="M1250" i="2"/>
  <c r="K1250" i="2"/>
  <c r="I1250" i="2"/>
  <c r="B1250" i="2"/>
  <c r="M1249" i="2"/>
  <c r="K1249" i="2"/>
  <c r="I1249" i="2"/>
  <c r="B1249" i="2"/>
  <c r="M1248" i="2"/>
  <c r="K1248" i="2"/>
  <c r="I1248" i="2"/>
  <c r="B1248" i="2"/>
  <c r="M1247" i="2"/>
  <c r="K1247" i="2"/>
  <c r="I1247" i="2"/>
  <c r="B1247" i="2"/>
  <c r="M1246" i="2"/>
  <c r="K1246" i="2"/>
  <c r="I1246" i="2"/>
  <c r="B1246" i="2"/>
  <c r="M1245" i="2"/>
  <c r="K1245" i="2"/>
  <c r="I1245" i="2"/>
  <c r="B1245" i="2"/>
  <c r="M1244" i="2"/>
  <c r="K1244" i="2"/>
  <c r="I1244" i="2"/>
  <c r="B1244" i="2"/>
  <c r="M1243" i="2"/>
  <c r="K1243" i="2"/>
  <c r="I1243" i="2"/>
  <c r="B1243" i="2"/>
  <c r="M1242" i="2"/>
  <c r="K1242" i="2"/>
  <c r="I1242" i="2"/>
  <c r="B1242" i="2"/>
  <c r="M1241" i="2"/>
  <c r="K1241" i="2"/>
  <c r="I1241" i="2"/>
  <c r="B1241" i="2"/>
  <c r="M1240" i="2"/>
  <c r="K1240" i="2"/>
  <c r="I1240" i="2"/>
  <c r="B1240" i="2"/>
  <c r="M1239" i="2"/>
  <c r="K1239" i="2"/>
  <c r="I1239" i="2"/>
  <c r="B1239" i="2"/>
  <c r="M1238" i="2"/>
  <c r="K1238" i="2"/>
  <c r="I1238" i="2"/>
  <c r="B1238" i="2"/>
  <c r="M1237" i="2"/>
  <c r="K1237" i="2"/>
  <c r="I1237" i="2"/>
  <c r="B1237" i="2"/>
  <c r="M1236" i="2"/>
  <c r="K1236" i="2"/>
  <c r="I1236" i="2"/>
  <c r="B1236" i="2"/>
  <c r="M1235" i="2"/>
  <c r="K1235" i="2"/>
  <c r="I1235" i="2"/>
  <c r="B1235" i="2"/>
  <c r="M1234" i="2"/>
  <c r="K1234" i="2"/>
  <c r="I1234" i="2"/>
  <c r="B1234" i="2"/>
  <c r="M1233" i="2"/>
  <c r="K1233" i="2"/>
  <c r="I1233" i="2"/>
  <c r="B1233" i="2"/>
  <c r="M1232" i="2"/>
  <c r="K1232" i="2"/>
  <c r="I1232" i="2"/>
  <c r="B1232" i="2"/>
  <c r="M1231" i="2"/>
  <c r="K1231" i="2"/>
  <c r="I1231" i="2"/>
  <c r="B1231" i="2"/>
  <c r="M1230" i="2"/>
  <c r="K1230" i="2"/>
  <c r="I1230" i="2"/>
  <c r="B1230" i="2"/>
  <c r="M1229" i="2"/>
  <c r="K1229" i="2"/>
  <c r="I1229" i="2"/>
  <c r="B1229" i="2"/>
  <c r="M1228" i="2"/>
  <c r="K1228" i="2"/>
  <c r="I1228" i="2"/>
  <c r="B1228" i="2"/>
  <c r="M1227" i="2"/>
  <c r="K1227" i="2"/>
  <c r="I1227" i="2"/>
  <c r="B1227" i="2"/>
  <c r="M1226" i="2"/>
  <c r="K1226" i="2"/>
  <c r="I1226" i="2"/>
  <c r="B1226" i="2"/>
  <c r="M1225" i="2"/>
  <c r="K1225" i="2"/>
  <c r="I1225" i="2"/>
  <c r="B1225" i="2"/>
  <c r="M1224" i="2"/>
  <c r="K1224" i="2"/>
  <c r="I1224" i="2"/>
  <c r="B1224" i="2"/>
  <c r="M1223" i="2"/>
  <c r="K1223" i="2"/>
  <c r="I1223" i="2"/>
  <c r="B1223" i="2"/>
  <c r="M1222" i="2"/>
  <c r="K1222" i="2"/>
  <c r="I1222" i="2"/>
  <c r="B1222" i="2"/>
  <c r="M1221" i="2"/>
  <c r="K1221" i="2"/>
  <c r="I1221" i="2"/>
  <c r="B1221" i="2"/>
  <c r="M1220" i="2"/>
  <c r="K1220" i="2"/>
  <c r="I1220" i="2"/>
  <c r="B1220" i="2"/>
  <c r="M1219" i="2"/>
  <c r="K1219" i="2"/>
  <c r="I1219" i="2"/>
  <c r="B1219" i="2"/>
  <c r="M1218" i="2"/>
  <c r="K1218" i="2"/>
  <c r="I1218" i="2"/>
  <c r="B1218" i="2"/>
  <c r="M1217" i="2"/>
  <c r="K1217" i="2"/>
  <c r="I1217" i="2"/>
  <c r="B1217" i="2"/>
  <c r="M1216" i="2"/>
  <c r="K1216" i="2"/>
  <c r="I1216" i="2"/>
  <c r="B1216" i="2"/>
  <c r="M1215" i="2"/>
  <c r="K1215" i="2"/>
  <c r="I1215" i="2"/>
  <c r="B1215" i="2"/>
  <c r="M1214" i="2"/>
  <c r="K1214" i="2"/>
  <c r="I1214" i="2"/>
  <c r="B1214" i="2"/>
  <c r="M1213" i="2"/>
  <c r="K1213" i="2"/>
  <c r="I1213" i="2"/>
  <c r="B1213" i="2"/>
  <c r="M1212" i="2"/>
  <c r="K1212" i="2"/>
  <c r="I1212" i="2"/>
  <c r="B1212" i="2"/>
  <c r="M1211" i="2"/>
  <c r="K1211" i="2"/>
  <c r="I1211" i="2"/>
  <c r="B1211" i="2"/>
  <c r="M1210" i="2"/>
  <c r="K1210" i="2"/>
  <c r="I1210" i="2"/>
  <c r="B1210" i="2"/>
  <c r="M1209" i="2"/>
  <c r="K1209" i="2"/>
  <c r="I1209" i="2"/>
  <c r="B1209" i="2"/>
  <c r="M1208" i="2"/>
  <c r="K1208" i="2"/>
  <c r="I1208" i="2"/>
  <c r="B1208" i="2"/>
  <c r="M1207" i="2"/>
  <c r="K1207" i="2"/>
  <c r="I1207" i="2"/>
  <c r="B1207" i="2"/>
  <c r="M1206" i="2"/>
  <c r="K1206" i="2"/>
  <c r="I1206" i="2"/>
  <c r="B1206" i="2"/>
  <c r="M1205" i="2"/>
  <c r="K1205" i="2"/>
  <c r="I1205" i="2"/>
  <c r="B1205" i="2"/>
  <c r="M1204" i="2"/>
  <c r="K1204" i="2"/>
  <c r="I1204" i="2"/>
  <c r="B1204" i="2"/>
  <c r="M1203" i="2"/>
  <c r="K1203" i="2"/>
  <c r="I1203" i="2"/>
  <c r="B1203" i="2"/>
  <c r="M1202" i="2"/>
  <c r="K1202" i="2"/>
  <c r="B1202" i="2"/>
  <c r="M1201" i="2"/>
  <c r="K1201" i="2"/>
  <c r="B1201" i="2"/>
  <c r="M1200" i="2"/>
  <c r="K1200" i="2"/>
  <c r="B1200" i="2"/>
  <c r="M1199" i="2"/>
  <c r="K1199" i="2"/>
  <c r="I1199" i="2"/>
  <c r="B1199" i="2"/>
  <c r="M1198" i="2"/>
  <c r="K1198" i="2"/>
  <c r="I1198" i="2"/>
  <c r="B1198" i="2"/>
  <c r="M1197" i="2"/>
  <c r="K1197" i="2"/>
  <c r="I1197" i="2"/>
  <c r="B1197" i="2"/>
  <c r="M1196" i="2"/>
  <c r="K1196" i="2"/>
  <c r="I1196" i="2"/>
  <c r="B1196" i="2"/>
  <c r="M1195" i="2"/>
  <c r="K1195" i="2"/>
  <c r="I1195" i="2"/>
  <c r="B1195" i="2"/>
  <c r="M1194" i="2"/>
  <c r="K1194" i="2"/>
  <c r="I1194" i="2"/>
  <c r="B1194" i="2"/>
  <c r="M1193" i="2"/>
  <c r="K1193" i="2"/>
  <c r="I1193" i="2"/>
  <c r="B1193" i="2"/>
  <c r="M1192" i="2"/>
  <c r="K1192" i="2"/>
  <c r="I1192" i="2"/>
  <c r="B1192" i="2"/>
  <c r="M1191" i="2"/>
  <c r="K1191" i="2"/>
  <c r="I1191" i="2"/>
  <c r="B1191" i="2"/>
  <c r="M1190" i="2"/>
  <c r="K1190" i="2"/>
  <c r="I1190" i="2"/>
  <c r="B1190" i="2"/>
  <c r="M1189" i="2"/>
  <c r="K1189" i="2"/>
  <c r="I1189" i="2"/>
  <c r="B1189" i="2"/>
  <c r="M1188" i="2"/>
  <c r="K1188" i="2"/>
  <c r="I1188" i="2"/>
  <c r="B1188" i="2"/>
  <c r="M1187" i="2"/>
  <c r="K1187" i="2"/>
  <c r="I1187" i="2"/>
  <c r="B1187" i="2"/>
  <c r="M1186" i="2"/>
  <c r="K1186" i="2"/>
  <c r="I1186" i="2"/>
  <c r="B1186" i="2"/>
  <c r="M1185" i="2"/>
  <c r="K1185" i="2"/>
  <c r="I1185" i="2"/>
  <c r="B1185" i="2"/>
  <c r="M1184" i="2"/>
  <c r="K1184" i="2"/>
  <c r="B1184" i="2"/>
  <c r="M1183" i="2"/>
  <c r="K1183" i="2"/>
  <c r="B1183" i="2"/>
  <c r="M1182" i="2"/>
  <c r="K1182" i="2"/>
  <c r="B1182" i="2"/>
  <c r="M1181" i="2"/>
  <c r="K1181" i="2"/>
  <c r="B1181" i="2"/>
  <c r="M1180" i="2"/>
  <c r="K1180" i="2"/>
  <c r="B1180" i="2"/>
  <c r="M1179" i="2"/>
  <c r="K1179" i="2"/>
  <c r="B1179" i="2"/>
  <c r="M1178" i="2"/>
  <c r="K1178" i="2"/>
  <c r="B1178" i="2"/>
  <c r="M1177" i="2"/>
  <c r="K1177" i="2"/>
  <c r="B1177" i="2"/>
  <c r="M1176" i="2"/>
  <c r="K1176" i="2"/>
  <c r="B1176" i="2"/>
  <c r="M1175" i="2"/>
  <c r="K1175" i="2"/>
  <c r="B1175" i="2"/>
  <c r="M1174" i="2"/>
  <c r="K1174" i="2"/>
  <c r="B1174" i="2"/>
  <c r="M1173" i="2"/>
  <c r="K1173" i="2"/>
  <c r="B1173" i="2"/>
  <c r="M1172" i="2"/>
  <c r="K1172" i="2"/>
  <c r="B1172" i="2"/>
  <c r="M1171" i="2"/>
  <c r="K1171" i="2"/>
  <c r="B1171" i="2"/>
  <c r="M1170" i="2"/>
  <c r="K1170" i="2"/>
  <c r="B1170" i="2"/>
  <c r="M1169" i="2"/>
  <c r="K1169" i="2"/>
  <c r="B1169" i="2"/>
  <c r="M1168" i="2"/>
  <c r="K1168" i="2"/>
  <c r="B1168" i="2"/>
  <c r="M1167" i="2"/>
  <c r="K1167" i="2"/>
  <c r="B1167" i="2"/>
  <c r="M1166" i="2"/>
  <c r="K1166" i="2"/>
  <c r="B1166" i="2"/>
  <c r="M1165" i="2"/>
  <c r="K1165" i="2"/>
  <c r="B1165" i="2"/>
  <c r="M1164" i="2"/>
  <c r="K1164" i="2"/>
  <c r="B1164" i="2"/>
  <c r="M1163" i="2"/>
  <c r="K1163" i="2"/>
  <c r="B1163" i="2"/>
  <c r="M1162" i="2"/>
  <c r="K1162" i="2"/>
  <c r="B1162" i="2"/>
  <c r="M1161" i="2"/>
  <c r="K1161" i="2"/>
  <c r="B1161" i="2"/>
  <c r="M1160" i="2"/>
  <c r="K1160" i="2"/>
  <c r="B1160" i="2"/>
  <c r="M1159" i="2"/>
  <c r="K1159" i="2"/>
  <c r="B1159" i="2"/>
  <c r="M1158" i="2"/>
  <c r="K1158" i="2"/>
  <c r="B1158" i="2"/>
  <c r="M1157" i="2"/>
  <c r="K1157" i="2"/>
  <c r="B1157" i="2"/>
  <c r="M1156" i="2"/>
  <c r="K1156" i="2"/>
  <c r="B1156" i="2"/>
  <c r="M1155" i="2"/>
  <c r="K1155" i="2"/>
  <c r="B1155" i="2"/>
  <c r="M1154" i="2"/>
  <c r="K1154" i="2"/>
  <c r="B1154" i="2"/>
  <c r="M1153" i="2"/>
  <c r="K1153" i="2"/>
  <c r="B1153" i="2"/>
  <c r="M1152" i="2"/>
  <c r="K1152" i="2"/>
  <c r="B1152" i="2"/>
  <c r="M1151" i="2"/>
  <c r="K1151" i="2"/>
  <c r="B1151" i="2"/>
  <c r="M1150" i="2"/>
  <c r="K1150" i="2"/>
  <c r="B1150" i="2"/>
  <c r="M1149" i="2"/>
  <c r="K1149" i="2"/>
  <c r="B1149" i="2"/>
  <c r="M1148" i="2"/>
  <c r="K1148" i="2"/>
  <c r="B1148" i="2"/>
  <c r="M1147" i="2"/>
  <c r="K1147" i="2"/>
  <c r="B1147" i="2"/>
  <c r="M1146" i="2"/>
  <c r="K1146" i="2"/>
  <c r="B1146" i="2"/>
  <c r="M1145" i="2"/>
  <c r="K1145" i="2"/>
  <c r="B1145" i="2"/>
  <c r="M1144" i="2"/>
  <c r="K1144" i="2"/>
  <c r="B1144" i="2"/>
  <c r="M1143" i="2"/>
  <c r="K1143" i="2"/>
  <c r="B1143" i="2"/>
  <c r="M1142" i="2"/>
  <c r="K1142" i="2"/>
  <c r="B1142" i="2"/>
  <c r="M1141" i="2"/>
  <c r="K1141" i="2"/>
  <c r="B1141" i="2"/>
  <c r="M1140" i="2"/>
  <c r="K1140" i="2"/>
  <c r="B1140" i="2"/>
  <c r="M1139" i="2"/>
  <c r="K1139" i="2"/>
  <c r="B1139" i="2"/>
  <c r="M1138" i="2"/>
  <c r="K1138" i="2"/>
  <c r="B1138" i="2"/>
  <c r="M1137" i="2"/>
  <c r="K1137" i="2"/>
  <c r="B1137" i="2"/>
  <c r="M1136" i="2"/>
  <c r="K1136" i="2"/>
  <c r="B1136" i="2"/>
  <c r="M1135" i="2"/>
  <c r="K1135" i="2"/>
  <c r="B1135" i="2"/>
  <c r="M1134" i="2"/>
  <c r="K1134" i="2"/>
  <c r="B1134" i="2"/>
  <c r="M1133" i="2"/>
  <c r="K1133" i="2"/>
  <c r="B1133" i="2"/>
  <c r="M1132" i="2"/>
  <c r="K1132" i="2"/>
  <c r="B1132" i="2"/>
  <c r="M1131" i="2"/>
  <c r="K1131" i="2"/>
  <c r="B1131" i="2"/>
  <c r="M1130" i="2"/>
  <c r="K1130" i="2"/>
  <c r="B1130" i="2"/>
  <c r="M1129" i="2"/>
  <c r="K1129" i="2"/>
  <c r="B1129" i="2"/>
  <c r="M1128" i="2"/>
  <c r="K1128" i="2"/>
  <c r="B1128" i="2"/>
  <c r="M1127" i="2"/>
  <c r="K1127" i="2"/>
  <c r="B1127" i="2"/>
  <c r="M1126" i="2"/>
  <c r="K1126" i="2"/>
  <c r="B1126" i="2"/>
  <c r="M1125" i="2"/>
  <c r="K1125" i="2"/>
  <c r="B1125" i="2"/>
  <c r="M1124" i="2"/>
  <c r="K1124" i="2"/>
  <c r="B1124" i="2"/>
  <c r="M1123" i="2"/>
  <c r="K1123" i="2"/>
  <c r="B1123" i="2"/>
  <c r="M1122" i="2"/>
  <c r="K1122" i="2"/>
  <c r="B1122" i="2"/>
  <c r="M1121" i="2"/>
  <c r="K1121" i="2"/>
  <c r="B1121" i="2"/>
  <c r="M1120" i="2"/>
  <c r="K1120" i="2"/>
  <c r="B1120" i="2"/>
  <c r="M1119" i="2"/>
  <c r="K1119" i="2"/>
  <c r="B1119" i="2"/>
  <c r="M1118" i="2"/>
  <c r="K1118" i="2"/>
  <c r="B1118" i="2"/>
  <c r="M1117" i="2"/>
  <c r="K1117" i="2"/>
  <c r="B1117" i="2"/>
  <c r="M1116" i="2"/>
  <c r="K1116" i="2"/>
  <c r="B1116" i="2"/>
  <c r="M1115" i="2"/>
  <c r="K1115" i="2"/>
  <c r="B1115" i="2"/>
  <c r="M1114" i="2"/>
  <c r="K1114" i="2"/>
  <c r="B1114" i="2"/>
  <c r="M1113" i="2"/>
  <c r="K1113" i="2"/>
  <c r="B1113" i="2"/>
  <c r="M1112" i="2"/>
  <c r="K1112" i="2"/>
  <c r="B1112" i="2"/>
  <c r="M1111" i="2"/>
  <c r="K1111" i="2"/>
  <c r="B1111" i="2"/>
  <c r="M1110" i="2"/>
  <c r="K1110" i="2"/>
  <c r="B1110" i="2"/>
  <c r="M1109" i="2"/>
  <c r="K1109" i="2"/>
  <c r="B1109" i="2"/>
  <c r="M1108" i="2"/>
  <c r="K1108" i="2"/>
  <c r="B1108" i="2"/>
  <c r="M1107" i="2"/>
  <c r="K1107" i="2"/>
  <c r="B1107" i="2"/>
  <c r="M1106" i="2"/>
  <c r="K1106" i="2"/>
  <c r="B1106" i="2"/>
  <c r="M1105" i="2"/>
  <c r="K1105" i="2"/>
  <c r="B1105" i="2"/>
  <c r="M1104" i="2"/>
  <c r="K1104" i="2"/>
  <c r="B1104" i="2"/>
  <c r="M1103" i="2"/>
  <c r="K1103" i="2"/>
  <c r="B1103" i="2"/>
  <c r="M1102" i="2"/>
  <c r="K1102" i="2"/>
  <c r="B1102" i="2"/>
  <c r="M1101" i="2"/>
  <c r="K1101" i="2"/>
  <c r="B1101" i="2"/>
  <c r="M1100" i="2"/>
  <c r="K1100" i="2"/>
  <c r="B1100" i="2"/>
  <c r="M1099" i="2"/>
  <c r="K1099" i="2"/>
  <c r="B1099" i="2"/>
  <c r="M1098" i="2"/>
  <c r="K1098" i="2"/>
  <c r="B1098" i="2"/>
  <c r="M1097" i="2"/>
  <c r="K1097" i="2"/>
  <c r="B1097" i="2"/>
  <c r="M1096" i="2"/>
  <c r="K1096" i="2"/>
  <c r="B1096" i="2"/>
  <c r="M1095" i="2"/>
  <c r="K1095" i="2"/>
  <c r="B1095" i="2"/>
  <c r="M1094" i="2"/>
  <c r="K1094" i="2"/>
  <c r="B1094" i="2"/>
  <c r="M1093" i="2"/>
  <c r="K1093" i="2"/>
  <c r="B1093" i="2"/>
  <c r="M1092" i="2"/>
  <c r="K1092" i="2"/>
  <c r="B1092" i="2"/>
  <c r="M1091" i="2"/>
  <c r="K1091" i="2"/>
  <c r="B1091" i="2"/>
  <c r="M1090" i="2"/>
  <c r="K1090" i="2"/>
  <c r="B1090" i="2"/>
  <c r="M1089" i="2"/>
  <c r="K1089" i="2"/>
  <c r="B1089" i="2"/>
  <c r="M1088" i="2"/>
  <c r="K1088" i="2"/>
  <c r="B1088" i="2"/>
  <c r="M1087" i="2"/>
  <c r="K1087" i="2"/>
  <c r="B1087" i="2"/>
  <c r="M1086" i="2"/>
  <c r="K1086" i="2"/>
  <c r="B1086" i="2"/>
  <c r="M1085" i="2"/>
  <c r="K1085" i="2"/>
  <c r="I1085" i="2"/>
  <c r="B1085" i="2"/>
  <c r="M1084" i="2"/>
  <c r="K1084" i="2"/>
  <c r="I1084" i="2"/>
  <c r="B1084" i="2"/>
  <c r="M1083" i="2"/>
  <c r="K1083" i="2"/>
  <c r="I1083" i="2"/>
  <c r="B1083" i="2"/>
  <c r="M1082" i="2"/>
  <c r="K1082" i="2"/>
  <c r="I1082" i="2"/>
  <c r="B1082" i="2"/>
  <c r="M1081" i="2"/>
  <c r="K1081" i="2"/>
  <c r="I1081" i="2"/>
  <c r="B1081" i="2"/>
  <c r="M1080" i="2"/>
  <c r="K1080" i="2"/>
  <c r="I1080" i="2"/>
  <c r="B1080" i="2"/>
  <c r="M1079" i="2"/>
  <c r="K1079" i="2"/>
  <c r="I1079" i="2"/>
  <c r="B1079" i="2"/>
  <c r="M1078" i="2"/>
  <c r="K1078" i="2"/>
  <c r="I1078" i="2"/>
  <c r="B1078" i="2"/>
  <c r="M1077" i="2"/>
  <c r="K1077" i="2"/>
  <c r="I1077" i="2"/>
  <c r="B1077" i="2"/>
  <c r="M1076" i="2"/>
  <c r="K1076" i="2"/>
  <c r="I1076" i="2"/>
  <c r="B1076" i="2"/>
  <c r="M1075" i="2"/>
  <c r="K1075" i="2"/>
  <c r="I1075" i="2"/>
  <c r="B1075" i="2"/>
  <c r="M1074" i="2"/>
  <c r="K1074" i="2"/>
  <c r="I1074" i="2"/>
  <c r="B1074" i="2"/>
  <c r="M1073" i="2"/>
  <c r="K1073" i="2"/>
  <c r="I1073" i="2"/>
  <c r="B1073" i="2"/>
  <c r="M1072" i="2"/>
  <c r="K1072" i="2"/>
  <c r="I1072" i="2"/>
  <c r="B1072" i="2"/>
  <c r="M1071" i="2"/>
  <c r="K1071" i="2"/>
  <c r="I1071" i="2"/>
  <c r="B1071" i="2"/>
  <c r="M1070" i="2"/>
  <c r="K1070" i="2"/>
  <c r="I1070" i="2"/>
  <c r="B1070" i="2"/>
  <c r="M1069" i="2"/>
  <c r="K1069" i="2"/>
  <c r="I1069" i="2"/>
  <c r="B1069" i="2"/>
  <c r="M1068" i="2"/>
  <c r="K1068" i="2"/>
  <c r="I1068" i="2"/>
  <c r="B1068" i="2"/>
  <c r="M1067" i="2"/>
  <c r="K1067" i="2"/>
  <c r="I1067" i="2"/>
  <c r="B1067" i="2"/>
  <c r="M1066" i="2"/>
  <c r="K1066" i="2"/>
  <c r="I1066" i="2"/>
  <c r="B1066" i="2"/>
  <c r="M1065" i="2"/>
  <c r="K1065" i="2"/>
  <c r="I1065" i="2"/>
  <c r="B1065" i="2"/>
  <c r="M1064" i="2"/>
  <c r="K1064" i="2"/>
  <c r="I1064" i="2"/>
  <c r="B1064" i="2"/>
  <c r="M1063" i="2"/>
  <c r="K1063" i="2"/>
  <c r="B1063" i="2"/>
  <c r="M1062" i="2"/>
  <c r="K1062" i="2"/>
  <c r="B1062" i="2"/>
  <c r="M1061" i="2"/>
  <c r="K1061" i="2"/>
  <c r="B1061" i="2"/>
  <c r="M1060" i="2"/>
  <c r="K1060" i="2"/>
  <c r="B1060" i="2"/>
  <c r="M1059" i="2"/>
  <c r="K1059" i="2"/>
  <c r="B1059" i="2"/>
  <c r="M1058" i="2"/>
  <c r="K1058" i="2"/>
  <c r="B1058" i="2"/>
  <c r="M1057" i="2"/>
  <c r="K1057" i="2"/>
  <c r="B1057" i="2"/>
  <c r="M1056" i="2"/>
  <c r="K1056" i="2"/>
  <c r="B1056" i="2"/>
  <c r="M1055" i="2"/>
  <c r="K1055" i="2"/>
  <c r="B1055" i="2"/>
  <c r="M1054" i="2"/>
  <c r="K1054" i="2"/>
  <c r="B1054" i="2"/>
  <c r="M1053" i="2"/>
  <c r="K1053" i="2"/>
  <c r="B1053" i="2"/>
  <c r="M1052" i="2"/>
  <c r="K1052" i="2"/>
  <c r="B1052" i="2"/>
  <c r="M1051" i="2"/>
  <c r="K1051" i="2"/>
  <c r="B1051" i="2"/>
  <c r="M1050" i="2"/>
  <c r="K1050" i="2"/>
  <c r="B1050" i="2"/>
  <c r="M1049" i="2"/>
  <c r="K1049" i="2"/>
  <c r="B1049" i="2"/>
  <c r="M1048" i="2"/>
  <c r="K1048" i="2"/>
  <c r="B1048" i="2"/>
  <c r="M1047" i="2"/>
  <c r="K1047" i="2"/>
  <c r="B1047" i="2"/>
  <c r="M1046" i="2"/>
  <c r="K1046" i="2"/>
  <c r="B1046" i="2"/>
  <c r="M1045" i="2"/>
  <c r="K1045" i="2"/>
  <c r="B1045" i="2"/>
  <c r="M1044" i="2"/>
  <c r="K1044" i="2"/>
  <c r="B1044" i="2"/>
  <c r="M1043" i="2"/>
  <c r="K1043" i="2"/>
  <c r="B1043" i="2"/>
  <c r="M1042" i="2"/>
  <c r="K1042" i="2"/>
  <c r="B1042" i="2"/>
  <c r="M1041" i="2"/>
  <c r="K1041" i="2"/>
  <c r="B1041" i="2"/>
  <c r="M1040" i="2"/>
  <c r="K1040" i="2"/>
  <c r="B1040" i="2"/>
  <c r="M1039" i="2"/>
  <c r="K1039" i="2"/>
  <c r="B1039" i="2"/>
  <c r="M1038" i="2"/>
  <c r="K1038" i="2"/>
  <c r="B1038" i="2"/>
  <c r="M1037" i="2"/>
  <c r="K1037" i="2"/>
  <c r="B1037" i="2"/>
  <c r="M1036" i="2"/>
  <c r="K1036" i="2"/>
  <c r="B1036" i="2"/>
  <c r="M1035" i="2"/>
  <c r="K1035" i="2"/>
  <c r="B1035" i="2"/>
  <c r="M1034" i="2"/>
  <c r="K1034" i="2"/>
  <c r="B1034" i="2"/>
  <c r="M1033" i="2"/>
  <c r="K1033" i="2"/>
  <c r="B1033" i="2"/>
  <c r="M1032" i="2"/>
  <c r="K1032" i="2"/>
  <c r="B1032" i="2"/>
  <c r="M1031" i="2"/>
  <c r="K1031" i="2"/>
  <c r="B1031" i="2"/>
  <c r="M1030" i="2"/>
  <c r="K1030" i="2"/>
  <c r="B1030" i="2"/>
  <c r="M1029" i="2"/>
  <c r="K1029" i="2"/>
  <c r="B1029" i="2"/>
  <c r="M1028" i="2"/>
  <c r="K1028" i="2"/>
  <c r="B1028" i="2"/>
  <c r="M1027" i="2"/>
  <c r="K1027" i="2"/>
  <c r="B1027" i="2"/>
  <c r="M1026" i="2"/>
  <c r="K1026" i="2"/>
  <c r="B1026" i="2"/>
  <c r="M1025" i="2"/>
  <c r="K1025" i="2"/>
  <c r="B1025" i="2"/>
  <c r="M1024" i="2"/>
  <c r="K1024" i="2"/>
  <c r="B1024" i="2"/>
  <c r="M1023" i="2"/>
  <c r="K1023" i="2"/>
  <c r="B1023" i="2"/>
  <c r="M1022" i="2"/>
  <c r="K1022" i="2"/>
  <c r="B1022" i="2"/>
  <c r="M1021" i="2"/>
  <c r="K1021" i="2"/>
  <c r="B1021" i="2"/>
  <c r="M1020" i="2"/>
  <c r="K1020" i="2"/>
  <c r="B1020" i="2"/>
  <c r="M1019" i="2"/>
  <c r="K1019" i="2"/>
  <c r="B1019" i="2"/>
  <c r="M1018" i="2"/>
  <c r="K1018" i="2"/>
  <c r="B1018" i="2"/>
  <c r="M1017" i="2"/>
  <c r="K1017" i="2"/>
  <c r="B1017" i="2"/>
  <c r="M1016" i="2"/>
  <c r="K1016" i="2"/>
  <c r="B1016" i="2"/>
  <c r="M1015" i="2"/>
  <c r="K1015" i="2"/>
  <c r="B1015" i="2"/>
  <c r="M1014" i="2"/>
  <c r="K1014" i="2"/>
  <c r="B1014" i="2"/>
  <c r="M1013" i="2"/>
  <c r="K1013" i="2"/>
  <c r="B1013" i="2"/>
  <c r="M1012" i="2"/>
  <c r="K1012" i="2"/>
  <c r="B1012" i="2"/>
  <c r="M1011" i="2"/>
  <c r="K1011" i="2"/>
  <c r="B1011" i="2"/>
  <c r="M1010" i="2"/>
  <c r="K1010" i="2"/>
  <c r="B1010" i="2"/>
  <c r="M1009" i="2"/>
  <c r="K1009" i="2"/>
  <c r="B1009" i="2"/>
  <c r="M1008" i="2"/>
  <c r="K1008" i="2"/>
  <c r="B1008" i="2"/>
  <c r="M1007" i="2"/>
  <c r="K1007" i="2"/>
  <c r="B1007" i="2"/>
  <c r="M1006" i="2"/>
  <c r="K1006" i="2"/>
  <c r="B1006" i="2"/>
  <c r="M1005" i="2"/>
  <c r="K1005" i="2"/>
  <c r="B1005" i="2"/>
  <c r="M1004" i="2"/>
  <c r="K1004" i="2"/>
  <c r="B1004" i="2"/>
  <c r="M1003" i="2"/>
  <c r="K1003" i="2"/>
  <c r="B1003" i="2"/>
  <c r="M1002" i="2"/>
  <c r="K1002" i="2"/>
  <c r="B1002" i="2"/>
  <c r="M1001" i="2"/>
  <c r="K1001" i="2"/>
  <c r="B1001" i="2"/>
  <c r="M1000" i="2"/>
  <c r="K1000" i="2"/>
  <c r="B1000" i="2"/>
  <c r="M999" i="2"/>
  <c r="K999" i="2"/>
  <c r="B999" i="2"/>
  <c r="M998" i="2"/>
  <c r="K998" i="2"/>
  <c r="B998" i="2"/>
  <c r="M997" i="2"/>
  <c r="K997" i="2"/>
  <c r="B997" i="2"/>
  <c r="M996" i="2"/>
  <c r="K996" i="2"/>
  <c r="B996" i="2"/>
  <c r="M995" i="2"/>
  <c r="K995" i="2"/>
  <c r="B995" i="2"/>
  <c r="M994" i="2"/>
  <c r="K994" i="2"/>
  <c r="B994" i="2"/>
  <c r="M993" i="2"/>
  <c r="K993" i="2"/>
  <c r="B993" i="2"/>
  <c r="M992" i="2"/>
  <c r="K992" i="2"/>
  <c r="B992" i="2"/>
  <c r="M991" i="2"/>
  <c r="K991" i="2"/>
  <c r="B991" i="2"/>
  <c r="M990" i="2"/>
  <c r="K990" i="2"/>
  <c r="B990" i="2"/>
  <c r="M989" i="2"/>
  <c r="K989" i="2"/>
  <c r="B989" i="2"/>
  <c r="M988" i="2"/>
  <c r="K988" i="2"/>
  <c r="B988" i="2"/>
  <c r="M987" i="2"/>
  <c r="K987" i="2"/>
  <c r="B987" i="2"/>
  <c r="M986" i="2"/>
  <c r="K986" i="2"/>
  <c r="B986" i="2"/>
  <c r="M985" i="2"/>
  <c r="K985" i="2"/>
  <c r="B985" i="2"/>
  <c r="M984" i="2"/>
  <c r="K984" i="2"/>
  <c r="B984" i="2"/>
  <c r="M983" i="2"/>
  <c r="K983" i="2"/>
  <c r="B983" i="2"/>
  <c r="M982" i="2"/>
  <c r="K982" i="2"/>
  <c r="B982" i="2"/>
  <c r="M981" i="2"/>
  <c r="K981" i="2"/>
  <c r="B981" i="2"/>
  <c r="M980" i="2"/>
  <c r="K980" i="2"/>
  <c r="B980" i="2"/>
  <c r="M979" i="2"/>
  <c r="K979" i="2"/>
  <c r="B979" i="2"/>
  <c r="M978" i="2"/>
  <c r="K978" i="2"/>
  <c r="B978" i="2"/>
  <c r="M977" i="2"/>
  <c r="K977" i="2"/>
  <c r="B977" i="2"/>
  <c r="M976" i="2"/>
  <c r="K976" i="2"/>
  <c r="B976" i="2"/>
  <c r="M975" i="2"/>
  <c r="K975" i="2"/>
  <c r="B975" i="2"/>
  <c r="M974" i="2"/>
  <c r="K974" i="2"/>
  <c r="B974" i="2"/>
  <c r="M973" i="2"/>
  <c r="K973" i="2"/>
  <c r="B973" i="2"/>
  <c r="M972" i="2"/>
  <c r="K972" i="2"/>
  <c r="B972" i="2"/>
  <c r="M971" i="2"/>
  <c r="K971" i="2"/>
  <c r="B971" i="2"/>
  <c r="M970" i="2"/>
  <c r="K970" i="2"/>
  <c r="B970" i="2"/>
  <c r="M969" i="2"/>
  <c r="K969" i="2"/>
  <c r="B969" i="2"/>
  <c r="M968" i="2"/>
  <c r="K968" i="2"/>
  <c r="B968" i="2"/>
  <c r="M967" i="2"/>
  <c r="K967" i="2"/>
  <c r="B967" i="2"/>
  <c r="M966" i="2"/>
  <c r="K966" i="2"/>
  <c r="B966" i="2"/>
  <c r="M965" i="2"/>
  <c r="K965" i="2"/>
  <c r="B965" i="2"/>
  <c r="M964" i="2"/>
  <c r="K964" i="2"/>
  <c r="B964" i="2"/>
  <c r="M963" i="2"/>
  <c r="K963" i="2"/>
  <c r="B963" i="2"/>
  <c r="M962" i="2"/>
  <c r="K962" i="2"/>
  <c r="B962" i="2"/>
  <c r="M961" i="2"/>
  <c r="K961" i="2"/>
  <c r="B961" i="2"/>
  <c r="M960" i="2"/>
  <c r="K960" i="2"/>
  <c r="B960" i="2"/>
  <c r="M959" i="2"/>
  <c r="K959" i="2"/>
  <c r="B959" i="2"/>
  <c r="M958" i="2"/>
  <c r="K958" i="2"/>
  <c r="B958" i="2"/>
  <c r="M957" i="2"/>
  <c r="K957" i="2"/>
  <c r="B957" i="2"/>
  <c r="M956" i="2"/>
  <c r="K956" i="2"/>
  <c r="B956" i="2"/>
  <c r="M955" i="2"/>
  <c r="K955" i="2"/>
  <c r="B955" i="2"/>
  <c r="M954" i="2"/>
  <c r="K954" i="2"/>
  <c r="B954" i="2"/>
  <c r="M953" i="2"/>
  <c r="K953" i="2"/>
  <c r="B953" i="2"/>
  <c r="M952" i="2"/>
  <c r="K952" i="2"/>
  <c r="B952" i="2"/>
  <c r="M951" i="2"/>
  <c r="K951" i="2"/>
  <c r="B951" i="2"/>
  <c r="M950" i="2"/>
  <c r="K950" i="2"/>
  <c r="B950" i="2"/>
  <c r="M949" i="2"/>
  <c r="K949" i="2"/>
  <c r="B949" i="2"/>
  <c r="M948" i="2"/>
  <c r="K948" i="2"/>
  <c r="B948" i="2"/>
  <c r="M947" i="2"/>
  <c r="K947" i="2"/>
  <c r="B947" i="2"/>
  <c r="M946" i="2"/>
  <c r="K946" i="2"/>
  <c r="B946" i="2"/>
  <c r="M945" i="2"/>
  <c r="K945" i="2"/>
  <c r="B945" i="2"/>
  <c r="M944" i="2"/>
  <c r="K944" i="2"/>
  <c r="B944" i="2"/>
  <c r="M943" i="2"/>
  <c r="K943" i="2"/>
  <c r="B943" i="2"/>
  <c r="M942" i="2"/>
  <c r="K942" i="2"/>
  <c r="B942" i="2"/>
  <c r="M941" i="2"/>
  <c r="K941" i="2"/>
  <c r="B941" i="2"/>
  <c r="M940" i="2"/>
  <c r="K940" i="2"/>
  <c r="B940" i="2"/>
  <c r="M939" i="2"/>
  <c r="K939" i="2"/>
  <c r="B939" i="2"/>
  <c r="M938" i="2"/>
  <c r="K938" i="2"/>
  <c r="B938" i="2"/>
  <c r="M937" i="2"/>
  <c r="K937" i="2"/>
  <c r="B937" i="2"/>
  <c r="M936" i="2"/>
  <c r="K936" i="2"/>
  <c r="B936" i="2"/>
  <c r="M935" i="2"/>
  <c r="K935" i="2"/>
  <c r="B935" i="2"/>
  <c r="M934" i="2"/>
  <c r="K934" i="2"/>
  <c r="B934" i="2"/>
  <c r="M933" i="2"/>
  <c r="K933" i="2"/>
  <c r="B933" i="2"/>
  <c r="M932" i="2"/>
  <c r="K932" i="2"/>
  <c r="B932" i="2"/>
  <c r="M931" i="2"/>
  <c r="K931" i="2"/>
  <c r="B931" i="2"/>
  <c r="M930" i="2"/>
  <c r="K930" i="2"/>
  <c r="B930" i="2"/>
  <c r="M929" i="2"/>
  <c r="K929" i="2"/>
  <c r="B929" i="2"/>
  <c r="M928" i="2"/>
  <c r="K928" i="2"/>
  <c r="B928" i="2"/>
  <c r="M927" i="2"/>
  <c r="K927" i="2"/>
  <c r="B927" i="2"/>
  <c r="M926" i="2"/>
  <c r="K926" i="2"/>
  <c r="B926" i="2"/>
  <c r="M925" i="2"/>
  <c r="K925" i="2"/>
  <c r="B925" i="2"/>
  <c r="M924" i="2"/>
  <c r="K924" i="2"/>
  <c r="B924" i="2"/>
  <c r="M923" i="2"/>
  <c r="K923" i="2"/>
  <c r="B923" i="2"/>
  <c r="M922" i="2"/>
  <c r="K922" i="2"/>
  <c r="B922" i="2"/>
  <c r="M921" i="2"/>
  <c r="K921" i="2"/>
  <c r="B921" i="2"/>
  <c r="M920" i="2"/>
  <c r="K920" i="2"/>
  <c r="B920" i="2"/>
  <c r="M919" i="2"/>
  <c r="K919" i="2"/>
  <c r="B919" i="2"/>
  <c r="M918" i="2"/>
  <c r="K918" i="2"/>
  <c r="B918" i="2"/>
  <c r="M917" i="2"/>
  <c r="K917" i="2"/>
  <c r="B917" i="2"/>
  <c r="M916" i="2"/>
  <c r="K916" i="2"/>
  <c r="B916" i="2"/>
  <c r="M915" i="2"/>
  <c r="K915" i="2"/>
  <c r="B915" i="2"/>
  <c r="M914" i="2"/>
  <c r="K914" i="2"/>
  <c r="B914" i="2"/>
  <c r="M913" i="2"/>
  <c r="K913" i="2"/>
  <c r="B913" i="2"/>
  <c r="M912" i="2"/>
  <c r="K912" i="2"/>
  <c r="B912" i="2"/>
  <c r="M911" i="2"/>
  <c r="K911" i="2"/>
  <c r="B911" i="2"/>
  <c r="M910" i="2"/>
  <c r="K910" i="2"/>
  <c r="B910" i="2"/>
  <c r="M909" i="2"/>
  <c r="K909" i="2"/>
  <c r="B909" i="2"/>
  <c r="M908" i="2"/>
  <c r="K908" i="2"/>
  <c r="B908" i="2"/>
  <c r="M907" i="2"/>
  <c r="K907" i="2"/>
  <c r="B907" i="2"/>
  <c r="M906" i="2"/>
  <c r="K906" i="2"/>
  <c r="B906" i="2"/>
  <c r="M905" i="2"/>
  <c r="K905" i="2"/>
  <c r="B905" i="2"/>
  <c r="M904" i="2"/>
  <c r="K904" i="2"/>
  <c r="B904" i="2"/>
  <c r="M903" i="2"/>
  <c r="K903" i="2"/>
  <c r="B903" i="2"/>
  <c r="M902" i="2"/>
  <c r="K902" i="2"/>
  <c r="B902" i="2"/>
  <c r="M901" i="2"/>
  <c r="K901" i="2"/>
  <c r="B901" i="2"/>
  <c r="M900" i="2"/>
  <c r="K900" i="2"/>
  <c r="B900" i="2"/>
  <c r="M899" i="2"/>
  <c r="K899" i="2"/>
  <c r="B899" i="2"/>
  <c r="M898" i="2"/>
  <c r="K898" i="2"/>
  <c r="B898" i="2"/>
  <c r="M897" i="2"/>
  <c r="K897" i="2"/>
  <c r="B897" i="2"/>
  <c r="M896" i="2"/>
  <c r="K896" i="2"/>
  <c r="B896" i="2"/>
  <c r="M895" i="2"/>
  <c r="K895" i="2"/>
  <c r="B895" i="2"/>
  <c r="M894" i="2"/>
  <c r="K894" i="2"/>
  <c r="B894" i="2"/>
  <c r="M893" i="2"/>
  <c r="K893" i="2"/>
  <c r="B893" i="2"/>
  <c r="M892" i="2"/>
  <c r="K892" i="2"/>
  <c r="B892" i="2"/>
  <c r="M891" i="2"/>
  <c r="K891" i="2"/>
  <c r="B891" i="2"/>
  <c r="M890" i="2"/>
  <c r="K890" i="2"/>
  <c r="B890" i="2"/>
  <c r="M889" i="2"/>
  <c r="K889" i="2"/>
  <c r="B889" i="2"/>
  <c r="M888" i="2"/>
  <c r="K888" i="2"/>
  <c r="B888" i="2"/>
  <c r="M887" i="2"/>
  <c r="K887" i="2"/>
  <c r="B887" i="2"/>
  <c r="M886" i="2"/>
  <c r="K886" i="2"/>
  <c r="B886" i="2"/>
  <c r="M885" i="2"/>
  <c r="K885" i="2"/>
  <c r="B885" i="2"/>
  <c r="M884" i="2"/>
  <c r="K884" i="2"/>
  <c r="B884" i="2"/>
  <c r="M883" i="2"/>
  <c r="K883" i="2"/>
  <c r="B883" i="2"/>
  <c r="M882" i="2"/>
  <c r="K882" i="2"/>
  <c r="B882" i="2"/>
  <c r="M881" i="2"/>
  <c r="K881" i="2"/>
  <c r="B881" i="2"/>
  <c r="M880" i="2"/>
  <c r="K880" i="2"/>
  <c r="B880" i="2"/>
  <c r="M879" i="2"/>
  <c r="K879" i="2"/>
  <c r="B879" i="2"/>
  <c r="M878" i="2"/>
  <c r="K878" i="2"/>
  <c r="B878" i="2"/>
  <c r="M877" i="2"/>
  <c r="K877" i="2"/>
  <c r="B877" i="2"/>
  <c r="M876" i="2"/>
  <c r="K876" i="2"/>
  <c r="B876" i="2"/>
  <c r="M875" i="2"/>
  <c r="K875" i="2"/>
  <c r="B875" i="2"/>
  <c r="M874" i="2"/>
  <c r="K874" i="2"/>
  <c r="B874" i="2"/>
  <c r="M873" i="2"/>
  <c r="K873" i="2"/>
  <c r="B873" i="2"/>
  <c r="M872" i="2"/>
  <c r="K872" i="2"/>
  <c r="B872" i="2"/>
  <c r="M871" i="2"/>
  <c r="K871" i="2"/>
  <c r="B871" i="2"/>
  <c r="M870" i="2"/>
  <c r="K870" i="2"/>
  <c r="B870" i="2"/>
  <c r="M869" i="2"/>
  <c r="K869" i="2"/>
  <c r="B869" i="2"/>
  <c r="M868" i="2"/>
  <c r="K868" i="2"/>
  <c r="B868" i="2"/>
  <c r="M867" i="2"/>
  <c r="K867" i="2"/>
  <c r="B867" i="2"/>
  <c r="M866" i="2"/>
  <c r="K866" i="2"/>
  <c r="B866" i="2"/>
  <c r="M865" i="2"/>
  <c r="K865" i="2"/>
  <c r="B865" i="2"/>
  <c r="M864" i="2"/>
  <c r="K864" i="2"/>
  <c r="B864" i="2"/>
  <c r="M863" i="2"/>
  <c r="K863" i="2"/>
  <c r="B863" i="2"/>
  <c r="M862" i="2"/>
  <c r="K862" i="2"/>
  <c r="B862" i="2"/>
  <c r="M861" i="2"/>
  <c r="K861" i="2"/>
  <c r="B861" i="2"/>
  <c r="M860" i="2"/>
  <c r="K860" i="2"/>
  <c r="B860" i="2"/>
  <c r="M859" i="2"/>
  <c r="K859" i="2"/>
  <c r="B859" i="2"/>
  <c r="M858" i="2"/>
  <c r="K858" i="2"/>
  <c r="B858" i="2"/>
  <c r="M857" i="2"/>
  <c r="K857" i="2"/>
  <c r="B857" i="2"/>
  <c r="M856" i="2"/>
  <c r="K856" i="2"/>
  <c r="B856" i="2"/>
  <c r="M855" i="2"/>
  <c r="K855" i="2"/>
  <c r="B855" i="2"/>
  <c r="M854" i="2"/>
  <c r="K854" i="2"/>
  <c r="B854" i="2"/>
  <c r="M853" i="2"/>
  <c r="K853" i="2"/>
  <c r="B853" i="2"/>
  <c r="M852" i="2"/>
  <c r="K852" i="2"/>
  <c r="B852" i="2"/>
  <c r="M851" i="2"/>
  <c r="K851" i="2"/>
  <c r="B851" i="2"/>
  <c r="M850" i="2"/>
  <c r="K850" i="2"/>
  <c r="B850" i="2"/>
  <c r="M849" i="2"/>
  <c r="K849" i="2"/>
  <c r="B849" i="2"/>
  <c r="M848" i="2"/>
  <c r="K848" i="2"/>
  <c r="B848" i="2"/>
  <c r="M847" i="2"/>
  <c r="K847" i="2"/>
  <c r="B847" i="2"/>
  <c r="M846" i="2"/>
  <c r="K846" i="2"/>
  <c r="B846" i="2"/>
  <c r="M845" i="2"/>
  <c r="K845" i="2"/>
  <c r="B845" i="2"/>
  <c r="M844" i="2"/>
  <c r="K844" i="2"/>
  <c r="B844" i="2"/>
  <c r="M843" i="2"/>
  <c r="K843" i="2"/>
  <c r="B843" i="2"/>
  <c r="M842" i="2"/>
  <c r="K842" i="2"/>
  <c r="B842" i="2"/>
  <c r="M841" i="2"/>
  <c r="K841" i="2"/>
  <c r="B841" i="2"/>
  <c r="M840" i="2"/>
  <c r="K840" i="2"/>
  <c r="B840" i="2"/>
  <c r="M839" i="2"/>
  <c r="K839" i="2"/>
  <c r="B839" i="2"/>
  <c r="M838" i="2"/>
  <c r="K838" i="2"/>
  <c r="B838" i="2"/>
  <c r="M837" i="2"/>
  <c r="K837" i="2"/>
  <c r="B837" i="2"/>
  <c r="M836" i="2"/>
  <c r="K836" i="2"/>
  <c r="B836" i="2"/>
  <c r="M835" i="2"/>
  <c r="K835" i="2"/>
  <c r="B835" i="2"/>
  <c r="M834" i="2"/>
  <c r="K834" i="2"/>
  <c r="B834" i="2"/>
  <c r="M833" i="2"/>
  <c r="K833" i="2"/>
  <c r="B833" i="2"/>
  <c r="M832" i="2"/>
  <c r="K832" i="2"/>
  <c r="B832" i="2"/>
  <c r="M831" i="2"/>
  <c r="K831" i="2"/>
  <c r="B831" i="2"/>
  <c r="M830" i="2"/>
  <c r="K830" i="2"/>
  <c r="B830" i="2"/>
  <c r="M829" i="2"/>
  <c r="K829" i="2"/>
  <c r="B829" i="2"/>
  <c r="M828" i="2"/>
  <c r="K828" i="2"/>
  <c r="B828" i="2"/>
  <c r="M827" i="2"/>
  <c r="K827" i="2"/>
  <c r="B827" i="2"/>
  <c r="M826" i="2"/>
  <c r="K826" i="2"/>
  <c r="B826" i="2"/>
  <c r="M825" i="2"/>
  <c r="K825" i="2"/>
  <c r="B825" i="2"/>
  <c r="M824" i="2"/>
  <c r="K824" i="2"/>
  <c r="B824" i="2"/>
  <c r="M823" i="2"/>
  <c r="K823" i="2"/>
  <c r="B823" i="2"/>
  <c r="M822" i="2"/>
  <c r="K822" i="2"/>
  <c r="B822" i="2"/>
  <c r="M821" i="2"/>
  <c r="K821" i="2"/>
  <c r="B821" i="2"/>
  <c r="M820" i="2"/>
  <c r="K820" i="2"/>
  <c r="B820" i="2"/>
  <c r="M819" i="2"/>
  <c r="K819" i="2"/>
  <c r="B819" i="2"/>
  <c r="M818" i="2"/>
  <c r="K818" i="2"/>
  <c r="B818" i="2"/>
  <c r="M817" i="2"/>
  <c r="K817" i="2"/>
  <c r="B817" i="2"/>
  <c r="M816" i="2"/>
  <c r="K816" i="2"/>
  <c r="B816" i="2"/>
  <c r="M815" i="2"/>
  <c r="K815" i="2"/>
  <c r="B815" i="2"/>
  <c r="M814" i="2"/>
  <c r="K814" i="2"/>
  <c r="B814" i="2"/>
  <c r="M813" i="2"/>
  <c r="K813" i="2"/>
  <c r="B813" i="2"/>
  <c r="M812" i="2"/>
  <c r="K812" i="2"/>
  <c r="B812" i="2"/>
  <c r="M811" i="2"/>
  <c r="K811" i="2"/>
  <c r="B811" i="2"/>
  <c r="M810" i="2"/>
  <c r="K810" i="2"/>
  <c r="B810" i="2"/>
  <c r="M809" i="2"/>
  <c r="K809" i="2"/>
  <c r="B809" i="2"/>
  <c r="M808" i="2"/>
  <c r="K808" i="2"/>
  <c r="B808" i="2"/>
  <c r="M807" i="2"/>
  <c r="K807" i="2"/>
  <c r="B807" i="2"/>
  <c r="M806" i="2"/>
  <c r="K806" i="2"/>
  <c r="B806" i="2"/>
  <c r="M805" i="2"/>
  <c r="K805" i="2"/>
  <c r="B805" i="2"/>
  <c r="M804" i="2"/>
  <c r="K804" i="2"/>
  <c r="B804" i="2"/>
  <c r="M803" i="2"/>
  <c r="K803" i="2"/>
  <c r="B803" i="2"/>
  <c r="M802" i="2"/>
  <c r="K802" i="2"/>
  <c r="B802" i="2"/>
  <c r="M801" i="2"/>
  <c r="K801" i="2"/>
  <c r="B801" i="2"/>
  <c r="M800" i="2"/>
  <c r="K800" i="2"/>
  <c r="B800" i="2"/>
  <c r="M799" i="2"/>
  <c r="K799" i="2"/>
  <c r="B799" i="2"/>
  <c r="M798" i="2"/>
  <c r="K798" i="2"/>
  <c r="B798" i="2"/>
  <c r="M797" i="2"/>
  <c r="K797" i="2"/>
  <c r="B797" i="2"/>
  <c r="M796" i="2"/>
  <c r="K796" i="2"/>
  <c r="B796" i="2"/>
  <c r="M795" i="2"/>
  <c r="K795" i="2"/>
  <c r="B795" i="2"/>
  <c r="M794" i="2"/>
  <c r="K794" i="2"/>
  <c r="B794" i="2"/>
  <c r="M793" i="2"/>
  <c r="K793" i="2"/>
  <c r="B793" i="2"/>
  <c r="M792" i="2"/>
  <c r="K792" i="2"/>
  <c r="B792" i="2"/>
  <c r="M791" i="2"/>
  <c r="K791" i="2"/>
  <c r="I791" i="2"/>
  <c r="B791" i="2"/>
  <c r="M790" i="2"/>
  <c r="K790" i="2"/>
  <c r="I790" i="2"/>
  <c r="B790" i="2"/>
  <c r="M789" i="2"/>
  <c r="K789" i="2"/>
  <c r="I789" i="2"/>
  <c r="B789" i="2"/>
  <c r="M788" i="2"/>
  <c r="K788" i="2"/>
  <c r="I788" i="2"/>
  <c r="B788" i="2"/>
  <c r="M787" i="2"/>
  <c r="K787" i="2"/>
  <c r="I787" i="2"/>
  <c r="B787" i="2"/>
  <c r="M786" i="2"/>
  <c r="K786" i="2"/>
  <c r="I786" i="2"/>
  <c r="B786" i="2"/>
  <c r="M785" i="2"/>
  <c r="K785" i="2"/>
  <c r="I785" i="2"/>
  <c r="B785" i="2"/>
  <c r="M784" i="2"/>
  <c r="K784" i="2"/>
  <c r="I784" i="2"/>
  <c r="B784" i="2"/>
  <c r="M783" i="2"/>
  <c r="K783" i="2"/>
  <c r="I783" i="2"/>
  <c r="B783" i="2"/>
  <c r="M782" i="2"/>
  <c r="K782" i="2"/>
  <c r="I782" i="2"/>
  <c r="B782" i="2"/>
  <c r="M781" i="2"/>
  <c r="K781" i="2"/>
  <c r="I781" i="2"/>
  <c r="B781" i="2"/>
  <c r="M780" i="2"/>
  <c r="K780" i="2"/>
  <c r="I780" i="2"/>
  <c r="B780" i="2"/>
  <c r="M779" i="2"/>
  <c r="K779" i="2"/>
  <c r="I779" i="2"/>
  <c r="B779" i="2"/>
  <c r="M778" i="2"/>
  <c r="K778" i="2"/>
  <c r="I778" i="2"/>
  <c r="B778" i="2"/>
  <c r="M777" i="2"/>
  <c r="K777" i="2"/>
  <c r="I777" i="2"/>
  <c r="B777" i="2"/>
  <c r="M776" i="2"/>
  <c r="K776" i="2"/>
  <c r="I776" i="2"/>
  <c r="B776" i="2"/>
  <c r="M775" i="2"/>
  <c r="K775" i="2"/>
  <c r="I775" i="2"/>
  <c r="B775" i="2"/>
  <c r="M774" i="2"/>
  <c r="K774" i="2"/>
  <c r="I774" i="2"/>
  <c r="B774" i="2"/>
  <c r="M773" i="2"/>
  <c r="K773" i="2"/>
  <c r="I773" i="2"/>
  <c r="B773" i="2"/>
  <c r="M772" i="2"/>
  <c r="K772" i="2"/>
  <c r="I772" i="2"/>
  <c r="B772" i="2"/>
  <c r="M771" i="2"/>
  <c r="K771" i="2"/>
  <c r="I771" i="2"/>
  <c r="B771" i="2"/>
  <c r="M770" i="2"/>
  <c r="K770" i="2"/>
  <c r="I770" i="2"/>
  <c r="B770" i="2"/>
  <c r="M769" i="2"/>
  <c r="K769" i="2"/>
  <c r="I769" i="2"/>
  <c r="B769" i="2"/>
  <c r="M768" i="2"/>
  <c r="K768" i="2"/>
  <c r="I768" i="2"/>
  <c r="B768" i="2"/>
  <c r="M767" i="2"/>
  <c r="K767" i="2"/>
  <c r="I767" i="2"/>
  <c r="B767" i="2"/>
  <c r="M766" i="2"/>
  <c r="K766" i="2"/>
  <c r="I766" i="2"/>
  <c r="B766" i="2"/>
  <c r="M765" i="2"/>
  <c r="K765" i="2"/>
  <c r="I765" i="2"/>
  <c r="B765" i="2"/>
  <c r="M764" i="2"/>
  <c r="K764" i="2"/>
  <c r="I764" i="2"/>
  <c r="B764" i="2"/>
  <c r="M763" i="2"/>
  <c r="K763" i="2"/>
  <c r="I763" i="2"/>
  <c r="B763" i="2"/>
  <c r="M762" i="2"/>
  <c r="K762" i="2"/>
  <c r="I762" i="2"/>
  <c r="B762" i="2"/>
  <c r="M761" i="2"/>
  <c r="K761" i="2"/>
  <c r="I761" i="2"/>
  <c r="B761" i="2"/>
  <c r="M760" i="2"/>
  <c r="K760" i="2"/>
  <c r="I760" i="2"/>
  <c r="B760" i="2"/>
  <c r="M759" i="2"/>
  <c r="K759" i="2"/>
  <c r="I759" i="2"/>
  <c r="B759" i="2"/>
  <c r="M758" i="2"/>
  <c r="K758" i="2"/>
  <c r="I758" i="2"/>
  <c r="B758" i="2"/>
  <c r="M757" i="2"/>
  <c r="K757" i="2"/>
  <c r="I757" i="2"/>
  <c r="B757" i="2"/>
  <c r="M756" i="2"/>
  <c r="K756" i="2"/>
  <c r="I756" i="2"/>
  <c r="B756" i="2"/>
  <c r="M755" i="2"/>
  <c r="K755" i="2"/>
  <c r="I755" i="2"/>
  <c r="B755" i="2"/>
  <c r="M754" i="2"/>
  <c r="K754" i="2"/>
  <c r="I754" i="2"/>
  <c r="B754" i="2"/>
  <c r="M753" i="2"/>
  <c r="K753" i="2"/>
  <c r="I753" i="2"/>
  <c r="B753" i="2"/>
  <c r="M752" i="2"/>
  <c r="K752" i="2"/>
  <c r="I752" i="2"/>
  <c r="B752" i="2"/>
  <c r="M751" i="2"/>
  <c r="K751" i="2"/>
  <c r="I751" i="2"/>
  <c r="B751" i="2"/>
  <c r="M750" i="2"/>
  <c r="K750" i="2"/>
  <c r="I750" i="2"/>
  <c r="B750" i="2"/>
  <c r="M749" i="2"/>
  <c r="K749" i="2"/>
  <c r="I749" i="2"/>
  <c r="B749" i="2"/>
  <c r="M748" i="2"/>
  <c r="K748" i="2"/>
  <c r="I748" i="2"/>
  <c r="B748" i="2"/>
  <c r="M747" i="2"/>
  <c r="K747" i="2"/>
  <c r="I747" i="2"/>
  <c r="B747" i="2"/>
  <c r="M746" i="2"/>
  <c r="K746" i="2"/>
  <c r="I746" i="2"/>
  <c r="B746" i="2"/>
  <c r="M745" i="2"/>
  <c r="K745" i="2"/>
  <c r="I745" i="2"/>
  <c r="B745" i="2"/>
  <c r="M744" i="2"/>
  <c r="K744" i="2"/>
  <c r="I744" i="2"/>
  <c r="B744" i="2"/>
  <c r="M743" i="2"/>
  <c r="K743" i="2"/>
  <c r="I743" i="2"/>
  <c r="B743" i="2"/>
  <c r="M742" i="2"/>
  <c r="K742" i="2"/>
  <c r="I742" i="2"/>
  <c r="B742" i="2"/>
  <c r="M741" i="2"/>
  <c r="K741" i="2"/>
  <c r="I741" i="2"/>
  <c r="B741" i="2"/>
  <c r="M740" i="2"/>
  <c r="K740" i="2"/>
  <c r="I740" i="2"/>
  <c r="B740" i="2"/>
  <c r="M739" i="2"/>
  <c r="K739" i="2"/>
  <c r="I739" i="2"/>
  <c r="B739" i="2"/>
  <c r="M738" i="2"/>
  <c r="K738" i="2"/>
  <c r="I738" i="2"/>
  <c r="B738" i="2"/>
  <c r="M737" i="2"/>
  <c r="K737" i="2"/>
  <c r="I737" i="2"/>
  <c r="B737" i="2"/>
  <c r="M736" i="2"/>
  <c r="K736" i="2"/>
  <c r="I736" i="2"/>
  <c r="B736" i="2"/>
  <c r="M735" i="2"/>
  <c r="K735" i="2"/>
  <c r="I735" i="2"/>
  <c r="B735" i="2"/>
  <c r="M734" i="2"/>
  <c r="K734" i="2"/>
  <c r="I734" i="2"/>
  <c r="B734" i="2"/>
  <c r="M733" i="2"/>
  <c r="K733" i="2"/>
  <c r="I733" i="2"/>
  <c r="B733" i="2"/>
  <c r="M732" i="2"/>
  <c r="K732" i="2"/>
  <c r="I732" i="2"/>
  <c r="B732" i="2"/>
  <c r="M731" i="2"/>
  <c r="K731" i="2"/>
  <c r="I731" i="2"/>
  <c r="B731" i="2"/>
  <c r="M730" i="2"/>
  <c r="K730" i="2"/>
  <c r="I730" i="2"/>
  <c r="B730" i="2"/>
  <c r="M729" i="2"/>
  <c r="K729" i="2"/>
  <c r="I729" i="2"/>
  <c r="B729" i="2"/>
  <c r="M728" i="2"/>
  <c r="K728" i="2"/>
  <c r="I728" i="2"/>
  <c r="B728" i="2"/>
  <c r="M727" i="2"/>
  <c r="K727" i="2"/>
  <c r="I727" i="2"/>
  <c r="B727" i="2"/>
  <c r="M726" i="2"/>
  <c r="K726" i="2"/>
  <c r="I726" i="2"/>
  <c r="B726" i="2"/>
  <c r="M725" i="2"/>
  <c r="K725" i="2"/>
  <c r="I725" i="2"/>
  <c r="B725" i="2"/>
  <c r="M724" i="2"/>
  <c r="K724" i="2"/>
  <c r="I724" i="2"/>
  <c r="B724" i="2"/>
  <c r="M723" i="2"/>
  <c r="K723" i="2"/>
  <c r="I723" i="2"/>
  <c r="B723" i="2"/>
  <c r="M722" i="2"/>
  <c r="K722" i="2"/>
  <c r="I722" i="2"/>
  <c r="B722" i="2"/>
  <c r="M721" i="2"/>
  <c r="K721" i="2"/>
  <c r="I721" i="2"/>
  <c r="B721" i="2"/>
  <c r="M720" i="2"/>
  <c r="K720" i="2"/>
  <c r="I720" i="2"/>
  <c r="B720" i="2"/>
  <c r="M719" i="2"/>
  <c r="K719" i="2"/>
  <c r="I719" i="2"/>
  <c r="B719" i="2"/>
  <c r="M718" i="2"/>
  <c r="K718" i="2"/>
  <c r="I718" i="2"/>
  <c r="B718" i="2"/>
  <c r="M717" i="2"/>
  <c r="K717" i="2"/>
  <c r="I717" i="2"/>
  <c r="B717" i="2"/>
  <c r="M716" i="2"/>
  <c r="K716" i="2"/>
  <c r="I716" i="2"/>
  <c r="B716" i="2"/>
  <c r="M715" i="2"/>
  <c r="K715" i="2"/>
  <c r="I715" i="2"/>
  <c r="B715" i="2"/>
  <c r="M714" i="2"/>
  <c r="K714" i="2"/>
  <c r="I714" i="2"/>
  <c r="B714" i="2"/>
  <c r="M713" i="2"/>
  <c r="K713" i="2"/>
  <c r="I713" i="2"/>
  <c r="B713" i="2"/>
  <c r="M712" i="2"/>
  <c r="K712" i="2"/>
  <c r="I712" i="2"/>
  <c r="B712" i="2"/>
  <c r="M711" i="2"/>
  <c r="K711" i="2"/>
  <c r="I711" i="2"/>
  <c r="B711" i="2"/>
  <c r="M710" i="2"/>
  <c r="K710" i="2"/>
  <c r="I710" i="2"/>
  <c r="B710" i="2"/>
  <c r="M709" i="2"/>
  <c r="K709" i="2"/>
  <c r="I709" i="2"/>
  <c r="B709" i="2"/>
  <c r="M708" i="2"/>
  <c r="K708" i="2"/>
  <c r="I708" i="2"/>
  <c r="B708" i="2"/>
  <c r="M707" i="2"/>
  <c r="K707" i="2"/>
  <c r="I707" i="2"/>
  <c r="B707" i="2"/>
  <c r="M706" i="2"/>
  <c r="K706" i="2"/>
  <c r="I706" i="2"/>
  <c r="B706" i="2"/>
  <c r="M705" i="2"/>
  <c r="K705" i="2"/>
  <c r="I705" i="2"/>
  <c r="B705" i="2"/>
  <c r="M704" i="2"/>
  <c r="K704" i="2"/>
  <c r="I704" i="2"/>
  <c r="B704" i="2"/>
  <c r="M703" i="2"/>
  <c r="K703" i="2"/>
  <c r="I703" i="2"/>
  <c r="B703" i="2"/>
  <c r="M702" i="2"/>
  <c r="K702" i="2"/>
  <c r="I702" i="2"/>
  <c r="B702" i="2"/>
  <c r="M701" i="2"/>
  <c r="K701" i="2"/>
  <c r="I701" i="2"/>
  <c r="B701" i="2"/>
  <c r="M700" i="2"/>
  <c r="K700" i="2"/>
  <c r="I700" i="2"/>
  <c r="B700" i="2"/>
  <c r="M699" i="2"/>
  <c r="K699" i="2"/>
  <c r="I699" i="2"/>
  <c r="B699" i="2"/>
  <c r="M698" i="2"/>
  <c r="K698" i="2"/>
  <c r="I698" i="2"/>
  <c r="B698" i="2"/>
  <c r="M697" i="2"/>
  <c r="K697" i="2"/>
  <c r="I697" i="2"/>
  <c r="B697" i="2"/>
  <c r="M696" i="2"/>
  <c r="K696" i="2"/>
  <c r="I696" i="2"/>
  <c r="B696" i="2"/>
  <c r="M695" i="2"/>
  <c r="K695" i="2"/>
  <c r="I695" i="2"/>
  <c r="B695" i="2"/>
  <c r="M694" i="2"/>
  <c r="K694" i="2"/>
  <c r="I694" i="2"/>
  <c r="B694" i="2"/>
  <c r="M693" i="2"/>
  <c r="K693" i="2"/>
  <c r="I693" i="2"/>
  <c r="B693" i="2"/>
  <c r="M692" i="2"/>
  <c r="K692" i="2"/>
  <c r="I692" i="2"/>
  <c r="B692" i="2"/>
  <c r="M691" i="2"/>
  <c r="K691" i="2"/>
  <c r="I691" i="2"/>
  <c r="B691" i="2"/>
  <c r="M690" i="2"/>
  <c r="K690" i="2"/>
  <c r="I690" i="2"/>
  <c r="B690" i="2"/>
  <c r="M689" i="2"/>
  <c r="K689" i="2"/>
  <c r="I689" i="2"/>
  <c r="B689" i="2"/>
  <c r="M688" i="2"/>
  <c r="K688" i="2"/>
  <c r="I688" i="2"/>
  <c r="B688" i="2"/>
  <c r="M687" i="2"/>
  <c r="K687" i="2"/>
  <c r="I687" i="2"/>
  <c r="B687" i="2"/>
  <c r="M686" i="2"/>
  <c r="K686" i="2"/>
  <c r="I686" i="2"/>
  <c r="B686" i="2"/>
  <c r="M685" i="2"/>
  <c r="K685" i="2"/>
  <c r="I685" i="2"/>
  <c r="B685" i="2"/>
  <c r="M684" i="2"/>
  <c r="K684" i="2"/>
  <c r="I684" i="2"/>
  <c r="B684" i="2"/>
  <c r="M683" i="2"/>
  <c r="K683" i="2"/>
  <c r="I683" i="2"/>
  <c r="B683" i="2"/>
  <c r="M682" i="2"/>
  <c r="K682" i="2"/>
  <c r="I682" i="2"/>
  <c r="B682" i="2"/>
  <c r="M681" i="2"/>
  <c r="K681" i="2"/>
  <c r="I681" i="2"/>
  <c r="B681" i="2"/>
  <c r="M680" i="2"/>
  <c r="K680" i="2"/>
  <c r="I680" i="2"/>
  <c r="B680" i="2"/>
  <c r="M679" i="2"/>
  <c r="K679" i="2"/>
  <c r="I679" i="2"/>
  <c r="B679" i="2"/>
  <c r="M678" i="2"/>
  <c r="K678" i="2"/>
  <c r="B678" i="2"/>
  <c r="M677" i="2"/>
  <c r="K677" i="2"/>
  <c r="B677" i="2"/>
  <c r="M676" i="2"/>
  <c r="K676" i="2"/>
  <c r="B676" i="2"/>
  <c r="M675" i="2"/>
  <c r="K675" i="2"/>
  <c r="B675" i="2"/>
  <c r="M674" i="2"/>
  <c r="K674" i="2"/>
  <c r="B674" i="2"/>
  <c r="M673" i="2"/>
  <c r="K673" i="2"/>
  <c r="B673" i="2"/>
  <c r="M672" i="2"/>
  <c r="K672" i="2"/>
  <c r="B672" i="2"/>
  <c r="M671" i="2"/>
  <c r="K671" i="2"/>
  <c r="B671" i="2"/>
  <c r="M670" i="2"/>
  <c r="K670" i="2"/>
  <c r="B670" i="2"/>
  <c r="M669" i="2"/>
  <c r="K669" i="2"/>
  <c r="B669" i="2"/>
  <c r="M668" i="2"/>
  <c r="K668" i="2"/>
  <c r="B668" i="2"/>
  <c r="M667" i="2"/>
  <c r="K667" i="2"/>
  <c r="B667" i="2"/>
  <c r="M666" i="2"/>
  <c r="K666" i="2"/>
  <c r="B666" i="2"/>
  <c r="M665" i="2"/>
  <c r="K665" i="2"/>
  <c r="B665" i="2"/>
  <c r="M664" i="2"/>
  <c r="K664" i="2"/>
  <c r="B664" i="2"/>
  <c r="M663" i="2"/>
  <c r="K663" i="2"/>
  <c r="B663" i="2"/>
  <c r="M662" i="2"/>
  <c r="K662" i="2"/>
  <c r="B662" i="2"/>
  <c r="M661" i="2"/>
  <c r="K661" i="2"/>
  <c r="B661" i="2"/>
  <c r="M660" i="2"/>
  <c r="K660" i="2"/>
  <c r="B660" i="2"/>
  <c r="M659" i="2"/>
  <c r="K659" i="2"/>
  <c r="B659" i="2"/>
  <c r="M658" i="2"/>
  <c r="K658" i="2"/>
  <c r="B658" i="2"/>
  <c r="M657" i="2"/>
  <c r="K657" i="2"/>
  <c r="B657" i="2"/>
  <c r="M656" i="2"/>
  <c r="K656" i="2"/>
  <c r="B656" i="2"/>
  <c r="M655" i="2"/>
  <c r="K655" i="2"/>
  <c r="B655" i="2"/>
  <c r="M654" i="2"/>
  <c r="K654" i="2"/>
  <c r="B654" i="2"/>
  <c r="M653" i="2"/>
  <c r="K653" i="2"/>
  <c r="B653" i="2"/>
  <c r="M652" i="2"/>
  <c r="K652" i="2"/>
  <c r="B652" i="2"/>
  <c r="M651" i="2"/>
  <c r="K651" i="2"/>
  <c r="B651" i="2"/>
  <c r="M650" i="2"/>
  <c r="K650" i="2"/>
  <c r="B650" i="2"/>
  <c r="M649" i="2"/>
  <c r="K649" i="2"/>
  <c r="B649" i="2"/>
  <c r="M648" i="2"/>
  <c r="K648" i="2"/>
  <c r="B648" i="2"/>
  <c r="M647" i="2"/>
  <c r="K647" i="2"/>
  <c r="B647" i="2"/>
  <c r="M646" i="2"/>
  <c r="K646" i="2"/>
  <c r="B646" i="2"/>
  <c r="M645" i="2"/>
  <c r="K645" i="2"/>
  <c r="B645" i="2"/>
  <c r="M644" i="2"/>
  <c r="K644" i="2"/>
  <c r="B644" i="2"/>
  <c r="M643" i="2"/>
  <c r="K643" i="2"/>
  <c r="B643" i="2"/>
  <c r="M642" i="2"/>
  <c r="K642" i="2"/>
  <c r="B642" i="2"/>
  <c r="M641" i="2"/>
  <c r="K641" i="2"/>
  <c r="B641" i="2"/>
  <c r="M640" i="2"/>
  <c r="K640" i="2"/>
  <c r="B640" i="2"/>
  <c r="M639" i="2"/>
  <c r="K639" i="2"/>
  <c r="B639" i="2"/>
  <c r="M638" i="2"/>
  <c r="K638" i="2"/>
  <c r="B638" i="2"/>
  <c r="M637" i="2"/>
  <c r="K637" i="2"/>
  <c r="B637" i="2"/>
  <c r="M636" i="2"/>
  <c r="K636" i="2"/>
  <c r="B636" i="2"/>
  <c r="M635" i="2"/>
  <c r="K635" i="2"/>
  <c r="B635" i="2"/>
  <c r="M634" i="2"/>
  <c r="K634" i="2"/>
  <c r="B634" i="2"/>
  <c r="M633" i="2"/>
  <c r="K633" i="2"/>
  <c r="B633" i="2"/>
  <c r="M632" i="2"/>
  <c r="K632" i="2"/>
  <c r="B632" i="2"/>
  <c r="M631" i="2"/>
  <c r="K631" i="2"/>
  <c r="B631" i="2"/>
  <c r="M630" i="2"/>
  <c r="K630" i="2"/>
  <c r="B630" i="2"/>
  <c r="M629" i="2"/>
  <c r="K629" i="2"/>
  <c r="B629" i="2"/>
  <c r="M628" i="2"/>
  <c r="K628" i="2"/>
  <c r="B628" i="2"/>
  <c r="M627" i="2"/>
  <c r="K627" i="2"/>
  <c r="B627" i="2"/>
  <c r="M626" i="2"/>
  <c r="K626" i="2"/>
  <c r="B626" i="2"/>
  <c r="M625" i="2"/>
  <c r="K625" i="2"/>
  <c r="B625" i="2"/>
  <c r="M624" i="2"/>
  <c r="K624" i="2"/>
  <c r="B624" i="2"/>
  <c r="M623" i="2"/>
  <c r="K623" i="2"/>
  <c r="B623" i="2"/>
  <c r="M622" i="2"/>
  <c r="K622" i="2"/>
  <c r="B622" i="2"/>
  <c r="M621" i="2"/>
  <c r="K621" i="2"/>
  <c r="B621" i="2"/>
  <c r="M620" i="2"/>
  <c r="K620" i="2"/>
  <c r="B620" i="2"/>
  <c r="M619" i="2"/>
  <c r="K619" i="2"/>
  <c r="B619" i="2"/>
  <c r="M618" i="2"/>
  <c r="K618" i="2"/>
  <c r="B618" i="2"/>
  <c r="M617" i="2"/>
  <c r="K617" i="2"/>
  <c r="B617" i="2"/>
  <c r="M616" i="2"/>
  <c r="K616" i="2"/>
  <c r="B616" i="2"/>
  <c r="M615" i="2"/>
  <c r="K615" i="2"/>
  <c r="B615" i="2"/>
  <c r="M614" i="2"/>
  <c r="K614" i="2"/>
  <c r="B614" i="2"/>
  <c r="M613" i="2"/>
  <c r="K613" i="2"/>
  <c r="B613" i="2"/>
  <c r="M612" i="2"/>
  <c r="K612" i="2"/>
  <c r="B612" i="2"/>
  <c r="M611" i="2"/>
  <c r="K611" i="2"/>
  <c r="B611" i="2"/>
  <c r="M610" i="2"/>
  <c r="K610" i="2"/>
  <c r="B610" i="2"/>
  <c r="M609" i="2"/>
  <c r="K609" i="2"/>
  <c r="B609" i="2"/>
  <c r="M608" i="2"/>
  <c r="K608" i="2"/>
  <c r="B608" i="2"/>
  <c r="M607" i="2"/>
  <c r="K607" i="2"/>
  <c r="B607" i="2"/>
  <c r="M606" i="2"/>
  <c r="K606" i="2"/>
  <c r="B606" i="2"/>
  <c r="M605" i="2"/>
  <c r="K605" i="2"/>
  <c r="B605" i="2"/>
  <c r="M604" i="2"/>
  <c r="K604" i="2"/>
  <c r="B604" i="2"/>
  <c r="M603" i="2"/>
  <c r="K603" i="2"/>
  <c r="B603" i="2"/>
  <c r="M602" i="2"/>
  <c r="K602" i="2"/>
  <c r="B602" i="2"/>
  <c r="M601" i="2"/>
  <c r="K601" i="2"/>
  <c r="B601" i="2"/>
  <c r="M600" i="2"/>
  <c r="K600" i="2"/>
  <c r="B600" i="2"/>
  <c r="M599" i="2"/>
  <c r="K599" i="2"/>
  <c r="B599" i="2"/>
  <c r="M598" i="2"/>
  <c r="K598" i="2"/>
  <c r="B598" i="2"/>
  <c r="M597" i="2"/>
  <c r="K597" i="2"/>
  <c r="B597" i="2"/>
  <c r="M596" i="2"/>
  <c r="K596" i="2"/>
  <c r="B596" i="2"/>
  <c r="M595" i="2"/>
  <c r="K595" i="2"/>
  <c r="B595" i="2"/>
  <c r="M594" i="2"/>
  <c r="K594" i="2"/>
  <c r="B594" i="2"/>
  <c r="M593" i="2"/>
  <c r="K593" i="2"/>
  <c r="B593" i="2"/>
  <c r="M592" i="2"/>
  <c r="K592" i="2"/>
  <c r="B592" i="2"/>
  <c r="M591" i="2"/>
  <c r="K591" i="2"/>
  <c r="B591" i="2"/>
  <c r="M590" i="2"/>
  <c r="K590" i="2"/>
  <c r="B590" i="2"/>
  <c r="M589" i="2"/>
  <c r="K589" i="2"/>
  <c r="B589" i="2"/>
  <c r="M588" i="2"/>
  <c r="K588" i="2"/>
  <c r="B588" i="2"/>
  <c r="M587" i="2"/>
  <c r="K587" i="2"/>
  <c r="B587" i="2"/>
  <c r="M586" i="2"/>
  <c r="K586" i="2"/>
  <c r="B586" i="2"/>
  <c r="M585" i="2"/>
  <c r="K585" i="2"/>
  <c r="B585" i="2"/>
  <c r="M584" i="2"/>
  <c r="K584" i="2"/>
  <c r="B584" i="2"/>
  <c r="M583" i="2"/>
  <c r="K583" i="2"/>
  <c r="B583" i="2"/>
  <c r="M582" i="2"/>
  <c r="K582" i="2"/>
  <c r="I582" i="2"/>
  <c r="B582" i="2"/>
  <c r="M581" i="2"/>
  <c r="K581" i="2"/>
  <c r="I581" i="2"/>
  <c r="B581" i="2"/>
  <c r="M580" i="2"/>
  <c r="K580" i="2"/>
  <c r="I580" i="2"/>
  <c r="B580" i="2"/>
  <c r="M579" i="2"/>
  <c r="K579" i="2"/>
  <c r="I579" i="2"/>
  <c r="B579" i="2"/>
  <c r="M578" i="2"/>
  <c r="K578" i="2"/>
  <c r="I578" i="2"/>
  <c r="B578" i="2"/>
  <c r="M577" i="2"/>
  <c r="K577" i="2"/>
  <c r="I577" i="2"/>
  <c r="B577" i="2"/>
  <c r="M576" i="2"/>
  <c r="K576" i="2"/>
  <c r="I576" i="2"/>
  <c r="B576" i="2"/>
  <c r="M575" i="2"/>
  <c r="K575" i="2"/>
  <c r="I575" i="2"/>
  <c r="B575" i="2"/>
  <c r="M574" i="2"/>
  <c r="K574" i="2"/>
  <c r="I574" i="2"/>
  <c r="B574" i="2"/>
  <c r="M573" i="2"/>
  <c r="K573" i="2"/>
  <c r="I573" i="2"/>
  <c r="B573" i="2"/>
  <c r="M572" i="2"/>
  <c r="K572" i="2"/>
  <c r="I572" i="2"/>
  <c r="B572" i="2"/>
  <c r="M571" i="2"/>
  <c r="K571" i="2"/>
  <c r="I571" i="2"/>
  <c r="B571" i="2"/>
  <c r="M570" i="2"/>
  <c r="K570" i="2"/>
  <c r="I570" i="2"/>
  <c r="B570" i="2"/>
  <c r="M569" i="2"/>
  <c r="K569" i="2"/>
  <c r="I569" i="2"/>
  <c r="B569" i="2"/>
  <c r="M568" i="2"/>
  <c r="K568" i="2"/>
  <c r="I568" i="2"/>
  <c r="B568" i="2"/>
  <c r="M567" i="2"/>
  <c r="K567" i="2"/>
  <c r="I567" i="2"/>
  <c r="B567" i="2"/>
  <c r="M566" i="2"/>
  <c r="K566" i="2"/>
  <c r="I566" i="2"/>
  <c r="B566" i="2"/>
  <c r="M565" i="2"/>
  <c r="K565" i="2"/>
  <c r="I565" i="2"/>
  <c r="B565" i="2"/>
  <c r="M564" i="2"/>
  <c r="K564" i="2"/>
  <c r="I564" i="2"/>
  <c r="B564" i="2"/>
  <c r="M563" i="2"/>
  <c r="K563" i="2"/>
  <c r="B563" i="2"/>
  <c r="M562" i="2"/>
  <c r="K562" i="2"/>
  <c r="B562" i="2"/>
  <c r="M561" i="2"/>
  <c r="K561" i="2"/>
  <c r="B561" i="2"/>
  <c r="M560" i="2"/>
  <c r="K560" i="2"/>
  <c r="B560" i="2"/>
  <c r="M559" i="2"/>
  <c r="K559" i="2"/>
  <c r="B559" i="2"/>
  <c r="M558" i="2"/>
  <c r="K558" i="2"/>
  <c r="B558" i="2"/>
  <c r="M557" i="2"/>
  <c r="K557" i="2"/>
  <c r="B557" i="2"/>
  <c r="M556" i="2"/>
  <c r="K556" i="2"/>
  <c r="B556" i="2"/>
  <c r="M555" i="2"/>
  <c r="K555" i="2"/>
  <c r="B555" i="2"/>
  <c r="M554" i="2"/>
  <c r="K554" i="2"/>
  <c r="B554" i="2"/>
  <c r="M553" i="2"/>
  <c r="K553" i="2"/>
  <c r="B553" i="2"/>
  <c r="M552" i="2"/>
  <c r="K552" i="2"/>
  <c r="B552" i="2"/>
  <c r="M551" i="2"/>
  <c r="K551" i="2"/>
  <c r="B551" i="2"/>
  <c r="M550" i="2"/>
  <c r="K550" i="2"/>
  <c r="B550" i="2"/>
  <c r="M549" i="2"/>
  <c r="K549" i="2"/>
  <c r="B549" i="2"/>
  <c r="M548" i="2"/>
  <c r="K548" i="2"/>
  <c r="B548" i="2"/>
  <c r="M547" i="2"/>
  <c r="K547" i="2"/>
  <c r="B547" i="2"/>
  <c r="M546" i="2"/>
  <c r="K546" i="2"/>
  <c r="I546" i="2"/>
  <c r="B546" i="2"/>
  <c r="M545" i="2"/>
  <c r="K545" i="2"/>
  <c r="I545" i="2"/>
  <c r="B545" i="2"/>
  <c r="M544" i="2"/>
  <c r="K544" i="2"/>
  <c r="I544" i="2"/>
  <c r="B544" i="2"/>
  <c r="M543" i="2"/>
  <c r="K543" i="2"/>
  <c r="I543" i="2"/>
  <c r="B543" i="2"/>
  <c r="M542" i="2"/>
  <c r="K542" i="2"/>
  <c r="I542" i="2"/>
  <c r="B542" i="2"/>
  <c r="M541" i="2"/>
  <c r="K541" i="2"/>
  <c r="I541" i="2"/>
  <c r="B541" i="2"/>
  <c r="M540" i="2"/>
  <c r="K540" i="2"/>
  <c r="I540" i="2"/>
  <c r="B540" i="2"/>
  <c r="M539" i="2"/>
  <c r="K539" i="2"/>
  <c r="I539" i="2"/>
  <c r="B539" i="2"/>
  <c r="M538" i="2"/>
  <c r="K538" i="2"/>
  <c r="I538" i="2"/>
  <c r="B538" i="2"/>
  <c r="M537" i="2"/>
  <c r="K537" i="2"/>
  <c r="B537" i="2"/>
  <c r="M536" i="2"/>
  <c r="K536" i="2"/>
  <c r="B536" i="2"/>
  <c r="M535" i="2"/>
  <c r="K535" i="2"/>
  <c r="B535" i="2"/>
  <c r="M534" i="2"/>
  <c r="K534" i="2"/>
  <c r="B534" i="2"/>
  <c r="M533" i="2"/>
  <c r="K533" i="2"/>
  <c r="B533" i="2"/>
  <c r="M532" i="2"/>
  <c r="K532" i="2"/>
  <c r="B532" i="2"/>
  <c r="M531" i="2"/>
  <c r="K531" i="2"/>
  <c r="B531" i="2"/>
  <c r="M530" i="2"/>
  <c r="K530" i="2"/>
  <c r="B530" i="2"/>
  <c r="M529" i="2"/>
  <c r="K529" i="2"/>
  <c r="B529" i="2"/>
  <c r="M528" i="2"/>
  <c r="K528" i="2"/>
  <c r="B528" i="2"/>
  <c r="M527" i="2"/>
  <c r="K527" i="2"/>
  <c r="B527" i="2"/>
  <c r="M526" i="2"/>
  <c r="K526" i="2"/>
  <c r="B526" i="2"/>
  <c r="M525" i="2"/>
  <c r="K525" i="2"/>
  <c r="B525" i="2"/>
  <c r="M524" i="2"/>
  <c r="K524" i="2"/>
  <c r="B524" i="2"/>
  <c r="M523" i="2"/>
  <c r="K523" i="2"/>
  <c r="B523" i="2"/>
  <c r="M522" i="2"/>
  <c r="K522" i="2"/>
  <c r="B522" i="2"/>
  <c r="M521" i="2"/>
  <c r="K521" i="2"/>
  <c r="B521" i="2"/>
  <c r="M520" i="2"/>
  <c r="K520" i="2"/>
  <c r="B520" i="2"/>
  <c r="M519" i="2"/>
  <c r="K519" i="2"/>
  <c r="B519" i="2"/>
  <c r="M518" i="2"/>
  <c r="K518" i="2"/>
  <c r="B518" i="2"/>
  <c r="M517" i="2"/>
  <c r="K517" i="2"/>
  <c r="B517" i="2"/>
  <c r="M516" i="2"/>
  <c r="K516" i="2"/>
  <c r="B516" i="2"/>
  <c r="M515" i="2"/>
  <c r="K515" i="2"/>
  <c r="B515" i="2"/>
  <c r="M514" i="2"/>
  <c r="K514" i="2"/>
  <c r="B514" i="2"/>
  <c r="M513" i="2"/>
  <c r="K513" i="2"/>
  <c r="B513" i="2"/>
  <c r="M512" i="2"/>
  <c r="K512" i="2"/>
  <c r="B512" i="2"/>
  <c r="M511" i="2"/>
  <c r="K511" i="2"/>
  <c r="B511" i="2"/>
  <c r="M510" i="2"/>
  <c r="K510" i="2"/>
  <c r="B510" i="2"/>
  <c r="M509" i="2"/>
  <c r="K509" i="2"/>
  <c r="B509" i="2"/>
  <c r="M508" i="2"/>
  <c r="K508" i="2"/>
  <c r="B508" i="2"/>
  <c r="M507" i="2"/>
  <c r="K507" i="2"/>
  <c r="B507" i="2"/>
  <c r="M506" i="2"/>
  <c r="K506" i="2"/>
  <c r="B506" i="2"/>
  <c r="M505" i="2"/>
  <c r="K505" i="2"/>
  <c r="B505" i="2"/>
  <c r="M504" i="2"/>
  <c r="K504" i="2"/>
  <c r="B504" i="2"/>
  <c r="M503" i="2"/>
  <c r="K503" i="2"/>
  <c r="B503" i="2"/>
  <c r="M502" i="2"/>
  <c r="K502" i="2"/>
  <c r="B502" i="2"/>
  <c r="M501" i="2"/>
  <c r="K501" i="2"/>
  <c r="B501" i="2"/>
  <c r="M500" i="2"/>
  <c r="K500" i="2"/>
  <c r="B500" i="2"/>
  <c r="M499" i="2"/>
  <c r="K499" i="2"/>
  <c r="B499" i="2"/>
  <c r="M498" i="2"/>
  <c r="K498" i="2"/>
  <c r="B498" i="2"/>
  <c r="M497" i="2"/>
  <c r="K497" i="2"/>
  <c r="B497" i="2"/>
  <c r="M496" i="2"/>
  <c r="K496" i="2"/>
  <c r="B496" i="2"/>
  <c r="M495" i="2"/>
  <c r="K495" i="2"/>
  <c r="B495" i="2"/>
  <c r="M494" i="2"/>
  <c r="K494" i="2"/>
  <c r="B494" i="2"/>
  <c r="M493" i="2"/>
  <c r="K493" i="2"/>
  <c r="B493" i="2"/>
  <c r="M492" i="2"/>
  <c r="K492" i="2"/>
  <c r="B492" i="2"/>
  <c r="M491" i="2"/>
  <c r="K491" i="2"/>
  <c r="B491" i="2"/>
  <c r="M490" i="2"/>
  <c r="K490" i="2"/>
  <c r="B490" i="2"/>
  <c r="M489" i="2"/>
  <c r="K489" i="2"/>
  <c r="B489" i="2"/>
  <c r="M488" i="2"/>
  <c r="K488" i="2"/>
  <c r="B488" i="2"/>
  <c r="M487" i="2"/>
  <c r="K487" i="2"/>
  <c r="B487" i="2"/>
  <c r="M486" i="2"/>
  <c r="K486" i="2"/>
  <c r="B486" i="2"/>
  <c r="M485" i="2"/>
  <c r="K485" i="2"/>
  <c r="B485" i="2"/>
  <c r="M484" i="2"/>
  <c r="K484" i="2"/>
  <c r="B484" i="2"/>
  <c r="M483" i="2"/>
  <c r="K483" i="2"/>
  <c r="B483" i="2"/>
  <c r="M482" i="2"/>
  <c r="K482" i="2"/>
  <c r="B482" i="2"/>
  <c r="M481" i="2"/>
  <c r="K481" i="2"/>
  <c r="B481" i="2"/>
  <c r="M480" i="2"/>
  <c r="K480" i="2"/>
  <c r="B480" i="2"/>
  <c r="M479" i="2"/>
  <c r="K479" i="2"/>
  <c r="B479" i="2"/>
  <c r="M478" i="2"/>
  <c r="K478" i="2"/>
  <c r="B478" i="2"/>
  <c r="M477" i="2"/>
  <c r="K477" i="2"/>
  <c r="B477" i="2"/>
  <c r="M476" i="2"/>
  <c r="K476" i="2"/>
  <c r="B476" i="2"/>
  <c r="M475" i="2"/>
  <c r="K475" i="2"/>
  <c r="B475" i="2"/>
  <c r="M474" i="2"/>
  <c r="K474" i="2"/>
  <c r="B474" i="2"/>
  <c r="M473" i="2"/>
  <c r="K473" i="2"/>
  <c r="B473" i="2"/>
  <c r="M472" i="2"/>
  <c r="K472" i="2"/>
  <c r="B472" i="2"/>
  <c r="M471" i="2"/>
  <c r="K471" i="2"/>
  <c r="B471" i="2"/>
  <c r="M470" i="2"/>
  <c r="K470" i="2"/>
  <c r="B470" i="2"/>
  <c r="M469" i="2"/>
  <c r="K469" i="2"/>
  <c r="B469" i="2"/>
  <c r="M468" i="2"/>
  <c r="K468" i="2"/>
  <c r="B468" i="2"/>
  <c r="M467" i="2"/>
  <c r="K467" i="2"/>
  <c r="B467" i="2"/>
  <c r="M466" i="2"/>
  <c r="K466" i="2"/>
  <c r="B466" i="2"/>
  <c r="M465" i="2"/>
  <c r="K465" i="2"/>
  <c r="B465" i="2"/>
  <c r="M464" i="2"/>
  <c r="K464" i="2"/>
  <c r="B464" i="2"/>
  <c r="M463" i="2"/>
  <c r="K463" i="2"/>
  <c r="B463" i="2"/>
  <c r="M462" i="2"/>
  <c r="K462" i="2"/>
  <c r="B462" i="2"/>
  <c r="M461" i="2"/>
  <c r="K461" i="2"/>
  <c r="B461" i="2"/>
  <c r="M460" i="2"/>
  <c r="K460" i="2"/>
  <c r="B460" i="2"/>
  <c r="M459" i="2"/>
  <c r="K459" i="2"/>
  <c r="B459" i="2"/>
  <c r="M458" i="2"/>
  <c r="K458" i="2"/>
  <c r="B458" i="2"/>
  <c r="M457" i="2"/>
  <c r="K457" i="2"/>
  <c r="B457" i="2"/>
  <c r="M456" i="2"/>
  <c r="K456" i="2"/>
  <c r="B456" i="2"/>
  <c r="M455" i="2"/>
  <c r="K455" i="2"/>
  <c r="B455" i="2"/>
  <c r="M454" i="2"/>
  <c r="K454" i="2"/>
  <c r="B454" i="2"/>
  <c r="M453" i="2"/>
  <c r="K453" i="2"/>
  <c r="B453" i="2"/>
  <c r="M452" i="2"/>
  <c r="K452" i="2"/>
  <c r="B452" i="2"/>
  <c r="M451" i="2"/>
  <c r="K451" i="2"/>
  <c r="B451" i="2"/>
  <c r="M450" i="2"/>
  <c r="K450" i="2"/>
  <c r="B450" i="2"/>
  <c r="M449" i="2"/>
  <c r="K449" i="2"/>
  <c r="B449" i="2"/>
  <c r="M448" i="2"/>
  <c r="K448" i="2"/>
  <c r="B448" i="2"/>
  <c r="M447" i="2"/>
  <c r="K447" i="2"/>
  <c r="B447" i="2"/>
  <c r="M446" i="2"/>
  <c r="K446" i="2"/>
  <c r="B446" i="2"/>
  <c r="M445" i="2"/>
  <c r="K445" i="2"/>
  <c r="B445" i="2"/>
  <c r="M444" i="2"/>
  <c r="K444" i="2"/>
  <c r="B444" i="2"/>
  <c r="M443" i="2"/>
  <c r="K443" i="2"/>
  <c r="B443" i="2"/>
  <c r="M442" i="2"/>
  <c r="K442" i="2"/>
  <c r="B442" i="2"/>
  <c r="M441" i="2"/>
  <c r="K441" i="2"/>
  <c r="B441" i="2"/>
  <c r="M440" i="2"/>
  <c r="K440" i="2"/>
  <c r="B440" i="2"/>
  <c r="M439" i="2"/>
  <c r="K439" i="2"/>
  <c r="B439" i="2"/>
  <c r="M438" i="2"/>
  <c r="K438" i="2"/>
  <c r="B438" i="2"/>
  <c r="M437" i="2"/>
  <c r="K437" i="2"/>
  <c r="B437" i="2"/>
  <c r="M436" i="2"/>
  <c r="K436" i="2"/>
  <c r="B436" i="2"/>
  <c r="M435" i="2"/>
  <c r="K435" i="2"/>
  <c r="B435" i="2"/>
  <c r="M434" i="2"/>
  <c r="K434" i="2"/>
  <c r="B434" i="2"/>
  <c r="M433" i="2"/>
  <c r="K433" i="2"/>
  <c r="I433" i="2"/>
  <c r="B433" i="2"/>
  <c r="M432" i="2"/>
  <c r="K432" i="2"/>
  <c r="I432" i="2"/>
  <c r="B432" i="2"/>
  <c r="M431" i="2"/>
  <c r="K431" i="2"/>
  <c r="I431" i="2"/>
  <c r="B431" i="2"/>
  <c r="M430" i="2"/>
  <c r="K430" i="2"/>
  <c r="I430" i="2"/>
  <c r="B430" i="2"/>
  <c r="M429" i="2"/>
  <c r="K429" i="2"/>
  <c r="I429" i="2"/>
  <c r="B429" i="2"/>
  <c r="M428" i="2"/>
  <c r="K428" i="2"/>
  <c r="I428" i="2"/>
  <c r="B428" i="2"/>
  <c r="M427" i="2"/>
  <c r="K427" i="2"/>
  <c r="I427" i="2"/>
  <c r="B427" i="2"/>
  <c r="M426" i="2"/>
  <c r="K426" i="2"/>
  <c r="I426" i="2"/>
  <c r="B426" i="2"/>
  <c r="M425" i="2"/>
  <c r="K425" i="2"/>
  <c r="I425" i="2"/>
  <c r="B425" i="2"/>
  <c r="M424" i="2"/>
  <c r="K424" i="2"/>
  <c r="I424" i="2"/>
  <c r="B424" i="2"/>
  <c r="M423" i="2"/>
  <c r="K423" i="2"/>
  <c r="I423" i="2"/>
  <c r="B423" i="2"/>
  <c r="M422" i="2"/>
  <c r="K422" i="2"/>
  <c r="I422" i="2"/>
  <c r="B422" i="2"/>
  <c r="M421" i="2"/>
  <c r="K421" i="2"/>
  <c r="I421" i="2"/>
  <c r="B421" i="2"/>
  <c r="M420" i="2"/>
  <c r="K420" i="2"/>
  <c r="I420" i="2"/>
  <c r="B420" i="2"/>
  <c r="M419" i="2"/>
  <c r="K419" i="2"/>
  <c r="I419" i="2"/>
  <c r="B419" i="2"/>
  <c r="M418" i="2"/>
  <c r="K418" i="2"/>
  <c r="I418" i="2"/>
  <c r="B418" i="2"/>
  <c r="M417" i="2"/>
  <c r="K417" i="2"/>
  <c r="I417" i="2"/>
  <c r="B417" i="2"/>
  <c r="M416" i="2"/>
  <c r="K416" i="2"/>
  <c r="I416" i="2"/>
  <c r="B416" i="2"/>
  <c r="M415" i="2"/>
  <c r="K415" i="2"/>
  <c r="I415" i="2"/>
  <c r="B415" i="2"/>
  <c r="M414" i="2"/>
  <c r="K414" i="2"/>
  <c r="I414" i="2"/>
  <c r="B414" i="2"/>
  <c r="M413" i="2"/>
  <c r="K413" i="2"/>
  <c r="I413" i="2"/>
  <c r="B413" i="2"/>
  <c r="M412" i="2"/>
  <c r="K412" i="2"/>
  <c r="I412" i="2"/>
  <c r="B412" i="2"/>
  <c r="M411" i="2"/>
  <c r="K411" i="2"/>
  <c r="I411" i="2"/>
  <c r="B411" i="2"/>
  <c r="M410" i="2"/>
  <c r="K410" i="2"/>
  <c r="I410" i="2"/>
  <c r="B410" i="2"/>
  <c r="M409" i="2"/>
  <c r="K409" i="2"/>
  <c r="I409" i="2"/>
  <c r="B409" i="2"/>
  <c r="M408" i="2"/>
  <c r="K408" i="2"/>
  <c r="I408" i="2"/>
  <c r="B408" i="2"/>
  <c r="M407" i="2"/>
  <c r="K407" i="2"/>
  <c r="I407" i="2"/>
  <c r="B407" i="2"/>
  <c r="M406" i="2"/>
  <c r="K406" i="2"/>
  <c r="I406" i="2"/>
  <c r="B406" i="2"/>
  <c r="M405" i="2"/>
  <c r="K405" i="2"/>
  <c r="I405" i="2"/>
  <c r="B405" i="2"/>
  <c r="M404" i="2"/>
  <c r="K404" i="2"/>
  <c r="I404" i="2"/>
  <c r="B404" i="2"/>
  <c r="M403" i="2"/>
  <c r="K403" i="2"/>
  <c r="I403" i="2"/>
  <c r="B403" i="2"/>
  <c r="M402" i="2"/>
  <c r="K402" i="2"/>
  <c r="I402" i="2"/>
  <c r="B402" i="2"/>
  <c r="M401" i="2"/>
  <c r="K401" i="2"/>
  <c r="I401" i="2"/>
  <c r="B401" i="2"/>
  <c r="M400" i="2"/>
  <c r="K400" i="2"/>
  <c r="B400" i="2"/>
  <c r="M399" i="2"/>
  <c r="K399" i="2"/>
  <c r="B399" i="2"/>
  <c r="M398" i="2"/>
  <c r="K398" i="2"/>
  <c r="B398" i="2"/>
  <c r="M397" i="2"/>
  <c r="K397" i="2"/>
  <c r="B397" i="2"/>
  <c r="M396" i="2"/>
  <c r="K396" i="2"/>
  <c r="B396" i="2"/>
  <c r="M395" i="2"/>
  <c r="K395" i="2"/>
  <c r="B395" i="2"/>
  <c r="M394" i="2"/>
  <c r="K394" i="2"/>
  <c r="B394" i="2"/>
  <c r="M393" i="2"/>
  <c r="K393" i="2"/>
  <c r="B393" i="2"/>
  <c r="M392" i="2"/>
  <c r="K392" i="2"/>
  <c r="B392" i="2"/>
  <c r="M391" i="2"/>
  <c r="K391" i="2"/>
  <c r="B391" i="2"/>
  <c r="M390" i="2"/>
  <c r="K390" i="2"/>
  <c r="B390" i="2"/>
  <c r="M389" i="2"/>
  <c r="K389" i="2"/>
  <c r="B389" i="2"/>
  <c r="M388" i="2"/>
  <c r="K388" i="2"/>
  <c r="B388" i="2"/>
  <c r="M387" i="2"/>
  <c r="K387" i="2"/>
  <c r="B387" i="2"/>
  <c r="M386" i="2"/>
  <c r="K386" i="2"/>
  <c r="B386" i="2"/>
  <c r="M385" i="2"/>
  <c r="K385" i="2"/>
  <c r="B385" i="2"/>
  <c r="M384" i="2"/>
  <c r="K384" i="2"/>
  <c r="B384" i="2"/>
  <c r="M383" i="2"/>
  <c r="K383" i="2"/>
  <c r="B383" i="2"/>
  <c r="M382" i="2"/>
  <c r="K382" i="2"/>
  <c r="B382" i="2"/>
  <c r="M381" i="2"/>
  <c r="K381" i="2"/>
  <c r="B381" i="2"/>
  <c r="M380" i="2"/>
  <c r="K380" i="2"/>
  <c r="B380" i="2"/>
  <c r="M379" i="2"/>
  <c r="K379" i="2"/>
  <c r="B379" i="2"/>
  <c r="M378" i="2"/>
  <c r="K378" i="2"/>
  <c r="B378" i="2"/>
  <c r="M377" i="2"/>
  <c r="K377" i="2"/>
  <c r="B377" i="2"/>
  <c r="M376" i="2"/>
  <c r="K376" i="2"/>
  <c r="B376" i="2"/>
  <c r="M375" i="2"/>
  <c r="K375" i="2"/>
  <c r="B375" i="2"/>
  <c r="M374" i="2"/>
  <c r="K374" i="2"/>
  <c r="B374" i="2"/>
  <c r="M373" i="2"/>
  <c r="K373" i="2"/>
  <c r="B373" i="2"/>
  <c r="M372" i="2"/>
  <c r="K372" i="2"/>
  <c r="B372" i="2"/>
  <c r="M371" i="2"/>
  <c r="K371" i="2"/>
  <c r="B371" i="2"/>
  <c r="M370" i="2"/>
  <c r="K370" i="2"/>
  <c r="B370" i="2"/>
  <c r="M369" i="2"/>
  <c r="K369" i="2"/>
  <c r="B369" i="2"/>
  <c r="M368" i="2"/>
  <c r="K368" i="2"/>
  <c r="B368" i="2"/>
  <c r="M367" i="2"/>
  <c r="K367" i="2"/>
  <c r="B367" i="2"/>
  <c r="M366" i="2"/>
  <c r="K366" i="2"/>
  <c r="B366" i="2"/>
  <c r="M365" i="2"/>
  <c r="K365" i="2"/>
  <c r="B365" i="2"/>
  <c r="M364" i="2"/>
  <c r="K364" i="2"/>
  <c r="B364" i="2"/>
  <c r="M363" i="2"/>
  <c r="K363" i="2"/>
  <c r="B363" i="2"/>
  <c r="M362" i="2"/>
  <c r="K362" i="2"/>
  <c r="B362" i="2"/>
  <c r="M361" i="2"/>
  <c r="K361" i="2"/>
  <c r="B361" i="2"/>
  <c r="M360" i="2"/>
  <c r="K360" i="2"/>
  <c r="B360" i="2"/>
  <c r="M359" i="2"/>
  <c r="K359" i="2"/>
  <c r="B359" i="2"/>
  <c r="M358" i="2"/>
  <c r="K358" i="2"/>
  <c r="B358" i="2"/>
  <c r="M357" i="2"/>
  <c r="K357" i="2"/>
  <c r="B357" i="2"/>
  <c r="M356" i="2"/>
  <c r="K356" i="2"/>
  <c r="B356" i="2"/>
  <c r="M355" i="2"/>
  <c r="K355" i="2"/>
  <c r="I355" i="2"/>
  <c r="B355" i="2"/>
  <c r="M354" i="2"/>
  <c r="K354" i="2"/>
  <c r="I354" i="2"/>
  <c r="B354" i="2"/>
  <c r="M353" i="2"/>
  <c r="K353" i="2"/>
  <c r="I353" i="2"/>
  <c r="B353" i="2"/>
  <c r="M352" i="2"/>
  <c r="K352" i="2"/>
  <c r="I352" i="2"/>
  <c r="B352" i="2"/>
  <c r="M351" i="2"/>
  <c r="K351" i="2"/>
  <c r="I351" i="2"/>
  <c r="B351" i="2"/>
  <c r="M350" i="2"/>
  <c r="K350" i="2"/>
  <c r="I350" i="2"/>
  <c r="B350" i="2"/>
  <c r="M349" i="2"/>
  <c r="K349" i="2"/>
  <c r="I349" i="2"/>
  <c r="B349" i="2"/>
  <c r="M348" i="2"/>
  <c r="K348" i="2"/>
  <c r="I348" i="2"/>
  <c r="B348" i="2"/>
  <c r="M347" i="2"/>
  <c r="K347" i="2"/>
  <c r="I347" i="2"/>
  <c r="B347" i="2"/>
  <c r="M346" i="2"/>
  <c r="K346" i="2"/>
  <c r="I346" i="2"/>
  <c r="B346" i="2"/>
  <c r="M345" i="2"/>
  <c r="K345" i="2"/>
  <c r="I345" i="2"/>
  <c r="B345" i="2"/>
  <c r="M344" i="2"/>
  <c r="K344" i="2"/>
  <c r="I344" i="2"/>
  <c r="B344" i="2"/>
  <c r="M343" i="2"/>
  <c r="K343" i="2"/>
  <c r="I343" i="2"/>
  <c r="B343" i="2"/>
  <c r="M342" i="2"/>
  <c r="K342" i="2"/>
  <c r="I342" i="2"/>
  <c r="B342" i="2"/>
  <c r="M341" i="2"/>
  <c r="K341" i="2"/>
  <c r="I341" i="2"/>
  <c r="B341" i="2"/>
  <c r="M340" i="2"/>
  <c r="K340" i="2"/>
  <c r="I340" i="2"/>
  <c r="B340" i="2"/>
  <c r="M339" i="2"/>
  <c r="K339" i="2"/>
  <c r="I339" i="2"/>
  <c r="B339" i="2"/>
  <c r="M338" i="2"/>
  <c r="K338" i="2"/>
  <c r="I338" i="2"/>
  <c r="B338" i="2"/>
  <c r="M337" i="2"/>
  <c r="K337" i="2"/>
  <c r="I337" i="2"/>
  <c r="B337" i="2"/>
  <c r="M336" i="2"/>
  <c r="K336" i="2"/>
  <c r="I336" i="2"/>
  <c r="B336" i="2"/>
  <c r="M335" i="2"/>
  <c r="K335" i="2"/>
  <c r="I335" i="2"/>
  <c r="B335" i="2"/>
  <c r="M334" i="2"/>
  <c r="K334" i="2"/>
  <c r="I334" i="2"/>
  <c r="B334" i="2"/>
  <c r="M333" i="2"/>
  <c r="K333" i="2"/>
  <c r="I333" i="2"/>
  <c r="B333" i="2"/>
  <c r="M332" i="2"/>
  <c r="K332" i="2"/>
  <c r="I332" i="2"/>
  <c r="B332" i="2"/>
  <c r="M331" i="2"/>
  <c r="K331" i="2"/>
  <c r="I331" i="2"/>
  <c r="B331" i="2"/>
  <c r="M330" i="2"/>
  <c r="K330" i="2"/>
  <c r="I330" i="2"/>
  <c r="B330" i="2"/>
  <c r="M329" i="2"/>
  <c r="K329" i="2"/>
  <c r="I329" i="2"/>
  <c r="B329" i="2"/>
  <c r="M328" i="2"/>
  <c r="K328" i="2"/>
  <c r="I328" i="2"/>
  <c r="B328" i="2"/>
  <c r="M327" i="2"/>
  <c r="K327" i="2"/>
  <c r="I327" i="2"/>
  <c r="B327" i="2"/>
  <c r="M326" i="2"/>
  <c r="K326" i="2"/>
  <c r="I326" i="2"/>
  <c r="B326" i="2"/>
  <c r="M325" i="2"/>
  <c r="K325" i="2"/>
  <c r="I325" i="2"/>
  <c r="B325" i="2"/>
  <c r="M324" i="2"/>
  <c r="K324" i="2"/>
  <c r="I324" i="2"/>
  <c r="B324" i="2"/>
  <c r="M323" i="2"/>
  <c r="K323" i="2"/>
  <c r="I323" i="2"/>
  <c r="B323" i="2"/>
  <c r="M322" i="2"/>
  <c r="K322" i="2"/>
  <c r="I322" i="2"/>
  <c r="B322" i="2"/>
  <c r="M321" i="2"/>
  <c r="K321" i="2"/>
  <c r="I321" i="2"/>
  <c r="B321" i="2"/>
  <c r="M320" i="2"/>
  <c r="K320" i="2"/>
  <c r="I320" i="2"/>
  <c r="B320" i="2"/>
  <c r="M319" i="2"/>
  <c r="K319" i="2"/>
  <c r="I319" i="2"/>
  <c r="B319" i="2"/>
  <c r="M318" i="2"/>
  <c r="K318" i="2"/>
  <c r="I318" i="2"/>
  <c r="B318" i="2"/>
  <c r="M317" i="2"/>
  <c r="K317" i="2"/>
  <c r="I317" i="2"/>
  <c r="B317" i="2"/>
  <c r="M316" i="2"/>
  <c r="K316" i="2"/>
  <c r="I316" i="2"/>
  <c r="B316" i="2"/>
  <c r="M315" i="2"/>
  <c r="K315" i="2"/>
  <c r="I315" i="2"/>
  <c r="B315" i="2"/>
  <c r="M314" i="2"/>
  <c r="K314" i="2"/>
  <c r="I314" i="2"/>
  <c r="B314" i="2"/>
  <c r="M313" i="2"/>
  <c r="K313" i="2"/>
  <c r="I313" i="2"/>
  <c r="B313" i="2"/>
  <c r="M312" i="2"/>
  <c r="K312" i="2"/>
  <c r="I312" i="2"/>
  <c r="B312" i="2"/>
  <c r="M311" i="2"/>
  <c r="K311" i="2"/>
  <c r="I311" i="2"/>
  <c r="B311" i="2"/>
  <c r="M310" i="2"/>
  <c r="K310" i="2"/>
  <c r="I310" i="2"/>
  <c r="B310" i="2"/>
  <c r="M309" i="2"/>
  <c r="K309" i="2"/>
  <c r="I309" i="2"/>
  <c r="B309" i="2"/>
  <c r="M308" i="2"/>
  <c r="K308" i="2"/>
  <c r="I308" i="2"/>
  <c r="B308" i="2"/>
  <c r="M307" i="2"/>
  <c r="K307" i="2"/>
  <c r="I307" i="2"/>
  <c r="B307" i="2"/>
  <c r="M306" i="2"/>
  <c r="K306" i="2"/>
  <c r="I306" i="2"/>
  <c r="B306" i="2"/>
  <c r="M305" i="2"/>
  <c r="K305" i="2"/>
  <c r="I305" i="2"/>
  <c r="B305" i="2"/>
  <c r="M304" i="2"/>
  <c r="K304" i="2"/>
  <c r="I304" i="2"/>
  <c r="B304" i="2"/>
  <c r="M303" i="2"/>
  <c r="K303" i="2"/>
  <c r="I303" i="2"/>
  <c r="B303" i="2"/>
  <c r="M302" i="2"/>
  <c r="K302" i="2"/>
  <c r="I302" i="2"/>
  <c r="B302" i="2"/>
  <c r="M301" i="2"/>
  <c r="K301" i="2"/>
  <c r="I301" i="2"/>
  <c r="B301" i="2"/>
  <c r="M300" i="2"/>
  <c r="K300" i="2"/>
  <c r="I300" i="2"/>
  <c r="B300" i="2"/>
  <c r="M299" i="2"/>
  <c r="K299" i="2"/>
  <c r="I299" i="2"/>
  <c r="B299" i="2"/>
  <c r="M298" i="2"/>
  <c r="K298" i="2"/>
  <c r="I298" i="2"/>
  <c r="B298" i="2"/>
  <c r="M297" i="2"/>
  <c r="K297" i="2"/>
  <c r="I297" i="2"/>
  <c r="B297" i="2"/>
  <c r="M296" i="2"/>
  <c r="K296" i="2"/>
  <c r="I296" i="2"/>
  <c r="B296" i="2"/>
  <c r="M295" i="2"/>
  <c r="K295" i="2"/>
  <c r="I295" i="2"/>
  <c r="B295" i="2"/>
  <c r="M294" i="2"/>
  <c r="K294" i="2"/>
  <c r="I294" i="2"/>
  <c r="B294" i="2"/>
  <c r="M293" i="2"/>
  <c r="K293" i="2"/>
  <c r="I293" i="2"/>
  <c r="B293" i="2"/>
  <c r="M292" i="2"/>
  <c r="K292" i="2"/>
  <c r="I292" i="2"/>
  <c r="B292" i="2"/>
  <c r="M291" i="2"/>
  <c r="K291" i="2"/>
  <c r="I291" i="2"/>
  <c r="B291" i="2"/>
  <c r="M290" i="2"/>
  <c r="K290" i="2"/>
  <c r="I290" i="2"/>
  <c r="B290" i="2"/>
  <c r="M289" i="2"/>
  <c r="K289" i="2"/>
  <c r="I289" i="2"/>
  <c r="B289" i="2"/>
  <c r="M288" i="2"/>
  <c r="K288" i="2"/>
  <c r="I288" i="2"/>
  <c r="B288" i="2"/>
  <c r="M287" i="2"/>
  <c r="K287" i="2"/>
  <c r="I287" i="2"/>
  <c r="B287" i="2"/>
  <c r="M286" i="2"/>
  <c r="K286" i="2"/>
  <c r="I286" i="2"/>
  <c r="B286" i="2"/>
  <c r="M285" i="2"/>
  <c r="K285" i="2"/>
  <c r="I285" i="2"/>
  <c r="B285" i="2"/>
  <c r="M284" i="2"/>
  <c r="K284" i="2"/>
  <c r="I284" i="2"/>
  <c r="B284" i="2"/>
  <c r="M283" i="2"/>
  <c r="K283" i="2"/>
  <c r="I283" i="2"/>
  <c r="B283" i="2"/>
  <c r="M282" i="2"/>
  <c r="K282" i="2"/>
  <c r="I282" i="2"/>
  <c r="B282" i="2"/>
  <c r="M281" i="2"/>
  <c r="K281" i="2"/>
  <c r="I281" i="2"/>
  <c r="B281" i="2"/>
  <c r="M280" i="2"/>
  <c r="K280" i="2"/>
  <c r="B280" i="2"/>
  <c r="M279" i="2"/>
  <c r="K279" i="2"/>
  <c r="B279" i="2"/>
  <c r="M278" i="2"/>
  <c r="K278" i="2"/>
  <c r="B278" i="2"/>
  <c r="M277" i="2"/>
  <c r="K277" i="2"/>
  <c r="B277" i="2"/>
  <c r="M276" i="2"/>
  <c r="K276" i="2"/>
  <c r="B276" i="2"/>
  <c r="M275" i="2"/>
  <c r="K275" i="2"/>
  <c r="B275" i="2"/>
  <c r="M274" i="2"/>
  <c r="K274" i="2"/>
  <c r="B274" i="2"/>
  <c r="M273" i="2"/>
  <c r="K273" i="2"/>
  <c r="B273" i="2"/>
  <c r="M272" i="2"/>
  <c r="K272" i="2"/>
  <c r="B272" i="2"/>
  <c r="M271" i="2"/>
  <c r="K271" i="2"/>
  <c r="B271" i="2"/>
  <c r="M270" i="2"/>
  <c r="K270" i="2"/>
  <c r="B270" i="2"/>
  <c r="M269" i="2"/>
  <c r="K269" i="2"/>
  <c r="I269" i="2"/>
  <c r="B269" i="2"/>
  <c r="M268" i="2"/>
  <c r="K268" i="2"/>
  <c r="I268" i="2"/>
  <c r="B268" i="2"/>
  <c r="M267" i="2"/>
  <c r="K267" i="2"/>
  <c r="I267" i="2"/>
  <c r="B267" i="2"/>
  <c r="M266" i="2"/>
  <c r="K266" i="2"/>
  <c r="I266" i="2"/>
  <c r="B266" i="2"/>
  <c r="M265" i="2"/>
  <c r="K265" i="2"/>
  <c r="I265" i="2"/>
  <c r="B265" i="2"/>
  <c r="M264" i="2"/>
  <c r="K264" i="2"/>
  <c r="I264" i="2"/>
  <c r="B264" i="2"/>
  <c r="M263" i="2"/>
  <c r="K263" i="2"/>
  <c r="I263" i="2"/>
  <c r="B263" i="2"/>
  <c r="M262" i="2"/>
  <c r="K262" i="2"/>
  <c r="I262" i="2"/>
  <c r="B262" i="2"/>
  <c r="M261" i="2"/>
  <c r="K261" i="2"/>
  <c r="I261" i="2"/>
  <c r="B261" i="2"/>
  <c r="M260" i="2"/>
  <c r="K260" i="2"/>
  <c r="I260" i="2"/>
  <c r="B260" i="2"/>
  <c r="M259" i="2"/>
  <c r="K259" i="2"/>
  <c r="I259" i="2"/>
  <c r="B259" i="2"/>
  <c r="M258" i="2"/>
  <c r="K258" i="2"/>
  <c r="I258" i="2"/>
  <c r="B258" i="2"/>
  <c r="M257" i="2"/>
  <c r="K257" i="2"/>
  <c r="I257" i="2"/>
  <c r="B257" i="2"/>
  <c r="M256" i="2"/>
  <c r="K256" i="2"/>
  <c r="I256" i="2"/>
  <c r="B256" i="2"/>
  <c r="M255" i="2"/>
  <c r="K255" i="2"/>
  <c r="I255" i="2"/>
  <c r="B255" i="2"/>
  <c r="M254" i="2"/>
  <c r="K254" i="2"/>
  <c r="I254" i="2"/>
  <c r="B254" i="2"/>
  <c r="M253" i="2"/>
  <c r="K253" i="2"/>
  <c r="I253" i="2"/>
  <c r="B253" i="2"/>
  <c r="M252" i="2"/>
  <c r="K252" i="2"/>
  <c r="I252" i="2"/>
  <c r="B252" i="2"/>
  <c r="M251" i="2"/>
  <c r="K251" i="2"/>
  <c r="I251" i="2"/>
  <c r="B251" i="2"/>
  <c r="M250" i="2"/>
  <c r="K250" i="2"/>
  <c r="I250" i="2"/>
  <c r="B250" i="2"/>
  <c r="M249" i="2"/>
  <c r="K249" i="2"/>
  <c r="I249" i="2"/>
  <c r="B249" i="2"/>
  <c r="M248" i="2"/>
  <c r="K248" i="2"/>
  <c r="I248" i="2"/>
  <c r="B248" i="2"/>
  <c r="M247" i="2"/>
  <c r="K247" i="2"/>
  <c r="I247" i="2"/>
  <c r="B247" i="2"/>
  <c r="M246" i="2"/>
  <c r="K246" i="2"/>
  <c r="I246" i="2"/>
  <c r="B246" i="2"/>
  <c r="M245" i="2"/>
  <c r="K245" i="2"/>
  <c r="I245" i="2"/>
  <c r="B245" i="2"/>
  <c r="M244" i="2"/>
  <c r="K244" i="2"/>
  <c r="I244" i="2"/>
  <c r="B244" i="2"/>
  <c r="M243" i="2"/>
  <c r="K243" i="2"/>
  <c r="I243" i="2"/>
  <c r="B243" i="2"/>
  <c r="M242" i="2"/>
  <c r="K242" i="2"/>
  <c r="I242" i="2"/>
  <c r="B242" i="2"/>
  <c r="M241" i="2"/>
  <c r="K241" i="2"/>
  <c r="I241" i="2"/>
  <c r="B241" i="2"/>
  <c r="M240" i="2"/>
  <c r="K240" i="2"/>
  <c r="I240" i="2"/>
  <c r="B240" i="2"/>
  <c r="M239" i="2"/>
  <c r="K239" i="2"/>
  <c r="I239" i="2"/>
  <c r="B239" i="2"/>
  <c r="M238" i="2"/>
  <c r="K238" i="2"/>
  <c r="I238" i="2"/>
  <c r="B238" i="2"/>
  <c r="M237" i="2"/>
  <c r="K237" i="2"/>
  <c r="I237" i="2"/>
  <c r="B237" i="2"/>
  <c r="M236" i="2"/>
  <c r="K236" i="2"/>
  <c r="I236" i="2"/>
  <c r="B236" i="2"/>
  <c r="M235" i="2"/>
  <c r="K235" i="2"/>
  <c r="I235" i="2"/>
  <c r="B235" i="2"/>
  <c r="M234" i="2"/>
  <c r="K234" i="2"/>
  <c r="I234" i="2"/>
  <c r="B234" i="2"/>
  <c r="M233" i="2"/>
  <c r="K233" i="2"/>
  <c r="I233" i="2"/>
  <c r="B233" i="2"/>
  <c r="M232" i="2"/>
  <c r="K232" i="2"/>
  <c r="I232" i="2"/>
  <c r="B232" i="2"/>
  <c r="M231" i="2"/>
  <c r="K231" i="2"/>
  <c r="I231" i="2"/>
  <c r="B231" i="2"/>
  <c r="M230" i="2"/>
  <c r="K230" i="2"/>
  <c r="I230" i="2"/>
  <c r="B230" i="2"/>
  <c r="M229" i="2"/>
  <c r="K229" i="2"/>
  <c r="I229" i="2"/>
  <c r="B229" i="2"/>
  <c r="M228" i="2"/>
  <c r="K228" i="2"/>
  <c r="I228" i="2"/>
  <c r="B228" i="2"/>
  <c r="M227" i="2"/>
  <c r="K227" i="2"/>
  <c r="I227" i="2"/>
  <c r="B227" i="2"/>
  <c r="M226" i="2"/>
  <c r="K226" i="2"/>
  <c r="I226" i="2"/>
  <c r="B226" i="2"/>
  <c r="M225" i="2"/>
  <c r="K225" i="2"/>
  <c r="I225" i="2"/>
  <c r="B225" i="2"/>
  <c r="M224" i="2"/>
  <c r="K224" i="2"/>
  <c r="I224" i="2"/>
  <c r="B224" i="2"/>
  <c r="M223" i="2"/>
  <c r="K223" i="2"/>
  <c r="I223" i="2"/>
  <c r="B223" i="2"/>
  <c r="M222" i="2"/>
  <c r="K222" i="2"/>
  <c r="I222" i="2"/>
  <c r="B222" i="2"/>
  <c r="M221" i="2"/>
  <c r="K221" i="2"/>
  <c r="I221" i="2"/>
  <c r="B221" i="2"/>
  <c r="M220" i="2"/>
  <c r="K220" i="2"/>
  <c r="I220" i="2"/>
  <c r="B220" i="2"/>
  <c r="M219" i="2"/>
  <c r="K219" i="2"/>
  <c r="I219" i="2"/>
  <c r="B219" i="2"/>
  <c r="M218" i="2"/>
  <c r="K218" i="2"/>
  <c r="I218" i="2"/>
  <c r="B218" i="2"/>
  <c r="M217" i="2"/>
  <c r="K217" i="2"/>
  <c r="I217" i="2"/>
  <c r="B217" i="2"/>
  <c r="M216" i="2"/>
  <c r="K216" i="2"/>
  <c r="I216" i="2"/>
  <c r="B216" i="2"/>
  <c r="M215" i="2"/>
  <c r="K215" i="2"/>
  <c r="I215" i="2"/>
  <c r="B215" i="2"/>
  <c r="M214" i="2"/>
  <c r="K214" i="2"/>
  <c r="I214" i="2"/>
  <c r="B214" i="2"/>
  <c r="M213" i="2"/>
  <c r="K213" i="2"/>
  <c r="I213" i="2"/>
  <c r="B213" i="2"/>
  <c r="M212" i="2"/>
  <c r="K212" i="2"/>
  <c r="I212" i="2"/>
  <c r="B212" i="2"/>
  <c r="M211" i="2"/>
  <c r="K211" i="2"/>
  <c r="I211" i="2"/>
  <c r="B211" i="2"/>
  <c r="M210" i="2"/>
  <c r="K210" i="2"/>
  <c r="I210" i="2"/>
  <c r="B210" i="2"/>
  <c r="M209" i="2"/>
  <c r="K209" i="2"/>
  <c r="I209" i="2"/>
  <c r="B209" i="2"/>
  <c r="M208" i="2"/>
  <c r="K208" i="2"/>
  <c r="I208" i="2"/>
  <c r="B208" i="2"/>
  <c r="M207" i="2"/>
  <c r="K207" i="2"/>
  <c r="I207" i="2"/>
  <c r="B207" i="2"/>
  <c r="M206" i="2"/>
  <c r="K206" i="2"/>
  <c r="I206" i="2"/>
  <c r="B206" i="2"/>
  <c r="M205" i="2"/>
  <c r="K205" i="2"/>
  <c r="I205" i="2"/>
  <c r="B205" i="2"/>
  <c r="M204" i="2"/>
  <c r="K204" i="2"/>
  <c r="I204" i="2"/>
  <c r="B204" i="2"/>
  <c r="M203" i="2"/>
  <c r="K203" i="2"/>
  <c r="I203" i="2"/>
  <c r="B203" i="2"/>
  <c r="M202" i="2"/>
  <c r="K202" i="2"/>
  <c r="I202" i="2"/>
  <c r="B202" i="2"/>
  <c r="M201" i="2"/>
  <c r="K201" i="2"/>
  <c r="I201" i="2"/>
  <c r="B201" i="2"/>
  <c r="M200" i="2"/>
  <c r="K200" i="2"/>
  <c r="I200" i="2"/>
  <c r="B200" i="2"/>
  <c r="M199" i="2"/>
  <c r="K199" i="2"/>
  <c r="I199" i="2"/>
  <c r="B199" i="2"/>
  <c r="M198" i="2"/>
  <c r="K198" i="2"/>
  <c r="I198" i="2"/>
  <c r="B198" i="2"/>
  <c r="M197" i="2"/>
  <c r="K197" i="2"/>
  <c r="I197" i="2"/>
  <c r="B197" i="2"/>
  <c r="M196" i="2"/>
  <c r="K196" i="2"/>
  <c r="I196" i="2"/>
  <c r="B196" i="2"/>
  <c r="M195" i="2"/>
  <c r="K195" i="2"/>
  <c r="I195" i="2"/>
  <c r="B195" i="2"/>
  <c r="M194" i="2"/>
  <c r="K194" i="2"/>
  <c r="I194" i="2"/>
  <c r="B194" i="2"/>
  <c r="M193" i="2"/>
  <c r="K193" i="2"/>
  <c r="I193" i="2"/>
  <c r="B193" i="2"/>
  <c r="M192" i="2"/>
  <c r="K192" i="2"/>
  <c r="I192" i="2"/>
  <c r="B192" i="2"/>
  <c r="M191" i="2"/>
  <c r="K191" i="2"/>
  <c r="I191" i="2"/>
  <c r="B191" i="2"/>
  <c r="M190" i="2"/>
  <c r="K190" i="2"/>
  <c r="I190" i="2"/>
  <c r="B190" i="2"/>
  <c r="M189" i="2"/>
  <c r="K189" i="2"/>
  <c r="I189" i="2"/>
  <c r="B189" i="2"/>
  <c r="M188" i="2"/>
  <c r="K188" i="2"/>
  <c r="I188" i="2"/>
  <c r="B188" i="2"/>
  <c r="M187" i="2"/>
  <c r="K187" i="2"/>
  <c r="I187" i="2"/>
  <c r="B187" i="2"/>
  <c r="M186" i="2"/>
  <c r="K186" i="2"/>
  <c r="I186" i="2"/>
  <c r="B186" i="2"/>
  <c r="M185" i="2"/>
  <c r="K185" i="2"/>
  <c r="I185" i="2"/>
  <c r="B185" i="2"/>
  <c r="M184" i="2"/>
  <c r="K184" i="2"/>
  <c r="I184" i="2"/>
  <c r="B184" i="2"/>
  <c r="M183" i="2"/>
  <c r="K183" i="2"/>
  <c r="I183" i="2"/>
  <c r="B183" i="2"/>
  <c r="M182" i="2"/>
  <c r="K182" i="2"/>
  <c r="I182" i="2"/>
  <c r="B182" i="2"/>
  <c r="M181" i="2"/>
  <c r="K181" i="2"/>
  <c r="I181" i="2"/>
  <c r="B181" i="2"/>
  <c r="M180" i="2"/>
  <c r="K180" i="2"/>
  <c r="I180" i="2"/>
  <c r="B180" i="2"/>
  <c r="M179" i="2"/>
  <c r="K179" i="2"/>
  <c r="I179" i="2"/>
  <c r="B179" i="2"/>
  <c r="M178" i="2"/>
  <c r="K178" i="2"/>
  <c r="I178" i="2"/>
  <c r="B178" i="2"/>
  <c r="M177" i="2"/>
  <c r="K177" i="2"/>
  <c r="I177" i="2"/>
  <c r="B177" i="2"/>
  <c r="M176" i="2"/>
  <c r="K176" i="2"/>
  <c r="I176" i="2"/>
  <c r="B176" i="2"/>
  <c r="M175" i="2"/>
  <c r="K175" i="2"/>
  <c r="I175" i="2"/>
  <c r="B175" i="2"/>
  <c r="M174" i="2"/>
  <c r="K174" i="2"/>
  <c r="I174" i="2"/>
  <c r="B174" i="2"/>
  <c r="M173" i="2"/>
  <c r="K173" i="2"/>
  <c r="I173" i="2"/>
  <c r="B173" i="2"/>
  <c r="M172" i="2"/>
  <c r="K172" i="2"/>
  <c r="I172" i="2"/>
  <c r="B172" i="2"/>
  <c r="M171" i="2"/>
  <c r="K171" i="2"/>
  <c r="I171" i="2"/>
  <c r="B171" i="2"/>
  <c r="M170" i="2"/>
  <c r="K170" i="2"/>
  <c r="I170" i="2"/>
  <c r="B170" i="2"/>
  <c r="M169" i="2"/>
  <c r="K169" i="2"/>
  <c r="I169" i="2"/>
  <c r="B169" i="2"/>
  <c r="M168" i="2"/>
  <c r="K168" i="2"/>
  <c r="I168" i="2"/>
  <c r="B168" i="2"/>
  <c r="M167" i="2"/>
  <c r="K167" i="2"/>
  <c r="I167" i="2"/>
  <c r="B167" i="2"/>
  <c r="M166" i="2"/>
  <c r="K166" i="2"/>
  <c r="I166" i="2"/>
  <c r="B166" i="2"/>
  <c r="M165" i="2"/>
  <c r="K165" i="2"/>
  <c r="I165" i="2"/>
  <c r="B165" i="2"/>
  <c r="M164" i="2"/>
  <c r="K164" i="2"/>
  <c r="I164" i="2"/>
  <c r="B164" i="2"/>
  <c r="M163" i="2"/>
  <c r="K163" i="2"/>
  <c r="I163" i="2"/>
  <c r="B163" i="2"/>
  <c r="M162" i="2"/>
  <c r="K162" i="2"/>
  <c r="I162" i="2"/>
  <c r="B162" i="2"/>
  <c r="M161" i="2"/>
  <c r="K161" i="2"/>
  <c r="I161" i="2"/>
  <c r="B161" i="2"/>
  <c r="M160" i="2"/>
  <c r="K160" i="2"/>
  <c r="I160" i="2"/>
  <c r="B160" i="2"/>
  <c r="M159" i="2"/>
  <c r="K159" i="2"/>
  <c r="I159" i="2"/>
  <c r="B159" i="2"/>
  <c r="M158" i="2"/>
  <c r="K158" i="2"/>
  <c r="I158" i="2"/>
  <c r="B158" i="2"/>
  <c r="M157" i="2"/>
  <c r="K157" i="2"/>
  <c r="I157" i="2"/>
  <c r="B157" i="2"/>
  <c r="M156" i="2"/>
  <c r="K156" i="2"/>
  <c r="I156" i="2"/>
  <c r="B156" i="2"/>
  <c r="M155" i="2"/>
  <c r="K155" i="2"/>
  <c r="I155" i="2"/>
  <c r="B155" i="2"/>
  <c r="M154" i="2"/>
  <c r="K154" i="2"/>
  <c r="B154" i="2"/>
  <c r="M153" i="2"/>
  <c r="K153" i="2"/>
  <c r="B153" i="2"/>
  <c r="M152" i="2"/>
  <c r="K152" i="2"/>
  <c r="B152" i="2"/>
  <c r="M151" i="2"/>
  <c r="K151" i="2"/>
  <c r="B151" i="2"/>
  <c r="M150" i="2"/>
  <c r="K150" i="2"/>
  <c r="B150" i="2"/>
  <c r="M149" i="2"/>
  <c r="K149" i="2"/>
  <c r="B149" i="2"/>
  <c r="M148" i="2"/>
  <c r="K148" i="2"/>
  <c r="B148" i="2"/>
  <c r="M147" i="2"/>
  <c r="K147" i="2"/>
  <c r="B147" i="2"/>
  <c r="M146" i="2"/>
  <c r="K146" i="2"/>
  <c r="B146" i="2"/>
  <c r="M145" i="2"/>
  <c r="K145" i="2"/>
  <c r="B145" i="2"/>
  <c r="M144" i="2"/>
  <c r="K144" i="2"/>
  <c r="I144" i="2"/>
  <c r="B144" i="2"/>
  <c r="M143" i="2"/>
  <c r="K143" i="2"/>
  <c r="I143" i="2"/>
  <c r="B143" i="2"/>
  <c r="M142" i="2"/>
  <c r="K142" i="2"/>
  <c r="I142" i="2"/>
  <c r="B142" i="2"/>
  <c r="M141" i="2"/>
  <c r="K141" i="2"/>
  <c r="I141" i="2"/>
  <c r="B141" i="2"/>
  <c r="M140" i="2"/>
  <c r="K140" i="2"/>
  <c r="I140" i="2"/>
  <c r="B140" i="2"/>
  <c r="M139" i="2"/>
  <c r="K139" i="2"/>
  <c r="I139" i="2"/>
  <c r="B139" i="2"/>
  <c r="M138" i="2"/>
  <c r="K138" i="2"/>
  <c r="I138" i="2"/>
  <c r="B138" i="2"/>
  <c r="M137" i="2"/>
  <c r="K137" i="2"/>
  <c r="I137" i="2"/>
  <c r="B137" i="2"/>
  <c r="M136" i="2"/>
  <c r="K136" i="2"/>
  <c r="I136" i="2"/>
  <c r="B136" i="2"/>
  <c r="M135" i="2"/>
  <c r="K135" i="2"/>
  <c r="I135" i="2"/>
  <c r="B135" i="2"/>
  <c r="M134" i="2"/>
  <c r="K134" i="2"/>
  <c r="I134" i="2"/>
  <c r="B134" i="2"/>
  <c r="M133" i="2"/>
  <c r="K133" i="2"/>
  <c r="I133" i="2"/>
  <c r="B133" i="2"/>
  <c r="M132" i="2"/>
  <c r="K132" i="2"/>
  <c r="I132" i="2"/>
  <c r="B132" i="2"/>
  <c r="M131" i="2"/>
  <c r="K131" i="2"/>
  <c r="I131" i="2"/>
  <c r="B131" i="2"/>
  <c r="M130" i="2"/>
  <c r="K130" i="2"/>
  <c r="I130" i="2"/>
  <c r="B130" i="2"/>
  <c r="M129" i="2"/>
  <c r="K129" i="2"/>
  <c r="I129" i="2"/>
  <c r="B129" i="2"/>
  <c r="M128" i="2"/>
  <c r="K128" i="2"/>
  <c r="I128" i="2"/>
  <c r="B128" i="2"/>
  <c r="M127" i="2"/>
  <c r="K127" i="2"/>
  <c r="I127" i="2"/>
  <c r="B127" i="2"/>
  <c r="M126" i="2"/>
  <c r="K126" i="2"/>
  <c r="I126" i="2"/>
  <c r="B126" i="2"/>
  <c r="M125" i="2"/>
  <c r="K125" i="2"/>
  <c r="I125" i="2"/>
  <c r="B125" i="2"/>
  <c r="M124" i="2"/>
  <c r="K124" i="2"/>
  <c r="I124" i="2"/>
  <c r="B124" i="2"/>
  <c r="M123" i="2"/>
  <c r="K123" i="2"/>
  <c r="I123" i="2"/>
  <c r="B123" i="2"/>
  <c r="M122" i="2"/>
  <c r="K122" i="2"/>
  <c r="I122" i="2"/>
  <c r="B122" i="2"/>
  <c r="M121" i="2"/>
  <c r="K121" i="2"/>
  <c r="I121" i="2"/>
  <c r="B121" i="2"/>
  <c r="M120" i="2"/>
  <c r="K120" i="2"/>
  <c r="I120" i="2"/>
  <c r="B120" i="2"/>
  <c r="M119" i="2"/>
  <c r="K119" i="2"/>
  <c r="I119" i="2"/>
  <c r="B119" i="2"/>
  <c r="M118" i="2"/>
  <c r="K118" i="2"/>
  <c r="I118" i="2"/>
  <c r="B118" i="2"/>
  <c r="M117" i="2"/>
  <c r="K117" i="2"/>
  <c r="I117" i="2"/>
  <c r="B117" i="2"/>
  <c r="M116" i="2"/>
  <c r="K116" i="2"/>
  <c r="I116" i="2"/>
  <c r="B116" i="2"/>
  <c r="M115" i="2"/>
  <c r="K115" i="2"/>
  <c r="I115" i="2"/>
  <c r="B115" i="2"/>
  <c r="M114" i="2"/>
  <c r="K114" i="2"/>
  <c r="I114" i="2"/>
  <c r="B114" i="2"/>
  <c r="M113" i="2"/>
  <c r="K113" i="2"/>
  <c r="I113" i="2"/>
  <c r="B113" i="2"/>
  <c r="M112" i="2"/>
  <c r="K112" i="2"/>
  <c r="I112" i="2"/>
  <c r="B112" i="2"/>
  <c r="M111" i="2"/>
  <c r="K111" i="2"/>
  <c r="I111" i="2"/>
  <c r="B111" i="2"/>
  <c r="M110" i="2"/>
  <c r="K110" i="2"/>
  <c r="I110" i="2"/>
  <c r="B110" i="2"/>
  <c r="M109" i="2"/>
  <c r="K109" i="2"/>
  <c r="I109" i="2"/>
  <c r="B109" i="2"/>
  <c r="M108" i="2"/>
  <c r="K108" i="2"/>
  <c r="I108" i="2"/>
  <c r="B108" i="2"/>
  <c r="M107" i="2"/>
  <c r="K107" i="2"/>
  <c r="I107" i="2"/>
  <c r="B107" i="2"/>
  <c r="M106" i="2"/>
  <c r="K106" i="2"/>
  <c r="I106" i="2"/>
  <c r="B106" i="2"/>
  <c r="M105" i="2"/>
  <c r="K105" i="2"/>
  <c r="I105" i="2"/>
  <c r="B105" i="2"/>
  <c r="M104" i="2"/>
  <c r="K104" i="2"/>
  <c r="I104" i="2"/>
  <c r="B104" i="2"/>
  <c r="M103" i="2"/>
  <c r="K103" i="2"/>
  <c r="I103" i="2"/>
  <c r="B103" i="2"/>
  <c r="M102" i="2"/>
  <c r="K102" i="2"/>
  <c r="I102" i="2"/>
  <c r="B102" i="2"/>
  <c r="M101" i="2"/>
  <c r="K101" i="2"/>
  <c r="I101" i="2"/>
  <c r="B101" i="2"/>
  <c r="M100" i="2"/>
  <c r="K100" i="2"/>
  <c r="I100" i="2"/>
  <c r="B100" i="2"/>
  <c r="M99" i="2"/>
  <c r="K99" i="2"/>
  <c r="I99" i="2"/>
  <c r="B99" i="2"/>
  <c r="M98" i="2"/>
  <c r="K98" i="2"/>
  <c r="B98" i="2"/>
  <c r="M97" i="2"/>
  <c r="K97" i="2"/>
  <c r="B97" i="2"/>
  <c r="M96" i="2"/>
  <c r="K96" i="2"/>
  <c r="B96" i="2"/>
  <c r="M95" i="2"/>
  <c r="K95" i="2"/>
  <c r="B95" i="2"/>
  <c r="M94" i="2"/>
  <c r="K94" i="2"/>
  <c r="B94" i="2"/>
  <c r="M93" i="2"/>
  <c r="K93" i="2"/>
  <c r="B93" i="2"/>
  <c r="M92" i="2"/>
  <c r="K92" i="2"/>
  <c r="B92" i="2"/>
  <c r="M91" i="2"/>
  <c r="K91" i="2"/>
  <c r="B91" i="2"/>
  <c r="M90" i="2"/>
  <c r="K90" i="2"/>
  <c r="B90" i="2"/>
  <c r="M89" i="2"/>
  <c r="K89" i="2"/>
  <c r="B89" i="2"/>
  <c r="M88" i="2"/>
  <c r="K88" i="2"/>
  <c r="B88" i="2"/>
  <c r="M87" i="2"/>
  <c r="K87" i="2"/>
  <c r="B87" i="2"/>
  <c r="M86" i="2"/>
  <c r="K86" i="2"/>
  <c r="B86" i="2"/>
  <c r="M85" i="2"/>
  <c r="K85" i="2"/>
  <c r="B85" i="2"/>
  <c r="M84" i="2"/>
  <c r="K84" i="2"/>
  <c r="B84" i="2"/>
  <c r="M83" i="2"/>
  <c r="K83" i="2"/>
  <c r="I83" i="2"/>
  <c r="B83" i="2"/>
  <c r="M82" i="2"/>
  <c r="K82" i="2"/>
  <c r="I82" i="2"/>
  <c r="B82" i="2"/>
  <c r="M81" i="2"/>
  <c r="K81" i="2"/>
  <c r="I81" i="2"/>
  <c r="B81" i="2"/>
  <c r="M80" i="2"/>
  <c r="K80" i="2"/>
  <c r="I80" i="2"/>
  <c r="B80" i="2"/>
  <c r="M79" i="2"/>
  <c r="K79" i="2"/>
  <c r="I79" i="2"/>
  <c r="B79" i="2"/>
  <c r="M78" i="2"/>
  <c r="K78" i="2"/>
  <c r="I78" i="2"/>
  <c r="B78" i="2"/>
  <c r="M77" i="2"/>
  <c r="K77" i="2"/>
  <c r="I77" i="2"/>
  <c r="B77" i="2"/>
  <c r="M76" i="2"/>
  <c r="K76" i="2"/>
  <c r="I76" i="2"/>
  <c r="B76" i="2"/>
  <c r="M75" i="2"/>
  <c r="K75" i="2"/>
  <c r="I75" i="2"/>
  <c r="B75" i="2"/>
  <c r="M74" i="2"/>
  <c r="K74" i="2"/>
  <c r="I74" i="2"/>
  <c r="B74" i="2"/>
  <c r="M73" i="2"/>
  <c r="K73" i="2"/>
  <c r="I73" i="2"/>
  <c r="B73" i="2"/>
  <c r="M72" i="2"/>
  <c r="K72" i="2"/>
  <c r="I72" i="2"/>
  <c r="B72" i="2"/>
  <c r="M71" i="2"/>
  <c r="K71" i="2"/>
  <c r="I71" i="2"/>
  <c r="B71" i="2"/>
  <c r="M70" i="2"/>
  <c r="K70" i="2"/>
  <c r="I70" i="2"/>
  <c r="B70" i="2"/>
  <c r="M69" i="2"/>
  <c r="K69" i="2"/>
  <c r="I69" i="2"/>
  <c r="B69" i="2"/>
  <c r="M68" i="2"/>
  <c r="K68" i="2"/>
  <c r="I68" i="2"/>
  <c r="B68" i="2"/>
  <c r="M67" i="2"/>
  <c r="K67" i="2"/>
  <c r="I67" i="2"/>
  <c r="B67" i="2"/>
  <c r="M66" i="2"/>
  <c r="K66" i="2"/>
  <c r="I66" i="2"/>
  <c r="B66" i="2"/>
  <c r="M65" i="2"/>
  <c r="K65" i="2"/>
  <c r="I65" i="2"/>
  <c r="B65" i="2"/>
  <c r="M64" i="2"/>
  <c r="K64" i="2"/>
  <c r="I64" i="2"/>
  <c r="B64" i="2"/>
  <c r="M63" i="2"/>
  <c r="K63" i="2"/>
  <c r="I63" i="2"/>
  <c r="B63" i="2"/>
  <c r="M62" i="2"/>
  <c r="K62" i="2"/>
  <c r="I62" i="2"/>
  <c r="B62" i="2"/>
  <c r="M61" i="2"/>
  <c r="K61" i="2"/>
  <c r="I61" i="2"/>
  <c r="B61" i="2"/>
  <c r="M60" i="2"/>
  <c r="K60" i="2"/>
  <c r="I60" i="2"/>
  <c r="B60" i="2"/>
  <c r="M59" i="2"/>
  <c r="K59" i="2"/>
  <c r="I59" i="2"/>
  <c r="B59" i="2"/>
  <c r="M58" i="2"/>
  <c r="K58" i="2"/>
  <c r="I58" i="2"/>
  <c r="B58" i="2"/>
  <c r="M57" i="2"/>
  <c r="K57" i="2"/>
  <c r="I57" i="2"/>
  <c r="B57" i="2"/>
  <c r="M56" i="2"/>
  <c r="K56" i="2"/>
  <c r="I56" i="2"/>
  <c r="B56" i="2"/>
  <c r="M55" i="2"/>
  <c r="K55" i="2"/>
  <c r="I55" i="2"/>
  <c r="B55" i="2"/>
  <c r="M54" i="2"/>
  <c r="K54" i="2"/>
  <c r="I54" i="2"/>
  <c r="B54" i="2"/>
  <c r="M53" i="2"/>
  <c r="K53" i="2"/>
  <c r="I53" i="2"/>
  <c r="B53" i="2"/>
  <c r="M52" i="2"/>
  <c r="K52" i="2"/>
  <c r="I52" i="2"/>
  <c r="B52" i="2"/>
  <c r="M51" i="2"/>
  <c r="K51" i="2"/>
  <c r="I51" i="2"/>
  <c r="B51" i="2"/>
  <c r="M50" i="2"/>
  <c r="K50" i="2"/>
  <c r="I50" i="2"/>
  <c r="B50" i="2"/>
  <c r="M49" i="2"/>
  <c r="K49" i="2"/>
  <c r="I49" i="2"/>
  <c r="B49" i="2"/>
  <c r="M48" i="2"/>
  <c r="K48" i="2"/>
  <c r="I48" i="2"/>
  <c r="B48" i="2"/>
  <c r="M47" i="2"/>
  <c r="K47" i="2"/>
  <c r="I47" i="2"/>
  <c r="B47" i="2"/>
  <c r="M46" i="2"/>
  <c r="K46" i="2"/>
  <c r="I46" i="2"/>
  <c r="B46" i="2"/>
  <c r="M45" i="2"/>
  <c r="K45" i="2"/>
  <c r="I45" i="2"/>
  <c r="B45" i="2"/>
  <c r="M44" i="2"/>
  <c r="K44" i="2"/>
  <c r="I44" i="2"/>
  <c r="B44" i="2"/>
  <c r="M43" i="2"/>
  <c r="K43" i="2"/>
  <c r="I43" i="2"/>
  <c r="B43" i="2"/>
  <c r="M42" i="2"/>
  <c r="K42" i="2"/>
  <c r="I42" i="2"/>
  <c r="B42" i="2"/>
  <c r="M41" i="2"/>
  <c r="K41" i="2"/>
  <c r="I41" i="2"/>
  <c r="B41" i="2"/>
  <c r="M40" i="2"/>
  <c r="K40" i="2"/>
  <c r="I40" i="2"/>
  <c r="B40" i="2"/>
  <c r="M39" i="2"/>
  <c r="K39" i="2"/>
  <c r="I39" i="2"/>
  <c r="B39" i="2"/>
  <c r="M38" i="2"/>
  <c r="K38" i="2"/>
  <c r="I38" i="2"/>
  <c r="B38" i="2"/>
  <c r="M37" i="2"/>
  <c r="K37" i="2"/>
  <c r="I37" i="2"/>
  <c r="B37" i="2"/>
  <c r="M36" i="2"/>
  <c r="K36" i="2"/>
  <c r="I36" i="2"/>
  <c r="B36" i="2"/>
  <c r="M35" i="2"/>
  <c r="K35" i="2"/>
  <c r="I35" i="2"/>
  <c r="B35" i="2"/>
  <c r="M34" i="2"/>
  <c r="K34" i="2"/>
  <c r="I34" i="2"/>
  <c r="B34" i="2"/>
  <c r="M33" i="2"/>
  <c r="K33" i="2"/>
  <c r="I33" i="2"/>
  <c r="B33" i="2"/>
  <c r="M32" i="2"/>
  <c r="K32" i="2"/>
  <c r="I32" i="2"/>
  <c r="B32" i="2"/>
  <c r="M31" i="2"/>
  <c r="K31" i="2"/>
  <c r="I31" i="2"/>
  <c r="B31" i="2"/>
  <c r="M30" i="2"/>
  <c r="K30" i="2"/>
  <c r="I30" i="2"/>
  <c r="B30" i="2"/>
  <c r="M29" i="2"/>
  <c r="K29" i="2"/>
  <c r="I29" i="2"/>
  <c r="B29" i="2"/>
  <c r="M28" i="2"/>
  <c r="K28" i="2"/>
  <c r="I28" i="2"/>
  <c r="B28" i="2"/>
  <c r="M27" i="2"/>
  <c r="K27" i="2"/>
  <c r="I27" i="2"/>
  <c r="B27" i="2"/>
  <c r="M26" i="2"/>
  <c r="K26" i="2"/>
  <c r="I26" i="2"/>
  <c r="B26" i="2"/>
  <c r="M25" i="2"/>
  <c r="K25" i="2"/>
  <c r="I25" i="2"/>
  <c r="B25" i="2"/>
  <c r="M24" i="2"/>
  <c r="K24" i="2"/>
  <c r="I24" i="2"/>
  <c r="B24" i="2"/>
  <c r="M23" i="2"/>
  <c r="K23" i="2"/>
  <c r="I23" i="2"/>
  <c r="B23" i="2"/>
  <c r="M22" i="2"/>
  <c r="K22" i="2"/>
  <c r="I22" i="2"/>
  <c r="B22" i="2"/>
  <c r="M21" i="2"/>
  <c r="K21" i="2"/>
  <c r="I21" i="2"/>
  <c r="B21" i="2"/>
  <c r="M20" i="2"/>
  <c r="K20" i="2"/>
  <c r="I20" i="2"/>
  <c r="B20" i="2"/>
  <c r="M19" i="2"/>
  <c r="K19" i="2"/>
  <c r="I19" i="2"/>
  <c r="B19" i="2"/>
  <c r="M18" i="2"/>
  <c r="K18" i="2"/>
  <c r="I18" i="2"/>
  <c r="B18" i="2"/>
  <c r="M17" i="2"/>
  <c r="K17" i="2"/>
  <c r="I17" i="2"/>
  <c r="B17" i="2"/>
  <c r="M16" i="2"/>
  <c r="K16" i="2"/>
  <c r="I16" i="2"/>
  <c r="B16" i="2"/>
  <c r="M15" i="2"/>
  <c r="K15" i="2"/>
  <c r="I15" i="2"/>
  <c r="B15" i="2"/>
  <c r="M14" i="2"/>
  <c r="K14" i="2"/>
  <c r="I14" i="2"/>
  <c r="B14" i="2"/>
  <c r="M13" i="2"/>
  <c r="K13" i="2"/>
  <c r="I13" i="2"/>
  <c r="B13" i="2"/>
  <c r="M12" i="2"/>
  <c r="K12" i="2"/>
  <c r="I12" i="2"/>
  <c r="B12" i="2"/>
  <c r="M11" i="2"/>
  <c r="K11" i="2"/>
  <c r="I11" i="2"/>
  <c r="B11" i="2"/>
  <c r="M10" i="2"/>
  <c r="K10" i="2"/>
  <c r="I10" i="2"/>
  <c r="B10" i="2"/>
  <c r="M9" i="2"/>
  <c r="K9" i="2"/>
  <c r="I9" i="2"/>
  <c r="B9" i="2"/>
  <c r="M8" i="2"/>
  <c r="K8" i="2"/>
  <c r="I8" i="2"/>
  <c r="B8" i="2"/>
  <c r="M7" i="2"/>
  <c r="K7" i="2"/>
  <c r="I7" i="2"/>
  <c r="B7" i="2"/>
  <c r="M6" i="2"/>
  <c r="K6" i="2"/>
  <c r="I6" i="2"/>
  <c r="B6" i="2"/>
  <c r="M5" i="2"/>
  <c r="K5" i="2"/>
  <c r="I5" i="2"/>
  <c r="B5" i="2"/>
  <c r="M4" i="2"/>
  <c r="K4" i="2"/>
  <c r="I4" i="2"/>
  <c r="B4" i="2"/>
  <c r="M3" i="2"/>
  <c r="K3" i="2"/>
  <c r="I3" i="2"/>
  <c r="B3" i="2"/>
  <c r="M2" i="2"/>
  <c r="K2" i="2"/>
  <c r="B2" i="2"/>
</calcChain>
</file>

<file path=xl/sharedStrings.xml><?xml version="1.0" encoding="utf-8"?>
<sst xmlns="http://schemas.openxmlformats.org/spreadsheetml/2006/main" count="63232" uniqueCount="10616">
  <si>
    <t>Created on</t>
  </si>
  <si>
    <t>Created by</t>
  </si>
  <si>
    <t>Full Name, Title</t>
  </si>
  <si>
    <t>Image</t>
  </si>
  <si>
    <t>Area Represented</t>
  </si>
  <si>
    <t>Party</t>
  </si>
  <si>
    <t>Legislative Conference</t>
  </si>
  <si>
    <t>Year First Elected</t>
  </si>
  <si>
    <t>General Notes and Intel</t>
  </si>
  <si>
    <t>Previous Roles in Government</t>
  </si>
  <si>
    <t>Reports to Person</t>
  </si>
  <si>
    <t>Works for Group</t>
  </si>
  <si>
    <t>Personal Staff Office</t>
  </si>
  <si>
    <t>District Map</t>
  </si>
  <si>
    <t>Region</t>
  </si>
  <si>
    <t>Borough</t>
  </si>
  <si>
    <t>Social Media</t>
  </si>
  <si>
    <t>Website</t>
  </si>
  <si>
    <t>Email</t>
  </si>
  <si>
    <t>Email 2</t>
  </si>
  <si>
    <t>Phone 1 / District Office</t>
  </si>
  <si>
    <t>Phone 2 / Capitol or Legislative Office</t>
  </si>
  <si>
    <t>Phone 3 / Other</t>
  </si>
  <si>
    <t>Fax 1 / District Office</t>
  </si>
  <si>
    <t>Fax 2 / Capital or Legislative Office</t>
  </si>
  <si>
    <t>Address 1 / District Office</t>
  </si>
  <si>
    <t>Address 2 / Capitol or Legislative Office</t>
  </si>
  <si>
    <t>Address 3 / Other</t>
  </si>
  <si>
    <t>Gender</t>
  </si>
  <si>
    <t>Race</t>
  </si>
  <si>
    <t>Sexual Orientation</t>
  </si>
  <si>
    <t>Bio</t>
  </si>
  <si>
    <t>Reason</t>
  </si>
  <si>
    <t>Government Body</t>
  </si>
  <si>
    <t>Election Status</t>
  </si>
  <si>
    <t>In Legislative Leadership</t>
  </si>
  <si>
    <t>Legislative Staff Type</t>
  </si>
  <si>
    <t>Personal Staff Responsibility</t>
  </si>
  <si>
    <t>Chairpersonship</t>
  </si>
  <si>
    <t>Ranker For</t>
  </si>
  <si>
    <t>Committee Assignments and Caucuses</t>
  </si>
  <si>
    <t>2014 Human Rights Report Card Grade</t>
  </si>
  <si>
    <t>2014 Housing Rights Grade</t>
  </si>
  <si>
    <t>2014 Workers Rights Grade</t>
  </si>
  <si>
    <t>2014 Criminal or Juvenile Justice Grade</t>
  </si>
  <si>
    <t>2014 Disability Rights Grade</t>
  </si>
  <si>
    <t>2014 Health Grade</t>
  </si>
  <si>
    <t>2014 Government Accountability Grade</t>
  </si>
  <si>
    <t>2014 Voting Rights Grade</t>
  </si>
  <si>
    <t>Full Name</t>
  </si>
  <si>
    <t>First Name</t>
  </si>
  <si>
    <t>Last Name</t>
  </si>
  <si>
    <t>Title</t>
  </si>
  <si>
    <t>Leadership Title</t>
  </si>
  <si>
    <t>Active</t>
  </si>
  <si>
    <t>District Represented</t>
  </si>
  <si>
    <t>Open States ID</t>
  </si>
  <si>
    <t>Podio Item ID</t>
  </si>
  <si>
    <t>Tags</t>
  </si>
  <si>
    <t>Ali Mullin</t>
  </si>
  <si>
    <t>James T Michel, Network Engineer</t>
  </si>
  <si>
    <t>Sts/telecommunications, Central Staff Office, Senate</t>
  </si>
  <si>
    <t>Staff / Appointed</t>
  </si>
  <si>
    <t>Senate</t>
  </si>
  <si>
    <t>Central</t>
  </si>
  <si>
    <t>James T Michel</t>
  </si>
  <si>
    <t>James T</t>
  </si>
  <si>
    <t>Michel</t>
  </si>
  <si>
    <t>Network Engineer</t>
  </si>
  <si>
    <t>Yes</t>
  </si>
  <si>
    <t>1042183624</t>
  </si>
  <si>
    <t>Sarah E Williams, Data Entry Operator</t>
  </si>
  <si>
    <t>Ss/senate Office Services, Central Staff Office, Senate</t>
  </si>
  <si>
    <t>Sarah E Williams</t>
  </si>
  <si>
    <t>Sarah E</t>
  </si>
  <si>
    <t>Williams</t>
  </si>
  <si>
    <t>Data Entry Operator</t>
  </si>
  <si>
    <t>1042183623</t>
  </si>
  <si>
    <t>Alexander P Kerker, Data Entry Operator</t>
  </si>
  <si>
    <t>Alexander P Kerker</t>
  </si>
  <si>
    <t>Alexander P</t>
  </si>
  <si>
    <t>Kerker</t>
  </si>
  <si>
    <t>1042183622</t>
  </si>
  <si>
    <t>David J Snover, Facility Assistant</t>
  </si>
  <si>
    <t>Ss/production Services, Central Staff Office, Senate</t>
  </si>
  <si>
    <t>David J Snover</t>
  </si>
  <si>
    <t>David J</t>
  </si>
  <si>
    <t>Snover</t>
  </si>
  <si>
    <t>Facility Assistant</t>
  </si>
  <si>
    <t>1042183620</t>
  </si>
  <si>
    <t>Jake L Dominick, Facility Assistant</t>
  </si>
  <si>
    <t>Jake L Dominick</t>
  </si>
  <si>
    <t>Jake L</t>
  </si>
  <si>
    <t>Dominick</t>
  </si>
  <si>
    <t>1042183619</t>
  </si>
  <si>
    <t>Colin D Aguirre, Technical Support Representative</t>
  </si>
  <si>
    <t>Senate Technology Services, Central Staff Office, Senate</t>
  </si>
  <si>
    <t>Colin D Aguirre</t>
  </si>
  <si>
    <t>Colin D</t>
  </si>
  <si>
    <t>Aguirre</t>
  </si>
  <si>
    <t>Technical Support Representative</t>
  </si>
  <si>
    <t>1042183617</t>
  </si>
  <si>
    <t>Benjamin M Sturges Iii, Sergeant-at-arms</t>
  </si>
  <si>
    <t>Senate Sergeant-at-arms, Central Staff Office, Senate</t>
  </si>
  <si>
    <t>Benjamin M Sturges Iii</t>
  </si>
  <si>
    <t>Benjamin M</t>
  </si>
  <si>
    <t>Sturges Iii</t>
  </si>
  <si>
    <t>Sergeant-at-arms</t>
  </si>
  <si>
    <t>1042183615</t>
  </si>
  <si>
    <t>Theodore T Randall, Supply Clerk</t>
  </si>
  <si>
    <t>Senate M&amp;o/supply, Central Staff Office, Senate</t>
  </si>
  <si>
    <t>Theodore T Randall</t>
  </si>
  <si>
    <t>Theodore T</t>
  </si>
  <si>
    <t>Randall</t>
  </si>
  <si>
    <t>Supply Clerk</t>
  </si>
  <si>
    <t>1042183614</t>
  </si>
  <si>
    <t>Rae Dawn Biegel, Postal Clerk</t>
  </si>
  <si>
    <t>Senate M&amp;o/post Office, Central Staff Office, Senate</t>
  </si>
  <si>
    <t>Rae Dawn Biegel</t>
  </si>
  <si>
    <t>Rae Dawn</t>
  </si>
  <si>
    <t>Biegel</t>
  </si>
  <si>
    <t>Postal Clerk</t>
  </si>
  <si>
    <t>1042183613</t>
  </si>
  <si>
    <t>Christopher R Keegan, Maintenance Worker</t>
  </si>
  <si>
    <t>Senate M&amp;o/maintenance, Central Staff Office, Senate</t>
  </si>
  <si>
    <t>Christopher R Keegan</t>
  </si>
  <si>
    <t>Christopher R</t>
  </si>
  <si>
    <t>Keegan</t>
  </si>
  <si>
    <t>Maintenance Worker</t>
  </si>
  <si>
    <t>1042183611</t>
  </si>
  <si>
    <t>Mary A Morelli, Administrative Assistant</t>
  </si>
  <si>
    <t>Senate Finance Committee/minority, Central Staff Office, Senate</t>
  </si>
  <si>
    <t>Mary A Morelli</t>
  </si>
  <si>
    <t>Mary A</t>
  </si>
  <si>
    <t>Morelli</t>
  </si>
  <si>
    <t>Administrative Assistant</t>
  </si>
  <si>
    <t>1042183610</t>
  </si>
  <si>
    <t>Annie L Willis, Senate Session Assistant</t>
  </si>
  <si>
    <t>Sen Student Program Off/Sess Asst, Central Staff Office, Senate</t>
  </si>
  <si>
    <t>Annie L Willis</t>
  </si>
  <si>
    <t>Annie L</t>
  </si>
  <si>
    <t>Willis</t>
  </si>
  <si>
    <t>Senate Session Assistant</t>
  </si>
  <si>
    <t>1042183606</t>
  </si>
  <si>
    <t>Gina M Tan, Senate Session Assistant</t>
  </si>
  <si>
    <t>Gina M Tan</t>
  </si>
  <si>
    <t>Gina M</t>
  </si>
  <si>
    <t>Tan</t>
  </si>
  <si>
    <t>1042183604</t>
  </si>
  <si>
    <t>Molly T Strauss, Senate Session Assistant</t>
  </si>
  <si>
    <t>Molly T Strauss</t>
  </si>
  <si>
    <t>Molly T</t>
  </si>
  <si>
    <t>Strauss</t>
  </si>
  <si>
    <t>1042183602</t>
  </si>
  <si>
    <t>Jeremy D Southwick, Senate Session Assistant</t>
  </si>
  <si>
    <t>Jeremy D Southwick</t>
  </si>
  <si>
    <t>Jeremy D</t>
  </si>
  <si>
    <t>Southwick</t>
  </si>
  <si>
    <t>1042183600</t>
  </si>
  <si>
    <t>Payton A Sorci, Senate Session Assistant</t>
  </si>
  <si>
    <t>Payton A Sorci</t>
  </si>
  <si>
    <t>Payton A</t>
  </si>
  <si>
    <t>Sorci</t>
  </si>
  <si>
    <t>1042183599</t>
  </si>
  <si>
    <t>Sowaibah Shahbaz, Senate Session Assistant</t>
  </si>
  <si>
    <t>Sowaibah Shahbaz</t>
  </si>
  <si>
    <t>Sowaibah</t>
  </si>
  <si>
    <t>Shahbaz</t>
  </si>
  <si>
    <t>1042183598</t>
  </si>
  <si>
    <t>Joseph E Sebastian, Senate Session Assistant</t>
  </si>
  <si>
    <t>Joseph E Sebastian</t>
  </si>
  <si>
    <t>Joseph E</t>
  </si>
  <si>
    <t>Sebastian</t>
  </si>
  <si>
    <t>1042183597</t>
  </si>
  <si>
    <t>Yalitza Sabio, Senate Session Assistant</t>
  </si>
  <si>
    <t>Yalitza Sabio</t>
  </si>
  <si>
    <t>Yalitza</t>
  </si>
  <si>
    <t>Sabio</t>
  </si>
  <si>
    <t>1042183596</t>
  </si>
  <si>
    <t>Julia A Provost, Senate Session Assistant</t>
  </si>
  <si>
    <t>Julia A Provost</t>
  </si>
  <si>
    <t>Julia A</t>
  </si>
  <si>
    <t>Provost</t>
  </si>
  <si>
    <t>1042183593</t>
  </si>
  <si>
    <t>Moriah E Pickard, Senate Session Assistant</t>
  </si>
  <si>
    <t>Moriah E Pickard</t>
  </si>
  <si>
    <t>Moriah E</t>
  </si>
  <si>
    <t>Pickard</t>
  </si>
  <si>
    <t>1042183591</t>
  </si>
  <si>
    <t>Matthew J Palesano, Senate Session Assistant</t>
  </si>
  <si>
    <t>Matthew J Palesano</t>
  </si>
  <si>
    <t>Matthew J</t>
  </si>
  <si>
    <t>Palesano</t>
  </si>
  <si>
    <t>1042183588</t>
  </si>
  <si>
    <t>Joseph R Nolan, Senate Session Assistant</t>
  </si>
  <si>
    <t>Joseph R Nolan</t>
  </si>
  <si>
    <t>Joseph R</t>
  </si>
  <si>
    <t>Nolan</t>
  </si>
  <si>
    <t>1042183586</t>
  </si>
  <si>
    <t>Matthew A Mcgowen, Senate Session Assistant</t>
  </si>
  <si>
    <t>Matthew A Mcgowen</t>
  </si>
  <si>
    <t>Matthew A</t>
  </si>
  <si>
    <t>Mcgowen</t>
  </si>
  <si>
    <t>1042183585</t>
  </si>
  <si>
    <t>Giselle L Martinez, Senate Session Assistant</t>
  </si>
  <si>
    <t>Giselle L Martinez</t>
  </si>
  <si>
    <t>Giselle L</t>
  </si>
  <si>
    <t>Martinez</t>
  </si>
  <si>
    <t>1042183583</t>
  </si>
  <si>
    <t>Alexios G Marinides, Senate Session Assistant</t>
  </si>
  <si>
    <t>Alexios G Marinides</t>
  </si>
  <si>
    <t>Alexios G</t>
  </si>
  <si>
    <t>Marinides</t>
  </si>
  <si>
    <t>1042183581</t>
  </si>
  <si>
    <t>Theo R Malone, Senate Session Assistant</t>
  </si>
  <si>
    <t>Theo R Malone</t>
  </si>
  <si>
    <t>Theo R</t>
  </si>
  <si>
    <t>Malone</t>
  </si>
  <si>
    <t>1042183580</t>
  </si>
  <si>
    <t>Austin T Lomax, Senate Session Assistant</t>
  </si>
  <si>
    <t>Austin T Lomax</t>
  </si>
  <si>
    <t>Austin T</t>
  </si>
  <si>
    <t>Lomax</t>
  </si>
  <si>
    <t>1042183579</t>
  </si>
  <si>
    <t>Malik D James, Senate Session Assistant</t>
  </si>
  <si>
    <t>Malik D James</t>
  </si>
  <si>
    <t>Malik D</t>
  </si>
  <si>
    <t>James</t>
  </si>
  <si>
    <t>1042183576</t>
  </si>
  <si>
    <t>Alexia L Holden, Senate Session Assistant</t>
  </si>
  <si>
    <t>Alexia L Holden</t>
  </si>
  <si>
    <t>Alexia L</t>
  </si>
  <si>
    <t>Holden</t>
  </si>
  <si>
    <t>1042183575</t>
  </si>
  <si>
    <t>Chamberlain R Harris, Senate Session Assistant</t>
  </si>
  <si>
    <t>Chamberlain R Harris</t>
  </si>
  <si>
    <t>Chamberlain R</t>
  </si>
  <si>
    <t>Harris</t>
  </si>
  <si>
    <t>1042183573</t>
  </si>
  <si>
    <t>Liam P Giordano, Senate Session Assistant</t>
  </si>
  <si>
    <t>Liam P Giordano</t>
  </si>
  <si>
    <t>Liam P</t>
  </si>
  <si>
    <t>Giordano</t>
  </si>
  <si>
    <t>1042183572</t>
  </si>
  <si>
    <t>Jolayne A Gayle, Senate Session Assistant</t>
  </si>
  <si>
    <t>Jolayne A Gayle</t>
  </si>
  <si>
    <t>Jolayne A</t>
  </si>
  <si>
    <t>Gayle</t>
  </si>
  <si>
    <t>1042183571</t>
  </si>
  <si>
    <t>Meghan A Fisk, Senate Session Assistant</t>
  </si>
  <si>
    <t>Meghan A Fisk</t>
  </si>
  <si>
    <t>Meghan A</t>
  </si>
  <si>
    <t>Fisk</t>
  </si>
  <si>
    <t>1042183568</t>
  </si>
  <si>
    <t>Matthew J Delaney, Senate Session Assistant</t>
  </si>
  <si>
    <t>Matthew J Delaney</t>
  </si>
  <si>
    <t>Delaney</t>
  </si>
  <si>
    <t>1042183563</t>
  </si>
  <si>
    <t>Gunther K Burke, Senate Session Assistant</t>
  </si>
  <si>
    <t>Gunther K Burke</t>
  </si>
  <si>
    <t>Gunther K</t>
  </si>
  <si>
    <t>Burke</t>
  </si>
  <si>
    <t>1042183562</t>
  </si>
  <si>
    <t>Erica K Bowman, Senate Session Assistant</t>
  </si>
  <si>
    <t>Erica K Bowman</t>
  </si>
  <si>
    <t>Erica K</t>
  </si>
  <si>
    <t>Bowman</t>
  </si>
  <si>
    <t>1042183560</t>
  </si>
  <si>
    <t>Jessika Ball, Senate Session Assistant</t>
  </si>
  <si>
    <t>Jessika Ball</t>
  </si>
  <si>
    <t>Jessika</t>
  </si>
  <si>
    <t>Ball</t>
  </si>
  <si>
    <t>1042183555</t>
  </si>
  <si>
    <t>Jerry H Arul, Senate Session Assistant</t>
  </si>
  <si>
    <t>Jerry H Arul</t>
  </si>
  <si>
    <t>Jerry H</t>
  </si>
  <si>
    <t>Arul</t>
  </si>
  <si>
    <t>1042183554</t>
  </si>
  <si>
    <t>Michael R Allain, Senate Session Assistant</t>
  </si>
  <si>
    <t>Michael R Allain</t>
  </si>
  <si>
    <t>Michael R</t>
  </si>
  <si>
    <t>Allain</t>
  </si>
  <si>
    <t>1042183552</t>
  </si>
  <si>
    <t>Amy J Rapp, Senate Fellow</t>
  </si>
  <si>
    <t>Sen Student Program Off/fellows, Central Staff Office, Senate</t>
  </si>
  <si>
    <t>Amy J Rapp</t>
  </si>
  <si>
    <t>Amy J</t>
  </si>
  <si>
    <t>Rapp</t>
  </si>
  <si>
    <t>Senate Fellow</t>
  </si>
  <si>
    <t>1042183550</t>
  </si>
  <si>
    <t>Alexmarie Poteralski, Senate Fellow</t>
  </si>
  <si>
    <t>Alexmarie Poteralski</t>
  </si>
  <si>
    <t>Alexmarie</t>
  </si>
  <si>
    <t>Poteralski</t>
  </si>
  <si>
    <t>1042183548</t>
  </si>
  <si>
    <t>Tamara L Pope, Senate Fellow</t>
  </si>
  <si>
    <t>Tamara L Pope</t>
  </si>
  <si>
    <t>Tamara L</t>
  </si>
  <si>
    <t>Pope</t>
  </si>
  <si>
    <t>1042183547</t>
  </si>
  <si>
    <t>Mark A Phillips Jr, Senate Fellow</t>
  </si>
  <si>
    <t>Mark A Phillips Jr</t>
  </si>
  <si>
    <t>Mark A</t>
  </si>
  <si>
    <t>Phillips Jr</t>
  </si>
  <si>
    <t>1042183545</t>
  </si>
  <si>
    <t>Rhett J Maiorana, Senate Fellow</t>
  </si>
  <si>
    <t>Rhett J Maiorana</t>
  </si>
  <si>
    <t>Rhett J</t>
  </si>
  <si>
    <t>Maiorana</t>
  </si>
  <si>
    <t>1042183543</t>
  </si>
  <si>
    <t>Mercedes A Highley, Senate Fellow</t>
  </si>
  <si>
    <t>Mercedes A Highley</t>
  </si>
  <si>
    <t>Mercedes A</t>
  </si>
  <si>
    <t>Highley</t>
  </si>
  <si>
    <t>1042183541</t>
  </si>
  <si>
    <t>Mandi T Heller, Senate Fellow</t>
  </si>
  <si>
    <t>Mandi T Heller</t>
  </si>
  <si>
    <t>Mandi T</t>
  </si>
  <si>
    <t>Heller</t>
  </si>
  <si>
    <t>1042183539</t>
  </si>
  <si>
    <t>Sylvanna L Gross, Senate Fellow</t>
  </si>
  <si>
    <t>Sylvanna L Gross</t>
  </si>
  <si>
    <t>Sylvanna L</t>
  </si>
  <si>
    <t>Gross</t>
  </si>
  <si>
    <t>1042183536</t>
  </si>
  <si>
    <t>Amanda G Goldfine, Senate Fellow</t>
  </si>
  <si>
    <t>Amanda G Goldfine</t>
  </si>
  <si>
    <t>Amanda G</t>
  </si>
  <si>
    <t>Goldfine</t>
  </si>
  <si>
    <t>1042183535</t>
  </si>
  <si>
    <t>Sabiel T Chapnick, Senate Fellow</t>
  </si>
  <si>
    <t>Sabiel T Chapnick</t>
  </si>
  <si>
    <t>Sabiel T</t>
  </si>
  <si>
    <t>Chapnick</t>
  </si>
  <si>
    <t>1042183533</t>
  </si>
  <si>
    <t>Aaron T Bentley, Senate Fellow</t>
  </si>
  <si>
    <t>Aaron T Bentley</t>
  </si>
  <si>
    <t>Aaron T</t>
  </si>
  <si>
    <t>Bentley</t>
  </si>
  <si>
    <t>1042183532</t>
  </si>
  <si>
    <t>Rachel L Arnaud, Senate Fellow</t>
  </si>
  <si>
    <t>Rachel L Arnaud</t>
  </si>
  <si>
    <t>Rachel L</t>
  </si>
  <si>
    <t>Arnaud</t>
  </si>
  <si>
    <t>1042183529</t>
  </si>
  <si>
    <t>Shacee Huntley, Executive Assistant</t>
  </si>
  <si>
    <t>Secretary Of The Senate's Office, Central Staff Office, Senate</t>
  </si>
  <si>
    <t>Shacee Huntley</t>
  </si>
  <si>
    <t>Shacee</t>
  </si>
  <si>
    <t>Huntley</t>
  </si>
  <si>
    <t>Executive Assistant</t>
  </si>
  <si>
    <t>1042183528</t>
  </si>
  <si>
    <t>Alexander M Vidal, Director Of Community Outreach</t>
  </si>
  <si>
    <t>Sec Of The Senate/Temp Assignment, Central Staff Office, Senate</t>
  </si>
  <si>
    <t>Alexander M Vidal</t>
  </si>
  <si>
    <t>Alexander M</t>
  </si>
  <si>
    <t>Vidal</t>
  </si>
  <si>
    <t>Director Of Community Outreach</t>
  </si>
  <si>
    <t>1042183527</t>
  </si>
  <si>
    <t>Melissa A Lamagna, Community Relations Specialist</t>
  </si>
  <si>
    <t>Melissa A Lamagna</t>
  </si>
  <si>
    <t>Melissa A</t>
  </si>
  <si>
    <t>Lamagna</t>
  </si>
  <si>
    <t>Community Relations Specialist</t>
  </si>
  <si>
    <t>1042183526</t>
  </si>
  <si>
    <t>Forrest W Ferguson, Scheduling Director</t>
  </si>
  <si>
    <t>Forrest W Ferguson</t>
  </si>
  <si>
    <t>Forrest W</t>
  </si>
  <si>
    <t>Ferguson</t>
  </si>
  <si>
    <t>Scheduling Director</t>
  </si>
  <si>
    <t>1042183525</t>
  </si>
  <si>
    <t>Christopher C Capoccia, Counsel</t>
  </si>
  <si>
    <t>Christopher C Capoccia</t>
  </si>
  <si>
    <t>Christopher C</t>
  </si>
  <si>
    <t>Capoccia</t>
  </si>
  <si>
    <t>Counsel</t>
  </si>
  <si>
    <t>1042183522</t>
  </si>
  <si>
    <t>Brett A Robinson, Legislative Analyst</t>
  </si>
  <si>
    <t>Minority Operations Office, Central Staff Office, Senate</t>
  </si>
  <si>
    <t>Brett A Robinson</t>
  </si>
  <si>
    <t>Brett A</t>
  </si>
  <si>
    <t>Robinson</t>
  </si>
  <si>
    <t>Legislative Analyst</t>
  </si>
  <si>
    <t>1042183520</t>
  </si>
  <si>
    <t>Mark C Fang, Assistant/senior Advisor</t>
  </si>
  <si>
    <t>Mark C Fang</t>
  </si>
  <si>
    <t>Mark C</t>
  </si>
  <si>
    <t>Fang</t>
  </si>
  <si>
    <t>Assistant/senior Advisor</t>
  </si>
  <si>
    <t>1042183518</t>
  </si>
  <si>
    <t>Eric M Hoppel, Director Media Services</t>
  </si>
  <si>
    <t>Media Services, Central Staff Office, Senate</t>
  </si>
  <si>
    <t>Eric M Hoppel</t>
  </si>
  <si>
    <t>Eric M</t>
  </si>
  <si>
    <t>Hoppel</t>
  </si>
  <si>
    <t>Director Media Services</t>
  </si>
  <si>
    <t>1042183517</t>
  </si>
  <si>
    <t>Michael C Fallon, Director</t>
  </si>
  <si>
    <t>Chamber Services, Central Staff Office, Senate</t>
  </si>
  <si>
    <t>Michael C Fallon</t>
  </si>
  <si>
    <t>Michael C</t>
  </si>
  <si>
    <t>Fallon</t>
  </si>
  <si>
    <t>Director</t>
  </si>
  <si>
    <t>1042183516</t>
  </si>
  <si>
    <t>Samantha I Acevedo, Deputy Legislative Director</t>
  </si>
  <si>
    <t>Tony Avella</t>
  </si>
  <si>
    <t>Tony Avella, Office of Senator, Personal Staff Office, Senate</t>
  </si>
  <si>
    <t>Legislative / Capitol Office</t>
  </si>
  <si>
    <t>Personal</t>
  </si>
  <si>
    <t>Samantha I Acevedo</t>
  </si>
  <si>
    <t>Samantha I</t>
  </si>
  <si>
    <t>Acevedo</t>
  </si>
  <si>
    <t>Deputy Legislative Director</t>
  </si>
  <si>
    <t>1042183513</t>
  </si>
  <si>
    <t>Bernard T Mulligan, Committee Clerk</t>
  </si>
  <si>
    <t>Robert Jackson, Senator</t>
  </si>
  <si>
    <t>Robert Jackson, Office of Senator, Personal Staff Office, Senate</t>
  </si>
  <si>
    <t>Bernard T Mulligan</t>
  </si>
  <si>
    <t>Bernard T</t>
  </si>
  <si>
    <t>Mulligan</t>
  </si>
  <si>
    <t>Committee Clerk</t>
  </si>
  <si>
    <t>1042183511</t>
  </si>
  <si>
    <t>Johanna Garcia, Chief Of Staff</t>
  </si>
  <si>
    <t>Johanna Garcia</t>
  </si>
  <si>
    <t>Johanna</t>
  </si>
  <si>
    <t>Garcia</t>
  </si>
  <si>
    <t>Chief Of Staff</t>
  </si>
  <si>
    <t>1042183510</t>
  </si>
  <si>
    <t>Jordan L Hardy, Community Liaison</t>
  </si>
  <si>
    <t>Peter Harckham, Senator</t>
  </si>
  <si>
    <t>Peter Harkham, Office of Senator, Personal Staff Office, Senate</t>
  </si>
  <si>
    <t>Jordan L Hardy</t>
  </si>
  <si>
    <t>Jordan L</t>
  </si>
  <si>
    <t>Hardy</t>
  </si>
  <si>
    <t>Community Liaison</t>
  </si>
  <si>
    <t>1042183509</t>
  </si>
  <si>
    <t>Joelle M Foskett, Legislative Director</t>
  </si>
  <si>
    <t>Joelle M Foskett</t>
  </si>
  <si>
    <t>Joelle M</t>
  </si>
  <si>
    <t>Foskett</t>
  </si>
  <si>
    <t>Legislative Director</t>
  </si>
  <si>
    <t>1042183508</t>
  </si>
  <si>
    <t>Nancy J Fink, Director Of Community Outreach</t>
  </si>
  <si>
    <t>Nancy J Fink</t>
  </si>
  <si>
    <t>Nancy J</t>
  </si>
  <si>
    <t>Fink</t>
  </si>
  <si>
    <t>1042183506</t>
  </si>
  <si>
    <t>Tito A Davila, Community Liaison</t>
  </si>
  <si>
    <t>Tito A Davila</t>
  </si>
  <si>
    <t>Tito A</t>
  </si>
  <si>
    <t>Davila</t>
  </si>
  <si>
    <t>1042183505</t>
  </si>
  <si>
    <t>Jennifer P Castelhano, Director Of Constituent Services</t>
  </si>
  <si>
    <t>Jennifer P Castelhano</t>
  </si>
  <si>
    <t>Jennifer P</t>
  </si>
  <si>
    <t>Castelhano</t>
  </si>
  <si>
    <t>Director Of Constituent Services</t>
  </si>
  <si>
    <t>1042183503</t>
  </si>
  <si>
    <t>Mark J Kennedy, District Director</t>
  </si>
  <si>
    <t>Kevin Thomas, Senator</t>
  </si>
  <si>
    <t>Kevin Thomas, Office of Senator, Personal Staff Office, Senate</t>
  </si>
  <si>
    <t>Mark J Kennedy</t>
  </si>
  <si>
    <t>Mark J</t>
  </si>
  <si>
    <t>Kennedy</t>
  </si>
  <si>
    <t>District Director</t>
  </si>
  <si>
    <t>1042183502</t>
  </si>
  <si>
    <t>Tamina C Bramer, Legislative Director</t>
  </si>
  <si>
    <t>Tamina C Bramer</t>
  </si>
  <si>
    <t>Tamina C</t>
  </si>
  <si>
    <t>Bramer</t>
  </si>
  <si>
    <t>1042183501</t>
  </si>
  <si>
    <t>Sally A Herrick, Constituent Services Representative</t>
  </si>
  <si>
    <t>Kathleen Marchione</t>
  </si>
  <si>
    <t>Kathleen Marchione, Office of Senator, Personal Staff Office, Senate</t>
  </si>
  <si>
    <t>Sally A Herrick</t>
  </si>
  <si>
    <t>Sally A</t>
  </si>
  <si>
    <t>Herrick</t>
  </si>
  <si>
    <t>Constituent Services Representative</t>
  </si>
  <si>
    <t>1042183498</t>
  </si>
  <si>
    <t>Elizabeth A Helmer, Executive Assistant</t>
  </si>
  <si>
    <t>Jen Metzger, Senator</t>
  </si>
  <si>
    <t>Jen Metzger, Office of Senator, Personal Staff Office, Senate</t>
  </si>
  <si>
    <t>Elizabeth A Helmer</t>
  </si>
  <si>
    <t>Elizabeth A</t>
  </si>
  <si>
    <t>Helmer</t>
  </si>
  <si>
    <t>1042183496</t>
  </si>
  <si>
    <t>Michael Mazzariello, Chief Of Investigations</t>
  </si>
  <si>
    <t>James G. Skoufis, Senator</t>
  </si>
  <si>
    <t>James Skoufis, Office of Senator, Personal Staff Office, Senate</t>
  </si>
  <si>
    <t>Michael Mazzariello</t>
  </si>
  <si>
    <t>Michael</t>
  </si>
  <si>
    <t>Mazzariello</t>
  </si>
  <si>
    <t>Chief Of Investigations</t>
  </si>
  <si>
    <t>1042183495</t>
  </si>
  <si>
    <t>Stephanie S Bazell, Policy Director/counsel</t>
  </si>
  <si>
    <t>Brad Hoylman, Senator</t>
  </si>
  <si>
    <t>Brad Hoylman, Office of Senator, Personal Staff Office, Senate</t>
  </si>
  <si>
    <t>Stephanie S Bazell</t>
  </si>
  <si>
    <t>Stephanie S</t>
  </si>
  <si>
    <t>Bazell</t>
  </si>
  <si>
    <t>Policy Director/counsel</t>
  </si>
  <si>
    <t>1042183494</t>
  </si>
  <si>
    <t>Sabereh Samet, District Director</t>
  </si>
  <si>
    <t>Anna Kaplan, Senator</t>
  </si>
  <si>
    <t>Anna Kaplan, Office of Senator, Personal Staff Office, Senate</t>
  </si>
  <si>
    <t>Sabereh Samet</t>
  </si>
  <si>
    <t>Sabereh</t>
  </si>
  <si>
    <t>Samet</t>
  </si>
  <si>
    <t>1042183493</t>
  </si>
  <si>
    <t>Sean R Collins, Director Of Communications</t>
  </si>
  <si>
    <t>Sean R Collins</t>
  </si>
  <si>
    <t>Sean R</t>
  </si>
  <si>
    <t>Collins</t>
  </si>
  <si>
    <t>Director Of Communications</t>
  </si>
  <si>
    <t>1042183491</t>
  </si>
  <si>
    <t>Evan L Weinberg, Special Assistant</t>
  </si>
  <si>
    <t>Andrew Gounardes, Senator</t>
  </si>
  <si>
    <t>Andrew Gounardes, Office of Senator, Personal Staff Office, Senate</t>
  </si>
  <si>
    <t>Evan L Weinberg</t>
  </si>
  <si>
    <t>Evan L</t>
  </si>
  <si>
    <t>Weinberg</t>
  </si>
  <si>
    <t>Special Assistant</t>
  </si>
  <si>
    <t>1042183488</t>
  </si>
  <si>
    <t>Andrea C Wilkins, Special Assistant/scheduler</t>
  </si>
  <si>
    <t>Todd Kaminsky, Senator</t>
  </si>
  <si>
    <t>Todd Kaminsky, Office of Senator, Personal Staff Office, Senate</t>
  </si>
  <si>
    <t>District Office</t>
  </si>
  <si>
    <t>Andrea C Wilkins</t>
  </si>
  <si>
    <t>Andrea C</t>
  </si>
  <si>
    <t>Wilkins</t>
  </si>
  <si>
    <t>Special Assistant/scheduler</t>
  </si>
  <si>
    <t>1042183487</t>
  </si>
  <si>
    <t>Aaron Q Miner, Staff Assistant</t>
  </si>
  <si>
    <t>Aaron Q Miner</t>
  </si>
  <si>
    <t>Aaron Q</t>
  </si>
  <si>
    <t>Miner</t>
  </si>
  <si>
    <t>Staff Assistant</t>
  </si>
  <si>
    <t>1042183485</t>
  </si>
  <si>
    <t>Chelsea C Hill, Administrative Assistant</t>
  </si>
  <si>
    <t>Toby Ann Stavisky, Senator</t>
  </si>
  <si>
    <t>Toby Ann Stavisky, Office of Senator, Personal Staff Office, Senate</t>
  </si>
  <si>
    <t>Chelsea C Hill</t>
  </si>
  <si>
    <t>Chelsea C</t>
  </si>
  <si>
    <t>Hill</t>
  </si>
  <si>
    <t>1042183484</t>
  </si>
  <si>
    <t>Matthew D Rzodkiewicz, Constituent Communications Assistant</t>
  </si>
  <si>
    <t>Susan Serino, Senator</t>
  </si>
  <si>
    <t>Susan Serino, Office of Senator, Personal Staff Office, Senate</t>
  </si>
  <si>
    <t>Matthew D Rzodkiewicz</t>
  </si>
  <si>
    <t>Matthew D</t>
  </si>
  <si>
    <t>Rzodkiewicz</t>
  </si>
  <si>
    <t>Constituent Communications Assistant</t>
  </si>
  <si>
    <t>1042183483</t>
  </si>
  <si>
    <t>Jachele M Walker, Community Liaison</t>
  </si>
  <si>
    <t>Shelley B. Mayer, Senator</t>
  </si>
  <si>
    <t>Shelley B. Mayer, Office of Senator, Personal Staff Office, Senate</t>
  </si>
  <si>
    <t>Jachele M Walker</t>
  </si>
  <si>
    <t>Jachele M</t>
  </si>
  <si>
    <t>Walker</t>
  </si>
  <si>
    <t>1042183482</t>
  </si>
  <si>
    <t>Mary K O'sullivan, Outreach Director</t>
  </si>
  <si>
    <t>Mary K O'sullivan</t>
  </si>
  <si>
    <t>Mary K</t>
  </si>
  <si>
    <t>O'sullivan</t>
  </si>
  <si>
    <t>Outreach Director</t>
  </si>
  <si>
    <t>1042183480</t>
  </si>
  <si>
    <t>Conner J Mertens, Special Assistant</t>
  </si>
  <si>
    <t>Conner J Mertens</t>
  </si>
  <si>
    <t>Conner J</t>
  </si>
  <si>
    <t>Mertens</t>
  </si>
  <si>
    <t>1042183479</t>
  </si>
  <si>
    <t>Matthew D'onofrio, Communications Coordinator</t>
  </si>
  <si>
    <t>Roxanne J. Persaud, Senator</t>
  </si>
  <si>
    <t>Roxanne J. Persaud, Office of Senator, Personal Staff Office, Senate</t>
  </si>
  <si>
    <t>Matthew D'onofrio</t>
  </si>
  <si>
    <t>Matthew</t>
  </si>
  <si>
    <t>D'onofrio</t>
  </si>
  <si>
    <t>Communications Coordinator</t>
  </si>
  <si>
    <t>1042183477</t>
  </si>
  <si>
    <t>Guita Ranjbaran, Director Of Community Affairs</t>
  </si>
  <si>
    <t>Guita Ranjbaran</t>
  </si>
  <si>
    <t>Guita</t>
  </si>
  <si>
    <t>Ranjbaran</t>
  </si>
  <si>
    <t>Director Of Community Affairs</t>
  </si>
  <si>
    <t>1042183476</t>
  </si>
  <si>
    <t>Caridad P Figueroa, Community Liaison</t>
  </si>
  <si>
    <t>Caridad P Figueroa</t>
  </si>
  <si>
    <t>Caridad P</t>
  </si>
  <si>
    <t>Figueroa</t>
  </si>
  <si>
    <t>1042183474</t>
  </si>
  <si>
    <t>Leslie E Espaillat, Community Liaison</t>
  </si>
  <si>
    <t>Leslie E Espaillat</t>
  </si>
  <si>
    <t>Leslie E</t>
  </si>
  <si>
    <t>Espaillat</t>
  </si>
  <si>
    <t>1042183473</t>
  </si>
  <si>
    <t>Gwendolyn R Chambrun, Scheduler</t>
  </si>
  <si>
    <t>Gwendolyn R Chambrun</t>
  </si>
  <si>
    <t>Gwendolyn R</t>
  </si>
  <si>
    <t>Chambrun</t>
  </si>
  <si>
    <t>Scheduler</t>
  </si>
  <si>
    <t>1042183471</t>
  </si>
  <si>
    <t>Elizabeth K Gustafson, Constituent Relations Representative</t>
  </si>
  <si>
    <t>Rich Funke, Senator</t>
  </si>
  <si>
    <t>Rich Funke, Office of Senator, Personal Staff Office, Senate</t>
  </si>
  <si>
    <t>Elizabeth K Gustafson</t>
  </si>
  <si>
    <t>Elizabeth K</t>
  </si>
  <si>
    <t>Gustafson</t>
  </si>
  <si>
    <t>Constituent Relations Representative</t>
  </si>
  <si>
    <t>1042183468</t>
  </si>
  <si>
    <t>Zachary T Zeliff, Chief Of Staff</t>
  </si>
  <si>
    <t>Rachel May, Senator</t>
  </si>
  <si>
    <t>Rachel May, Office of Senator, Personal Staff Office, Senate</t>
  </si>
  <si>
    <t>Zachary T Zeliff</t>
  </si>
  <si>
    <t>Zachary T</t>
  </si>
  <si>
    <t>Zeliff</t>
  </si>
  <si>
    <t>1042183465</t>
  </si>
  <si>
    <t>Eric M Vandervort, Legislative Director</t>
  </si>
  <si>
    <t>Eric M Vandervort</t>
  </si>
  <si>
    <t>Vandervort</t>
  </si>
  <si>
    <t>1042183464</t>
  </si>
  <si>
    <t>Jessica M Bumpus, Communications Director</t>
  </si>
  <si>
    <t>Jessica M Bumpus</t>
  </si>
  <si>
    <t>Jessica M</t>
  </si>
  <si>
    <t>Bumpus</t>
  </si>
  <si>
    <t>Communications Director</t>
  </si>
  <si>
    <t>1042183462</t>
  </si>
  <si>
    <t>Peggy L Mousaw, Constituent Relations Assistant</t>
  </si>
  <si>
    <t>Patricia A. Ritchie, Secretary of the Senate Minority Conference</t>
  </si>
  <si>
    <t>Patricia A. Ritchie, Office of Senator, Personal Staff Office, Senate</t>
  </si>
  <si>
    <t>Peggy L Mousaw</t>
  </si>
  <si>
    <t>Peggy L</t>
  </si>
  <si>
    <t>Mousaw</t>
  </si>
  <si>
    <t>Constituent Relations Assistant</t>
  </si>
  <si>
    <t>1042183461</t>
  </si>
  <si>
    <t>Ross A Slotnick, Chief Of Staff</t>
  </si>
  <si>
    <t>Monica Martinez, Senator</t>
  </si>
  <si>
    <t>Monica Martinez, Office of Senator, Personal Staff Office, Suffolk County Legislature</t>
  </si>
  <si>
    <t>Ross A Slotnick</t>
  </si>
  <si>
    <t>Ross A</t>
  </si>
  <si>
    <t>Slotnick</t>
  </si>
  <si>
    <t>1042183456</t>
  </si>
  <si>
    <t>Denise Rivera, Scheduler</t>
  </si>
  <si>
    <t>Denise Rivera</t>
  </si>
  <si>
    <t>Denise</t>
  </si>
  <si>
    <t>Rivera</t>
  </si>
  <si>
    <t>1042183454</t>
  </si>
  <si>
    <t>Christina Gagliardi, Constituent Services</t>
  </si>
  <si>
    <t>Christina Gagliardi</t>
  </si>
  <si>
    <t>Christina</t>
  </si>
  <si>
    <t>Gagliardi</t>
  </si>
  <si>
    <t>Constituent Services</t>
  </si>
  <si>
    <t>1042183452</t>
  </si>
  <si>
    <t>Robyn L Fellrath, District Director</t>
  </si>
  <si>
    <t>Robyn L Fellrath</t>
  </si>
  <si>
    <t>Robyn L</t>
  </si>
  <si>
    <t>Fellrath</t>
  </si>
  <si>
    <t>1042183450</t>
  </si>
  <si>
    <t>Erica C Daye, Constituent Services</t>
  </si>
  <si>
    <t>Erica C Daye</t>
  </si>
  <si>
    <t>Erica C</t>
  </si>
  <si>
    <t>Daye</t>
  </si>
  <si>
    <t>1042183449</t>
  </si>
  <si>
    <t>Gabriella N Rogers, Director Of Scheduling/community Lia</t>
  </si>
  <si>
    <t>Michael H. Ranzenhofer, Vice Chair of the Senate Minority Conference</t>
  </si>
  <si>
    <t>Michael H. Ranzenhofer, Office of Senator, Personal Staff Office, Senate</t>
  </si>
  <si>
    <t>Gabriella N Rogers</t>
  </si>
  <si>
    <t>Gabriella N</t>
  </si>
  <si>
    <t>Rogers</t>
  </si>
  <si>
    <t>Director Of Scheduling/community Lia</t>
  </si>
  <si>
    <t>1042183447</t>
  </si>
  <si>
    <t>Mirian M Torrado, Secretary</t>
  </si>
  <si>
    <t>Luis R. Sepulveda, Senator</t>
  </si>
  <si>
    <t>Luis R. Sepulveda, Office of Senator, Personal Staff Office, Senate</t>
  </si>
  <si>
    <t>Mirian M Torrado</t>
  </si>
  <si>
    <t>Mirian M</t>
  </si>
  <si>
    <t>Torrado</t>
  </si>
  <si>
    <t>Secretary</t>
  </si>
  <si>
    <t>1042183446</t>
  </si>
  <si>
    <t>Christopher A Sosa, Director Of Communications</t>
  </si>
  <si>
    <t>Christopher A Sosa</t>
  </si>
  <si>
    <t>Christopher A</t>
  </si>
  <si>
    <t>Sosa</t>
  </si>
  <si>
    <t>1042183445</t>
  </si>
  <si>
    <t>Nipa Royees, Scheduler</t>
  </si>
  <si>
    <t>Nipa Royees</t>
  </si>
  <si>
    <t>Nipa</t>
  </si>
  <si>
    <t>Royees</t>
  </si>
  <si>
    <t>1042183442</t>
  </si>
  <si>
    <t>Fernando Garcia, Special Assistant</t>
  </si>
  <si>
    <t>Fernando Garcia</t>
  </si>
  <si>
    <t>Fernando</t>
  </si>
  <si>
    <t>1042183440</t>
  </si>
  <si>
    <t>Pierre Millien Jr, Constituent Liaison</t>
  </si>
  <si>
    <t>Leroy Comrie, Senator</t>
  </si>
  <si>
    <t>Leroy Comrie, Office of Senator, Personal Staff Office, Senate</t>
  </si>
  <si>
    <t>Pierre Millien Jr</t>
  </si>
  <si>
    <t>Pierre</t>
  </si>
  <si>
    <t>Millien Jr</t>
  </si>
  <si>
    <t>Constituent Liaison</t>
  </si>
  <si>
    <t>1042183438</t>
  </si>
  <si>
    <t>Tiffany Eason, Scheduler / Constituent Liaison</t>
  </si>
  <si>
    <t>Tiffany Eason</t>
  </si>
  <si>
    <t>Tiffany</t>
  </si>
  <si>
    <t>Eason</t>
  </si>
  <si>
    <t>Scheduler / Constituent Liaison</t>
  </si>
  <si>
    <t>1042183435</t>
  </si>
  <si>
    <t>Henry P Salgado, Outreach Coordinator</t>
  </si>
  <si>
    <t>Henry P Salgado</t>
  </si>
  <si>
    <t>Henry P</t>
  </si>
  <si>
    <t>Salgado</t>
  </si>
  <si>
    <t>Outreach Coordinator</t>
  </si>
  <si>
    <t>1042183428</t>
  </si>
  <si>
    <t>Donna Nogid, Chief Of Staff</t>
  </si>
  <si>
    <t>Donna Nogid</t>
  </si>
  <si>
    <t>Donna</t>
  </si>
  <si>
    <t>Nogid</t>
  </si>
  <si>
    <t>1042183425</t>
  </si>
  <si>
    <t>Nicole S Langlaise, Director Of Special Projects</t>
  </si>
  <si>
    <t>Kevin S. Parker, Senator</t>
  </si>
  <si>
    <t>Kevin S. Parker, Office of Senator, Personal Staff Office, Senate</t>
  </si>
  <si>
    <t>Nicole S Langlaise</t>
  </si>
  <si>
    <t>Nicole S</t>
  </si>
  <si>
    <t>Langlaise</t>
  </si>
  <si>
    <t>Director Of Special Projects</t>
  </si>
  <si>
    <t>1042183420</t>
  </si>
  <si>
    <t>Teresa Coaxum, Special Projects Director</t>
  </si>
  <si>
    <t>Teresa Coaxum</t>
  </si>
  <si>
    <t>Teresa</t>
  </si>
  <si>
    <t>Coaxum</t>
  </si>
  <si>
    <t>Special Projects Director</t>
  </si>
  <si>
    <t>1042183417</t>
  </si>
  <si>
    <t>Nolan T Ransom, Intern</t>
  </si>
  <si>
    <t>Joseph E. Robach, Assistant Minority Whip</t>
  </si>
  <si>
    <t>Joseph E. Robach, Office of Senator, Personal Staff Office, Senate</t>
  </si>
  <si>
    <t>Nolan T Ransom</t>
  </si>
  <si>
    <t>Nolan T</t>
  </si>
  <si>
    <t>Ransom</t>
  </si>
  <si>
    <t>Intern</t>
  </si>
  <si>
    <t>1042183416</t>
  </si>
  <si>
    <t>Marina E Latella, Clerk</t>
  </si>
  <si>
    <t>Joseph A. Griffo, Senate Deputy Minority Leader</t>
  </si>
  <si>
    <t>Joseph A. Griffo, Office of Senator, Personal Staff Office, Senate</t>
  </si>
  <si>
    <t>Marina E Latella</t>
  </si>
  <si>
    <t>Marina E</t>
  </si>
  <si>
    <t>Latella</t>
  </si>
  <si>
    <t>Clerk</t>
  </si>
  <si>
    <t>1042183415</t>
  </si>
  <si>
    <t>Kenneth J Fanelli, Constituent Representative</t>
  </si>
  <si>
    <t>Kenneth J Fanelli</t>
  </si>
  <si>
    <t>Kenneth J</t>
  </si>
  <si>
    <t>Fanelli</t>
  </si>
  <si>
    <t>Constituent Representative</t>
  </si>
  <si>
    <t>1042183414</t>
  </si>
  <si>
    <t>Saadia Santos, Community Liaison</t>
  </si>
  <si>
    <t>Jose M. Serrano, Senator</t>
  </si>
  <si>
    <t>Jose M. Serrano, Office of Senator, Personal Staff Office, Senate</t>
  </si>
  <si>
    <t>Saadia Santos</t>
  </si>
  <si>
    <t>Saadia</t>
  </si>
  <si>
    <t>Santos</t>
  </si>
  <si>
    <t>1042183413</t>
  </si>
  <si>
    <t>Damaris C Olivo, Communications Director</t>
  </si>
  <si>
    <t>Damaris C Olivo</t>
  </si>
  <si>
    <t>Damaris C</t>
  </si>
  <si>
    <t>Olivo</t>
  </si>
  <si>
    <t>1042183411</t>
  </si>
  <si>
    <t>Suad I Hassan, Community Liaison</t>
  </si>
  <si>
    <t>Suad I Hassan</t>
  </si>
  <si>
    <t>Suad I</t>
  </si>
  <si>
    <t>Hassan</t>
  </si>
  <si>
    <t>1042183410</t>
  </si>
  <si>
    <t>Denise I Vivar, Special Assistant</t>
  </si>
  <si>
    <t>Gustavo Rivera, Senator</t>
  </si>
  <si>
    <t>Gustavo Rivera, Office of Senator, Personal Staff Office, Senate</t>
  </si>
  <si>
    <t>Denise I Vivar</t>
  </si>
  <si>
    <t>Denise I</t>
  </si>
  <si>
    <t>Vivar</t>
  </si>
  <si>
    <t>1042183408</t>
  </si>
  <si>
    <t>Joanna R Mendez, Policy Director</t>
  </si>
  <si>
    <t>Joanna R Mendez</t>
  </si>
  <si>
    <t>Joanna R</t>
  </si>
  <si>
    <t>Mendez</t>
  </si>
  <si>
    <t>Policy Director</t>
  </si>
  <si>
    <t>1042183407</t>
  </si>
  <si>
    <t>Lillian Barreto, Community Affairs Assistant</t>
  </si>
  <si>
    <t>Lillian Barreto</t>
  </si>
  <si>
    <t>Lillian</t>
  </si>
  <si>
    <t>Barreto</t>
  </si>
  <si>
    <t>Community Affairs Assistant</t>
  </si>
  <si>
    <t>1042183405</t>
  </si>
  <si>
    <t>Shiang Liu, Legislative Director</t>
  </si>
  <si>
    <t>John Liu, Senator</t>
  </si>
  <si>
    <t>John Liu, Office of Senator, Personal Staff Office, Senate</t>
  </si>
  <si>
    <t>Shiang Liu</t>
  </si>
  <si>
    <t>Shiang</t>
  </si>
  <si>
    <t>Liu</t>
  </si>
  <si>
    <t>1042183402</t>
  </si>
  <si>
    <t>Soo J Lee, Community Manager</t>
  </si>
  <si>
    <t>Soo J Lee</t>
  </si>
  <si>
    <t>Soo J</t>
  </si>
  <si>
    <t>Lee</t>
  </si>
  <si>
    <t>Community Manager</t>
  </si>
  <si>
    <t>1042183401</t>
  </si>
  <si>
    <t>Lisa B Dellaquila, Chief Of Staff</t>
  </si>
  <si>
    <t>Lisa B Dellaquila</t>
  </si>
  <si>
    <t>Lisa B</t>
  </si>
  <si>
    <t>Dellaquila</t>
  </si>
  <si>
    <t>1042183400</t>
  </si>
  <si>
    <t>Barbara Baruch, Community Representative</t>
  </si>
  <si>
    <t>Barbara Baruch</t>
  </si>
  <si>
    <t>Barbara</t>
  </si>
  <si>
    <t>Baruch</t>
  </si>
  <si>
    <t>Community Representative</t>
  </si>
  <si>
    <t>1042183399</t>
  </si>
  <si>
    <t>Christina E Burtis, Receptionist</t>
  </si>
  <si>
    <t>John DeFrancisco</t>
  </si>
  <si>
    <t>John DeFrancisco, Office of Senator, Personal Staff Office, Senate</t>
  </si>
  <si>
    <t>Christina E Burtis</t>
  </si>
  <si>
    <t>Christina E</t>
  </si>
  <si>
    <t>Burtis</t>
  </si>
  <si>
    <t>Receptionist</t>
  </si>
  <si>
    <t>1042183398</t>
  </si>
  <si>
    <t>Mason R Leonard, Legislative Aide</t>
  </si>
  <si>
    <t>John Brooks, Senator</t>
  </si>
  <si>
    <t>John Brooks, Office of Senator, Personal Staff Office, Senate</t>
  </si>
  <si>
    <t>Mason R Leonard</t>
  </si>
  <si>
    <t>Mason R</t>
  </si>
  <si>
    <t>Leonard</t>
  </si>
  <si>
    <t>Legislative Aide</t>
  </si>
  <si>
    <t>1042183397</t>
  </si>
  <si>
    <t>Liyamol R Thachil, Legislative Aide</t>
  </si>
  <si>
    <t>Jim Gaughran, Senator</t>
  </si>
  <si>
    <t>Jim Gaughran, Office of Senator, Personal Staff Office, Senate</t>
  </si>
  <si>
    <t>Liyamol R Thachil</t>
  </si>
  <si>
    <t>Liyamol R</t>
  </si>
  <si>
    <t>Thachil</t>
  </si>
  <si>
    <t>1042183395</t>
  </si>
  <si>
    <t>Robert Lopez, Community Liaison</t>
  </si>
  <si>
    <t>Robert Lopez</t>
  </si>
  <si>
    <t>Robert</t>
  </si>
  <si>
    <t>Lopez</t>
  </si>
  <si>
    <t>1042183390</t>
  </si>
  <si>
    <t>Amy L Myslik, Constituent Coordinator</t>
  </si>
  <si>
    <t>Amy L Myslik</t>
  </si>
  <si>
    <t>Amy L</t>
  </si>
  <si>
    <t>Myslik</t>
  </si>
  <si>
    <t>Constituent Coordinator</t>
  </si>
  <si>
    <t>1042183389</t>
  </si>
  <si>
    <t>Massimo Cordella, District Director</t>
  </si>
  <si>
    <t>Massimo Cordella</t>
  </si>
  <si>
    <t>Massimo</t>
  </si>
  <si>
    <t>Cordella</t>
  </si>
  <si>
    <t>1042183388</t>
  </si>
  <si>
    <t>Leslie K Berliant, Chief Of Staff/dir. Communications</t>
  </si>
  <si>
    <t>Leslie K Berliant</t>
  </si>
  <si>
    <t>Leslie K</t>
  </si>
  <si>
    <t>Berliant</t>
  </si>
  <si>
    <t>Chief Of Staff/dir. Communications</t>
  </si>
  <si>
    <t>1042183386</t>
  </si>
  <si>
    <t>Elijah A Reichlin-Melnick, Legislative Director</t>
  </si>
  <si>
    <t>Elijah A Reichlin-Melnick</t>
  </si>
  <si>
    <t>Elijah A</t>
  </si>
  <si>
    <t>Reichlin-melnick</t>
  </si>
  <si>
    <t>1042183385</t>
  </si>
  <si>
    <t>David A Rabbitts, Constituent Specialist</t>
  </si>
  <si>
    <t>David A Rabbitts</t>
  </si>
  <si>
    <t>David A</t>
  </si>
  <si>
    <t>Rabbitts</t>
  </si>
  <si>
    <t>Constituent Specialist</t>
  </si>
  <si>
    <t>1042183384</t>
  </si>
  <si>
    <t>Jessica L Gulotta, Director Of Communications</t>
  </si>
  <si>
    <t>Jessica L Gulotta</t>
  </si>
  <si>
    <t>Jessica L</t>
  </si>
  <si>
    <t>Gulotta</t>
  </si>
  <si>
    <t>1042183382</t>
  </si>
  <si>
    <t>Maria Camila Gomez-Osorio, Constituent Relations Specialist</t>
  </si>
  <si>
    <t>Maria Camila Gomez-Osorio</t>
  </si>
  <si>
    <t>Maria Camila</t>
  </si>
  <si>
    <t>Gomez-osorio</t>
  </si>
  <si>
    <t>Constituent Relations Specialist</t>
  </si>
  <si>
    <t>1042183380</t>
  </si>
  <si>
    <t>Alexander D Goddard, Scheduler &amp;amp; Constit. Relations Coord</t>
  </si>
  <si>
    <t>Alexander D Goddard</t>
  </si>
  <si>
    <t>Alexander D</t>
  </si>
  <si>
    <t>Goddard</t>
  </si>
  <si>
    <t>Scheduler &amp; Constit. Relations Coord</t>
  </si>
  <si>
    <t>1042183378</t>
  </si>
  <si>
    <t>Marvin W Holland, Chief Of Staff</t>
  </si>
  <si>
    <t>James Sanders, Senator</t>
  </si>
  <si>
    <t>James Sanders, Office of Senator, Personal Staff Office, Senate</t>
  </si>
  <si>
    <t>Marvin W Holland</t>
  </si>
  <si>
    <t>Marvin W</t>
  </si>
  <si>
    <t>Holland</t>
  </si>
  <si>
    <t>1042183377</t>
  </si>
  <si>
    <t>Amanda M Valera, Community Liaison</t>
  </si>
  <si>
    <t>Jamaal Bailey, Senator</t>
  </si>
  <si>
    <t>Jamaal Bailey, Office of Senator, Personal Staff Office, Senate</t>
  </si>
  <si>
    <t>Amanda M Valera</t>
  </si>
  <si>
    <t>Amanda M</t>
  </si>
  <si>
    <t>Valera</t>
  </si>
  <si>
    <t>1042183373</t>
  </si>
  <si>
    <t>Salvattore Morello, Community Liaison</t>
  </si>
  <si>
    <t>Salvattore Morello</t>
  </si>
  <si>
    <t>Salvattore</t>
  </si>
  <si>
    <t>Morello</t>
  </si>
  <si>
    <t>1042183372</t>
  </si>
  <si>
    <t>Montynal B Collings, Community Liaison</t>
  </si>
  <si>
    <t>Montynal B Collings</t>
  </si>
  <si>
    <t>Montynal B</t>
  </si>
  <si>
    <t>Collings</t>
  </si>
  <si>
    <t>1042183371</t>
  </si>
  <si>
    <t>Robin M Alpaugh, Director Of Operations</t>
  </si>
  <si>
    <t>Fred Akshar, Senator</t>
  </si>
  <si>
    <t>Fred Akshar, Office of Senator, Personal Staff Office, Senate</t>
  </si>
  <si>
    <t>Robin M Alpaugh</t>
  </si>
  <si>
    <t>Robin M</t>
  </si>
  <si>
    <t>Alpaugh</t>
  </si>
  <si>
    <t>Director Of Operations</t>
  </si>
  <si>
    <t>1042183368</t>
  </si>
  <si>
    <t>Victoria R Mecca, Constituent Liaison</t>
  </si>
  <si>
    <t>Diane J. Savino, Senator</t>
  </si>
  <si>
    <t>Diane J. Savino, Office of Senator, Personal Staff Office, Senate</t>
  </si>
  <si>
    <t>Victoria R Mecca</t>
  </si>
  <si>
    <t>Victoria R</t>
  </si>
  <si>
    <t>Mecca</t>
  </si>
  <si>
    <t>1042183367</t>
  </si>
  <si>
    <t>Rebecca J Mcneil, Executive Aide</t>
  </si>
  <si>
    <t>David S. Carlucci, Senator</t>
  </si>
  <si>
    <t>David S. Carlucci, Office of Senator, Personal Staff Office, Senate</t>
  </si>
  <si>
    <t>Rebecca J Mcneil</t>
  </si>
  <si>
    <t>Rebecca J</t>
  </si>
  <si>
    <t>Mcneil</t>
  </si>
  <si>
    <t>Executive Aide</t>
  </si>
  <si>
    <t>1042183366</t>
  </si>
  <si>
    <t>Christopher B Marx Jr, District Representative</t>
  </si>
  <si>
    <t>Christopher B Marx Jr</t>
  </si>
  <si>
    <t>Christopher B</t>
  </si>
  <si>
    <t>Marx Jr</t>
  </si>
  <si>
    <t>District Representative</t>
  </si>
  <si>
    <t>1042183365</t>
  </si>
  <si>
    <t>Stephanie M Alexis, District Representative</t>
  </si>
  <si>
    <t>Stephanie M Alexis</t>
  </si>
  <si>
    <t>Stephanie M</t>
  </si>
  <si>
    <t>Alexis</t>
  </si>
  <si>
    <t>1042183364</t>
  </si>
  <si>
    <t>Bridget A Corcoran, Chief Of Staff</t>
  </si>
  <si>
    <t>Christopher Jacobs, Senator</t>
  </si>
  <si>
    <t>Christopher Jacobs, Office of Senator, Personal Staff Office, Senate</t>
  </si>
  <si>
    <t>Bridget A Corcoran</t>
  </si>
  <si>
    <t>Bridget A</t>
  </si>
  <si>
    <t>Corcoran</t>
  </si>
  <si>
    <t>1042183363</t>
  </si>
  <si>
    <t>Cleveland A Stair, Legislative Assistant</t>
  </si>
  <si>
    <t>Brian Kavanagh, Senator</t>
  </si>
  <si>
    <t>Brian Kavanagh, Office of Senator, Personal Staff Office, Senate</t>
  </si>
  <si>
    <t>Cleveland A Stair</t>
  </si>
  <si>
    <t>Cleveland A</t>
  </si>
  <si>
    <t>Stair</t>
  </si>
  <si>
    <t>Legislative Assistant</t>
  </si>
  <si>
    <t>1042183362</t>
  </si>
  <si>
    <t>Shana E Mosher, Chief Of Staff</t>
  </si>
  <si>
    <t>Shana E Mosher</t>
  </si>
  <si>
    <t>Shana E</t>
  </si>
  <si>
    <t>Mosher</t>
  </si>
  <si>
    <t>1042183361</t>
  </si>
  <si>
    <t>Margaret M Mcdermott, Director Of Social Services</t>
  </si>
  <si>
    <t>Brian A. Benjamin, Senator</t>
  </si>
  <si>
    <t>Brian A. Benjamin, Office of Senator, Personal Staff Office, Senate</t>
  </si>
  <si>
    <t>Margaret M Mcdermott</t>
  </si>
  <si>
    <t>Margaret M</t>
  </si>
  <si>
    <t>Mcdermott</t>
  </si>
  <si>
    <t>Director Of Social Services</t>
  </si>
  <si>
    <t>1042183360</t>
  </si>
  <si>
    <t>Xiomara J Kelly, Intern</t>
  </si>
  <si>
    <t>Xiomara J Kelly</t>
  </si>
  <si>
    <t>Xiomara J</t>
  </si>
  <si>
    <t>Kelly</t>
  </si>
  <si>
    <t>1042183359</t>
  </si>
  <si>
    <t>Taysha M Clark, Community Liaison</t>
  </si>
  <si>
    <t>Taysha M Clark</t>
  </si>
  <si>
    <t>Taysha M</t>
  </si>
  <si>
    <t>Clark</t>
  </si>
  <si>
    <t>1042183358</t>
  </si>
  <si>
    <t>Rurik A Baumrin, Legislative Aide/community Liaison</t>
  </si>
  <si>
    <t>Rurik A Baumrin</t>
  </si>
  <si>
    <t>Rurik A</t>
  </si>
  <si>
    <t>Baumrin</t>
  </si>
  <si>
    <t>Legislative Aide/community Liaison</t>
  </si>
  <si>
    <t>1042183356</t>
  </si>
  <si>
    <t>Nancy L White, Executive Assistant</t>
  </si>
  <si>
    <t>Bob Antonacci, Senator</t>
  </si>
  <si>
    <t>Bob Antonacci, Office of Senator, Personal Staff Office, Senate</t>
  </si>
  <si>
    <t>Nancy L White</t>
  </si>
  <si>
    <t>Nancy L</t>
  </si>
  <si>
    <t>White</t>
  </si>
  <si>
    <t>1042183354</t>
  </si>
  <si>
    <t>Jeanine N Woody, Intern</t>
  </si>
  <si>
    <t>Andrew J. Lanza, Minority Whip</t>
  </si>
  <si>
    <t>Andrew J. Lanza, Office of Senator, Personal Staff Office, Senate</t>
  </si>
  <si>
    <t>Jeanine N Woody</t>
  </si>
  <si>
    <t>Jeanine N</t>
  </si>
  <si>
    <t>Woody</t>
  </si>
  <si>
    <t>1042183353</t>
  </si>
  <si>
    <t>Nicholas G Sheherlis, Intern</t>
  </si>
  <si>
    <t>Nicholas G Sheherlis</t>
  </si>
  <si>
    <t>Nicholas G</t>
  </si>
  <si>
    <t>Sheherlis</t>
  </si>
  <si>
    <t>1042183348</t>
  </si>
  <si>
    <t>Olivia J Jankowski, Intern</t>
  </si>
  <si>
    <t>Olivia J Jankowski</t>
  </si>
  <si>
    <t>Olivia J</t>
  </si>
  <si>
    <t>Jankowski</t>
  </si>
  <si>
    <t>1042183346</t>
  </si>
  <si>
    <t>Sergio F Serratto, Special Assistant</t>
  </si>
  <si>
    <t>Andrea Stewart-Cousins, Temporary President and Majority Leader</t>
  </si>
  <si>
    <t>Andrea Stewart-Cousins, Office of Senator, Personal Staff Office, Senate</t>
  </si>
  <si>
    <t>Sergio F Serratto</t>
  </si>
  <si>
    <t>Sergio F</t>
  </si>
  <si>
    <t>Serratto</t>
  </si>
  <si>
    <t>1042183345</t>
  </si>
  <si>
    <t>Amanda E Stout, Press Aide</t>
  </si>
  <si>
    <t>Majority Office Of Communications, Central Staff Office, Senate</t>
  </si>
  <si>
    <t>Amanda E Stout</t>
  </si>
  <si>
    <t>Amanda E</t>
  </si>
  <si>
    <t>Stout</t>
  </si>
  <si>
    <t>Press Aide</t>
  </si>
  <si>
    <t>1036921787</t>
  </si>
  <si>
    <t>Brittany A Kenny, Press Aide</t>
  </si>
  <si>
    <t>Brittany A Kenny</t>
  </si>
  <si>
    <t>Brittany A</t>
  </si>
  <si>
    <t>Kenny</t>
  </si>
  <si>
    <t>1036921784</t>
  </si>
  <si>
    <t>Nathaniel H Brooks, Director Creative Media</t>
  </si>
  <si>
    <t>Nathaniel H Brooks</t>
  </si>
  <si>
    <t>Nathaniel H</t>
  </si>
  <si>
    <t>Brooks</t>
  </si>
  <si>
    <t>Director Creative Media</t>
  </si>
  <si>
    <t>1036921783</t>
  </si>
  <si>
    <t>Tia S Anderson, Executive Assistant</t>
  </si>
  <si>
    <t>Tia S Anderson</t>
  </si>
  <si>
    <t>Tia S</t>
  </si>
  <si>
    <t>Anderson</t>
  </si>
  <si>
    <t>1036921782</t>
  </si>
  <si>
    <t>Mary Francis D Keegan, Scheduler</t>
  </si>
  <si>
    <t>Majority Administration, Central Staff Office, Senate</t>
  </si>
  <si>
    <t>Mary Francis D Keegan</t>
  </si>
  <si>
    <t>Mary Francis D</t>
  </si>
  <si>
    <t>1036921781</t>
  </si>
  <si>
    <t>Jonathan M Adorno, Community Affairs Representative</t>
  </si>
  <si>
    <t>Jonathan M Adorno</t>
  </si>
  <si>
    <t>Jonathan M</t>
  </si>
  <si>
    <t>Adorno</t>
  </si>
  <si>
    <t>Community Affairs Representative</t>
  </si>
  <si>
    <t>1036921780</t>
  </si>
  <si>
    <t>Michela Paniccia, Principal Analyst</t>
  </si>
  <si>
    <t>Majority Leader's Senior Staff, Central Staff Office, Senate</t>
  </si>
  <si>
    <t>Michela Paniccia</t>
  </si>
  <si>
    <t>Michela</t>
  </si>
  <si>
    <t>Paniccia</t>
  </si>
  <si>
    <t>Principal Analyst</t>
  </si>
  <si>
    <t>1035750878</t>
  </si>
  <si>
    <t>Hannah Wade, Principal Analyst</t>
  </si>
  <si>
    <t>Hannah Wade</t>
  </si>
  <si>
    <t>Hannah</t>
  </si>
  <si>
    <t>Wade</t>
  </si>
  <si>
    <t>1035750874</t>
  </si>
  <si>
    <t>Charles Hatcher, Principal Analyst</t>
  </si>
  <si>
    <t>hatcher@nysenate.gov</t>
  </si>
  <si>
    <t>Charles Hatcher</t>
  </si>
  <si>
    <t>Charles</t>
  </si>
  <si>
    <t>Hatcher</t>
  </si>
  <si>
    <t>1035750871</t>
  </si>
  <si>
    <t>Michael Swanson, Director of Education</t>
  </si>
  <si>
    <t>mswanson@nysenate.gov</t>
  </si>
  <si>
    <t>Michael Swanson</t>
  </si>
  <si>
    <t>Swanson</t>
  </si>
  <si>
    <t>Director of Education</t>
  </si>
  <si>
    <t>1035750867</t>
  </si>
  <si>
    <t>Katie Kocijanski, Administrative Assistant</t>
  </si>
  <si>
    <t>Katie Kocijanski</t>
  </si>
  <si>
    <t>Katie</t>
  </si>
  <si>
    <t>Kocijanski</t>
  </si>
  <si>
    <t>1035750864</t>
  </si>
  <si>
    <t>Marcus Benoit, Administrative Assistant</t>
  </si>
  <si>
    <t>benoit@nysenate.gov</t>
  </si>
  <si>
    <t>marcusbenoitnysenate@gmail.com</t>
  </si>
  <si>
    <t>Marcus Benoit</t>
  </si>
  <si>
    <t>Marcus</t>
  </si>
  <si>
    <t>Benoit</t>
  </si>
  <si>
    <t>1035750860</t>
  </si>
  <si>
    <t>Mobeen Bhatti, Policy Analyst</t>
  </si>
  <si>
    <t>bhatti@nysenate.gov</t>
  </si>
  <si>
    <t>mib2129@columbia.edu</t>
  </si>
  <si>
    <t>Mobeen Bhatti</t>
  </si>
  <si>
    <t>Mobeen</t>
  </si>
  <si>
    <t>Bhatti</t>
  </si>
  <si>
    <t>Policy Analyst</t>
  </si>
  <si>
    <t>1035750856</t>
  </si>
  <si>
    <t>Jonathan Campozano, Associate Counsel</t>
  </si>
  <si>
    <t>Jonathan Campozano</t>
  </si>
  <si>
    <t>Jonathan</t>
  </si>
  <si>
    <t>Campozano</t>
  </si>
  <si>
    <t>Associate Counsel</t>
  </si>
  <si>
    <t>1035750851</t>
  </si>
  <si>
    <t>Chris Alexander, Associate Counsel</t>
  </si>
  <si>
    <t>Majority Leader's Senior Staff, Central Staff Office, Senate;
Cities, Committee, Senate</t>
  </si>
  <si>
    <t>calexand@nysenate.gov</t>
  </si>
  <si>
    <t>chris,alexander15@gmail.com</t>
  </si>
  <si>
    <t>Chris Alexander</t>
  </si>
  <si>
    <t>Chris</t>
  </si>
  <si>
    <t>Alexander</t>
  </si>
  <si>
    <t>1035750848</t>
  </si>
  <si>
    <t>Elizabeth Robins, Associate Counsel</t>
  </si>
  <si>
    <t>Majority Leader's Senior Staff, Central Staff Office, Senate;
Elections, Committee, Senate;
Labor, Committee, Senate</t>
  </si>
  <si>
    <t>robins@nysenate.gov</t>
  </si>
  <si>
    <t>lizrobinsesq@gmail.com</t>
  </si>
  <si>
    <t>Elizabeth Robins</t>
  </si>
  <si>
    <t>Elizabeth</t>
  </si>
  <si>
    <t>Robins</t>
  </si>
  <si>
    <t>1035750843</t>
  </si>
  <si>
    <t>Christine Breton, Calendar Operations Coordinator</t>
  </si>
  <si>
    <t>breton@nysenate.gov</t>
  </si>
  <si>
    <t>Christine Breton</t>
  </si>
  <si>
    <t>Christine</t>
  </si>
  <si>
    <t>Breton</t>
  </si>
  <si>
    <t>Calendar Operations Coordinator</t>
  </si>
  <si>
    <t>1035750840</t>
  </si>
  <si>
    <t>Sebastian D Solomon, Senior Analyst</t>
  </si>
  <si>
    <t>solomon@nysenate.gov</t>
  </si>
  <si>
    <t>Sebastian D Solomon</t>
  </si>
  <si>
    <t>Solomon</t>
  </si>
  <si>
    <t>Senior Analyst</t>
  </si>
  <si>
    <t>1035750837</t>
  </si>
  <si>
    <t>Mandy M Sheridan, Senior Counsel</t>
  </si>
  <si>
    <t>Majority Counsel/program, Central Staff Office, Senate</t>
  </si>
  <si>
    <t>msherida@nysenate.gov</t>
  </si>
  <si>
    <t>msheridan.senate@gmail.com</t>
  </si>
  <si>
    <t>Mandy M Sheridan</t>
  </si>
  <si>
    <t>Mandy M</t>
  </si>
  <si>
    <t>Sheridan</t>
  </si>
  <si>
    <t>Senior Counsel</t>
  </si>
  <si>
    <t>1035750835</t>
  </si>
  <si>
    <t>Lonnie T Threatte, Assistant Deputy Director</t>
  </si>
  <si>
    <t>threatte@nysenate.gov</t>
  </si>
  <si>
    <t>threattelonnie@gmail.com</t>
  </si>
  <si>
    <t>Lonnie T Threatte</t>
  </si>
  <si>
    <t>Lonnie T</t>
  </si>
  <si>
    <t>Threatte</t>
  </si>
  <si>
    <t>Assistant Deputy Director</t>
  </si>
  <si>
    <t>1035750831</t>
  </si>
  <si>
    <t>Jessica T Persaud, Assistant Floor Counsel</t>
  </si>
  <si>
    <t>Majority Counsel/program, Central Staff Office, Senate;
Cultural Affairs, Tourism, Parks and Recreation, Committee, Senate</t>
  </si>
  <si>
    <t>jpersaud@nysenate.gov</t>
  </si>
  <si>
    <t>jpersaudesq@gmail.com</t>
  </si>
  <si>
    <t>Jessica T Persaud</t>
  </si>
  <si>
    <t>Jessica T</t>
  </si>
  <si>
    <t>Persaud</t>
  </si>
  <si>
    <t>Assistant Floor Counsel</t>
  </si>
  <si>
    <t>1035750827</t>
  </si>
  <si>
    <t>Jellisa M Joseph, Associate Counsel</t>
  </si>
  <si>
    <t>Majority Counsel/program, Central Staff Office, Senate;
Civil Service and Pensions, Committee, Senate</t>
  </si>
  <si>
    <t>josephj@nysenate.gov</t>
  </si>
  <si>
    <t>jellisalosephq@gmail.com</t>
  </si>
  <si>
    <t>Jellisa M Joseph</t>
  </si>
  <si>
    <t>Jellisa M</t>
  </si>
  <si>
    <t>Joseph</t>
  </si>
  <si>
    <t>1035750823</t>
  </si>
  <si>
    <t>Donald G Boyajian, Associate Counsel</t>
  </si>
  <si>
    <t>Majority Counsel/program, Central Staff Office, Senate;
Racing, Gaming and Wagering, Committee, Senate</t>
  </si>
  <si>
    <t>boyajian@nysenate.gov</t>
  </si>
  <si>
    <t>donaldboyajian@gmail.com</t>
  </si>
  <si>
    <t>Donald G Boyajian</t>
  </si>
  <si>
    <t>Donald G</t>
  </si>
  <si>
    <t>Boyajian</t>
  </si>
  <si>
    <t>1035750819</t>
  </si>
  <si>
    <t>Ashley S Steele, Office Administrator</t>
  </si>
  <si>
    <t>steele@nysenate.gov</t>
  </si>
  <si>
    <t>steelesenate@gmail.com</t>
  </si>
  <si>
    <t>Ashley S Steele</t>
  </si>
  <si>
    <t>Ashley</t>
  </si>
  <si>
    <t>Steele</t>
  </si>
  <si>
    <t>Office Administrator</t>
  </si>
  <si>
    <t>1035750817</t>
  </si>
  <si>
    <t>Antonette K Lewis, Administrative Assistant</t>
  </si>
  <si>
    <t>lewisa@nysenate.gov</t>
  </si>
  <si>
    <t>antonettel.nysenate@gmail.com</t>
  </si>
  <si>
    <t>Antonette K Lewis</t>
  </si>
  <si>
    <t>Antonette K</t>
  </si>
  <si>
    <t>Lewis</t>
  </si>
  <si>
    <t>1035750815</t>
  </si>
  <si>
    <t>Alexis N Mcdonald, District Representative</t>
  </si>
  <si>
    <t>mcdonalda@nyassembly.gov</t>
  </si>
  <si>
    <t>Alexis N Mcdonald</t>
  </si>
  <si>
    <t>Alexis N</t>
  </si>
  <si>
    <t>Mcdonald</t>
  </si>
  <si>
    <t>944556224</t>
  </si>
  <si>
    <t>AI</t>
  </si>
  <si>
    <t>Avery Cohen, Press Secretary</t>
  </si>
  <si>
    <t>Avery Cohen</t>
  </si>
  <si>
    <t>Avery</t>
  </si>
  <si>
    <t>Cohen</t>
  </si>
  <si>
    <t>Press Secretary</t>
  </si>
  <si>
    <t>931201406</t>
  </si>
  <si>
    <t>Daniel A Guerrero, Community Affairs Manager</t>
  </si>
  <si>
    <t>Previously Intern, working for Intern Program, Central Staff Office, Assembly. Set inactive on 1-OCT-2018.</t>
  </si>
  <si>
    <t>Daniel A Guerrero</t>
  </si>
  <si>
    <t>Daniel A</t>
  </si>
  <si>
    <t>Guerrero</t>
  </si>
  <si>
    <t>Community Affairs Manager</t>
  </si>
  <si>
    <t>839637722</t>
  </si>
  <si>
    <t>Christopher J Russo, Legislative Aide</t>
  </si>
  <si>
    <t>russoc@nyassembly.gov</t>
  </si>
  <si>
    <t>Christopher J Russo</t>
  </si>
  <si>
    <t>Christopher J</t>
  </si>
  <si>
    <t>Russo</t>
  </si>
  <si>
    <t>839637718</t>
  </si>
  <si>
    <t>Brendan C Cahill, District Representative</t>
  </si>
  <si>
    <t>cahillb@nyassembly.gov</t>
  </si>
  <si>
    <t>Brendan C Cahill</t>
  </si>
  <si>
    <t>Brendan C</t>
  </si>
  <si>
    <t>Cahill</t>
  </si>
  <si>
    <t>839637692</t>
  </si>
  <si>
    <t>Mike Anagnostakis, Senior Advisor</t>
  </si>
  <si>
    <t>anagnostakis.jpeg</t>
  </si>
  <si>
    <t>Orange County Legislative District 17</t>
  </si>
  <si>
    <t>Republican</t>
  </si>
  <si>
    <t>mike_2233@yahoo.com</t>
  </si>
  <si>
    <t>845-568-0236 (h)</t>
  </si>
  <si>
    <t>3 Brookside Avenue  
Newburgh, NY 12550</t>
  </si>
  <si>
    <t>Male</t>
  </si>
  <si>
    <t>Re-elected</t>
  </si>
  <si>
    <t>Health and Mental Health, Committee, Orange County Legislature</t>
  </si>
  <si>
    <t>Ways and Means, Committee, Orange County Legislature;
Human Services, Committee, Orange County Legislature;
Health and Mental Health, Committee, Orange County Legislature</t>
  </si>
  <si>
    <t>Mike Anagnostakis</t>
  </si>
  <si>
    <t>Mike</t>
  </si>
  <si>
    <t>Anagnostakis</t>
  </si>
  <si>
    <t>Senior Advisor</t>
  </si>
  <si>
    <t>832080316</t>
  </si>
  <si>
    <t>Hyo Jung Yoon, District Representative</t>
  </si>
  <si>
    <t>Hyo Jung Yoon</t>
  </si>
  <si>
    <t>Hyo Jung</t>
  </si>
  <si>
    <t>Yoon</t>
  </si>
  <si>
    <t>826426408</t>
  </si>
  <si>
    <t>Connor J Wesch, Constituent Services Representative</t>
  </si>
  <si>
    <t>Elaine Phillips</t>
  </si>
  <si>
    <t>Elaine Phillips, Office of Senator, Personal Staff Office, Senate</t>
  </si>
  <si>
    <t>Connor J Wesch</t>
  </si>
  <si>
    <t>Connor J</t>
  </si>
  <si>
    <t>Wesch</t>
  </si>
  <si>
    <t>826426407</t>
  </si>
  <si>
    <t>Catherine P Wells, Constituent Relations Assistant</t>
  </si>
  <si>
    <t>Catherine P Wells</t>
  </si>
  <si>
    <t>Catherine P</t>
  </si>
  <si>
    <t>Wells</t>
  </si>
  <si>
    <t>826426406</t>
  </si>
  <si>
    <t>Danielle B Velazquez, Intern</t>
  </si>
  <si>
    <t>Danielle B Velazquez</t>
  </si>
  <si>
    <t>Danielle B</t>
  </si>
  <si>
    <t>Velazquez</t>
  </si>
  <si>
    <t>826426405</t>
  </si>
  <si>
    <t>Jacob I Schuster, Legislative Aide</t>
  </si>
  <si>
    <t>Jacob I Schuster</t>
  </si>
  <si>
    <t>Jacob I</t>
  </si>
  <si>
    <t>Schuster</t>
  </si>
  <si>
    <t>826426404</t>
  </si>
  <si>
    <t>Gregory M Nyman, District Representative</t>
  </si>
  <si>
    <t>Gregory M Nyman</t>
  </si>
  <si>
    <t>Gregory M</t>
  </si>
  <si>
    <t>Nyman</t>
  </si>
  <si>
    <t>826426403</t>
  </si>
  <si>
    <t>Paul M Nichols, Deputy Chief Of Staff / Counsel</t>
  </si>
  <si>
    <t>Paul M Nichols</t>
  </si>
  <si>
    <t>Paul M</t>
  </si>
  <si>
    <t>Nichols</t>
  </si>
  <si>
    <t>Deputy Chief Of Staff / Counsel</t>
  </si>
  <si>
    <t>826426402</t>
  </si>
  <si>
    <t>Ciara M Mulligan, Constituent Communications Assistant</t>
  </si>
  <si>
    <t>Ciara M Mulligan</t>
  </si>
  <si>
    <t>Ciara M</t>
  </si>
  <si>
    <t>826426401</t>
  </si>
  <si>
    <t>Mary F Mueller, Communications Director</t>
  </si>
  <si>
    <t>Mary F Mueller</t>
  </si>
  <si>
    <t>Mary F</t>
  </si>
  <si>
    <t>Mueller</t>
  </si>
  <si>
    <t>826426400</t>
  </si>
  <si>
    <t>Elka M Morety, Scheduler</t>
  </si>
  <si>
    <t>Marisol Alcantara</t>
  </si>
  <si>
    <t>Marisol Alcantara, Office of Senator, Personal Staff Office, Senate</t>
  </si>
  <si>
    <t>Elka M Morety</t>
  </si>
  <si>
    <t>Elka M</t>
  </si>
  <si>
    <t>Morety</t>
  </si>
  <si>
    <t>826426399</t>
  </si>
  <si>
    <t>Alexander H Marion, Director Of Communications</t>
  </si>
  <si>
    <t>Michael N. Gianaris, Senate Deputy Majority Leader</t>
  </si>
  <si>
    <t>Michael N. Gianaris, Office of Senator, Personal Staff Office, Senate</t>
  </si>
  <si>
    <t>Alexander H Marion</t>
  </si>
  <si>
    <t>Alexander H</t>
  </si>
  <si>
    <t>Marion</t>
  </si>
  <si>
    <t>826426397</t>
  </si>
  <si>
    <t>Ju E Lee, Community Liaison</t>
  </si>
  <si>
    <t>Ju E Lee</t>
  </si>
  <si>
    <t>Ju E</t>
  </si>
  <si>
    <t>826426396</t>
  </si>
  <si>
    <t>Lisa G Lashley, Communications Liaison</t>
  </si>
  <si>
    <t>Jesse Hamilton</t>
  </si>
  <si>
    <t>Jesse Hamilton, Office of Senator, Personal Staff Office, Senate</t>
  </si>
  <si>
    <t>Lisa G Lashley</t>
  </si>
  <si>
    <t>Lisa G</t>
  </si>
  <si>
    <t>Lashley</t>
  </si>
  <si>
    <t>Communications Liaison</t>
  </si>
  <si>
    <t>826426395</t>
  </si>
  <si>
    <t>Caitlin M Lamneck, Administrative Project Coordinator</t>
  </si>
  <si>
    <t>Philip Boyle, Senator</t>
  </si>
  <si>
    <t>Philip Boyle, Office of Senator, Personal Staff Office, Senate</t>
  </si>
  <si>
    <t>Caitlin M Lamneck</t>
  </si>
  <si>
    <t>Caitlin M</t>
  </si>
  <si>
    <t>Lamneck</t>
  </si>
  <si>
    <t>Administrative Project Coordinator</t>
  </si>
  <si>
    <t>826426394</t>
  </si>
  <si>
    <t>Zaleika V Johnson, Constituent Services</t>
  </si>
  <si>
    <t>Zaleika V Johnson</t>
  </si>
  <si>
    <t>Zaleika V</t>
  </si>
  <si>
    <t>Johnson</t>
  </si>
  <si>
    <t>826426393</t>
  </si>
  <si>
    <t>Tatyana James, Special Assistant</t>
  </si>
  <si>
    <t>Tatyana James</t>
  </si>
  <si>
    <t>Tatyana</t>
  </si>
  <si>
    <t>826426392</t>
  </si>
  <si>
    <t>Natasha G Greenan, Legislative Liaison</t>
  </si>
  <si>
    <t>Patrick M. Gallivan, Assistant Minority Leader for Floor Operations</t>
  </si>
  <si>
    <t>Patrick M. Gallivan, Office of Senator, Personal Staff Office, Senate</t>
  </si>
  <si>
    <t>Natasha G Greenan</t>
  </si>
  <si>
    <t>Natasha G</t>
  </si>
  <si>
    <t>Greenan</t>
  </si>
  <si>
    <t>Legislative Liaison</t>
  </si>
  <si>
    <t>826426391</t>
  </si>
  <si>
    <t>Julia A Ford, Administrative Assistant</t>
  </si>
  <si>
    <t>fordj@nyassembly.gov</t>
  </si>
  <si>
    <t>Julia A Ford</t>
  </si>
  <si>
    <t>Ford</t>
  </si>
  <si>
    <t>826426390</t>
  </si>
  <si>
    <t>Bret A Filancia, Community Liaison Operations Asst</t>
  </si>
  <si>
    <t>Bret A Filancia</t>
  </si>
  <si>
    <t>Bret A</t>
  </si>
  <si>
    <t>Filancia</t>
  </si>
  <si>
    <t>Community Liaison Operations Asst</t>
  </si>
  <si>
    <t>826426389</t>
  </si>
  <si>
    <t>Chinua W Duke, Special Assistant</t>
  </si>
  <si>
    <t>Chinua W Duke</t>
  </si>
  <si>
    <t>Chinua W</t>
  </si>
  <si>
    <t>Duke</t>
  </si>
  <si>
    <t>826426388</t>
  </si>
  <si>
    <t>Daniel F Collins, Counsel/legislative Director</t>
  </si>
  <si>
    <t>Daniel F Collins</t>
  </si>
  <si>
    <t>Daniel F</t>
  </si>
  <si>
    <t>Counsel/legislative Director</t>
  </si>
  <si>
    <t>826426387</t>
  </si>
  <si>
    <t>Spencer Casseus, Deputy Director Of Public Affairs</t>
  </si>
  <si>
    <t>Spencer Casseus</t>
  </si>
  <si>
    <t>Spencer</t>
  </si>
  <si>
    <t>Casseus</t>
  </si>
  <si>
    <t>Deputy Director Of Public Affairs</t>
  </si>
  <si>
    <t>826426386</t>
  </si>
  <si>
    <t>Andrea M Brown, Special Assistant</t>
  </si>
  <si>
    <t>Andrea M Brown</t>
  </si>
  <si>
    <t>Andrea M</t>
  </si>
  <si>
    <t>Brown</t>
  </si>
  <si>
    <t>826426384</t>
  </si>
  <si>
    <t>Mark A Bodner Jr, Legislative Assistant</t>
  </si>
  <si>
    <t>Simcha Felder, Senator</t>
  </si>
  <si>
    <t>Simcha Felder, Office of Senator, Personal Staff Office, Senate</t>
  </si>
  <si>
    <t>Mark A Bodner Jr</t>
  </si>
  <si>
    <t>Bodner Jr</t>
  </si>
  <si>
    <t>826426383</t>
  </si>
  <si>
    <t>Antonio M Bianchi, Intern</t>
  </si>
  <si>
    <t>James Tedisco, Senator</t>
  </si>
  <si>
    <t>James Tedisco, Office of Senator, Personal Staff Office, Senate</t>
  </si>
  <si>
    <t>Antonio M Bianchi</t>
  </si>
  <si>
    <t>Antonio M</t>
  </si>
  <si>
    <t>Bianchi</t>
  </si>
  <si>
    <t>826426382</t>
  </si>
  <si>
    <t>Veronica M Aveis, Chief Of Staff</t>
  </si>
  <si>
    <t>Veronica M Aveis</t>
  </si>
  <si>
    <t>Veronica M</t>
  </si>
  <si>
    <t>Aveis</t>
  </si>
  <si>
    <t>826426381</t>
  </si>
  <si>
    <t>Meghan N Asbury, Legislative Assistant</t>
  </si>
  <si>
    <t>Meghan N Asbury</t>
  </si>
  <si>
    <t>Meghan N</t>
  </si>
  <si>
    <t>Asbury</t>
  </si>
  <si>
    <t>826426380</t>
  </si>
  <si>
    <t>Emma M Wetherbee, Data Entry Operator</t>
  </si>
  <si>
    <t>Emma M Wetherbee</t>
  </si>
  <si>
    <t>Emma M</t>
  </si>
  <si>
    <t>Wetherbee</t>
  </si>
  <si>
    <t>826426379</t>
  </si>
  <si>
    <t>Dennis A Weakley Jr, Legislative Director</t>
  </si>
  <si>
    <t>Dennis A Weakley Jr</t>
  </si>
  <si>
    <t>Dennis A</t>
  </si>
  <si>
    <t>Weakley Jr</t>
  </si>
  <si>
    <t>826426378</t>
  </si>
  <si>
    <t>Brittany C Volpe, Clerk</t>
  </si>
  <si>
    <t>Minority Counsel/program Office, Central Staff Office, Senate</t>
  </si>
  <si>
    <t>Brittany C Volpe</t>
  </si>
  <si>
    <t>Brittany C</t>
  </si>
  <si>
    <t>Volpe</t>
  </si>
  <si>
    <t>826426377</t>
  </si>
  <si>
    <t>Alex Seo, Technology Intern</t>
  </si>
  <si>
    <t>Alex Seo</t>
  </si>
  <si>
    <t>Alex</t>
  </si>
  <si>
    <t>Seo</t>
  </si>
  <si>
    <t>Technology Intern</t>
  </si>
  <si>
    <t>826426375</t>
  </si>
  <si>
    <t>Darcy P Rydlun, Committee Investigator</t>
  </si>
  <si>
    <t>Darcy P Rydlun</t>
  </si>
  <si>
    <t>Darcy P</t>
  </si>
  <si>
    <t>Rydlun</t>
  </si>
  <si>
    <t>Committee Investigator</t>
  </si>
  <si>
    <t>826426374</t>
  </si>
  <si>
    <t>Joseph Peptis Jr, Session Sergeant-at-arms</t>
  </si>
  <si>
    <t>Joseph Peptis Jr</t>
  </si>
  <si>
    <t>Peptis Jr</t>
  </si>
  <si>
    <t>Session Sergeant-at-arms</t>
  </si>
  <si>
    <t>826426373</t>
  </si>
  <si>
    <t>Matthew R Pampolina, Technology Intern</t>
  </si>
  <si>
    <t>Matthew R Pampolina</t>
  </si>
  <si>
    <t>Matthew R</t>
  </si>
  <si>
    <t>Pampolina</t>
  </si>
  <si>
    <t>826426372</t>
  </si>
  <si>
    <t>Olga J Neroni, Special Assistant</t>
  </si>
  <si>
    <t>neroni@nysenate.gov</t>
  </si>
  <si>
    <t>olga.neroni@gmail.comm</t>
  </si>
  <si>
    <t>Olga J Neroni</t>
  </si>
  <si>
    <t>Olga J</t>
  </si>
  <si>
    <t>Neroni</t>
  </si>
  <si>
    <t>826426370</t>
  </si>
  <si>
    <t>Noah A Mamis, Director of Policy and Research</t>
  </si>
  <si>
    <t>mamis@nysenate.gov</t>
  </si>
  <si>
    <t>noah.mamis@gmail.com</t>
  </si>
  <si>
    <t>Noah A Mamis</t>
  </si>
  <si>
    <t>Noah A</t>
  </si>
  <si>
    <t>Mamis</t>
  </si>
  <si>
    <t>Director of Policy and Research</t>
  </si>
  <si>
    <t>826426369</t>
  </si>
  <si>
    <t>Jude A Killar, Messenger Apprentice</t>
  </si>
  <si>
    <t>Legislative Messenger Service, Central Staff Office, Senate</t>
  </si>
  <si>
    <t>Jude A Killar</t>
  </si>
  <si>
    <t>Jude A</t>
  </si>
  <si>
    <t>Killar</t>
  </si>
  <si>
    <t>Messenger Apprentice</t>
  </si>
  <si>
    <t>826426368</t>
  </si>
  <si>
    <t>Allen T Howard Jr, Messenger Apprentice</t>
  </si>
  <si>
    <t>Allen T Howard Jr</t>
  </si>
  <si>
    <t>Allen T</t>
  </si>
  <si>
    <t>Howard Jr</t>
  </si>
  <si>
    <t>826426366</t>
  </si>
  <si>
    <t>Joanna Herrera, Press Secretary</t>
  </si>
  <si>
    <t>Joanna Herrera</t>
  </si>
  <si>
    <t>Joanna</t>
  </si>
  <si>
    <t>Herrera</t>
  </si>
  <si>
    <t>826426364</t>
  </si>
  <si>
    <t>Maureen F Harris, Assistant Counsel</t>
  </si>
  <si>
    <t>Maureen F Harris</t>
  </si>
  <si>
    <t>Maureen F</t>
  </si>
  <si>
    <t>Assistant Counsel</t>
  </si>
  <si>
    <t>826426363</t>
  </si>
  <si>
    <t>Molly S Fortin, Messenger Apprentice</t>
  </si>
  <si>
    <t>Molly S Fortin</t>
  </si>
  <si>
    <t>Molly S</t>
  </si>
  <si>
    <t>Fortin</t>
  </si>
  <si>
    <t>826426362</t>
  </si>
  <si>
    <t>Clayton E Eichelberger, Associate Counsel</t>
  </si>
  <si>
    <t>Majority Counsel/program, Central Staff Office, Senate;
Higher Education, Committee, Senate;
Education, Committee, Senate</t>
  </si>
  <si>
    <t>eichelbe@nysenate.gov</t>
  </si>
  <si>
    <t>eichelberger.nysenate@gmail.com</t>
  </si>
  <si>
    <t>Clayton E Eichelberger</t>
  </si>
  <si>
    <t>Clayton E</t>
  </si>
  <si>
    <t>Eichelberger</t>
  </si>
  <si>
    <t>826426360</t>
  </si>
  <si>
    <t>Carrie A Claypool, Administrative Assistant</t>
  </si>
  <si>
    <t>Senate Services, Central Staff Office, Senate</t>
  </si>
  <si>
    <t>Carrie A Claypool</t>
  </si>
  <si>
    <t>Carrie A</t>
  </si>
  <si>
    <t>Claypool</t>
  </si>
  <si>
    <t>826426359</t>
  </si>
  <si>
    <t>Christopher J Carey Jr, Legislative Aide</t>
  </si>
  <si>
    <t>Christopher J Carey Jr</t>
  </si>
  <si>
    <t>Carey Jr</t>
  </si>
  <si>
    <t>826426358</t>
  </si>
  <si>
    <t>Michael A Bucaoto, Community Liaison</t>
  </si>
  <si>
    <t>Idc Counsel/program Office, Central Staff Office, Senate</t>
  </si>
  <si>
    <t>Michael A Bucaoto</t>
  </si>
  <si>
    <t>Michael A</t>
  </si>
  <si>
    <t>Bucaoto</t>
  </si>
  <si>
    <t>826426357</t>
  </si>
  <si>
    <t>Donavan C Borington, Budget Analyst</t>
  </si>
  <si>
    <t>boringto@nysenate.gov</t>
  </si>
  <si>
    <t>Donavan C Borington</t>
  </si>
  <si>
    <t>Donavan</t>
  </si>
  <si>
    <t>Borington</t>
  </si>
  <si>
    <t>Budget Analyst</t>
  </si>
  <si>
    <t>826426356</t>
  </si>
  <si>
    <t>Alina Barnas, Housekeeper</t>
  </si>
  <si>
    <t>Senate M&amp;o/housekeeping, Central Staff Office, Senate</t>
  </si>
  <si>
    <t>Alina Barnas</t>
  </si>
  <si>
    <t>Alina</t>
  </si>
  <si>
    <t>Barnas</t>
  </si>
  <si>
    <t>Housekeeper</t>
  </si>
  <si>
    <t>826426355</t>
  </si>
  <si>
    <t>Joseph Angilletta, Special Assistant</t>
  </si>
  <si>
    <t>Joseph Angilletta</t>
  </si>
  <si>
    <t>Angilletta</t>
  </si>
  <si>
    <t>826426354</t>
  </si>
  <si>
    <t>Roger B Adler, Counsel</t>
  </si>
  <si>
    <t>Roger B Adler</t>
  </si>
  <si>
    <t>Roger B</t>
  </si>
  <si>
    <t>Adler</t>
  </si>
  <si>
    <t>826426352</t>
  </si>
  <si>
    <t>Saieed I Khalil, Fiscal Analyst</t>
  </si>
  <si>
    <t>khalil@nysenate.gov</t>
  </si>
  <si>
    <t>Saieed I Khalil</t>
  </si>
  <si>
    <t>Saieed</t>
  </si>
  <si>
    <t>Khalil</t>
  </si>
  <si>
    <t>Fiscal Analyst</t>
  </si>
  <si>
    <t>774270640</t>
  </si>
  <si>
    <t>Mario A Ferone, Director Of Operations</t>
  </si>
  <si>
    <t>Previously Legis Asst, working for Christine Pellegrino, Office of Assemblymember, Personal Staff Office, Assembly, reporting to Christine Pellegrino, Assemblymember. Set inactive on 1-OCT-2018.</t>
  </si>
  <si>
    <t>Mario A Ferone</t>
  </si>
  <si>
    <t>Mario A</t>
  </si>
  <si>
    <t>Ferone</t>
  </si>
  <si>
    <t>774270607</t>
  </si>
  <si>
    <t>Jennifer Jaikaran, Legislative Aide</t>
  </si>
  <si>
    <t>jaikaranj@nyassembly.gov</t>
  </si>
  <si>
    <t>Jennifer Jaikaran</t>
  </si>
  <si>
    <t>Jennifer</t>
  </si>
  <si>
    <t>Jaikaran</t>
  </si>
  <si>
    <t>774270569</t>
  </si>
  <si>
    <t>Christine A Peters, Constituent Liaison</t>
  </si>
  <si>
    <t>Previously constituent liaison for Assemblymember Shelley Mayer until 2018.</t>
  </si>
  <si>
    <t>Christine A Peters</t>
  </si>
  <si>
    <t>Christine A</t>
  </si>
  <si>
    <t>Peters</t>
  </si>
  <si>
    <t>774270526</t>
  </si>
  <si>
    <t>Lauren A Wasielewski, Data Entry Operator</t>
  </si>
  <si>
    <t>Lauren A Wasielewski</t>
  </si>
  <si>
    <t>Lauren A</t>
  </si>
  <si>
    <t>Wasielewski</t>
  </si>
  <si>
    <t>765291170</t>
  </si>
  <si>
    <t>Nathan J Uchytil, Facility Assistant</t>
  </si>
  <si>
    <t>Nathan J Uchytil</t>
  </si>
  <si>
    <t>Nathan J</t>
  </si>
  <si>
    <t>Uchytil</t>
  </si>
  <si>
    <t>765291169</t>
  </si>
  <si>
    <t>William J Gannon, Session Sergeant-at-arms</t>
  </si>
  <si>
    <t>William J Gannon</t>
  </si>
  <si>
    <t>William J</t>
  </si>
  <si>
    <t>Gannon</t>
  </si>
  <si>
    <t>765291164</t>
  </si>
  <si>
    <t>Mark A Westbrook, Maintenance Worker</t>
  </si>
  <si>
    <t>Mark A Westbrook</t>
  </si>
  <si>
    <t>Westbrook</t>
  </si>
  <si>
    <t>765291160</t>
  </si>
  <si>
    <t>Freda M Zurita-bravo, Senate Session Assistant</t>
  </si>
  <si>
    <t>Freda M Zurita-bravo</t>
  </si>
  <si>
    <t>Freda M</t>
  </si>
  <si>
    <t>Zurita-bravo</t>
  </si>
  <si>
    <t>765291157</t>
  </si>
  <si>
    <t>Kate L Wood, Senate Session Assistant</t>
  </si>
  <si>
    <t>Kate L Wood</t>
  </si>
  <si>
    <t>Kate L</t>
  </si>
  <si>
    <t>Wood</t>
  </si>
  <si>
    <t>765291156</t>
  </si>
  <si>
    <t>Katherine V Vaskevich, Senate Session Assistant</t>
  </si>
  <si>
    <t>Katherine V Vaskevich</t>
  </si>
  <si>
    <t>Katherine V</t>
  </si>
  <si>
    <t>Vaskevich</t>
  </si>
  <si>
    <t>765291155</t>
  </si>
  <si>
    <t>Emma M Thrasher, Senate Session Assistant</t>
  </si>
  <si>
    <t>Emma M Thrasher</t>
  </si>
  <si>
    <t>Thrasher</t>
  </si>
  <si>
    <t>765291154</t>
  </si>
  <si>
    <t>Erika A Smithson, Senate Session Assistant</t>
  </si>
  <si>
    <t>Erika A Smithson</t>
  </si>
  <si>
    <t>Erika A</t>
  </si>
  <si>
    <t>Smithson</t>
  </si>
  <si>
    <t>765291153</t>
  </si>
  <si>
    <t>Jeffrey B Shapiro, Legislative Aide</t>
  </si>
  <si>
    <t>Jeffrey B Shapiro</t>
  </si>
  <si>
    <t>Jeffrey B</t>
  </si>
  <si>
    <t>Shapiro</t>
  </si>
  <si>
    <t>765291152</t>
  </si>
  <si>
    <t>Danielle L Segall, Scheduler</t>
  </si>
  <si>
    <t>Danielle L Segall</t>
  </si>
  <si>
    <t>Danielle L</t>
  </si>
  <si>
    <t>Segall</t>
  </si>
  <si>
    <t>765291150</t>
  </si>
  <si>
    <t>Mitchell A Rybak, Senate Session Assistant</t>
  </si>
  <si>
    <t>Mitchell A Rybak</t>
  </si>
  <si>
    <t>Mitchell A</t>
  </si>
  <si>
    <t>Rybak</t>
  </si>
  <si>
    <t>765291148</t>
  </si>
  <si>
    <t>Maya E Rudolph, Senate Session Assistant</t>
  </si>
  <si>
    <t>Maya E Rudolph</t>
  </si>
  <si>
    <t>Maya E</t>
  </si>
  <si>
    <t>Rudolph</t>
  </si>
  <si>
    <t>765291147</t>
  </si>
  <si>
    <t>Jesse T Pollard, Environmental Policy Analyst</t>
  </si>
  <si>
    <t>Thomas F. O'Mara, Senator</t>
  </si>
  <si>
    <t>Thomas F. O'Mara, Office of Senator, Personal Staff Office, Senate</t>
  </si>
  <si>
    <t>Jesse T Pollard</t>
  </si>
  <si>
    <t>Jesse T</t>
  </si>
  <si>
    <t>Pollard</t>
  </si>
  <si>
    <t>Environmental Policy Analyst</t>
  </si>
  <si>
    <t>765291146</t>
  </si>
  <si>
    <t>Lucy O Passaro, Senate Session Assistant</t>
  </si>
  <si>
    <t>Lucy O Passaro</t>
  </si>
  <si>
    <t>Lucy O</t>
  </si>
  <si>
    <t>Passaro</t>
  </si>
  <si>
    <t>765291145</t>
  </si>
  <si>
    <t>Zachariah L Parker, Senate Session Assistant</t>
  </si>
  <si>
    <t>Zachariah L Parker</t>
  </si>
  <si>
    <t>Zachariah L</t>
  </si>
  <si>
    <t>Parker</t>
  </si>
  <si>
    <t>765291144</t>
  </si>
  <si>
    <t>Kerry H Neuman, Senate Session Assistant</t>
  </si>
  <si>
    <t>Kerry H Neuman</t>
  </si>
  <si>
    <t>Kerry H</t>
  </si>
  <si>
    <t>Neuman</t>
  </si>
  <si>
    <t>765291143</t>
  </si>
  <si>
    <t>Diana R Murray, Senate Session Assistant</t>
  </si>
  <si>
    <t>Diana R Murray</t>
  </si>
  <si>
    <t>Diana R</t>
  </si>
  <si>
    <t>Murray</t>
  </si>
  <si>
    <t>765291141</t>
  </si>
  <si>
    <t>Ian G Morris, Senate Session Assistant</t>
  </si>
  <si>
    <t>Ian G Morris</t>
  </si>
  <si>
    <t>Ian G</t>
  </si>
  <si>
    <t>Morris</t>
  </si>
  <si>
    <t>765291140</t>
  </si>
  <si>
    <t>Austin T Morgan, Senate Session Assistant</t>
  </si>
  <si>
    <t>Austin T Morgan</t>
  </si>
  <si>
    <t>Morgan</t>
  </si>
  <si>
    <t>765291139</t>
  </si>
  <si>
    <t>Kyle T Mcintyre, Senate Session Assistant</t>
  </si>
  <si>
    <t>Kyle T Mcintyre</t>
  </si>
  <si>
    <t>Kyle T</t>
  </si>
  <si>
    <t>Mcintyre</t>
  </si>
  <si>
    <t>765291138</t>
  </si>
  <si>
    <t>Natasha M Martinez, Senate Session Assistant</t>
  </si>
  <si>
    <t>Natasha M Martinez</t>
  </si>
  <si>
    <t>Natasha M</t>
  </si>
  <si>
    <t>765291137</t>
  </si>
  <si>
    <t>Joanne A Marius, Senate Session Assistant</t>
  </si>
  <si>
    <t>Joanne A Marius</t>
  </si>
  <si>
    <t>Joanne A</t>
  </si>
  <si>
    <t>Marius</t>
  </si>
  <si>
    <t>765291135</t>
  </si>
  <si>
    <t>Zachary J Kogut, Senate Session Assistant</t>
  </si>
  <si>
    <t>Zachary J Kogut</t>
  </si>
  <si>
    <t>Zachary J</t>
  </si>
  <si>
    <t>Kogut</t>
  </si>
  <si>
    <t>765291134</t>
  </si>
  <si>
    <t>Brittany E Kilcher, Senate Session Assistant</t>
  </si>
  <si>
    <t>Brittany E Kilcher</t>
  </si>
  <si>
    <t>Brittany E</t>
  </si>
  <si>
    <t>Kilcher</t>
  </si>
  <si>
    <t>765291132</t>
  </si>
  <si>
    <t>Brian G Juliano, Senate Session Assistant</t>
  </si>
  <si>
    <t>Brian G Juliano</t>
  </si>
  <si>
    <t>Brian G</t>
  </si>
  <si>
    <t>Juliano</t>
  </si>
  <si>
    <t>765291131</t>
  </si>
  <si>
    <t>Lila Je, Senate Session Assistant</t>
  </si>
  <si>
    <t>Lila Je</t>
  </si>
  <si>
    <t>Lila</t>
  </si>
  <si>
    <t>Je</t>
  </si>
  <si>
    <t>765291130</t>
  </si>
  <si>
    <t>Brandon D Holdridge, Senate Session Assistant</t>
  </si>
  <si>
    <t>Brandon D Holdridge</t>
  </si>
  <si>
    <t>Brandon D</t>
  </si>
  <si>
    <t>Holdridge</t>
  </si>
  <si>
    <t>765291128</t>
  </si>
  <si>
    <t>Trevor T Eck, Senate Session Assistant</t>
  </si>
  <si>
    <t>Trevor T Eck</t>
  </si>
  <si>
    <t>Trevor T</t>
  </si>
  <si>
    <t>Eck</t>
  </si>
  <si>
    <t>765291127</t>
  </si>
  <si>
    <t>Lauren Done-torres, Senate Session Assistant</t>
  </si>
  <si>
    <t>Lauren Done-torres</t>
  </si>
  <si>
    <t>Lauren</t>
  </si>
  <si>
    <t>Done-torres</t>
  </si>
  <si>
    <t>765291126</t>
  </si>
  <si>
    <t>Kate E Cunningham, Grants Coordinator/legislative Assis</t>
  </si>
  <si>
    <t>Pamela Helming, Senator</t>
  </si>
  <si>
    <t>Pamela Helming, Office of Senator, Personal Staff Office, Senate</t>
  </si>
  <si>
    <t>Kate E Cunningham</t>
  </si>
  <si>
    <t>Kate E</t>
  </si>
  <si>
    <t>Cunningham</t>
  </si>
  <si>
    <t>Grants Coordinator/legislative Assis</t>
  </si>
  <si>
    <t>765291125</t>
  </si>
  <si>
    <t>Gerald F Byrne, Senate Session Assistant</t>
  </si>
  <si>
    <t>Gerald F Byrne</t>
  </si>
  <si>
    <t>Gerald F</t>
  </si>
  <si>
    <t>Byrne</t>
  </si>
  <si>
    <t>765291123</t>
  </si>
  <si>
    <t>Robert W Tracey, Senate Fellow</t>
  </si>
  <si>
    <t>Robert W Tracey</t>
  </si>
  <si>
    <t>Robert W</t>
  </si>
  <si>
    <t>Tracey</t>
  </si>
  <si>
    <t>765291121</t>
  </si>
  <si>
    <t>Katherine E Slye, Senate Fellow</t>
  </si>
  <si>
    <t>Katherine E Slye</t>
  </si>
  <si>
    <t>Katherine E</t>
  </si>
  <si>
    <t>Slye</t>
  </si>
  <si>
    <t>765291119</t>
  </si>
  <si>
    <t>Michael W Pottetti, Senate Fellow</t>
  </si>
  <si>
    <t>Michael W Pottetti</t>
  </si>
  <si>
    <t>Michael W</t>
  </si>
  <si>
    <t>Pottetti</t>
  </si>
  <si>
    <t>765291117</t>
  </si>
  <si>
    <t>Nathan J Morgan, Senate Fellow</t>
  </si>
  <si>
    <t>Nathan J Morgan</t>
  </si>
  <si>
    <t>765291116</t>
  </si>
  <si>
    <t>Jeremy A Millard, Senate Fellow</t>
  </si>
  <si>
    <t>Jeremy A Millard</t>
  </si>
  <si>
    <t>Jeremy A</t>
  </si>
  <si>
    <t>Millard</t>
  </si>
  <si>
    <t>765291114</t>
  </si>
  <si>
    <t>Darrell J Metcalf, Senate Fellow</t>
  </si>
  <si>
    <t>Darrell J Metcalf</t>
  </si>
  <si>
    <t>Darrell J</t>
  </si>
  <si>
    <t>Metcalf</t>
  </si>
  <si>
    <t>765291113</t>
  </si>
  <si>
    <t>Cailin N Mckenna, Senate Fellow</t>
  </si>
  <si>
    <t>Cailin N Mckenna</t>
  </si>
  <si>
    <t>Cailin N</t>
  </si>
  <si>
    <t>Mckenna</t>
  </si>
  <si>
    <t>765291112</t>
  </si>
  <si>
    <t>Richard Olivier Marius, Senate Fellow</t>
  </si>
  <si>
    <t>Richard Olivier Marius</t>
  </si>
  <si>
    <t>Richard Olivier</t>
  </si>
  <si>
    <t>765291110</t>
  </si>
  <si>
    <t>Darcy J Kennedy, Senate Fellow</t>
  </si>
  <si>
    <t>Darcy J Kennedy</t>
  </si>
  <si>
    <t>Darcy J</t>
  </si>
  <si>
    <t>765291106</t>
  </si>
  <si>
    <t>Samrin A Ali, Senate Fellow</t>
  </si>
  <si>
    <t>Samrin A Ali</t>
  </si>
  <si>
    <t>Samrin A</t>
  </si>
  <si>
    <t>Ali</t>
  </si>
  <si>
    <t>765291105</t>
  </si>
  <si>
    <t>Katherine K Mcnamara, Policy Analyst</t>
  </si>
  <si>
    <t>Katherine K Mcnamara</t>
  </si>
  <si>
    <t>Katherine K</t>
  </si>
  <si>
    <t>Mcnamara</t>
  </si>
  <si>
    <t>765291104</t>
  </si>
  <si>
    <t>Kelechi Ikwuakor, External Relations Associate</t>
  </si>
  <si>
    <t>Majority Conf Serv &amp; Ext Relations, Central Staff Office, Senate</t>
  </si>
  <si>
    <t>Kelechi Ikwuakor</t>
  </si>
  <si>
    <t>Kelechi</t>
  </si>
  <si>
    <t>Ikwuakor</t>
  </si>
  <si>
    <t>External Relations Associate</t>
  </si>
  <si>
    <t>765291103</t>
  </si>
  <si>
    <t>Marissa A Espinoza, Communications Director</t>
  </si>
  <si>
    <t>Marissa A Espinoza</t>
  </si>
  <si>
    <t>Marissa A</t>
  </si>
  <si>
    <t>Espinoza</t>
  </si>
  <si>
    <t>765291102</t>
  </si>
  <si>
    <t>Inga L Aponte, Translator</t>
  </si>
  <si>
    <t>Inga L Aponte</t>
  </si>
  <si>
    <t>Inga L</t>
  </si>
  <si>
    <t>Aponte</t>
  </si>
  <si>
    <t>Translator</t>
  </si>
  <si>
    <t>765291101</t>
  </si>
  <si>
    <t>Therese A Daly, Staff Assistant Of The Democratic Co</t>
  </si>
  <si>
    <t>Therese A Daly</t>
  </si>
  <si>
    <t>Therese A</t>
  </si>
  <si>
    <t>Daly</t>
  </si>
  <si>
    <t>Staff Assistant Of The Democratic Co</t>
  </si>
  <si>
    <t>765291100</t>
  </si>
  <si>
    <t>Mallory B Massry, Legislative Director</t>
  </si>
  <si>
    <t>Minority Policy Development, Central Staff Office, Senate</t>
  </si>
  <si>
    <t>Mallory B Massry</t>
  </si>
  <si>
    <t>Mallory B</t>
  </si>
  <si>
    <t>Massry</t>
  </si>
  <si>
    <t>765291099</t>
  </si>
  <si>
    <t>Julia M Boschi, Administrative Assistant</t>
  </si>
  <si>
    <t>Julia M Boschi</t>
  </si>
  <si>
    <t>Julia M</t>
  </si>
  <si>
    <t>Boschi</t>
  </si>
  <si>
    <t>765291096</t>
  </si>
  <si>
    <t>Barbara A Constantino, Legislative Health Svc Staff Nurse</t>
  </si>
  <si>
    <t>Legislative Health Service, Central Staff Office, Senate</t>
  </si>
  <si>
    <t>Barbara A Constantino</t>
  </si>
  <si>
    <t>Barbara A</t>
  </si>
  <si>
    <t>Constantino</t>
  </si>
  <si>
    <t>Legislative Health Svc Staff Nurse</t>
  </si>
  <si>
    <t>765291095</t>
  </si>
  <si>
    <t>Nicole A Bratek, Compliance Assistant</t>
  </si>
  <si>
    <t>Lc/legislative Ethics Commission, Central Staff Office, Senate</t>
  </si>
  <si>
    <t>Nicole A Bratek</t>
  </si>
  <si>
    <t>Nicole A</t>
  </si>
  <si>
    <t>Bratek</t>
  </si>
  <si>
    <t>Compliance Assistant</t>
  </si>
  <si>
    <t>765291094</t>
  </si>
  <si>
    <t>Jared L Scali, Intern</t>
  </si>
  <si>
    <t>Lc/development Of Rural Resources, Central Staff Office, Senate</t>
  </si>
  <si>
    <t>Jared L Scali</t>
  </si>
  <si>
    <t>Jared L</t>
  </si>
  <si>
    <t>Scali</t>
  </si>
  <si>
    <t>765291092</t>
  </si>
  <si>
    <t>Elizabeth A Nowicki, Associate Counsel</t>
  </si>
  <si>
    <t>Majority Counsel/program, Central Staff Office, Senate;
Insurance, Committee, Senate;
Alcoholism and Substance Abuse, Committee, Senate</t>
  </si>
  <si>
    <t>nowicki@nysenate.gov</t>
  </si>
  <si>
    <t>eliznowicki@gmail.com</t>
  </si>
  <si>
    <t>Elizabeth A Nowicki</t>
  </si>
  <si>
    <t>Nowicki</t>
  </si>
  <si>
    <t>765291089</t>
  </si>
  <si>
    <t>Kristin N Otis, Executive Assistant</t>
  </si>
  <si>
    <t>Kristin N Otis</t>
  </si>
  <si>
    <t>Kristin N</t>
  </si>
  <si>
    <t>Otis</t>
  </si>
  <si>
    <t>765291086</t>
  </si>
  <si>
    <t>Katie L Mcloughlin, Administrative Aide</t>
  </si>
  <si>
    <t>Katie L Mcloughlin</t>
  </si>
  <si>
    <t>Katie L</t>
  </si>
  <si>
    <t>Mcloughlin</t>
  </si>
  <si>
    <t>Administrative Aide</t>
  </si>
  <si>
    <t>765291084</t>
  </si>
  <si>
    <t>Lori A Dollard, Executive Assistant</t>
  </si>
  <si>
    <t>Lori A Dollard</t>
  </si>
  <si>
    <t>Lori A</t>
  </si>
  <si>
    <t>Dollard</t>
  </si>
  <si>
    <t>765291083</t>
  </si>
  <si>
    <t>Nicholas J Haas Jr, Legislative Assnt / Committee Clerk</t>
  </si>
  <si>
    <t>Nicholas J Haas Jr</t>
  </si>
  <si>
    <t>Nicholas J</t>
  </si>
  <si>
    <t>Haas Jr</t>
  </si>
  <si>
    <t>Legislative Assnt / Committee Clerk</t>
  </si>
  <si>
    <t>765291082</t>
  </si>
  <si>
    <t>Laura A Huneau, Office Manager</t>
  </si>
  <si>
    <t>Daphne Jordan, Senator</t>
  </si>
  <si>
    <t>Daphne Jordan, Office of Senator, Personal Staff Office, Senate</t>
  </si>
  <si>
    <t>Laura A Huneau</t>
  </si>
  <si>
    <t>Laura A</t>
  </si>
  <si>
    <t>Huneau</t>
  </si>
  <si>
    <t>Office Manager</t>
  </si>
  <si>
    <t>765291081</t>
  </si>
  <si>
    <t>Alexander R Flood, Legislative Aide</t>
  </si>
  <si>
    <t>José Peralta</t>
  </si>
  <si>
    <t>José Peralta, Office of Senator, Personal Staff Office, Senate</t>
  </si>
  <si>
    <t>Alexander R Flood</t>
  </si>
  <si>
    <t>Alexander R</t>
  </si>
  <si>
    <t>Flood</t>
  </si>
  <si>
    <t>765291079</t>
  </si>
  <si>
    <t>Andrew N Friedel, Student Aide</t>
  </si>
  <si>
    <t>Andrew N Friedel</t>
  </si>
  <si>
    <t>Andrew N</t>
  </si>
  <si>
    <t>Friedel</t>
  </si>
  <si>
    <t>Student Aide</t>
  </si>
  <si>
    <t>765291078</t>
  </si>
  <si>
    <t>John J Brunetti, Counsel</t>
  </si>
  <si>
    <t>John J Brunetti</t>
  </si>
  <si>
    <t>John J</t>
  </si>
  <si>
    <t>Brunetti</t>
  </si>
  <si>
    <t>765291076</t>
  </si>
  <si>
    <t>Amanda L Cole, Legislative Assistant</t>
  </si>
  <si>
    <t>Amanda L Cole</t>
  </si>
  <si>
    <t>Amanda L</t>
  </si>
  <si>
    <t>Cole</t>
  </si>
  <si>
    <t>765291074</t>
  </si>
  <si>
    <t>Cameron F Kirkpatrick, Director Of Legislation And Policy</t>
  </si>
  <si>
    <t>Cameron F Kirkpatrick</t>
  </si>
  <si>
    <t>Cameron F</t>
  </si>
  <si>
    <t>Kirkpatrick</t>
  </si>
  <si>
    <t>Director Of Legislation And Policy</t>
  </si>
  <si>
    <t>765291071</t>
  </si>
  <si>
    <t>Morgan J Halloran, Committee Counsel/director</t>
  </si>
  <si>
    <t>James L. Seward, Ranking Member of the Finance Committee</t>
  </si>
  <si>
    <t>James L. Seward, Office of Senator, Personal Staff Office, Senate</t>
  </si>
  <si>
    <t>Morgan J Halloran</t>
  </si>
  <si>
    <t>Morgan J</t>
  </si>
  <si>
    <t>Halloran</t>
  </si>
  <si>
    <t>Committee Counsel/director</t>
  </si>
  <si>
    <t>765291070</t>
  </si>
  <si>
    <t>Ryan S Senecal, Legislative Coordinator</t>
  </si>
  <si>
    <t>George Amedore, Senator</t>
  </si>
  <si>
    <t>George Amedore, Office of Senator, Personal Staff Office, Senate</t>
  </si>
  <si>
    <t>Ryan S Senecal</t>
  </si>
  <si>
    <t>Ryan S</t>
  </si>
  <si>
    <t>Senecal</t>
  </si>
  <si>
    <t>Legislative Coordinator</t>
  </si>
  <si>
    <t>765291068</t>
  </si>
  <si>
    <t>Justin A Law, Counsel</t>
  </si>
  <si>
    <t>Justin A Law</t>
  </si>
  <si>
    <t>Justin A</t>
  </si>
  <si>
    <t>Law</t>
  </si>
  <si>
    <t>765291067</t>
  </si>
  <si>
    <t>Christopher M Bottini, Legislative Director</t>
  </si>
  <si>
    <t>Christopher M Bottini</t>
  </si>
  <si>
    <t>Christopher M</t>
  </si>
  <si>
    <t>Bottini</t>
  </si>
  <si>
    <t>765291066</t>
  </si>
  <si>
    <t>Philip W Giltner, Legislative Director</t>
  </si>
  <si>
    <t>Philip W Giltner</t>
  </si>
  <si>
    <t>Philip W</t>
  </si>
  <si>
    <t>Giltner</t>
  </si>
  <si>
    <t>765291065</t>
  </si>
  <si>
    <t>Wilson A Zelaya, District Representative</t>
  </si>
  <si>
    <t>Wilson A Zelaya</t>
  </si>
  <si>
    <t>Wilson A</t>
  </si>
  <si>
    <t>Zelaya</t>
  </si>
  <si>
    <t>765291063</t>
  </si>
  <si>
    <t>Isabeaux S Kennedy-mitton, District Representative</t>
  </si>
  <si>
    <t>Isabeaux S Kennedy-mitton</t>
  </si>
  <si>
    <t>Isabeaux S</t>
  </si>
  <si>
    <t>Kennedy-mitton</t>
  </si>
  <si>
    <t>765291062</t>
  </si>
  <si>
    <t>Julien A Vincent, Staff Assistant</t>
  </si>
  <si>
    <t>Julien A Vincent</t>
  </si>
  <si>
    <t>Julien A</t>
  </si>
  <si>
    <t>Vincent</t>
  </si>
  <si>
    <t>765291061</t>
  </si>
  <si>
    <t>Emily L Reid, Scheduler/community Liaison</t>
  </si>
  <si>
    <t>Timothy M. Kennedy, Senator</t>
  </si>
  <si>
    <t>Timothy M. Kennedy, Office of Senator, Personal Staff Office, Senate</t>
  </si>
  <si>
    <t>Emily L Reid</t>
  </si>
  <si>
    <t>Emily L</t>
  </si>
  <si>
    <t>Reid</t>
  </si>
  <si>
    <t>Scheduler/community Liaison</t>
  </si>
  <si>
    <t>765291058</t>
  </si>
  <si>
    <t>Madeleine G Meier, Intern</t>
  </si>
  <si>
    <t>Madeleine G Meier</t>
  </si>
  <si>
    <t>Madeleine G</t>
  </si>
  <si>
    <t>Meier</t>
  </si>
  <si>
    <t>765291057</t>
  </si>
  <si>
    <t>Michelle B Taylor, District Office Manager</t>
  </si>
  <si>
    <t>Michelle B Taylor</t>
  </si>
  <si>
    <t>Michelle B</t>
  </si>
  <si>
    <t>Taylor</t>
  </si>
  <si>
    <t>District Office Manager</t>
  </si>
  <si>
    <t>765291056</t>
  </si>
  <si>
    <t>Devin A Thorpe, Constituent Liaison</t>
  </si>
  <si>
    <t>Devin A Thorpe</t>
  </si>
  <si>
    <t>Devin A</t>
  </si>
  <si>
    <t>Thorpe</t>
  </si>
  <si>
    <t>765291055</t>
  </si>
  <si>
    <t>Marlene A Cooper, Constituent Liaison</t>
  </si>
  <si>
    <t>Marlene A Cooper</t>
  </si>
  <si>
    <t>Marlene A</t>
  </si>
  <si>
    <t>Cooper</t>
  </si>
  <si>
    <t>765291054</t>
  </si>
  <si>
    <t>Patricia E Cruz-irving, Director Of Communications</t>
  </si>
  <si>
    <t>Patricia E Cruz-irving</t>
  </si>
  <si>
    <t>Patricia E</t>
  </si>
  <si>
    <t>Cruz-irving</t>
  </si>
  <si>
    <t>765291051</t>
  </si>
  <si>
    <t>Phyllis P Wickerham, Community Affairs Assistant</t>
  </si>
  <si>
    <t>Phyllis P Wickerham</t>
  </si>
  <si>
    <t>Phyllis P</t>
  </si>
  <si>
    <t>Wickerham</t>
  </si>
  <si>
    <t>765291050</t>
  </si>
  <si>
    <t>Karen M Howard, Community Affairs Assistant</t>
  </si>
  <si>
    <t>Karen M Howard</t>
  </si>
  <si>
    <t>Karen M</t>
  </si>
  <si>
    <t>Howard</t>
  </si>
  <si>
    <t>765291047</t>
  </si>
  <si>
    <t>Brian J Dwyer, Director Of Communications</t>
  </si>
  <si>
    <t>Brian J Dwyer</t>
  </si>
  <si>
    <t>Brian J</t>
  </si>
  <si>
    <t>Dwyer</t>
  </si>
  <si>
    <t>765291045</t>
  </si>
  <si>
    <t>Joshua G Garnish, Community &amp;amp; Constituent Affairs Asst</t>
  </si>
  <si>
    <t>Joshua G Garnish</t>
  </si>
  <si>
    <t>Joshua G</t>
  </si>
  <si>
    <t>Garnish</t>
  </si>
  <si>
    <t>Community &amp; Constituent Affairs Asst</t>
  </si>
  <si>
    <t>765291043</t>
  </si>
  <si>
    <t>Christopher M Catt, Chief Of Staff</t>
  </si>
  <si>
    <t>Christopher M Catt</t>
  </si>
  <si>
    <t>Catt</t>
  </si>
  <si>
    <t>765291042</t>
  </si>
  <si>
    <t>Jolene B Bender, Constituent Services Representative</t>
  </si>
  <si>
    <t>Jolene B Bender</t>
  </si>
  <si>
    <t>Jolene B</t>
  </si>
  <si>
    <t>Bender</t>
  </si>
  <si>
    <t>765291040</t>
  </si>
  <si>
    <t>Fredrick G Mitchell, Community Affairs Representative</t>
  </si>
  <si>
    <t>Martin Malavé Dilan</t>
  </si>
  <si>
    <t>Martin Malavé Dilan, Office of Senator, Personal Staff Office, Senate</t>
  </si>
  <si>
    <t>Fredrick G Mitchell</t>
  </si>
  <si>
    <t>Fredrick G</t>
  </si>
  <si>
    <t>Mitchell</t>
  </si>
  <si>
    <t>765291038</t>
  </si>
  <si>
    <t>John M Seravalli, Special Assistant</t>
  </si>
  <si>
    <t>Martin J. Golden</t>
  </si>
  <si>
    <t>John M Seravalli</t>
  </si>
  <si>
    <t>John M</t>
  </si>
  <si>
    <t>Seravalli</t>
  </si>
  <si>
    <t>765291036</t>
  </si>
  <si>
    <t>Donald J Cranston, Special Assistant</t>
  </si>
  <si>
    <t>Donald J Cranston</t>
  </si>
  <si>
    <t>Donald J</t>
  </si>
  <si>
    <t>Cranston</t>
  </si>
  <si>
    <t>765291035</t>
  </si>
  <si>
    <t>Richard C Howland Jr, Legislative Aide</t>
  </si>
  <si>
    <t>Richard C Howland Jr</t>
  </si>
  <si>
    <t>Richard C</t>
  </si>
  <si>
    <t>Howland Jr</t>
  </si>
  <si>
    <t>765291033</t>
  </si>
  <si>
    <t>Anthony Giudice, Press Secretary/special Events Coord</t>
  </si>
  <si>
    <t>Joseph P Addabbo Jr, Senator</t>
  </si>
  <si>
    <t>Joseph P Addabbo Jr, Office of Senator, Personal Staff Office, Senate</t>
  </si>
  <si>
    <t>Anthony Giudice</t>
  </si>
  <si>
    <t>Anthony</t>
  </si>
  <si>
    <t>Giudice</t>
  </si>
  <si>
    <t>Press Secretary/special Events Coord</t>
  </si>
  <si>
    <t>765291026</t>
  </si>
  <si>
    <t>Katelin E Burgess, Office Manager</t>
  </si>
  <si>
    <t>Katelin E Burgess</t>
  </si>
  <si>
    <t>Katelin E</t>
  </si>
  <si>
    <t>Burgess</t>
  </si>
  <si>
    <t>765291022</t>
  </si>
  <si>
    <t>Patricia W Anthony, Scheduler &amp;amp; Constit. Relations Coord</t>
  </si>
  <si>
    <t>Patricia W Anthony</t>
  </si>
  <si>
    <t>Patricia W</t>
  </si>
  <si>
    <t>765291021</t>
  </si>
  <si>
    <t>Samuel A Gerould, Director Of Communications</t>
  </si>
  <si>
    <t>Samuel A Gerould</t>
  </si>
  <si>
    <t>Samuel A</t>
  </si>
  <si>
    <t>Gerould</t>
  </si>
  <si>
    <t>765291020</t>
  </si>
  <si>
    <t>Phiveline Solano, Community Relations Liaison</t>
  </si>
  <si>
    <t>Jessica Ramos, Senator</t>
  </si>
  <si>
    <t>Jessica Ramos, Office of Senator, Personal Staff Office, Senate</t>
  </si>
  <si>
    <t>Phiveline Solano</t>
  </si>
  <si>
    <t>Phiveline</t>
  </si>
  <si>
    <t>Solano</t>
  </si>
  <si>
    <t>Community Relations Liaison</t>
  </si>
  <si>
    <t>765291017</t>
  </si>
  <si>
    <t>Dragan Konstantinovic, Scheduler/office Manager</t>
  </si>
  <si>
    <t>Dragan Konstantinovic</t>
  </si>
  <si>
    <t>Dragan</t>
  </si>
  <si>
    <t>Konstantinovic</t>
  </si>
  <si>
    <t>Scheduler/office Manager</t>
  </si>
  <si>
    <t>765291016</t>
  </si>
  <si>
    <t>Farrah L Kule-rubin, Director Of Constituent Services</t>
  </si>
  <si>
    <t>Jeffrey D. Klein</t>
  </si>
  <si>
    <t>Farrah L Kule-rubin</t>
  </si>
  <si>
    <t>Farrah L</t>
  </si>
  <si>
    <t>Kule-rubin</t>
  </si>
  <si>
    <t>765291013</t>
  </si>
  <si>
    <t>Patrick J Hill, District Representative</t>
  </si>
  <si>
    <t>Jeffrey D. Klein, Office of Senator, Personal Staff Office, Senate</t>
  </si>
  <si>
    <t>Patrick J Hill</t>
  </si>
  <si>
    <t>Patrick J</t>
  </si>
  <si>
    <t>765291011</t>
  </si>
  <si>
    <t>Catherine M Seamon, Executive Assistant</t>
  </si>
  <si>
    <t>Catherine M Seamon</t>
  </si>
  <si>
    <t>Catherine M</t>
  </si>
  <si>
    <t>Seamon</t>
  </si>
  <si>
    <t>765291008</t>
  </si>
  <si>
    <t>Joshua C Bailey, Legislative Assistant</t>
  </si>
  <si>
    <t>Joshua C Bailey</t>
  </si>
  <si>
    <t>Joshua C</t>
  </si>
  <si>
    <t>Bailey</t>
  </si>
  <si>
    <t>765291005</t>
  </si>
  <si>
    <t>Daniel J Grippo, Constituent Services Assistant</t>
  </si>
  <si>
    <t>Daniel J Grippo</t>
  </si>
  <si>
    <t>Daniel J</t>
  </si>
  <si>
    <t>Grippo</t>
  </si>
  <si>
    <t>Constituent Services Assistant</t>
  </si>
  <si>
    <t>765290999</t>
  </si>
  <si>
    <t>Alina S Witman, District/event Coordinator</t>
  </si>
  <si>
    <t>Alina S Witman</t>
  </si>
  <si>
    <t>Alina S</t>
  </si>
  <si>
    <t>Witman</t>
  </si>
  <si>
    <t>District/event Coordinator</t>
  </si>
  <si>
    <t>765290996</t>
  </si>
  <si>
    <t>Scott V Vera, District Representative</t>
  </si>
  <si>
    <t>Scott V Vera</t>
  </si>
  <si>
    <t>Scott V</t>
  </si>
  <si>
    <t>Vera</t>
  </si>
  <si>
    <t>765290993</t>
  </si>
  <si>
    <t>John P Mulgrew, Chief Of Staff</t>
  </si>
  <si>
    <t>John P Mulgrew</t>
  </si>
  <si>
    <t>John P</t>
  </si>
  <si>
    <t>Mulgrew</t>
  </si>
  <si>
    <t>765290989</t>
  </si>
  <si>
    <t>Daniel B Cohen, Director Of Constituent Services</t>
  </si>
  <si>
    <t>Daniel B Cohen</t>
  </si>
  <si>
    <t>Daniel B</t>
  </si>
  <si>
    <t>765290983</t>
  </si>
  <si>
    <t>John T Eberth, Communications Specialist</t>
  </si>
  <si>
    <t>Catharine M. Young, Assistant Minority Leader for Conference Operations</t>
  </si>
  <si>
    <t>Catharine M. Young, Office of Senator, Personal Staff Office, Senate</t>
  </si>
  <si>
    <t>John T Eberth</t>
  </si>
  <si>
    <t>John T</t>
  </si>
  <si>
    <t>Eberth</t>
  </si>
  <si>
    <t>Communications Specialist</t>
  </si>
  <si>
    <t>765290978</t>
  </si>
  <si>
    <t>Danielle Zuckerman, Deputy Chief Of Staff</t>
  </si>
  <si>
    <t>Danielle Zuckerman</t>
  </si>
  <si>
    <t>Danielle</t>
  </si>
  <si>
    <t>Zuckerman</t>
  </si>
  <si>
    <t>Deputy Chief Of Staff</t>
  </si>
  <si>
    <t>765290974</t>
  </si>
  <si>
    <t>Jonathan R Sterne, Director Of Communications</t>
  </si>
  <si>
    <t>Jonathan R Sterne</t>
  </si>
  <si>
    <t>Jonathan R</t>
  </si>
  <si>
    <t>Sterne</t>
  </si>
  <si>
    <t>765290971</t>
  </si>
  <si>
    <t>Catherine E Dean, Scheduler</t>
  </si>
  <si>
    <t>Catherine E Dean</t>
  </si>
  <si>
    <t>Catherine E</t>
  </si>
  <si>
    <t>Dean</t>
  </si>
  <si>
    <t>765290969</t>
  </si>
  <si>
    <t>Luther D Isler, Community Coordinator</t>
  </si>
  <si>
    <t>Luther D Isler</t>
  </si>
  <si>
    <t>Luther D</t>
  </si>
  <si>
    <t>Isler</t>
  </si>
  <si>
    <t>Community Coordinator</t>
  </si>
  <si>
    <t>765290967</t>
  </si>
  <si>
    <t>Kaitlyn A Valentino, Intern</t>
  </si>
  <si>
    <t>Previously Intern, working for Andrew J. Lanza, Office of Senator, Personal Staff Office, Senate, reporting to Andrew J. Lanza, Deputy Majorty Leader for Government Oversight and Accountability. Set inactive on 16-APR-2018.</t>
  </si>
  <si>
    <t>Kaitlyn A Valentino</t>
  </si>
  <si>
    <t>Kaitlyn A</t>
  </si>
  <si>
    <t>Valentino</t>
  </si>
  <si>
    <t>765290965</t>
  </si>
  <si>
    <t>Noel A Casey, Scheduler</t>
  </si>
  <si>
    <t>Previously community liaison for Assemblymember Shelley Mayer until 2018.</t>
  </si>
  <si>
    <t>Noel A Casey</t>
  </si>
  <si>
    <t>Noel A</t>
  </si>
  <si>
    <t>Casey</t>
  </si>
  <si>
    <t>681265089</t>
  </si>
  <si>
    <t>Alexander J O'leary, Senate Session Assistant</t>
  </si>
  <si>
    <t>olearya@nyassembly.gov</t>
  </si>
  <si>
    <t>Alexander J O'leary</t>
  </si>
  <si>
    <t>Alexander J</t>
  </si>
  <si>
    <t>O'leary</t>
  </si>
  <si>
    <t>681264938</t>
  </si>
  <si>
    <t>Sandra L Miller-Council, Constituent Liaison</t>
  </si>
  <si>
    <t>Sandra L Miller-Council</t>
  </si>
  <si>
    <t>Sandra L</t>
  </si>
  <si>
    <t>Miller-Council</t>
  </si>
  <si>
    <t>681225384</t>
  </si>
  <si>
    <t>John A Turoski Jr, Intern</t>
  </si>
  <si>
    <t>John A Turoski Jr</t>
  </si>
  <si>
    <t>John A</t>
  </si>
  <si>
    <t>Turoski Jr</t>
  </si>
  <si>
    <t>681225383</t>
  </si>
  <si>
    <t>James K Donnelly Jr, Telecommunications Engineer</t>
  </si>
  <si>
    <t>James K Donnelly Jr</t>
  </si>
  <si>
    <t>James K</t>
  </si>
  <si>
    <t>Donnelly Jr</t>
  </si>
  <si>
    <t>Telecommunications Engineer</t>
  </si>
  <si>
    <t>681225379</t>
  </si>
  <si>
    <t>Anthony A Calabrese, Programmer</t>
  </si>
  <si>
    <t>Sts/business Applications Center, Central Staff Office, Senate</t>
  </si>
  <si>
    <t>Anthony A Calabrese</t>
  </si>
  <si>
    <t>Anthony A</t>
  </si>
  <si>
    <t>Calabrese</t>
  </si>
  <si>
    <t>Programmer</t>
  </si>
  <si>
    <t>681225378</t>
  </si>
  <si>
    <t>Donna M Allen, Office Manager</t>
  </si>
  <si>
    <t>Donna M Allen</t>
  </si>
  <si>
    <t>Donna M</t>
  </si>
  <si>
    <t>Allen</t>
  </si>
  <si>
    <t>681225376</t>
  </si>
  <si>
    <t>Benjamen M Shankland, Office Support Representative</t>
  </si>
  <si>
    <t>Benjamen M Shankland</t>
  </si>
  <si>
    <t>Benjamen M</t>
  </si>
  <si>
    <t>Shankland</t>
  </si>
  <si>
    <t>Office Support Representative</t>
  </si>
  <si>
    <t>681225375</t>
  </si>
  <si>
    <t>Hayden J Boone, Office Support Representative</t>
  </si>
  <si>
    <t>Hayden J Boone</t>
  </si>
  <si>
    <t>Hayden J</t>
  </si>
  <si>
    <t>Boone</t>
  </si>
  <si>
    <t>681225373</t>
  </si>
  <si>
    <t>Marianela Diaz, External Relations Associate</t>
  </si>
  <si>
    <t>Marianela Diaz</t>
  </si>
  <si>
    <t>Marianela</t>
  </si>
  <si>
    <t>Diaz</t>
  </si>
  <si>
    <t>681225370</t>
  </si>
  <si>
    <t>Nancy L Ozmon, Photographer</t>
  </si>
  <si>
    <t>Nancy L Ozmon</t>
  </si>
  <si>
    <t>Ozmon</t>
  </si>
  <si>
    <t>Photographer</t>
  </si>
  <si>
    <t>681225369</t>
  </si>
  <si>
    <t>John Joseph Ciampoli, Legislative Assistant</t>
  </si>
  <si>
    <t>John Joseph Ciampoli</t>
  </si>
  <si>
    <t>John Joseph</t>
  </si>
  <si>
    <t>Ciampoli</t>
  </si>
  <si>
    <t>681225367</t>
  </si>
  <si>
    <t>Nicole S Lane, Administrative Assistant</t>
  </si>
  <si>
    <t>Nicole S Lane</t>
  </si>
  <si>
    <t>Lane</t>
  </si>
  <si>
    <t>681225366</t>
  </si>
  <si>
    <t>Caitlin B Gilligan, Communications Specialist/policy Ana</t>
  </si>
  <si>
    <t>Caitlin B Gilligan</t>
  </si>
  <si>
    <t>Caitlin B</t>
  </si>
  <si>
    <t>Gilligan</t>
  </si>
  <si>
    <t>Communications Specialist/policy Ana</t>
  </si>
  <si>
    <t>681225364</t>
  </si>
  <si>
    <t>Alexander J Fox, Legislative Director</t>
  </si>
  <si>
    <t>Alexander J Fox</t>
  </si>
  <si>
    <t>Fox</t>
  </si>
  <si>
    <t>681225363</t>
  </si>
  <si>
    <t>Alexandra Farbenblum, Communications Director</t>
  </si>
  <si>
    <t>Alexandra Farbenblum</t>
  </si>
  <si>
    <t>Alexandra</t>
  </si>
  <si>
    <t>Farbenblum</t>
  </si>
  <si>
    <t>681225360</t>
  </si>
  <si>
    <t>Zeneta B Everhart, Community Representative</t>
  </si>
  <si>
    <t>Zeneta B Everhart</t>
  </si>
  <si>
    <t>Zeneta B</t>
  </si>
  <si>
    <t>Everhart</t>
  </si>
  <si>
    <t>681225359</t>
  </si>
  <si>
    <t>Meagan R Nolan, Constituent Relations Specialist</t>
  </si>
  <si>
    <t>Thomas Croci</t>
  </si>
  <si>
    <t>Meagan R Nolan</t>
  </si>
  <si>
    <t>Meagan R</t>
  </si>
  <si>
    <t>681225357</t>
  </si>
  <si>
    <t>Carly E Bulgia, Senior Special Events Coordinator</t>
  </si>
  <si>
    <t>Carly E Bulgia</t>
  </si>
  <si>
    <t>Carly E</t>
  </si>
  <si>
    <t>Bulgia</t>
  </si>
  <si>
    <t>Senior Special Events Coordinator</t>
  </si>
  <si>
    <t>681225356</t>
  </si>
  <si>
    <t>Sheri Toiv, Communications Director</t>
  </si>
  <si>
    <t>Sheri Toiv</t>
  </si>
  <si>
    <t>Sheri</t>
  </si>
  <si>
    <t>Toiv</t>
  </si>
  <si>
    <t>681225354</t>
  </si>
  <si>
    <t>Avi Z Fertig, Special Assistant Majority Leader</t>
  </si>
  <si>
    <t>Avi Z Fertig</t>
  </si>
  <si>
    <t>Avi Z</t>
  </si>
  <si>
    <t>Fertig</t>
  </si>
  <si>
    <t>Special Assistant Majority Leader</t>
  </si>
  <si>
    <t>681225353</t>
  </si>
  <si>
    <t>Rosa A Ayala, Legislative Aide (32nd Senatorial District)</t>
  </si>
  <si>
    <t>Previously Legislative Aide for Senator Ruben Diaz. Set inactive Nov. 2017</t>
  </si>
  <si>
    <t>Rosa A Ayala</t>
  </si>
  <si>
    <t>Rosa A</t>
  </si>
  <si>
    <t>Ayala</t>
  </si>
  <si>
    <t>Legislative Aide (32nd Senatorial District)</t>
  </si>
  <si>
    <t>681225351</t>
  </si>
  <si>
    <t>Sarah E Coon, Constituent Liaison</t>
  </si>
  <si>
    <t>Previously Constituent Liaison, working for Patricia A. Ritchie, Office of Senator, Personal Staff Office, Senate, reporting to Patricia A. Ritchie, Deputy Majority Leader for Senate/Assembly Relations. Set inactive on 22-JAN-2018.</t>
  </si>
  <si>
    <t>Sarah E Coon</t>
  </si>
  <si>
    <t>Coon</t>
  </si>
  <si>
    <t>681225343</t>
  </si>
  <si>
    <t>Timothy J Wright, Community Affairs Coordinator</t>
  </si>
  <si>
    <t>Timothy J Wright</t>
  </si>
  <si>
    <t>Timothy J</t>
  </si>
  <si>
    <t>Wright</t>
  </si>
  <si>
    <t>Community Affairs Coordinator</t>
  </si>
  <si>
    <t>681225342</t>
  </si>
  <si>
    <t>Adeline C Rudolph, Constituent Services Representative</t>
  </si>
  <si>
    <t>Previously Constituent Services Representative, working for Pamela Helming, Office of Senator, Personal Staff Office, Senate, reporting to Pamela Helming, Senator. Set inactive on 22-JAN-2018.</t>
  </si>
  <si>
    <t>Adeline C Rudolph</t>
  </si>
  <si>
    <t>Adeline C</t>
  </si>
  <si>
    <t>681225340</t>
  </si>
  <si>
    <t>Jonathan J Monfiletto, Director Of Communications</t>
  </si>
  <si>
    <t>Jonathan J Monfiletto</t>
  </si>
  <si>
    <t>Jonathan J</t>
  </si>
  <si>
    <t>Monfiletto</t>
  </si>
  <si>
    <t>681225338</t>
  </si>
  <si>
    <t>Allyson N Bero, Community Affairs Coord / Scheduler</t>
  </si>
  <si>
    <t>Allyson N Bero</t>
  </si>
  <si>
    <t>Allyson N</t>
  </si>
  <si>
    <t>Bero</t>
  </si>
  <si>
    <t>Community Affairs Coord / Scheduler</t>
  </si>
  <si>
    <t>681225336</t>
  </si>
  <si>
    <t>Arielis M Ramos, Administrative Aide</t>
  </si>
  <si>
    <t>Arielis M Ramos</t>
  </si>
  <si>
    <t>Arielis M</t>
  </si>
  <si>
    <t>Ramos</t>
  </si>
  <si>
    <t>681225332</t>
  </si>
  <si>
    <t>Manuel A Ruiz, Media Coordinator</t>
  </si>
  <si>
    <t>Manuel A Ruiz</t>
  </si>
  <si>
    <t>Manuel A</t>
  </si>
  <si>
    <t>Ruiz</t>
  </si>
  <si>
    <t>Media Coordinator</t>
  </si>
  <si>
    <t>681225331</t>
  </si>
  <si>
    <t>Stephanie Olcese, Constituent Services Liaison</t>
  </si>
  <si>
    <t>Stephanie Olcese</t>
  </si>
  <si>
    <t>Stephanie</t>
  </si>
  <si>
    <t>Olcese</t>
  </si>
  <si>
    <t>Constituent Services Liaison</t>
  </si>
  <si>
    <t>681225324</t>
  </si>
  <si>
    <t>Daisy R More Gonzales, Community Liaison</t>
  </si>
  <si>
    <t>Daisy R More Gonzales</t>
  </si>
  <si>
    <t>Daisy R</t>
  </si>
  <si>
    <t>More Gonzales</t>
  </si>
  <si>
    <t>681225323</t>
  </si>
  <si>
    <t>Carolyn T Stone, Communications Director</t>
  </si>
  <si>
    <t>Carolyn T Stone</t>
  </si>
  <si>
    <t>Carolyn T</t>
  </si>
  <si>
    <t>Stone</t>
  </si>
  <si>
    <t>681225316</t>
  </si>
  <si>
    <t>Gidget V Gaston, Receptionist/scheduler</t>
  </si>
  <si>
    <t>Gidget V Gaston</t>
  </si>
  <si>
    <t>Gidget V</t>
  </si>
  <si>
    <t>Gaston</t>
  </si>
  <si>
    <t>Receptionist/scheduler</t>
  </si>
  <si>
    <t>681225312</t>
  </si>
  <si>
    <t>Augustus B Mcauliffe, Community Liaison</t>
  </si>
  <si>
    <t>Augustus B Mcauliffe</t>
  </si>
  <si>
    <t>Augustus B</t>
  </si>
  <si>
    <t>Mcauliffe</t>
  </si>
  <si>
    <t>681225311</t>
  </si>
  <si>
    <t>Felix E Omozusi, Constituent Liaison</t>
  </si>
  <si>
    <t>Felix E Omozusi</t>
  </si>
  <si>
    <t>Felix E</t>
  </si>
  <si>
    <t>Omozusi</t>
  </si>
  <si>
    <t>681225304</t>
  </si>
  <si>
    <t>Marcia E Miller, Public Affairs Assistant</t>
  </si>
  <si>
    <t>Marcia E Miller</t>
  </si>
  <si>
    <t>Marcia E</t>
  </si>
  <si>
    <t>Miller</t>
  </si>
  <si>
    <t>Public Affairs Assistant</t>
  </si>
  <si>
    <t>681225297</t>
  </si>
  <si>
    <t>Stephen D Romano, Director Of Communications</t>
  </si>
  <si>
    <t>Stephen D Romano</t>
  </si>
  <si>
    <t>Stephen D</t>
  </si>
  <si>
    <t>Romano</t>
  </si>
  <si>
    <t>681225295</t>
  </si>
  <si>
    <t>Meagan M Mccarty, Constituent Services Representative</t>
  </si>
  <si>
    <t>Meagan M Mccarty</t>
  </si>
  <si>
    <t>Meagan M</t>
  </si>
  <si>
    <t>Mccarty</t>
  </si>
  <si>
    <t>681225292</t>
  </si>
  <si>
    <t>Kailey N Lyons, Legislative Aide</t>
  </si>
  <si>
    <t>Kailey N Lyons</t>
  </si>
  <si>
    <t>Kailey N</t>
  </si>
  <si>
    <t>Lyons</t>
  </si>
  <si>
    <t>681225291</t>
  </si>
  <si>
    <t>Matthew J Capp, Legislative Aide</t>
  </si>
  <si>
    <t>Matthew J Capp</t>
  </si>
  <si>
    <t>Capp</t>
  </si>
  <si>
    <t>681225287</t>
  </si>
  <si>
    <t>Jessica Spanton, Operations Coordinator</t>
  </si>
  <si>
    <t>Jessica Spanton</t>
  </si>
  <si>
    <t>Jessica</t>
  </si>
  <si>
    <t>Spanton</t>
  </si>
  <si>
    <t>Operations Coordinator</t>
  </si>
  <si>
    <t>681225286</t>
  </si>
  <si>
    <t>Scott R Waters, Director Of Community Outreach</t>
  </si>
  <si>
    <t>Scott R Waters</t>
  </si>
  <si>
    <t>Scott R</t>
  </si>
  <si>
    <t>Waters</t>
  </si>
  <si>
    <t>681225284</t>
  </si>
  <si>
    <t>Lisa D Hill, Director Of Communications</t>
  </si>
  <si>
    <t>Lisa D Hill</t>
  </si>
  <si>
    <t>Lisa D</t>
  </si>
  <si>
    <t>681225278</t>
  </si>
  <si>
    <t>Diana M Conklin, Executive Administrator</t>
  </si>
  <si>
    <t>Carl L. Marcellino</t>
  </si>
  <si>
    <t>Diana M Conklin</t>
  </si>
  <si>
    <t>Diana M</t>
  </si>
  <si>
    <t>Conklin</t>
  </si>
  <si>
    <t>Executive Administrator</t>
  </si>
  <si>
    <t>681225275</t>
  </si>
  <si>
    <t>Neil D Reilly, Communications Director</t>
  </si>
  <si>
    <t>Neil D Reilly</t>
  </si>
  <si>
    <t>Neil D</t>
  </si>
  <si>
    <t>Reilly</t>
  </si>
  <si>
    <t>681225274</t>
  </si>
  <si>
    <t>Sandy Navas, Community Liaison</t>
  </si>
  <si>
    <t>Sandy Navas</t>
  </si>
  <si>
    <t>Sandy</t>
  </si>
  <si>
    <t>Navas</t>
  </si>
  <si>
    <t>681225272</t>
  </si>
  <si>
    <t>Deshaundra J Johnson, Scheduler / Community Coordinator</t>
  </si>
  <si>
    <t>Deshaundra J Johnson</t>
  </si>
  <si>
    <t>Deshaundra J</t>
  </si>
  <si>
    <t>Scheduler / Community Coordinator</t>
  </si>
  <si>
    <t>681225270</t>
  </si>
  <si>
    <t>Shana Harmongoff, Director Of Community Affairs</t>
  </si>
  <si>
    <t>Shana Harmongoff</t>
  </si>
  <si>
    <t>Shana</t>
  </si>
  <si>
    <t>Harmongoff</t>
  </si>
  <si>
    <t>681225269</t>
  </si>
  <si>
    <t>Daiquan D Frasier, Community Coordinator</t>
  </si>
  <si>
    <t>Daiquan D Frasier</t>
  </si>
  <si>
    <t>Daiquan D</t>
  </si>
  <si>
    <t>Frasier</t>
  </si>
  <si>
    <t>681225267</t>
  </si>
  <si>
    <t>Sabrina A Ellis, Office Coordinator</t>
  </si>
  <si>
    <t>Sabrina A Ellis</t>
  </si>
  <si>
    <t>Sabrina A</t>
  </si>
  <si>
    <t>Ellis</t>
  </si>
  <si>
    <t>Office Coordinator</t>
  </si>
  <si>
    <t>681225266</t>
  </si>
  <si>
    <t>Kercena A Dozier, Chief Of Staff</t>
  </si>
  <si>
    <t>Kercena A Dozier</t>
  </si>
  <si>
    <t>Kercena A</t>
  </si>
  <si>
    <t>Dozier</t>
  </si>
  <si>
    <t>681225264</t>
  </si>
  <si>
    <t>Valerie A Alcena, Special Assistant To The Senator</t>
  </si>
  <si>
    <t>Valerie A Alcena</t>
  </si>
  <si>
    <t>Valerie A</t>
  </si>
  <si>
    <t>Alcena</t>
  </si>
  <si>
    <t>Special Assistant To The Senator</t>
  </si>
  <si>
    <t>681225263</t>
  </si>
  <si>
    <t>Jesse H Isleman, Legislative Counsel</t>
  </si>
  <si>
    <t>Jesse H Isleman</t>
  </si>
  <si>
    <t>Jesse H</t>
  </si>
  <si>
    <t>Isleman</t>
  </si>
  <si>
    <t>Legislative Counsel</t>
  </si>
  <si>
    <t>681225261</t>
  </si>
  <si>
    <t>Emiljana Ulaj, Communications Director</t>
  </si>
  <si>
    <t>Previously Director of Communications for Assemblymember Shelley Mayer until 2018.</t>
  </si>
  <si>
    <t>Emiljana Ulaj</t>
  </si>
  <si>
    <t>Emiljana</t>
  </si>
  <si>
    <t>Ulaj</t>
  </si>
  <si>
    <t>626453992</t>
  </si>
  <si>
    <t>Vincent R Fields, Community Liaison</t>
  </si>
  <si>
    <t>Previously Admin Asst/office Mgr for Assemblymember Shelley Mayer until 2018.</t>
  </si>
  <si>
    <t>Vincent R Fields</t>
  </si>
  <si>
    <t>Vincent R</t>
  </si>
  <si>
    <t>Fields</t>
  </si>
  <si>
    <t>626453989</t>
  </si>
  <si>
    <t>Ibrahim Shatara, Chief Of Staff/counsel</t>
  </si>
  <si>
    <t>Previously Deputy Chief of Staff for Assemblymember Luis Sepulveda until 2018.</t>
  </si>
  <si>
    <t>ishatara.esq@gmail.com</t>
  </si>
  <si>
    <t>718-991-3161</t>
  </si>
  <si>
    <t>Ibrahim Shatara</t>
  </si>
  <si>
    <t>Ibrahim</t>
  </si>
  <si>
    <t>Shatara</t>
  </si>
  <si>
    <t>Chief Of Staff/counsel</t>
  </si>
  <si>
    <t>626453972</t>
  </si>
  <si>
    <t>Venus Galarza-mullins, Director Of Community Affairs</t>
  </si>
  <si>
    <t>Previously served as Community Liaison for Assemblymember Brian Kavanagh until 2017 when Kavanagh was elected to represent the 26th NY Senate District.</t>
  </si>
  <si>
    <t>Venus Galarza-mullins</t>
  </si>
  <si>
    <t>Venus</t>
  </si>
  <si>
    <t>Galarza-mullins</t>
  </si>
  <si>
    <t>626453936</t>
  </si>
  <si>
    <t>Corey S Reisman, Senate Fellow</t>
  </si>
  <si>
    <t>Previously Legal Assistant, working for Counsel Staff (Minority), Central Staff Office, Assembly. Set inactive on 5-FEB-2018.
Previously Legal Assistant, working for Counsel Staff (Minority), Central Staff Office, Assembly. Set inactive on 1-OCT-2018.</t>
  </si>
  <si>
    <t>Corey S Reisman</t>
  </si>
  <si>
    <t>Corey S</t>
  </si>
  <si>
    <t>Reisman</t>
  </si>
  <si>
    <t>626453858</t>
  </si>
  <si>
    <t>Ann E Shaw, Proofreader</t>
  </si>
  <si>
    <t>Ss/graphic Arts, Central Staff Office, Senate</t>
  </si>
  <si>
    <t>Ann E Shaw</t>
  </si>
  <si>
    <t>Ann E</t>
  </si>
  <si>
    <t>Shaw</t>
  </si>
  <si>
    <t>Proofreader</t>
  </si>
  <si>
    <t>625374721</t>
  </si>
  <si>
    <t>Ryan J Mcleod, Supervisor Of Legislative Services</t>
  </si>
  <si>
    <t>Ch/document Room, Central Staff Office, Senate</t>
  </si>
  <si>
    <t>Ryan J Mcleod</t>
  </si>
  <si>
    <t>Ryan J</t>
  </si>
  <si>
    <t>Mcleod</t>
  </si>
  <si>
    <t>Supervisor Of Legislative Services</t>
  </si>
  <si>
    <t>625374712</t>
  </si>
  <si>
    <t>Kenan K Kurt, Associate Counsel</t>
  </si>
  <si>
    <t>Majority Counsel/program, Central Staff Office, Senate;
Judiciary, Committee, Senate;
Investigations and Government Operations, Committee, Senate</t>
  </si>
  <si>
    <t>kurt@nysenate.gov</t>
  </si>
  <si>
    <t>kurt.senate@gmail.com</t>
  </si>
  <si>
    <t>Kenan K Kurt</t>
  </si>
  <si>
    <t>Kenan K</t>
  </si>
  <si>
    <t>Kurt</t>
  </si>
  <si>
    <t>625374711</t>
  </si>
  <si>
    <t>Kellsey B Wickham, Messenger</t>
  </si>
  <si>
    <t>Kellsey B Wickham</t>
  </si>
  <si>
    <t>Kellsey B</t>
  </si>
  <si>
    <t>Wickham</t>
  </si>
  <si>
    <t>Messenger</t>
  </si>
  <si>
    <t>625374709</t>
  </si>
  <si>
    <t>Mollie A Shook, Messenger</t>
  </si>
  <si>
    <t>Mollie A Shook</t>
  </si>
  <si>
    <t>Mollie A</t>
  </si>
  <si>
    <t>Shook</t>
  </si>
  <si>
    <t>625374707</t>
  </si>
  <si>
    <t>Kennasha S Hardy, Messenger</t>
  </si>
  <si>
    <t>Kennasha S Hardy</t>
  </si>
  <si>
    <t>Kennasha S</t>
  </si>
  <si>
    <t>625374706</t>
  </si>
  <si>
    <t>Diana V Dellacava, Digital &amp; Social Media Manager</t>
  </si>
  <si>
    <t>Diana V Dellacava</t>
  </si>
  <si>
    <t>Diana V</t>
  </si>
  <si>
    <t>Dellacava</t>
  </si>
  <si>
    <t>Digital &amp; Social Media Manager</t>
  </si>
  <si>
    <t>625374697</t>
  </si>
  <si>
    <t>Lucia Y Martinez, Constituent Services</t>
  </si>
  <si>
    <t>Lucia Y Martinez</t>
  </si>
  <si>
    <t>Lucia Y</t>
  </si>
  <si>
    <t>625374691</t>
  </si>
  <si>
    <t>Gabriella M Farrell, Executive Assistant</t>
  </si>
  <si>
    <t>Gabriella M Farrell</t>
  </si>
  <si>
    <t>Gabriella M</t>
  </si>
  <si>
    <t>Farrell</t>
  </si>
  <si>
    <t>625374689</t>
  </si>
  <si>
    <t>Taryn E Windheim, Constituent Services Representative</t>
  </si>
  <si>
    <t>Taryn E Windheim</t>
  </si>
  <si>
    <t>Taryn E</t>
  </si>
  <si>
    <t>Windheim</t>
  </si>
  <si>
    <t>625374686</t>
  </si>
  <si>
    <t>Kristin L Frank, Legal Counsel Director Of Operations</t>
  </si>
  <si>
    <t>Kristin L Frank</t>
  </si>
  <si>
    <t>Kristin L</t>
  </si>
  <si>
    <t>Frank</t>
  </si>
  <si>
    <t>Legal Counsel Director Of Operations</t>
  </si>
  <si>
    <t>625374682</t>
  </si>
  <si>
    <t>Paul S Pfeiffer, Communications Director</t>
  </si>
  <si>
    <t>Paul S Pfeiffer</t>
  </si>
  <si>
    <t>Paul S</t>
  </si>
  <si>
    <t>Pfeiffer</t>
  </si>
  <si>
    <t>625374679</t>
  </si>
  <si>
    <t>Brennan J Ward, District Representative</t>
  </si>
  <si>
    <t>Brennan J Ward</t>
  </si>
  <si>
    <t>Brennan J</t>
  </si>
  <si>
    <t>Ward</t>
  </si>
  <si>
    <t>625374678</t>
  </si>
  <si>
    <t>Anthony J Capozzi, Chief Of Staff</t>
  </si>
  <si>
    <t>Anthony J Capozzi</t>
  </si>
  <si>
    <t>Anthony J</t>
  </si>
  <si>
    <t>Capozzi</t>
  </si>
  <si>
    <t>625374667</t>
  </si>
  <si>
    <t>Marlena S Benjamin, Community Liaison</t>
  </si>
  <si>
    <t>Previously Community Liaison, working for John J. Bonacic, Office of Senator, Personal Staff Office, Senate, reporting to John J. Bonacic, Deputy Majority Leader for State/Federal Relations. Set inactive on 22-JAN-2018.</t>
  </si>
  <si>
    <t>John J. Bonacic</t>
  </si>
  <si>
    <t>John J. Bonacic, Office of Senator, Personal Staff Office, Senate</t>
  </si>
  <si>
    <t>Marlena S Benjamin</t>
  </si>
  <si>
    <t>Marlena S</t>
  </si>
  <si>
    <t>Benjamin</t>
  </si>
  <si>
    <t>625374665</t>
  </si>
  <si>
    <t>Regina M Furfaro, Scheduler</t>
  </si>
  <si>
    <t>Neil D. Breslin, Senator</t>
  </si>
  <si>
    <t>Neil D. Breslin, Office of Senator, Personal Staff Office, Senate</t>
  </si>
  <si>
    <t>Regina M Furfaro</t>
  </si>
  <si>
    <t>Regina M</t>
  </si>
  <si>
    <t>Furfaro</t>
  </si>
  <si>
    <t>625374663</t>
  </si>
  <si>
    <t>Daniel J Cavanagh, Special Assistant</t>
  </si>
  <si>
    <t>Daniel J Cavanagh</t>
  </si>
  <si>
    <t>Cavanagh</t>
  </si>
  <si>
    <t>625374656</t>
  </si>
  <si>
    <t>Nicholas W Marsala, Community Aide</t>
  </si>
  <si>
    <t>Kemp Hannon</t>
  </si>
  <si>
    <t>Nicholas W Marsala</t>
  </si>
  <si>
    <t>Nicholas W</t>
  </si>
  <si>
    <t>Marsala</t>
  </si>
  <si>
    <t>Community Aide</t>
  </si>
  <si>
    <t>625374653</t>
  </si>
  <si>
    <t>Michael S Van Itallie, Director Of Transportation Policy</t>
  </si>
  <si>
    <t>Liz Krueger, Senator</t>
  </si>
  <si>
    <t>Liz Krueger, Office of Senator, Personal Staff Office, Senate</t>
  </si>
  <si>
    <t>Michael S Van Itallie</t>
  </si>
  <si>
    <t>Michael S</t>
  </si>
  <si>
    <t>Van Itallie</t>
  </si>
  <si>
    <t>Director Of Transportation Policy</t>
  </si>
  <si>
    <t>625374652</t>
  </si>
  <si>
    <t>Dawn G Gresham, Health Policy Analyst/community Liai</t>
  </si>
  <si>
    <t>Dawn G Gresham</t>
  </si>
  <si>
    <t>Dawn G</t>
  </si>
  <si>
    <t>Gresham</t>
  </si>
  <si>
    <t>Health Policy Analyst/community Liai</t>
  </si>
  <si>
    <t>625374649</t>
  </si>
  <si>
    <t>Thomas J Moriarty, Constituent Service Aide</t>
  </si>
  <si>
    <t>William J. Larkin, Jr.</t>
  </si>
  <si>
    <t>Thomas J Moriarty</t>
  </si>
  <si>
    <t>Thomas J</t>
  </si>
  <si>
    <t>Moriarty</t>
  </si>
  <si>
    <t>Constituent Service Aide</t>
  </si>
  <si>
    <t>625374647</t>
  </si>
  <si>
    <t>Fabian P Smith, Legislative Aide</t>
  </si>
  <si>
    <t>Previously Intern, working for Velmanette Montgomery, Office of Senator, Personal Staff Office, Senate, reporting to Velmanette Montgomery, Senator. Set inactive on 19-SEP-2017.</t>
  </si>
  <si>
    <t>Velmanette Montgomery, Senator</t>
  </si>
  <si>
    <t>Velmanette Montgomery, Office of Senator, Personal Staff Office, Senate</t>
  </si>
  <si>
    <t>Fabian P Smith</t>
  </si>
  <si>
    <t>Fabian P</t>
  </si>
  <si>
    <t>Smith</t>
  </si>
  <si>
    <t>625374645</t>
  </si>
  <si>
    <t>Patricia A Jackson, Community Liaison</t>
  </si>
  <si>
    <t>Patricia A Jackson</t>
  </si>
  <si>
    <t>Patricia A</t>
  </si>
  <si>
    <t>Jackson</t>
  </si>
  <si>
    <t>625374641</t>
  </si>
  <si>
    <t>Thomas J Hagan, Intern</t>
  </si>
  <si>
    <t>Terrence P. Murphy</t>
  </si>
  <si>
    <t>Terrence P. Murphy, Office of Senator, Personal Staff Office, Senate</t>
  </si>
  <si>
    <t>Thomas J Hagan</t>
  </si>
  <si>
    <t>Hagan</t>
  </si>
  <si>
    <t>625374640</t>
  </si>
  <si>
    <t>Charles P Duffy, Special Assistant</t>
  </si>
  <si>
    <t>Charles P Duffy</t>
  </si>
  <si>
    <t>Charles P</t>
  </si>
  <si>
    <t>Duffy</t>
  </si>
  <si>
    <t>625374638</t>
  </si>
  <si>
    <t>Kirsten L Dolan, Legislative Assistant</t>
  </si>
  <si>
    <t>Kirsten L Dolan</t>
  </si>
  <si>
    <t>Kirsten L</t>
  </si>
  <si>
    <t>Dolan</t>
  </si>
  <si>
    <t>625374636</t>
  </si>
  <si>
    <t>Grant N Yanney, Communications Coordinator</t>
  </si>
  <si>
    <t>Grant N Yanney</t>
  </si>
  <si>
    <t>Grant N</t>
  </si>
  <si>
    <t>Yanney</t>
  </si>
  <si>
    <t>625374633</t>
  </si>
  <si>
    <t>Jason D Delaguila, Community Liaison</t>
  </si>
  <si>
    <t>Jason D Delaguila</t>
  </si>
  <si>
    <t>Jason D</t>
  </si>
  <si>
    <t>Delaguila</t>
  </si>
  <si>
    <t>625374631</t>
  </si>
  <si>
    <t>Brook A Christopher, Senior Advisor</t>
  </si>
  <si>
    <t>Previously Community Liaison, working for Jesse Hamilton, Office of Senator, Personal Staff Office, Senate, reporting to Jesse Hamilton, Senator. Set inactive on 19-SEP-2017.</t>
  </si>
  <si>
    <t>Brook A Christopher</t>
  </si>
  <si>
    <t>Brook A</t>
  </si>
  <si>
    <t>Christopher</t>
  </si>
  <si>
    <t>625374629</t>
  </si>
  <si>
    <t>Ashley Meza, Associate Press Officer</t>
  </si>
  <si>
    <t>Ashley Meza</t>
  </si>
  <si>
    <t>Meza</t>
  </si>
  <si>
    <t>Associate Press Officer</t>
  </si>
  <si>
    <t>625374624</t>
  </si>
  <si>
    <t>Richelle R Kloch, Constituent Relations Aide</t>
  </si>
  <si>
    <t>Previously Constituent Relations Aide, working for Robert G. Ortt, Office of Senator, Personal Staff Office, Senate, reporting to Robert Ortt, Senator. Set inactive on 22-JAN-2018.</t>
  </si>
  <si>
    <t>Robert Ortt, Senator</t>
  </si>
  <si>
    <t>Robert Ortt, Office of Senator, Personal Staff Office, Senate</t>
  </si>
  <si>
    <t>Richelle R Kloch</t>
  </si>
  <si>
    <t>Richelle R</t>
  </si>
  <si>
    <t>Kloch</t>
  </si>
  <si>
    <t>Constituent Relations Aide</t>
  </si>
  <si>
    <t>625374623</t>
  </si>
  <si>
    <t>Christopher G Connors, Case Worker</t>
  </si>
  <si>
    <t>Christopher G Connors</t>
  </si>
  <si>
    <t>Christopher G</t>
  </si>
  <si>
    <t>Connors</t>
  </si>
  <si>
    <t>Case Worker</t>
  </si>
  <si>
    <t>625374621</t>
  </si>
  <si>
    <t>Bryan W Best, Acting Chief Of Staff</t>
  </si>
  <si>
    <t>Bryan W Best</t>
  </si>
  <si>
    <t>Bryan W</t>
  </si>
  <si>
    <t>Best</t>
  </si>
  <si>
    <t>Acting Chief Of Staff</t>
  </si>
  <si>
    <t>625374620</t>
  </si>
  <si>
    <t>Caroline M Wekselbaum, Sr. Legis Aide &amp; Dir Of Special Proj</t>
  </si>
  <si>
    <t>Caroline M Wekselbaum</t>
  </si>
  <si>
    <t>Caroline M</t>
  </si>
  <si>
    <t>Wekselbaum</t>
  </si>
  <si>
    <t>Sr. Legis Aide &amp; Dir Of Special Proj</t>
  </si>
  <si>
    <t>625374618</t>
  </si>
  <si>
    <t>Elena M Sorisi, Director Of Community Affairs</t>
  </si>
  <si>
    <t>Elena M Sorisi</t>
  </si>
  <si>
    <t>Elena M</t>
  </si>
  <si>
    <t>Sorisi</t>
  </si>
  <si>
    <t>625374614</t>
  </si>
  <si>
    <t>Julia E Porzio, Intern</t>
  </si>
  <si>
    <t>Previously Intern, working for Andrew J Lanza, Office of Senator, Personal Staff Office, Senate, reporting to Andrew J Lanza, Deputy Majorty Leader for Government Oversight and Accountability. Set inactive on 19-SEP-2017.</t>
  </si>
  <si>
    <t>Julia E Porzio</t>
  </si>
  <si>
    <t>Julia E</t>
  </si>
  <si>
    <t>Porzio</t>
  </si>
  <si>
    <t>625374611</t>
  </si>
  <si>
    <t>Madeleine M Nasta, Constituent Aide</t>
  </si>
  <si>
    <t>Previously Constituent Aide, working for Andrew J Lanza, Office of Senator, Personal Staff Office, Senate, reporting to Andrew J Lanza, Deputy Majorty Leader for Government Oversight and Accountability. Set inactive on 19-SEP-2017.</t>
  </si>
  <si>
    <t>Madeleine M Nasta</t>
  </si>
  <si>
    <t>Madeleine M</t>
  </si>
  <si>
    <t>Nasta</t>
  </si>
  <si>
    <t>Constituent Aide</t>
  </si>
  <si>
    <t>625374609</t>
  </si>
  <si>
    <t>Jordan B Lowmark, Intern</t>
  </si>
  <si>
    <t>Jordan B Lowmark</t>
  </si>
  <si>
    <t>Jordan B</t>
  </si>
  <si>
    <t>Lowmark</t>
  </si>
  <si>
    <t>625374608</t>
  </si>
  <si>
    <t>Graham D Wise, Special Assistant To The Senator</t>
  </si>
  <si>
    <t>Graham D Wise</t>
  </si>
  <si>
    <t>Graham D</t>
  </si>
  <si>
    <t>Wise</t>
  </si>
  <si>
    <t>625374603</t>
  </si>
  <si>
    <t>Holly J Mckenna, Senior Communications Associate</t>
  </si>
  <si>
    <t>Previously Senior Communications Associate, working for Patricia A. Ritchie, Office of Senator, Personal Staff Office, Senate, reporting to Patricia A. Ritchie, Deputy Majority Leader for Senate/Assembly Relations. Set inactive on 22-JAN-2018.</t>
  </si>
  <si>
    <t>Holly J Mckenna</t>
  </si>
  <si>
    <t>Holly J</t>
  </si>
  <si>
    <t>Senior Communications Associate</t>
  </si>
  <si>
    <t>625374599</t>
  </si>
  <si>
    <t>Santina E Baker, Special Events Coordinator</t>
  </si>
  <si>
    <t>Santina E Baker</t>
  </si>
  <si>
    <t>Santina E</t>
  </si>
  <si>
    <t>Baker</t>
  </si>
  <si>
    <t>Special Events Coordinator</t>
  </si>
  <si>
    <t>625374592</t>
  </si>
  <si>
    <t>Hennessy S Reyes, Community Affairs Representative</t>
  </si>
  <si>
    <t>Hennessy S Reyes</t>
  </si>
  <si>
    <t>Hennessy S</t>
  </si>
  <si>
    <t>Reyes</t>
  </si>
  <si>
    <t>625374588</t>
  </si>
  <si>
    <t>Latoya Matthew, Director Of Comnty Affairs &amp; Counsel</t>
  </si>
  <si>
    <t>Latoya Matthew</t>
  </si>
  <si>
    <t>Latoya</t>
  </si>
  <si>
    <t>Director Of Comnty Affairs &amp; Counsel</t>
  </si>
  <si>
    <t>625374586</t>
  </si>
  <si>
    <t>Fendi J Linan, Director Of Constituent Services</t>
  </si>
  <si>
    <t>Community Liaison for Former Senator Daniel Squadron.</t>
  </si>
  <si>
    <t>Fendi J Linan</t>
  </si>
  <si>
    <t>Fendi J</t>
  </si>
  <si>
    <t>Linan</t>
  </si>
  <si>
    <t>625374582</t>
  </si>
  <si>
    <t>Joseph A Telano, Director Of Operations</t>
  </si>
  <si>
    <t>Joseph A Telano</t>
  </si>
  <si>
    <t>Joseph A</t>
  </si>
  <si>
    <t>Telano</t>
  </si>
  <si>
    <t>625374579</t>
  </si>
  <si>
    <t>Raida Hossain, Director Of Constituent Affairs</t>
  </si>
  <si>
    <t>Raida Hossain</t>
  </si>
  <si>
    <t>Raida</t>
  </si>
  <si>
    <t>Hossain</t>
  </si>
  <si>
    <t>Director Of Constituent Affairs</t>
  </si>
  <si>
    <t>625374576</t>
  </si>
  <si>
    <t>Erin M Mctiernan, Community Liaison</t>
  </si>
  <si>
    <t>Previously Community Liaison, working for Thomas D. Croci, Office of Senator, Personal Staff Office, Senate, reporting to Thomas D. Croci, Senator. Set inactive on 19-SEP-2017.</t>
  </si>
  <si>
    <t>Thomas Croci, Office of Senator, Personal Staff Office, Senate</t>
  </si>
  <si>
    <t>Erin M Mctiernan</t>
  </si>
  <si>
    <t>Erin M</t>
  </si>
  <si>
    <t>Mctiernan</t>
  </si>
  <si>
    <t>625374573</t>
  </si>
  <si>
    <t>Aidan P Hughes, Staff Assistant</t>
  </si>
  <si>
    <t>Aidan P Hughes</t>
  </si>
  <si>
    <t>Aidan P</t>
  </si>
  <si>
    <t>Hughes</t>
  </si>
  <si>
    <t>625374569</t>
  </si>
  <si>
    <t>Michael P Hegarty, Community Liaison</t>
  </si>
  <si>
    <t>Michael P Hegarty</t>
  </si>
  <si>
    <t>Michael P</t>
  </si>
  <si>
    <t>Hegarty</t>
  </si>
  <si>
    <t>625374567</t>
  </si>
  <si>
    <t>Adam S Fogel, Chief Of Staff</t>
  </si>
  <si>
    <t>fogel@nysenate.org</t>
  </si>
  <si>
    <t>Adam S Fogel</t>
  </si>
  <si>
    <t>Adam S</t>
  </si>
  <si>
    <t>Fogel</t>
  </si>
  <si>
    <t>592236206</t>
  </si>
  <si>
    <t>Vanessa K Salman, Executive Assistant/scheduler</t>
  </si>
  <si>
    <t>Previously Intern, working for Intern Program, Central Staff Office, Assembly. Set inactive on 20-SEP-2017.</t>
  </si>
  <si>
    <t>Vanessa K Salman</t>
  </si>
  <si>
    <t>Vanessa K</t>
  </si>
  <si>
    <t>Salman</t>
  </si>
  <si>
    <t>Executive Assistant/scheduler</t>
  </si>
  <si>
    <t>568448211</t>
  </si>
  <si>
    <t>Robert J Kappstatter, Communications Director</t>
  </si>
  <si>
    <t>Previously Sr Advisor for Assemblymember Luis Sepulveda until 2018.</t>
  </si>
  <si>
    <t>Robert J Kappstatter</t>
  </si>
  <si>
    <t>Robert J</t>
  </si>
  <si>
    <t>Kappstatter</t>
  </si>
  <si>
    <t>568448013</t>
  </si>
  <si>
    <t>Pedro J Gonzalez-Ortiz, Community Liaison</t>
  </si>
  <si>
    <t>Pedro J Gonzalez-Ortiz</t>
  </si>
  <si>
    <t>Pedro J</t>
  </si>
  <si>
    <t>Gonzalez-Ortiz</t>
  </si>
  <si>
    <t>568447910</t>
  </si>
  <si>
    <t>Mykela M Martinez, District Representative</t>
  </si>
  <si>
    <t>Mykela M Martinez</t>
  </si>
  <si>
    <t>Mykela M</t>
  </si>
  <si>
    <t>568447774</t>
  </si>
  <si>
    <t>Michael J Graham, Constituent Services Representative</t>
  </si>
  <si>
    <t>grahamm@nyassembly.gov</t>
  </si>
  <si>
    <t>Michael J Graham</t>
  </si>
  <si>
    <t>Michael J</t>
  </si>
  <si>
    <t>Graham</t>
  </si>
  <si>
    <t>568447747</t>
  </si>
  <si>
    <t>Michael J Fox, Legislative Assistant</t>
  </si>
  <si>
    <t>Michael J Fox</t>
  </si>
  <si>
    <t>568447746</t>
  </si>
  <si>
    <t>Marykate Acquisto, Scheduling Director</t>
  </si>
  <si>
    <t>acquistom@nyassembly.gov</t>
  </si>
  <si>
    <t>Marykate Acquisto</t>
  </si>
  <si>
    <t>Marykate</t>
  </si>
  <si>
    <t>Acquisto</t>
  </si>
  <si>
    <t>568447683</t>
  </si>
  <si>
    <t>Justin M Birzon, Assistant Counsel</t>
  </si>
  <si>
    <t>birzonj@nyassembly.gov</t>
  </si>
  <si>
    <t>Justin M Birzon</t>
  </si>
  <si>
    <t>Justin M</t>
  </si>
  <si>
    <t>Birzon</t>
  </si>
  <si>
    <t>568447332</t>
  </si>
  <si>
    <t>Joelle M Zullo, Legislative Initiative Coordinator</t>
  </si>
  <si>
    <t>zulloj@nyassembly.gov</t>
  </si>
  <si>
    <t>Joelle M Zullo</t>
  </si>
  <si>
    <t>Zullo</t>
  </si>
  <si>
    <t>Legislative Initiative Coordinator</t>
  </si>
  <si>
    <t>568447275</t>
  </si>
  <si>
    <t>David N Dedon, Microfilm Clerk</t>
  </si>
  <si>
    <t>Senate M&amp;o/inv &amp; Records Management, Central Staff Office, Senate</t>
  </si>
  <si>
    <t>dedond@nyassembly.gov</t>
  </si>
  <si>
    <t>David N Dedon</t>
  </si>
  <si>
    <t>David N</t>
  </si>
  <si>
    <t>Dedon</t>
  </si>
  <si>
    <t>Microfilm Clerk</t>
  </si>
  <si>
    <t>568446965</t>
  </si>
  <si>
    <t>Christine M Rodriguez, Senior Grants Specialist</t>
  </si>
  <si>
    <t>rodriguezc@nyassembly.gov</t>
  </si>
  <si>
    <t>Christine M Rodriguez</t>
  </si>
  <si>
    <t>Christine M</t>
  </si>
  <si>
    <t>Rodriguez</t>
  </si>
  <si>
    <t>Senior Grants Specialist</t>
  </si>
  <si>
    <t>568446902</t>
  </si>
  <si>
    <t>Brian M Coffin, Legislative Director</t>
  </si>
  <si>
    <t>coffinb@nyassembly.gov</t>
  </si>
  <si>
    <t>Brian M Coffin</t>
  </si>
  <si>
    <t>Brian M</t>
  </si>
  <si>
    <t>Coffin</t>
  </si>
  <si>
    <t>568446819</t>
  </si>
  <si>
    <t>Anton A Konev, Director Of Legislative Affairs</t>
  </si>
  <si>
    <t>Previously Chief of Staff for Assemblymember Luis Sepulveda until 2018.</t>
  </si>
  <si>
    <t>konev@nysenate.gov</t>
  </si>
  <si>
    <t>Anton A Konev</t>
  </si>
  <si>
    <t>Anton A</t>
  </si>
  <si>
    <t>Konev</t>
  </si>
  <si>
    <t>Director Of Legislative Affairs</t>
  </si>
  <si>
    <t>568446761</t>
  </si>
  <si>
    <t>Aneta Golaszewski, District Representative</t>
  </si>
  <si>
    <t>Aneta Golaszewski</t>
  </si>
  <si>
    <t>Aneta</t>
  </si>
  <si>
    <t>Golaszewski</t>
  </si>
  <si>
    <t>568446720</t>
  </si>
  <si>
    <t>Andrew M Dugan, Director Of Communications</t>
  </si>
  <si>
    <t>dugana@nyassembly.gov</t>
  </si>
  <si>
    <t>Andrew M Dugan</t>
  </si>
  <si>
    <t>Andrew M</t>
  </si>
  <si>
    <t>Dugan</t>
  </si>
  <si>
    <t>568446719</t>
  </si>
  <si>
    <t>Michael C Jefferson, Communications Director</t>
  </si>
  <si>
    <t>Michael C Jefferson</t>
  </si>
  <si>
    <t>Jefferson</t>
  </si>
  <si>
    <t>567679402</t>
  </si>
  <si>
    <t>Richard F Distel, Correspondence Assistant</t>
  </si>
  <si>
    <t>Richard F Distel</t>
  </si>
  <si>
    <t>Richard F</t>
  </si>
  <si>
    <t>Distel</t>
  </si>
  <si>
    <t>Correspondence Assistant</t>
  </si>
  <si>
    <t>567679401</t>
  </si>
  <si>
    <t>Gabriella E Wagner, Constituent Aide</t>
  </si>
  <si>
    <t>Gabriella E Wagner</t>
  </si>
  <si>
    <t>Gabriella E</t>
  </si>
  <si>
    <t>Wagner</t>
  </si>
  <si>
    <t>567679396</t>
  </si>
  <si>
    <t>Andrew D Razzore, Intern</t>
  </si>
  <si>
    <t>Previously Intern, working for Andrew J Lanza, Office of Senator, Personal Staff Office, Senate, reporting to Andrew J Lanza, Deputy Majorty Leader for Government Oversight and Accountability. Set inactive on 12-JUN-2017.</t>
  </si>
  <si>
    <t>Andrew D Razzore</t>
  </si>
  <si>
    <t>Andrew D</t>
  </si>
  <si>
    <t>Razzore</t>
  </si>
  <si>
    <t>567679395</t>
  </si>
  <si>
    <t>Conner J Quinn, Press Secretary</t>
  </si>
  <si>
    <t>Conner J Quinn</t>
  </si>
  <si>
    <t>Quinn</t>
  </si>
  <si>
    <t>567679391</t>
  </si>
  <si>
    <t>Keryn C Lemp, Assistant Deputy Chief Of Staff</t>
  </si>
  <si>
    <t>Lemp@nyc.gov</t>
  </si>
  <si>
    <t>Keryn C Lemp</t>
  </si>
  <si>
    <t>Keryn C</t>
  </si>
  <si>
    <t>Lemp</t>
  </si>
  <si>
    <t>Assistant Deputy Chief Of Staff</t>
  </si>
  <si>
    <t>567679387</t>
  </si>
  <si>
    <t>Matthew R Bayley, District Representative</t>
  </si>
  <si>
    <t>Previously District Representative, working for Tony Avella, Office of Senator, Personal Staff Office, Senate, reporting to Tony Avella, Assistant Conference Leader for Policy and Administration of Independent Democratic Conference. Set inactive on 12-JUN-2017.</t>
  </si>
  <si>
    <t>Matthew R Bayley</t>
  </si>
  <si>
    <t>Bayley</t>
  </si>
  <si>
    <t>567679381</t>
  </si>
  <si>
    <t>Susan I Kaplan, Legislative Analyst</t>
  </si>
  <si>
    <t>Carl L. Marcellino, Office of Senator, Personal Staff Office, Senate</t>
  </si>
  <si>
    <t>Susan I Kaplan</t>
  </si>
  <si>
    <t>Susan I</t>
  </si>
  <si>
    <t>Kaplan</t>
  </si>
  <si>
    <t>567679377</t>
  </si>
  <si>
    <t>David P Schnall, Special Assistant</t>
  </si>
  <si>
    <t>David P Schnall</t>
  </si>
  <si>
    <t>David P</t>
  </si>
  <si>
    <t>Schnall</t>
  </si>
  <si>
    <t>567679374</t>
  </si>
  <si>
    <t>Susan J Rowley, Constituent Specialist</t>
  </si>
  <si>
    <t>Susan J Rowley</t>
  </si>
  <si>
    <t>Susan J</t>
  </si>
  <si>
    <t>Rowley</t>
  </si>
  <si>
    <t>567679373</t>
  </si>
  <si>
    <t>Randall G Holcomb, Constituent Specialist</t>
  </si>
  <si>
    <t>Randall G Holcomb</t>
  </si>
  <si>
    <t>Randall G</t>
  </si>
  <si>
    <t>Holcomb</t>
  </si>
  <si>
    <t>567679371</t>
  </si>
  <si>
    <t>Melissa K Gonzalez, Dir. Of Operations &amp;amp; Legis. Director</t>
  </si>
  <si>
    <t>Melissa K Gonzalez</t>
  </si>
  <si>
    <t>Melissa K</t>
  </si>
  <si>
    <t>Gonzalez</t>
  </si>
  <si>
    <t>Dir. Of Operations &amp; Legis. Director</t>
  </si>
  <si>
    <t>567679370</t>
  </si>
  <si>
    <t>Kimberly C Peck, Field Representative</t>
  </si>
  <si>
    <t>Kimberly C Peck</t>
  </si>
  <si>
    <t>Kimberly C</t>
  </si>
  <si>
    <t>Peck</t>
  </si>
  <si>
    <t>Field Representative</t>
  </si>
  <si>
    <t>567679367</t>
  </si>
  <si>
    <t>Sean P O'neil, Field Representative</t>
  </si>
  <si>
    <t>Sean P O'neil</t>
  </si>
  <si>
    <t>Sean P</t>
  </si>
  <si>
    <t>O'neil</t>
  </si>
  <si>
    <t>567679366</t>
  </si>
  <si>
    <t>Christopher F Knospe, Chief Of Staff</t>
  </si>
  <si>
    <t>Christopher F Knospe</t>
  </si>
  <si>
    <t>Christopher F</t>
  </si>
  <si>
    <t>Knospe</t>
  </si>
  <si>
    <t>567679364</t>
  </si>
  <si>
    <t>Emma C Balkin, Senate Aide</t>
  </si>
  <si>
    <t>Emma C Balkin</t>
  </si>
  <si>
    <t>Emma C</t>
  </si>
  <si>
    <t>Balkin</t>
  </si>
  <si>
    <t>Senate Aide</t>
  </si>
  <si>
    <t>567679361</t>
  </si>
  <si>
    <t>Chol-awan A Majok, Community Engagement Representative</t>
  </si>
  <si>
    <t>David J. Valesky</t>
  </si>
  <si>
    <t>David J. Valesky, Office of Senator, Personal Staff Office, Senate</t>
  </si>
  <si>
    <t>Chol-awan A Majok</t>
  </si>
  <si>
    <t>Chol-awan A</t>
  </si>
  <si>
    <t>Majok</t>
  </si>
  <si>
    <t>Community Engagement Representative</t>
  </si>
  <si>
    <t>567679356</t>
  </si>
  <si>
    <t>Catherine M Oteri, Executive Aide</t>
  </si>
  <si>
    <t>Catherine M Oteri</t>
  </si>
  <si>
    <t>Oteri</t>
  </si>
  <si>
    <t>567679354</t>
  </si>
  <si>
    <t>Kathy L Wade, Chief Of Staff</t>
  </si>
  <si>
    <t>Kathy L Wade</t>
  </si>
  <si>
    <t>Kathy L</t>
  </si>
  <si>
    <t>567679347</t>
  </si>
  <si>
    <t>Jennifer E Rimmer, Special Advisor</t>
  </si>
  <si>
    <t>Jennifer E Rimmer</t>
  </si>
  <si>
    <t>Jennifer E</t>
  </si>
  <si>
    <t>Rimmer</t>
  </si>
  <si>
    <t>Special Advisor</t>
  </si>
  <si>
    <t>567679346</t>
  </si>
  <si>
    <t>Carmella R Mantello, Legislative Director</t>
  </si>
  <si>
    <t>Elizabeth Little, Assistant Minority Leader for Policy and Administration</t>
  </si>
  <si>
    <t>Elizabeth Little, Office of Senator, Personal Staff Office, Senate</t>
  </si>
  <si>
    <t>Carmella R Mantello</t>
  </si>
  <si>
    <t>Carmella R</t>
  </si>
  <si>
    <t>Mantello</t>
  </si>
  <si>
    <t>567679341</t>
  </si>
  <si>
    <t>Madeline L Grunewald, Scheduler/community Liaison</t>
  </si>
  <si>
    <t>grunewal@nysenate.gov</t>
  </si>
  <si>
    <t>Madeline L Grunewald</t>
  </si>
  <si>
    <t>Madeline L</t>
  </si>
  <si>
    <t>Grunewald</t>
  </si>
  <si>
    <t>567679338</t>
  </si>
  <si>
    <t>Wendy Brennan, Community Outreach &amp;amp; Constituent Ser</t>
  </si>
  <si>
    <t>Wendy Brennan</t>
  </si>
  <si>
    <t>Wendy</t>
  </si>
  <si>
    <t>Brennan</t>
  </si>
  <si>
    <t>Community Outreach &amp; Constituent Ser</t>
  </si>
  <si>
    <t>567679337</t>
  </si>
  <si>
    <t>Waliur Rahman, District Representative</t>
  </si>
  <si>
    <t>Previously Public Affairs Assistant, working for Fred Akshar, Office of Senator, Personal Staff Office, Senate, reporting to Fred Akshar, Senator. Set inactive on 19-SEP-2017.</t>
  </si>
  <si>
    <t>Waliur Rahman</t>
  </si>
  <si>
    <t>Waliur</t>
  </si>
  <si>
    <t>Rahman</t>
  </si>
  <si>
    <t>567679334</t>
  </si>
  <si>
    <t>Mina R Hoblitz, Constituent Services Assistant</t>
  </si>
  <si>
    <t>Mina R Hoblitz</t>
  </si>
  <si>
    <t>Mina R</t>
  </si>
  <si>
    <t>Hoblitz</t>
  </si>
  <si>
    <t>567679331</t>
  </si>
  <si>
    <t>Cheryl K Grafton, Public Affairs Coordinator</t>
  </si>
  <si>
    <t>Cheryl K Grafton</t>
  </si>
  <si>
    <t>Cheryl K</t>
  </si>
  <si>
    <t>Grafton</t>
  </si>
  <si>
    <t>Public Affairs Coordinator</t>
  </si>
  <si>
    <t>567679324</t>
  </si>
  <si>
    <t>Benjamin L Federman, District Coordinator</t>
  </si>
  <si>
    <t>Benjamin L Federman</t>
  </si>
  <si>
    <t>Benjamin L</t>
  </si>
  <si>
    <t>Federman</t>
  </si>
  <si>
    <t>District Coordinator</t>
  </si>
  <si>
    <t>567679323</t>
  </si>
  <si>
    <t>Anthony J Stanish, Constituent Coordinator</t>
  </si>
  <si>
    <t>Anthony J Stanish</t>
  </si>
  <si>
    <t>Stanish</t>
  </si>
  <si>
    <t>567679320</t>
  </si>
  <si>
    <t>Benjamin H Kosinski, Assistant Counsel</t>
  </si>
  <si>
    <t>Benjamin H Kosinski</t>
  </si>
  <si>
    <t>Benjamin H</t>
  </si>
  <si>
    <t>Kosinski</t>
  </si>
  <si>
    <t>567679316</t>
  </si>
  <si>
    <t>Brittany L Kolbe, District Coordinator</t>
  </si>
  <si>
    <t>Brittany L Kolbe</t>
  </si>
  <si>
    <t>Brittany L</t>
  </si>
  <si>
    <t>Kolbe</t>
  </si>
  <si>
    <t>567679314</t>
  </si>
  <si>
    <t>Randi M Kelder, Constituent Coordinator</t>
  </si>
  <si>
    <t>Randi M Kelder</t>
  </si>
  <si>
    <t>Randi M</t>
  </si>
  <si>
    <t>Kelder</t>
  </si>
  <si>
    <t>567679312</t>
  </si>
  <si>
    <t>Jascelyn L Parson, Office Coordinator</t>
  </si>
  <si>
    <t>Jascelyn L Parson</t>
  </si>
  <si>
    <t>Jascelyn L</t>
  </si>
  <si>
    <t>Parson</t>
  </si>
  <si>
    <t>567679310</t>
  </si>
  <si>
    <t>Ranell Ogilvie, Community Liaison</t>
  </si>
  <si>
    <t>Ranell Ogilvie</t>
  </si>
  <si>
    <t>Ranell</t>
  </si>
  <si>
    <t>Ogilvie</t>
  </si>
  <si>
    <t>567679308</t>
  </si>
  <si>
    <t>Maria Angelica Martinez Corzo, Director Of Policy &amp; Legislation</t>
  </si>
  <si>
    <t>amartin@nysenate.gov</t>
  </si>
  <si>
    <t>martinezangelica150@gmail.com</t>
  </si>
  <si>
    <t>Maria Angelica Martinez Corzo</t>
  </si>
  <si>
    <t>Angelica</t>
  </si>
  <si>
    <t>Director Of Policy &amp; Legislation</t>
  </si>
  <si>
    <t>567679306</t>
  </si>
  <si>
    <t>Dominique E Maddox, Special Assistant</t>
  </si>
  <si>
    <t>Maddow@nysenate.gov</t>
  </si>
  <si>
    <t>Dominique E Maddox</t>
  </si>
  <si>
    <t>Dominique E</t>
  </si>
  <si>
    <t>Maddox</t>
  </si>
  <si>
    <t>567679305</t>
  </si>
  <si>
    <t>Jason D Laidley, Chief Of Staff</t>
  </si>
  <si>
    <t>Laidley@nysenate.gov</t>
  </si>
  <si>
    <t>Jason D Laidley</t>
  </si>
  <si>
    <t>Laidley</t>
  </si>
  <si>
    <t>567679303</t>
  </si>
  <si>
    <t>Unique N Groom, Community Liaison</t>
  </si>
  <si>
    <t>Unique N Groom</t>
  </si>
  <si>
    <t>Unique N</t>
  </si>
  <si>
    <t>Groom</t>
  </si>
  <si>
    <t>567679302</t>
  </si>
  <si>
    <t>Nancy J Garay, Administrative Assistant</t>
  </si>
  <si>
    <t>ngaray@nysenate.gov</t>
  </si>
  <si>
    <t>Nancy J Garay</t>
  </si>
  <si>
    <t>Garay</t>
  </si>
  <si>
    <t>567679299</t>
  </si>
  <si>
    <t>Isaac Addoh, Community Liaison</t>
  </si>
  <si>
    <t>Isaac Addoh</t>
  </si>
  <si>
    <t>Isaac</t>
  </si>
  <si>
    <t>Addoh</t>
  </si>
  <si>
    <t>567679298</t>
  </si>
  <si>
    <t>Chiedu A Uzoigwe, Constituent Services</t>
  </si>
  <si>
    <t>Chiedu A Uzoigwe</t>
  </si>
  <si>
    <t>Chiedu A</t>
  </si>
  <si>
    <t>Uzoigwe</t>
  </si>
  <si>
    <t>567679296</t>
  </si>
  <si>
    <t>Ashley L O'neill, Executive Assistant/scheduler</t>
  </si>
  <si>
    <t>Ashley L O'neill</t>
  </si>
  <si>
    <t>Ashley L</t>
  </si>
  <si>
    <t>O'neill</t>
  </si>
  <si>
    <t>567679294</t>
  </si>
  <si>
    <t>Latoya R Benjamin, Director Of Economic Development</t>
  </si>
  <si>
    <t>Latoya R Benjamin</t>
  </si>
  <si>
    <t>Latoya R</t>
  </si>
  <si>
    <t>Director Of Economic Development</t>
  </si>
  <si>
    <t>567679290</t>
  </si>
  <si>
    <t>Andy Salas, District Representative</t>
  </si>
  <si>
    <t>Andy Salas</t>
  </si>
  <si>
    <t>Andy</t>
  </si>
  <si>
    <t>Salas</t>
  </si>
  <si>
    <t>567679286</t>
  </si>
  <si>
    <t>Jose Rodriguez Jr, Executive Director/district Office</t>
  </si>
  <si>
    <t>Jose Rodriguez Jr</t>
  </si>
  <si>
    <t>Jose</t>
  </si>
  <si>
    <t>Rodriguez Jr</t>
  </si>
  <si>
    <t>Executive Director/district Office</t>
  </si>
  <si>
    <t>567679285</t>
  </si>
  <si>
    <t>Romaldo L Peart, Administrative Assistant</t>
  </si>
  <si>
    <t>Romaldo L Peart</t>
  </si>
  <si>
    <t>Romaldo L</t>
  </si>
  <si>
    <t>Peart</t>
  </si>
  <si>
    <t>567679283</t>
  </si>
  <si>
    <t>Vjollca Abdullahu, Executive Assistant</t>
  </si>
  <si>
    <t>Vjollca Abdullahu</t>
  </si>
  <si>
    <t>Vjollca</t>
  </si>
  <si>
    <t>Abdullahu</t>
  </si>
  <si>
    <t>567679275</t>
  </si>
  <si>
    <t>Samuel L Williams, Community Liaison</t>
  </si>
  <si>
    <t>Samuel L Williams</t>
  </si>
  <si>
    <t>Samuel L</t>
  </si>
  <si>
    <t>567679273</t>
  </si>
  <si>
    <t>Derek R Mathis, Community Liaison</t>
  </si>
  <si>
    <t>Derek R Mathis</t>
  </si>
  <si>
    <t>Derek R</t>
  </si>
  <si>
    <t>Mathis</t>
  </si>
  <si>
    <t>567679271</t>
  </si>
  <si>
    <t>Tammie S Williams, District Director</t>
  </si>
  <si>
    <t>Tswillia@nysenate.gov</t>
  </si>
  <si>
    <t>Tammie S Williams</t>
  </si>
  <si>
    <t>Tammie S</t>
  </si>
  <si>
    <t>567679263</t>
  </si>
  <si>
    <t>Michael F Reid, Chief Of Staff</t>
  </si>
  <si>
    <t>Michael F Reid</t>
  </si>
  <si>
    <t>Michael F</t>
  </si>
  <si>
    <t>567679262</t>
  </si>
  <si>
    <t>Chelsea M Lemon, Regional Director</t>
  </si>
  <si>
    <t>Chelsea M Lemon</t>
  </si>
  <si>
    <t>Chelsea M</t>
  </si>
  <si>
    <t>Lemon</t>
  </si>
  <si>
    <t>Regional Director</t>
  </si>
  <si>
    <t>567679260</t>
  </si>
  <si>
    <t>Kevin C Devlin, Legislative Aide</t>
  </si>
  <si>
    <t>Kevin C Devlin</t>
  </si>
  <si>
    <t>Kevin C</t>
  </si>
  <si>
    <t>Devlin</t>
  </si>
  <si>
    <t>567679255</t>
  </si>
  <si>
    <t>Lindsay P Turk, Office Manager</t>
  </si>
  <si>
    <t>bednarcz@nysenate.gov</t>
  </si>
  <si>
    <t>Lindsay P Turk</t>
  </si>
  <si>
    <t>Lindsay P</t>
  </si>
  <si>
    <t>Turk</t>
  </si>
  <si>
    <t>567679253</t>
  </si>
  <si>
    <t>John D Mcbride, Community Liaison</t>
  </si>
  <si>
    <t>John D Mcbride</t>
  </si>
  <si>
    <t>John D</t>
  </si>
  <si>
    <t>Mcbride</t>
  </si>
  <si>
    <t>567679249</t>
  </si>
  <si>
    <t>Rebecca E Doss, Assistant Communication Director</t>
  </si>
  <si>
    <t>Rebecca E Doss</t>
  </si>
  <si>
    <t>Rebecca E</t>
  </si>
  <si>
    <t>Doss</t>
  </si>
  <si>
    <t>Assistant Communication Director</t>
  </si>
  <si>
    <t>567679247</t>
  </si>
  <si>
    <t>Jordan M Denzak, Constituent Services Representative</t>
  </si>
  <si>
    <t>Jordan M Denzak</t>
  </si>
  <si>
    <t>Jordan M</t>
  </si>
  <si>
    <t>Denzak</t>
  </si>
  <si>
    <t>567679246</t>
  </si>
  <si>
    <t>Hermon R Card, Special Assistant</t>
  </si>
  <si>
    <t>Previously Special Assistant, working for John DeFrancisco, Office of Senator, Personal Staff Office, Senate, reporting to John DeFrancisco, Deputy Majority Leader. Set inactive on 22-JAN-2018.</t>
  </si>
  <si>
    <t>Hermon R Card</t>
  </si>
  <si>
    <t>Hermon R</t>
  </si>
  <si>
    <t>Card</t>
  </si>
  <si>
    <t>567679245</t>
  </si>
  <si>
    <t>Andrew T Toranzo, Legislative Assistant</t>
  </si>
  <si>
    <t>Andrew T Toranzo</t>
  </si>
  <si>
    <t>Andrew T</t>
  </si>
  <si>
    <t>Toranzo</t>
  </si>
  <si>
    <t>567679243</t>
  </si>
  <si>
    <t>Laurie B Hannon, Administrative Assistant</t>
  </si>
  <si>
    <t>Laurie B Hannon</t>
  </si>
  <si>
    <t>Laurie B</t>
  </si>
  <si>
    <t>Hannon</t>
  </si>
  <si>
    <t>567679242</t>
  </si>
  <si>
    <t>Jay Baez, Policy Analyst/community Liaison</t>
  </si>
  <si>
    <t>jaybaeznys@gmail.com</t>
  </si>
  <si>
    <t>718-933-2034</t>
  </si>
  <si>
    <t>2432 Grand Concourse, Suite 506  
Bronx, NY 10458</t>
  </si>
  <si>
    <t>Jay Baez</t>
  </si>
  <si>
    <t>Jay</t>
  </si>
  <si>
    <t>Baez</t>
  </si>
  <si>
    <t>Policy Analyst/community Liaison</t>
  </si>
  <si>
    <t>567679240</t>
  </si>
  <si>
    <t>Terell L Brock, Community Liaison</t>
  </si>
  <si>
    <t>Terell L Brock</t>
  </si>
  <si>
    <t>Terell L</t>
  </si>
  <si>
    <t>Brock</t>
  </si>
  <si>
    <t>567679238</t>
  </si>
  <si>
    <t>Tendrina Alexandre, Community Liaison</t>
  </si>
  <si>
    <t>Tendrina Alexandre</t>
  </si>
  <si>
    <t>Tendrina</t>
  </si>
  <si>
    <t>Alexandre</t>
  </si>
  <si>
    <t>567679237</t>
  </si>
  <si>
    <t>Emely C Paez, Chief Of Staff</t>
  </si>
  <si>
    <t>Emely C Paez</t>
  </si>
  <si>
    <t>Emely C</t>
  </si>
  <si>
    <t>Paez</t>
  </si>
  <si>
    <t>567679233</t>
  </si>
  <si>
    <t>Damaris Mone, Director Community Affairs</t>
  </si>
  <si>
    <t>Damaris Mone</t>
  </si>
  <si>
    <t>Damaris</t>
  </si>
  <si>
    <t>Mone`</t>
  </si>
  <si>
    <t>Director Community Affairs</t>
  </si>
  <si>
    <t>567679231</t>
  </si>
  <si>
    <t>David Burgoa, Director Of Constituent Services</t>
  </si>
  <si>
    <t>David Burgoa</t>
  </si>
  <si>
    <t>David</t>
  </si>
  <si>
    <t>Burgoa</t>
  </si>
  <si>
    <t>567679228</t>
  </si>
  <si>
    <t>Ashley P Dotter, Spcl Evnts Constit Relations Coord</t>
  </si>
  <si>
    <t>Ashley P Dotter</t>
  </si>
  <si>
    <t>Ashley P</t>
  </si>
  <si>
    <t>Dotter</t>
  </si>
  <si>
    <t>Spcl Evnts Constit Relations Coord</t>
  </si>
  <si>
    <t>567679226</t>
  </si>
  <si>
    <t>Tyler P Broker, Counsel</t>
  </si>
  <si>
    <t>Tyler P Broker</t>
  </si>
  <si>
    <t>Tyler P</t>
  </si>
  <si>
    <t>Broker</t>
  </si>
  <si>
    <t>567679225</t>
  </si>
  <si>
    <t>Sarah E Spellman, Constituent Liaison</t>
  </si>
  <si>
    <t>Sarah E Spellman</t>
  </si>
  <si>
    <t>Spellman</t>
  </si>
  <si>
    <t>567679222</t>
  </si>
  <si>
    <t>Jeffrey R Griffin, Constituent Liaison</t>
  </si>
  <si>
    <t>Jeffrey R Griffin</t>
  </si>
  <si>
    <t>Jeffrey R</t>
  </si>
  <si>
    <t>Griffin</t>
  </si>
  <si>
    <t>567679219</t>
  </si>
  <si>
    <t>Patrick J Cronin, Legislative Director</t>
  </si>
  <si>
    <t>Patrick J Cronin</t>
  </si>
  <si>
    <t>Cronin</t>
  </si>
  <si>
    <t>567679217</t>
  </si>
  <si>
    <t>Deborah A Coppola, Legislative Aide</t>
  </si>
  <si>
    <t>Previously Legislative Aide, working for Kathleen A. Marchione, Office of Senator, Personal Staff Office, Senate, reporting to Kathleen A. Marchione, Senator. Set inactive on 12-JUN-2017.</t>
  </si>
  <si>
    <t>Deborah A Coppola</t>
  </si>
  <si>
    <t>Deborah A</t>
  </si>
  <si>
    <t>Coppola</t>
  </si>
  <si>
    <t>567679216</t>
  </si>
  <si>
    <t>Erica D Bemiss, Director Of Communications</t>
  </si>
  <si>
    <t>Kemp Hannon, Office of Senator, Personal Staff Office, Senate</t>
  </si>
  <si>
    <t>Erica D Bemiss</t>
  </si>
  <si>
    <t>Erica D</t>
  </si>
  <si>
    <t>Bemiss</t>
  </si>
  <si>
    <t>567679214</t>
  </si>
  <si>
    <t>Raven M Robinson, Press Secretary</t>
  </si>
  <si>
    <t>Raven M Robinson</t>
  </si>
  <si>
    <t>Raven M</t>
  </si>
  <si>
    <t>567679212</t>
  </si>
  <si>
    <t>Lachanda C Marcelle-moor, Constituent Affairs Liaison</t>
  </si>
  <si>
    <t>Lachanda C Marcelle-moor</t>
  </si>
  <si>
    <t>Lachanda C</t>
  </si>
  <si>
    <t>Marcelle-moor</t>
  </si>
  <si>
    <t>Constituent Affairs Liaison</t>
  </si>
  <si>
    <t>567679211</t>
  </si>
  <si>
    <t>Jordine Y Jones, Legislative Director</t>
  </si>
  <si>
    <t>Alessandra Biaggi, Senator</t>
  </si>
  <si>
    <t>Jordine Y Jones</t>
  </si>
  <si>
    <t>Jordine Y</t>
  </si>
  <si>
    <t>Jones</t>
  </si>
  <si>
    <t>567679209</t>
  </si>
  <si>
    <t>Tayler D Jackson, District Director</t>
  </si>
  <si>
    <t>tjackson@nysenate.gov</t>
  </si>
  <si>
    <t>Tayler D Jackson</t>
  </si>
  <si>
    <t>Tayler D</t>
  </si>
  <si>
    <t>567679206</t>
  </si>
  <si>
    <t>Angel I Vasquez, Chief Of Staff</t>
  </si>
  <si>
    <t>avasquez@nysenate.gov</t>
  </si>
  <si>
    <t>Angel I Vasquez</t>
  </si>
  <si>
    <t>Angel I</t>
  </si>
  <si>
    <t>Vasquez</t>
  </si>
  <si>
    <t>567679203</t>
  </si>
  <si>
    <t>Susan M Russell, Special Counsel</t>
  </si>
  <si>
    <t>Susan M Russell</t>
  </si>
  <si>
    <t>Susan M</t>
  </si>
  <si>
    <t>Russell</t>
  </si>
  <si>
    <t>Special Counsel</t>
  </si>
  <si>
    <t>567679202</t>
  </si>
  <si>
    <t>Harold S Forsythe, Community Liaison</t>
  </si>
  <si>
    <t>Harold S Forsythe</t>
  </si>
  <si>
    <t>Harold S</t>
  </si>
  <si>
    <t>Forsythe</t>
  </si>
  <si>
    <t>567679200</t>
  </si>
  <si>
    <t>Jetsenia M Cenices, District Office Manager</t>
  </si>
  <si>
    <t>Jetsenia M Cenices</t>
  </si>
  <si>
    <t>Jetsenia M</t>
  </si>
  <si>
    <t>Cenices</t>
  </si>
  <si>
    <t>567679199</t>
  </si>
  <si>
    <t>Michael T Carter, Press Secretary</t>
  </si>
  <si>
    <t>mtcarter10@gmail.com</t>
  </si>
  <si>
    <t>Michael T Carter</t>
  </si>
  <si>
    <t>Michael T</t>
  </si>
  <si>
    <t>Carter</t>
  </si>
  <si>
    <t>567679198</t>
  </si>
  <si>
    <t>Claudia Carias Valenzuela, District Representative</t>
  </si>
  <si>
    <t>Claudia Carias Valenzuela</t>
  </si>
  <si>
    <t>Claudia</t>
  </si>
  <si>
    <t>Carias Valenzuela</t>
  </si>
  <si>
    <t>567679196</t>
  </si>
  <si>
    <t>Jane M Arrendell-johnson, District Representative</t>
  </si>
  <si>
    <t>jjohnson@nysenate.gov</t>
  </si>
  <si>
    <t>Jane M Arrendell-johnson</t>
  </si>
  <si>
    <t>Jane M</t>
  </si>
  <si>
    <t>Arrendell-johnson</t>
  </si>
  <si>
    <t>567679194</t>
  </si>
  <si>
    <t>Marko Kepi, Special Assistant</t>
  </si>
  <si>
    <t>Marko Kepi</t>
  </si>
  <si>
    <t>Marko</t>
  </si>
  <si>
    <t>Kepi</t>
  </si>
  <si>
    <t>567679193</t>
  </si>
  <si>
    <t>Oliver C Haynes, Community Liaison</t>
  </si>
  <si>
    <t>Oliver C Haynes</t>
  </si>
  <si>
    <t>Oliver C</t>
  </si>
  <si>
    <t>Haynes</t>
  </si>
  <si>
    <t>567679187</t>
  </si>
  <si>
    <t>Lakisha N Johnson, Community Liaison</t>
  </si>
  <si>
    <t>Lakisha N Johnson</t>
  </si>
  <si>
    <t>Lakisha N</t>
  </si>
  <si>
    <t>567679183</t>
  </si>
  <si>
    <t>David M Poleto Jr, Constituent Relations Assistant</t>
  </si>
  <si>
    <t>David M Poleto Jr</t>
  </si>
  <si>
    <t>David M</t>
  </si>
  <si>
    <t>Poleto Jr</t>
  </si>
  <si>
    <t>567679180</t>
  </si>
  <si>
    <t>Logan M Eddy, Senior Grants Specialist</t>
  </si>
  <si>
    <t>Logan M Eddy</t>
  </si>
  <si>
    <t>Logan M</t>
  </si>
  <si>
    <t>Eddy</t>
  </si>
  <si>
    <t>567679173</t>
  </si>
  <si>
    <t>Mary Romeo, Office Assistant</t>
  </si>
  <si>
    <t>Mary Romeo</t>
  </si>
  <si>
    <t>Mary</t>
  </si>
  <si>
    <t>Romeo</t>
  </si>
  <si>
    <t>Office Assistant</t>
  </si>
  <si>
    <t>567679171</t>
  </si>
  <si>
    <t>Gloria J Hunter, Community Relations Liaison</t>
  </si>
  <si>
    <t>Gloria J Hunter</t>
  </si>
  <si>
    <t>Gloria J</t>
  </si>
  <si>
    <t>Hunter</t>
  </si>
  <si>
    <t>567679168</t>
  </si>
  <si>
    <t>Robert W Welch, Constituent Relations Manager</t>
  </si>
  <si>
    <t>Robert W Welch</t>
  </si>
  <si>
    <t>Welch</t>
  </si>
  <si>
    <t>Constituent Relations Manager</t>
  </si>
  <si>
    <t>567679166</t>
  </si>
  <si>
    <t>Joshua M Veronica, Special Assistant</t>
  </si>
  <si>
    <t>Joshua M Veronica</t>
  </si>
  <si>
    <t>Joshua M</t>
  </si>
  <si>
    <t>Veronica</t>
  </si>
  <si>
    <t>567679165</t>
  </si>
  <si>
    <t>Erica L Lutz, Constituent Relations Aide</t>
  </si>
  <si>
    <t>Erica L Lutz</t>
  </si>
  <si>
    <t>Erica L</t>
  </si>
  <si>
    <t>Lutz</t>
  </si>
  <si>
    <t>567679160</t>
  </si>
  <si>
    <t>Russell J Goeseke, Community Representative</t>
  </si>
  <si>
    <t>Previously Community Representative, working for Robert G. Ortt, Office of Senator, Personal Staff Office, Senate, reporting to Robert G. Ortt, Senator. Set inactive on 12-JUN-2017.
Previously Community Representative, working for Robert G. Ortt, Office of Senator, Personal Staff Office, Senate, reporting to Robert Ortt, Senator. Set inactive on22-JAN-2018.</t>
  </si>
  <si>
    <t>Russell J Goeseke</t>
  </si>
  <si>
    <t>Russell J</t>
  </si>
  <si>
    <t>Goeseke</t>
  </si>
  <si>
    <t>567679158</t>
  </si>
  <si>
    <t>Maddilyn R Genovese, Director Of Community Relations</t>
  </si>
  <si>
    <t>Maddilyn R Genovese</t>
  </si>
  <si>
    <t>Maddilyn R</t>
  </si>
  <si>
    <t>Genovese</t>
  </si>
  <si>
    <t>Director Of Community Relations</t>
  </si>
  <si>
    <t>567679156</t>
  </si>
  <si>
    <t>Jennifer R Viechweg-horsford, Communications Coordinator</t>
  </si>
  <si>
    <t>Jennifer R Viechweg-horsford</t>
  </si>
  <si>
    <t>Jennifer R</t>
  </si>
  <si>
    <t>Viechweg-horsford</t>
  </si>
  <si>
    <t>567679154</t>
  </si>
  <si>
    <t>Lateef A Turral, Senior Constituent Liaison</t>
  </si>
  <si>
    <t>Lateef A Turral</t>
  </si>
  <si>
    <t>Lateef A</t>
  </si>
  <si>
    <t>Turral</t>
  </si>
  <si>
    <t>Senior Constituent Liaison</t>
  </si>
  <si>
    <t>567679152</t>
  </si>
  <si>
    <t>Diana Tetruashvily, Communications Assistant</t>
  </si>
  <si>
    <t>Diana Tetruashvily</t>
  </si>
  <si>
    <t>Diana</t>
  </si>
  <si>
    <t>Tetruashvily</t>
  </si>
  <si>
    <t>Communications Assistant</t>
  </si>
  <si>
    <t>567679150</t>
  </si>
  <si>
    <t>Danil Singh, Community Liaison / Scheduler</t>
  </si>
  <si>
    <t>Dsingh@nysenate.gov</t>
  </si>
  <si>
    <t>Danil Singh</t>
  </si>
  <si>
    <t>Danil</t>
  </si>
  <si>
    <t>Singh</t>
  </si>
  <si>
    <t>Community Liaison / Scheduler</t>
  </si>
  <si>
    <t>567679149</t>
  </si>
  <si>
    <t>Michelle R Edwin, Special Assistant To The Senator</t>
  </si>
  <si>
    <t>Michelle R Edwin</t>
  </si>
  <si>
    <t>Michelle R</t>
  </si>
  <si>
    <t>Edwin</t>
  </si>
  <si>
    <t>567679139</t>
  </si>
  <si>
    <t>Cecilia Hernandez, Deputy Chief Of Staff/operations</t>
  </si>
  <si>
    <t>Cecilia Hernandez</t>
  </si>
  <si>
    <t>Cecilia</t>
  </si>
  <si>
    <t>Hernandez</t>
  </si>
  <si>
    <t>Deputy Chief Of Staff/operations</t>
  </si>
  <si>
    <t>567679135</t>
  </si>
  <si>
    <t>Joseph L Toiv, Community Liaison</t>
  </si>
  <si>
    <t>Joseph L Toiv</t>
  </si>
  <si>
    <t>Joseph L</t>
  </si>
  <si>
    <t>567679132</t>
  </si>
  <si>
    <t>Lynne A Versaci, Special Events Coordinator</t>
  </si>
  <si>
    <t>Lynne A Versaci</t>
  </si>
  <si>
    <t>Lynne A</t>
  </si>
  <si>
    <t>Versaci</t>
  </si>
  <si>
    <t>567679127</t>
  </si>
  <si>
    <t>Caitlin M Mcgowan, Counsel</t>
  </si>
  <si>
    <t>Caitlin M Mcgowan</t>
  </si>
  <si>
    <t>Mcgowan</t>
  </si>
  <si>
    <t>567679126</t>
  </si>
  <si>
    <t>Shanna M Cassidy, Committee Clerk</t>
  </si>
  <si>
    <t>Shanna M Cassidy</t>
  </si>
  <si>
    <t>Shanna M</t>
  </si>
  <si>
    <t>Cassidy</t>
  </si>
  <si>
    <t>567679125</t>
  </si>
  <si>
    <t>Timothy J Berguson, Legislative Director</t>
  </si>
  <si>
    <t>Timothy J Berguson</t>
  </si>
  <si>
    <t>Berguson</t>
  </si>
  <si>
    <t>567679124</t>
  </si>
  <si>
    <t>John T Winton, Director Of Community Affairs &amp;amp; Spec</t>
  </si>
  <si>
    <t>John T Winton</t>
  </si>
  <si>
    <t>Winton</t>
  </si>
  <si>
    <t>Director Of Community Affairs &amp; Spec</t>
  </si>
  <si>
    <t>567679122</t>
  </si>
  <si>
    <t>O Peter T Michaelis, Photographer</t>
  </si>
  <si>
    <t>O Peter T Michaelis</t>
  </si>
  <si>
    <t>O Peter T</t>
  </si>
  <si>
    <t>Michaelis</t>
  </si>
  <si>
    <t>567679117</t>
  </si>
  <si>
    <t>Brian K Austin, Web Communications Specialist</t>
  </si>
  <si>
    <t>Brian K Austin</t>
  </si>
  <si>
    <t>Brian K</t>
  </si>
  <si>
    <t>Austin</t>
  </si>
  <si>
    <t>Web Communications Specialist</t>
  </si>
  <si>
    <t>567679113</t>
  </si>
  <si>
    <t>Charles M Trupia, Special Assistant</t>
  </si>
  <si>
    <t>Charles M Trupia</t>
  </si>
  <si>
    <t>Charles M</t>
  </si>
  <si>
    <t>Trupia</t>
  </si>
  <si>
    <t>567679111</t>
  </si>
  <si>
    <t>Denise M Decker, Executive Administrative Assistant</t>
  </si>
  <si>
    <t>Denise M Decker</t>
  </si>
  <si>
    <t>Denise M</t>
  </si>
  <si>
    <t>Decker</t>
  </si>
  <si>
    <t>Executive Administrative Assistant</t>
  </si>
  <si>
    <t>567679105</t>
  </si>
  <si>
    <t>Michael R Ambrecht, Counsel</t>
  </si>
  <si>
    <t>Michael R Ambrecht</t>
  </si>
  <si>
    <t>Ambrecht</t>
  </si>
  <si>
    <t>567679104</t>
  </si>
  <si>
    <t>Richard M Rodgers, Legislative Director</t>
  </si>
  <si>
    <t>Richard M Rodgers</t>
  </si>
  <si>
    <t>Richard M</t>
  </si>
  <si>
    <t>Rodgers</t>
  </si>
  <si>
    <t>567679103</t>
  </si>
  <si>
    <t>Palmira A Ortiz, Administrative Assistant</t>
  </si>
  <si>
    <t>Palmira A Ortiz</t>
  </si>
  <si>
    <t>Palmira A</t>
  </si>
  <si>
    <t>Ortiz</t>
  </si>
  <si>
    <t>567679101</t>
  </si>
  <si>
    <t>Mckayla A Mulhern, Policy Director</t>
  </si>
  <si>
    <t>Mckayla A Mulhern</t>
  </si>
  <si>
    <t>Mckayla A</t>
  </si>
  <si>
    <t>Mulhern</t>
  </si>
  <si>
    <t>567679100</t>
  </si>
  <si>
    <t>Tess Mcrae, Senior Associate</t>
  </si>
  <si>
    <t>Previously worked for Senator Toby Ann Stavisky</t>
  </si>
  <si>
    <t>mcrae@nysenate.gov</t>
  </si>
  <si>
    <t>Tess Mcrae</t>
  </si>
  <si>
    <t>Tess</t>
  </si>
  <si>
    <t>Mcrae</t>
  </si>
  <si>
    <t>Senior Associate</t>
  </si>
  <si>
    <t>567679094</t>
  </si>
  <si>
    <t>Gilbert K Hoe, Dir Comm Outreach / Legislative Aide</t>
  </si>
  <si>
    <t>Gilbert K Hoe</t>
  </si>
  <si>
    <t>Gilbert K</t>
  </si>
  <si>
    <t>Hoe</t>
  </si>
  <si>
    <t>Dir Comm Outreach / Legislative Aide</t>
  </si>
  <si>
    <t>567679093</t>
  </si>
  <si>
    <t>Judy M Goldman, Counsel</t>
  </si>
  <si>
    <t>Judy M Goldman</t>
  </si>
  <si>
    <t>Judy M</t>
  </si>
  <si>
    <t>Goldman</t>
  </si>
  <si>
    <t>567679084</t>
  </si>
  <si>
    <t>Jason A Salmon, Community Liaison</t>
  </si>
  <si>
    <t>Jason A Salmon</t>
  </si>
  <si>
    <t>Jason A</t>
  </si>
  <si>
    <t>Salmon</t>
  </si>
  <si>
    <t>567679074</t>
  </si>
  <si>
    <t>Shakti A Robbins-cubas, Community Liaison</t>
  </si>
  <si>
    <t>Shakti A Robbins-cubas</t>
  </si>
  <si>
    <t>Shakti A</t>
  </si>
  <si>
    <t>Robbins-cubas</t>
  </si>
  <si>
    <t>567679070</t>
  </si>
  <si>
    <t>Kristin J Mulligan, Administrative Assistant</t>
  </si>
  <si>
    <t>Kristin J Mulligan</t>
  </si>
  <si>
    <t>Kristin J</t>
  </si>
  <si>
    <t>567679067</t>
  </si>
  <si>
    <t>Meghan E Hurlburt, Constituent Affairs Liaison</t>
  </si>
  <si>
    <t>Meghan E Hurlburt</t>
  </si>
  <si>
    <t>Meghan E</t>
  </si>
  <si>
    <t>Hurlburt</t>
  </si>
  <si>
    <t>567679066</t>
  </si>
  <si>
    <t>Suzanne D D'alba, Bill Jacketing Clerk</t>
  </si>
  <si>
    <t>Ch/journal Clerk's Office, Central Staff Office, Senate</t>
  </si>
  <si>
    <t>Suzanne D D'alba</t>
  </si>
  <si>
    <t>Suzanne D</t>
  </si>
  <si>
    <t>D'alba</t>
  </si>
  <si>
    <t>Bill Jacketing Clerk</t>
  </si>
  <si>
    <t>567678720</t>
  </si>
  <si>
    <t>Katelyn S O'leary, Research Analyst</t>
  </si>
  <si>
    <t>oleary@nysenate.gov</t>
  </si>
  <si>
    <t>(518) 455-3587</t>
  </si>
  <si>
    <t>Leader's Office</t>
  </si>
  <si>
    <t>Katelyn S O'leary</t>
  </si>
  <si>
    <t>Katelyn S</t>
  </si>
  <si>
    <t>Research Analyst</t>
  </si>
  <si>
    <t>567678718</t>
  </si>
  <si>
    <t>Jessica A Dulong, Desk Operations Clerk</t>
  </si>
  <si>
    <t>Jessica A Dulong</t>
  </si>
  <si>
    <t>Jessica A</t>
  </si>
  <si>
    <t>Dulong</t>
  </si>
  <si>
    <t>Desk Operations Clerk</t>
  </si>
  <si>
    <t>567678715</t>
  </si>
  <si>
    <t>Staci M Lent, Payroll Processor</t>
  </si>
  <si>
    <t>Fo/payroll, Central Staff Office, Senate</t>
  </si>
  <si>
    <t>Staci M Lent</t>
  </si>
  <si>
    <t>Staci M</t>
  </si>
  <si>
    <t>Lent</t>
  </si>
  <si>
    <t>Payroll Processor</t>
  </si>
  <si>
    <t>567678714</t>
  </si>
  <si>
    <t>Melissa R Bartz, Payroll Processor</t>
  </si>
  <si>
    <t>Melissa R Bartz</t>
  </si>
  <si>
    <t>Melissa R</t>
  </si>
  <si>
    <t>Bartz</t>
  </si>
  <si>
    <t>567678712</t>
  </si>
  <si>
    <t>Michelle R Dolgow-cristofaro, Director Of Programming And Executiv</t>
  </si>
  <si>
    <t>Michelle R Dolgow-cristofaro</t>
  </si>
  <si>
    <t>Dolgow-cristofaro</t>
  </si>
  <si>
    <t>Director Of Programming And Executiv</t>
  </si>
  <si>
    <t>567678711</t>
  </si>
  <si>
    <t>Shawn G Stewart, Special Assistant</t>
  </si>
  <si>
    <t>Shawn G Stewart</t>
  </si>
  <si>
    <t>Shawn G</t>
  </si>
  <si>
    <t>Stewart</t>
  </si>
  <si>
    <t>567678707</t>
  </si>
  <si>
    <t>Peter R Rakowsky, Legislative Aide</t>
  </si>
  <si>
    <t>Peter R Rakowsky</t>
  </si>
  <si>
    <t>Peter R</t>
  </si>
  <si>
    <t>Rakowsky</t>
  </si>
  <si>
    <t>567678704</t>
  </si>
  <si>
    <t>Kristin M Maccera, Director Of Albany Operations</t>
  </si>
  <si>
    <t>Kristin M Maccera</t>
  </si>
  <si>
    <t>Kristin M</t>
  </si>
  <si>
    <t>Maccera</t>
  </si>
  <si>
    <t>Director Of Albany Operations</t>
  </si>
  <si>
    <t>567678703</t>
  </si>
  <si>
    <t>Timothy F Harte, Special Assistant</t>
  </si>
  <si>
    <t>Timothy F Harte</t>
  </si>
  <si>
    <t>Timothy F</t>
  </si>
  <si>
    <t>Harte</t>
  </si>
  <si>
    <t>567678699</t>
  </si>
  <si>
    <t>Rachel P Ainspan, Counsel</t>
  </si>
  <si>
    <t>rainspan@nysenate.gov</t>
  </si>
  <si>
    <t>(518) 455-2497</t>
  </si>
  <si>
    <t>Counsel/Program and Finance; Banks, Consumers, Higher Education</t>
  </si>
  <si>
    <t>Rachel P Ainspan</t>
  </si>
  <si>
    <t>Rachel P</t>
  </si>
  <si>
    <t>Ainspan</t>
  </si>
  <si>
    <t>567678692</t>
  </si>
  <si>
    <t>James A Kirkwood, Counsel</t>
  </si>
  <si>
    <t>Previously Counsel To The Administrative Regula, working for Lc/admin Regulations Review Comm, Central Staff Office, Senate. Set inactive on 19-SEP-2017.</t>
  </si>
  <si>
    <t>James A Kirkwood</t>
  </si>
  <si>
    <t>James A</t>
  </si>
  <si>
    <t>Kirkwood</t>
  </si>
  <si>
    <t>567678691</t>
  </si>
  <si>
    <t>Gary T Desorbo, Associate Counsel</t>
  </si>
  <si>
    <t>Gary T Desorbo</t>
  </si>
  <si>
    <t>Gary T</t>
  </si>
  <si>
    <t>Desorbo</t>
  </si>
  <si>
    <t>567678690</t>
  </si>
  <si>
    <t>Brian A Abreu, Messenger</t>
  </si>
  <si>
    <t>Brian A Abreu</t>
  </si>
  <si>
    <t>Brian A</t>
  </si>
  <si>
    <t>Abreu</t>
  </si>
  <si>
    <t>567678688</t>
  </si>
  <si>
    <t>Teresa M Snyder, Lca Press Assistant</t>
  </si>
  <si>
    <t>Minority Communications, Central Staff Office, Senate</t>
  </si>
  <si>
    <t>Teresa M Snyder</t>
  </si>
  <si>
    <t>Teresa M</t>
  </si>
  <si>
    <t>Snyder</t>
  </si>
  <si>
    <t>Lca Press Assistant</t>
  </si>
  <si>
    <t>567678687</t>
  </si>
  <si>
    <t>Caitlin B Scholl, Coordinator</t>
  </si>
  <si>
    <t>Minority Conference Services, Central Staff Office, Senate</t>
  </si>
  <si>
    <t>Caitlin B Scholl</t>
  </si>
  <si>
    <t>Scholl</t>
  </si>
  <si>
    <t>Coordinator</t>
  </si>
  <si>
    <t>567678685</t>
  </si>
  <si>
    <t>Michael A Ellison, Deputy Director</t>
  </si>
  <si>
    <t>Michael A Ellison</t>
  </si>
  <si>
    <t>Ellison</t>
  </si>
  <si>
    <t>Deputy Director</t>
  </si>
  <si>
    <t>567678684</t>
  </si>
  <si>
    <t>Marisa N Cavanaugh, Community Affairs Manager</t>
  </si>
  <si>
    <t>Marisa N Cavanaugh</t>
  </si>
  <si>
    <t>Marisa N</t>
  </si>
  <si>
    <t>Cavanaugh</t>
  </si>
  <si>
    <t>567678683</t>
  </si>
  <si>
    <t>Ian E Stewart, Intern</t>
  </si>
  <si>
    <t>Previously Intern, working for Majority Counsel/program Office, Central Staff Office, Senate. Set inactive on 12-JUN-2017.
Previously Intern, working for Majority Counsel/program Office, Central Staff Office, Senate. Set inactive on22-JAN-2018.</t>
  </si>
  <si>
    <t>Ian E Stewart</t>
  </si>
  <si>
    <t>Ian E</t>
  </si>
  <si>
    <t>567678682</t>
  </si>
  <si>
    <t>Lorrie L Pizzola, Committee Director</t>
  </si>
  <si>
    <t>Lorrie L Pizzola</t>
  </si>
  <si>
    <t>Lorrie L</t>
  </si>
  <si>
    <t>Pizzola</t>
  </si>
  <si>
    <t>Committee Director</t>
  </si>
  <si>
    <t>567678679</t>
  </si>
  <si>
    <t>Darlene D Murray, Committee Clerk</t>
  </si>
  <si>
    <t>Darlene D Murray</t>
  </si>
  <si>
    <t>Darlene D</t>
  </si>
  <si>
    <t>567678677</t>
  </si>
  <si>
    <t>Lauren E Mcdonnell, Clerk</t>
  </si>
  <si>
    <t>(518) 455-2676</t>
  </si>
  <si>
    <t>Legislative Operations</t>
  </si>
  <si>
    <t>Lauren E Mcdonnell</t>
  </si>
  <si>
    <t>Lauren E</t>
  </si>
  <si>
    <t>Mcdonnell</t>
  </si>
  <si>
    <t>567678675</t>
  </si>
  <si>
    <t>Joseph W Foskett, Assistant Counsel</t>
  </si>
  <si>
    <t>foskett@nysenate.gov</t>
  </si>
  <si>
    <t>(518) 455-2576</t>
  </si>
  <si>
    <t>Civil Service/Labor</t>
  </si>
  <si>
    <t>Joseph W Foskett</t>
  </si>
  <si>
    <t>567678674</t>
  </si>
  <si>
    <t>Jonathan L Federman, Special Counsel</t>
  </si>
  <si>
    <t>(518) 455-2483</t>
  </si>
  <si>
    <t>Economic Development/Transportation/Financial Services/Local Government; Economic Develppment, Revenue, Investigations &amp; Government Operations</t>
  </si>
  <si>
    <t>Jonathan L Federman</t>
  </si>
  <si>
    <t>Jonathan L</t>
  </si>
  <si>
    <t>567678672</t>
  </si>
  <si>
    <t>Nicola T Coleman, Deputy Counsel</t>
  </si>
  <si>
    <t>(518) 455-2406</t>
  </si>
  <si>
    <t>Health &amp; Mental Hygiene/Human Services; Housing, Health Insurance</t>
  </si>
  <si>
    <t>Nicola T Coleman</t>
  </si>
  <si>
    <t>Nicola T</t>
  </si>
  <si>
    <t>Coleman</t>
  </si>
  <si>
    <t>Deputy Counsel</t>
  </si>
  <si>
    <t>567678671</t>
  </si>
  <si>
    <t>Richard S Bellando, Legislative Aide</t>
  </si>
  <si>
    <t>Richard S Bellando</t>
  </si>
  <si>
    <t>Richard S</t>
  </si>
  <si>
    <t>Bellando</t>
  </si>
  <si>
    <t>567678668</t>
  </si>
  <si>
    <t>Eric J Hough, Photographer</t>
  </si>
  <si>
    <t>Previously Photographer, working for Media Services, Central Staff Office, Senate. Set inactive on 19-SEP-2017.</t>
  </si>
  <si>
    <t>Eric J Hough</t>
  </si>
  <si>
    <t>Eric J</t>
  </si>
  <si>
    <t>Hough</t>
  </si>
  <si>
    <t>567678666</t>
  </si>
  <si>
    <t>Wanda E Helms, Administrative Assistant</t>
  </si>
  <si>
    <t>Wanda E Helms</t>
  </si>
  <si>
    <t>Wanda E</t>
  </si>
  <si>
    <t>Helms</t>
  </si>
  <si>
    <t>567678657</t>
  </si>
  <si>
    <t>Nayram S Gasu, Policy And Research Associate</t>
  </si>
  <si>
    <t>ngasu@nysenate.gov</t>
  </si>
  <si>
    <t>Nayram S Gasu</t>
  </si>
  <si>
    <t>Nayram S</t>
  </si>
  <si>
    <t>Gasu</t>
  </si>
  <si>
    <t>Policy And Research Associate</t>
  </si>
  <si>
    <t>567678655</t>
  </si>
  <si>
    <t>Iris D Cruz, Executive Assistant</t>
  </si>
  <si>
    <t>Iris D Cruz</t>
  </si>
  <si>
    <t>Iris D</t>
  </si>
  <si>
    <t>Cruz</t>
  </si>
  <si>
    <t>567678653</t>
  </si>
  <si>
    <t>Julia Caro, Director Of Albany Operations</t>
  </si>
  <si>
    <t>Julia Caro</t>
  </si>
  <si>
    <t>Julia</t>
  </si>
  <si>
    <t>Caro</t>
  </si>
  <si>
    <t>567678652</t>
  </si>
  <si>
    <t>Joan A Omeste, External Relations Associate</t>
  </si>
  <si>
    <t>Joan A Omeste</t>
  </si>
  <si>
    <t>Joan A</t>
  </si>
  <si>
    <t>Omeste</t>
  </si>
  <si>
    <t>567678647</t>
  </si>
  <si>
    <t>Dorothy F Powell, Associate Counsel</t>
  </si>
  <si>
    <t>Majority Counsel/program, Central Staff Office, Senate;
Codes, Committee, Senate;
Crime Victims, Crime and Correction, Committee, Senate</t>
  </si>
  <si>
    <t>dpowell@nysenate.gov</t>
  </si>
  <si>
    <t>dpowell.nysenate@gmail.com</t>
  </si>
  <si>
    <t>Dorothy F Powell</t>
  </si>
  <si>
    <t>Dorothy F</t>
  </si>
  <si>
    <t>Powell</t>
  </si>
  <si>
    <t>567678640</t>
  </si>
  <si>
    <t>Celifa A Landy, Executive Assistant</t>
  </si>
  <si>
    <t>Celifa A Landy</t>
  </si>
  <si>
    <t>Celifa A</t>
  </si>
  <si>
    <t>Landy</t>
  </si>
  <si>
    <t>567678637</t>
  </si>
  <si>
    <t>Tamara S Frazier, Senior Counsel</t>
  </si>
  <si>
    <t>Majority Counsel/program, Central Staff Office, Senate;
Children and Families, Committee, Senate;
Social Services, Committee, Senate</t>
  </si>
  <si>
    <t>tfrazier@nysenate.gov</t>
  </si>
  <si>
    <t>tfrazier.nysenate@gmail.com</t>
  </si>
  <si>
    <t>Tamara S Frazier</t>
  </si>
  <si>
    <t>Tamara S</t>
  </si>
  <si>
    <t>Frazier</t>
  </si>
  <si>
    <t>567678634</t>
  </si>
  <si>
    <t>Princy A Abraham, Associate Counsel</t>
  </si>
  <si>
    <t>Majority Counsel/program, Central Staff Office, Senate;
Banks, Committee, Senate;
Consumer Protection, Committee, Senate</t>
  </si>
  <si>
    <t>pabraham@nysenate.gov</t>
  </si>
  <si>
    <t>pabraham.nysenate@gmail.com</t>
  </si>
  <si>
    <t>Princy A Abraham</t>
  </si>
  <si>
    <t>Princy A</t>
  </si>
  <si>
    <t>Abraham</t>
  </si>
  <si>
    <t>567678632</t>
  </si>
  <si>
    <t>Suzy S Ballantyne, Director Of Intergovernmental Affair</t>
  </si>
  <si>
    <t>Suzy S Ballantyne</t>
  </si>
  <si>
    <t>Suzy S</t>
  </si>
  <si>
    <t>Ballantyne</t>
  </si>
  <si>
    <t>Director Of Intergovernmental Affair</t>
  </si>
  <si>
    <t>567678631</t>
  </si>
  <si>
    <t>Kimberley R King, Administrative Assistant</t>
  </si>
  <si>
    <t>Kimberley R King</t>
  </si>
  <si>
    <t>Kimberley R</t>
  </si>
  <si>
    <t>King</t>
  </si>
  <si>
    <t>567678630</t>
  </si>
  <si>
    <t>Mark E Swarts, Budget Analyst</t>
  </si>
  <si>
    <t>Previously Senate Fellow, working for Sen Student Program Off/fellows, Central Staff Office, Senate. Set inactive on 19-SEP-2017.</t>
  </si>
  <si>
    <t>Majority Leader's Senior Staff, Central Staff Office, Senate;
Racing, Gaming and Wagering, Committee, Senate</t>
  </si>
  <si>
    <t>swarts@nysenate.gov</t>
  </si>
  <si>
    <t>meswarts77@gmail.com</t>
  </si>
  <si>
    <t>Counsel/Program and Finance; Health, Alcoholism &amp; Drug Abuse</t>
  </si>
  <si>
    <t>Mark E Swarts</t>
  </si>
  <si>
    <t>Mark</t>
  </si>
  <si>
    <t>Swarts</t>
  </si>
  <si>
    <t>567678629</t>
  </si>
  <si>
    <t>Jillian R Sauer, Assistant Counsel To The Majority</t>
  </si>
  <si>
    <t>(518) 455-7936</t>
  </si>
  <si>
    <t>Energy/Environmental Conservation/Agriculture/Cultural Affairs</t>
  </si>
  <si>
    <t>Jillian R Sauer</t>
  </si>
  <si>
    <t>Jillian R</t>
  </si>
  <si>
    <t>Sauer</t>
  </si>
  <si>
    <t>Assistant Counsel To The Majority</t>
  </si>
  <si>
    <t>567678626</t>
  </si>
  <si>
    <t>Jared J Pellerin, Counsel</t>
  </si>
  <si>
    <t>Kenneth P. Lavalle, Chair of the Senate Minority Conference</t>
  </si>
  <si>
    <t>Kenneth P. LaValle, Office of Senator, Personal Staff Office, Senate</t>
  </si>
  <si>
    <t>Jared J Pellerin</t>
  </si>
  <si>
    <t>Jared J</t>
  </si>
  <si>
    <t>Pellerin</t>
  </si>
  <si>
    <t>567678623</t>
  </si>
  <si>
    <t>Connor F Murphy, Press Aide</t>
  </si>
  <si>
    <t>Connor F Murphy</t>
  </si>
  <si>
    <t>Connor F</t>
  </si>
  <si>
    <t>Murphy</t>
  </si>
  <si>
    <t>567678621</t>
  </si>
  <si>
    <t>Breanna L Morin, Legislative Coordinator</t>
  </si>
  <si>
    <t>Breanna L Morin</t>
  </si>
  <si>
    <t>Breanna L</t>
  </si>
  <si>
    <t>Morin</t>
  </si>
  <si>
    <t>567678606</t>
  </si>
  <si>
    <t>Fiona J Jung, Community Liaison</t>
  </si>
  <si>
    <t>Previously Senate Session Assistant, working for Sen Student Program Off/Sess Asst, Central Staff Office, Senate. Set inactive on 12-JUN-2017.</t>
  </si>
  <si>
    <t>Fiona J Jung</t>
  </si>
  <si>
    <t>Fiona J</t>
  </si>
  <si>
    <t>Jung</t>
  </si>
  <si>
    <t>567678591</t>
  </si>
  <si>
    <t>Greg M Goodnough, Legislative Aide</t>
  </si>
  <si>
    <t>Greg M Goodnough</t>
  </si>
  <si>
    <t>Greg M</t>
  </si>
  <si>
    <t>Goodnough</t>
  </si>
  <si>
    <t>567678590</t>
  </si>
  <si>
    <t>Casey D Fenton, Legislative Aide</t>
  </si>
  <si>
    <t>Casey D Fenton</t>
  </si>
  <si>
    <t>Casey D</t>
  </si>
  <si>
    <t>Fenton</t>
  </si>
  <si>
    <t>567678581</t>
  </si>
  <si>
    <t>Joshua D Austin, Legislative Assistant</t>
  </si>
  <si>
    <t>Joshua D Austin</t>
  </si>
  <si>
    <t>Joshua D</t>
  </si>
  <si>
    <t>567678572</t>
  </si>
  <si>
    <t>Jeffrey E Wetherbee, Fiscal Policy Analyst</t>
  </si>
  <si>
    <t>Jeffrey E Wetherbee</t>
  </si>
  <si>
    <t>Jeffrey E</t>
  </si>
  <si>
    <t>Fiscal Policy Analyst</t>
  </si>
  <si>
    <t>567678570</t>
  </si>
  <si>
    <t>Philip T Manuli Jr, Legislative Analyst</t>
  </si>
  <si>
    <t>Philip T Manuli Jr</t>
  </si>
  <si>
    <t>Philip T</t>
  </si>
  <si>
    <t>Manuli Jr</t>
  </si>
  <si>
    <t>567678569</t>
  </si>
  <si>
    <t>Benjamin R Eddy, Budget Analyst</t>
  </si>
  <si>
    <t>Benjamin R Eddy</t>
  </si>
  <si>
    <t>Benjamin R</t>
  </si>
  <si>
    <t>567678568</t>
  </si>
  <si>
    <t>James W Eagan, Budget Analyst</t>
  </si>
  <si>
    <t>James W Eagan</t>
  </si>
  <si>
    <t>James W</t>
  </si>
  <si>
    <t>Eagan</t>
  </si>
  <si>
    <t>567678567</t>
  </si>
  <si>
    <t>Joshua E Korn, Budget Analyst</t>
  </si>
  <si>
    <t>korn@nysenate.gov</t>
  </si>
  <si>
    <t>Joshua E Korn</t>
  </si>
  <si>
    <t>Josh</t>
  </si>
  <si>
    <t>Korn</t>
  </si>
  <si>
    <t>567678563</t>
  </si>
  <si>
    <t>Hayden M Speckhardt, Maintenance Worker</t>
  </si>
  <si>
    <t>Hayden M Speckhardt</t>
  </si>
  <si>
    <t>Hayden M</t>
  </si>
  <si>
    <t>Speckhardt</t>
  </si>
  <si>
    <t>567678562</t>
  </si>
  <si>
    <t>Mary A Mcginley, Time &amp; Attendance Liaison</t>
  </si>
  <si>
    <t>Senate Personnel Office, Central Staff Office, Senate</t>
  </si>
  <si>
    <t>Mary A Mcginley</t>
  </si>
  <si>
    <t>Mcginley</t>
  </si>
  <si>
    <t>Time &amp; Attendance Liaison</t>
  </si>
  <si>
    <t>567678560</t>
  </si>
  <si>
    <t>Kevin W Mahar, Session Sergeant-at-arms</t>
  </si>
  <si>
    <t>Previously Session Sergeant-at-arms, working for Senate Sergeant-at-arms, Central Staff Office, Senate. Set inactive on 19-SEP-2017.</t>
  </si>
  <si>
    <t>Kevin W Mahar</t>
  </si>
  <si>
    <t>Kevin W</t>
  </si>
  <si>
    <t>Mahar</t>
  </si>
  <si>
    <t>567678559</t>
  </si>
  <si>
    <t>Jerome Holland, Session Sergeant-at-arms</t>
  </si>
  <si>
    <t>Jerome Holland</t>
  </si>
  <si>
    <t>Jerome</t>
  </si>
  <si>
    <t>567678556</t>
  </si>
  <si>
    <t>William E Davis, Session Sergeant-at-arms</t>
  </si>
  <si>
    <t>William E Davis</t>
  </si>
  <si>
    <t>William E</t>
  </si>
  <si>
    <t>Davis</t>
  </si>
  <si>
    <t>567678551</t>
  </si>
  <si>
    <t>Kaitlin C Wilson, Supervisor Of Training</t>
  </si>
  <si>
    <t>Kaitlin C Wilson</t>
  </si>
  <si>
    <t>Kaitlin C</t>
  </si>
  <si>
    <t>Wilson</t>
  </si>
  <si>
    <t>Supervisor Of Training</t>
  </si>
  <si>
    <t>567678550</t>
  </si>
  <si>
    <t>Michael A Miniotis, Office Support Representative</t>
  </si>
  <si>
    <t>Michael A Miniotis</t>
  </si>
  <si>
    <t>Miniotis</t>
  </si>
  <si>
    <t>567678549</t>
  </si>
  <si>
    <t>Devin D Verdoni, Facility Assistant</t>
  </si>
  <si>
    <t>Devin D Verdoni</t>
  </si>
  <si>
    <t>Devin D</t>
  </si>
  <si>
    <t>Verdoni</t>
  </si>
  <si>
    <t>567678547</t>
  </si>
  <si>
    <t>David H Vahue, Assistant Production Coordinator 1</t>
  </si>
  <si>
    <t>David H Vahue</t>
  </si>
  <si>
    <t>David H</t>
  </si>
  <si>
    <t>Vahue</t>
  </si>
  <si>
    <t>Assistant Production Coordinator 1</t>
  </si>
  <si>
    <t>567678543</t>
  </si>
  <si>
    <t>Seth M Snyder, Senior Programmer</t>
  </si>
  <si>
    <t>Seth M Snyder</t>
  </si>
  <si>
    <t>Seth M</t>
  </si>
  <si>
    <t>Senior Programmer</t>
  </si>
  <si>
    <t>567678541</t>
  </si>
  <si>
    <t>Frank Tassone, Exec Dir/dir Of Nyc Maj. Operations</t>
  </si>
  <si>
    <t>Tf/demographic Research And Reapp, Central Staff Office, Senate</t>
  </si>
  <si>
    <t>Frank Tassone</t>
  </si>
  <si>
    <t>Tassone</t>
  </si>
  <si>
    <t>Exec Dir/dir Of Nyc Maj. Operations</t>
  </si>
  <si>
    <t>567678540</t>
  </si>
  <si>
    <t>Zackary S Laffin, Constituent Relations Representative</t>
  </si>
  <si>
    <t>Zackary S Laffin</t>
  </si>
  <si>
    <t>Zackary S</t>
  </si>
  <si>
    <t>Laffin</t>
  </si>
  <si>
    <t>567665475</t>
  </si>
  <si>
    <t>Amanda A Godkin, Senior Counsel</t>
  </si>
  <si>
    <t>Majority Counsel/program, Central Staff Office, Senate;
Education, Committee, Senate</t>
  </si>
  <si>
    <t>godkin@nysenate.gov</t>
  </si>
  <si>
    <t>aagodkin@gmail.com</t>
  </si>
  <si>
    <t>(518) 455-3586</t>
  </si>
  <si>
    <t>Counsel/Program and Finance; Education, Judiciary, Investigations</t>
  </si>
  <si>
    <t>Amanda A Godkin</t>
  </si>
  <si>
    <t>Amanda A</t>
  </si>
  <si>
    <t>Godkin</t>
  </si>
  <si>
    <t>567266881</t>
  </si>
  <si>
    <t>Alyssa B Kogon, District Coordinator</t>
  </si>
  <si>
    <t>Alyssa B Kogon</t>
  </si>
  <si>
    <t>Alyssa B</t>
  </si>
  <si>
    <t>Kogon</t>
  </si>
  <si>
    <t>567266517</t>
  </si>
  <si>
    <t>Andrew C Taranto, Communications Liaison</t>
  </si>
  <si>
    <t>Andrew C Taranto</t>
  </si>
  <si>
    <t>Andrew C</t>
  </si>
  <si>
    <t>Taranto</t>
  </si>
  <si>
    <t>567260942</t>
  </si>
  <si>
    <t>Ana Maria Paola C Munoz, Policy Director</t>
  </si>
  <si>
    <t>Ana Maria Paola C Munoz</t>
  </si>
  <si>
    <t>Ana Maria Paola C</t>
  </si>
  <si>
    <t>Munoz</t>
  </si>
  <si>
    <t>567260768</t>
  </si>
  <si>
    <t>Amy L Church, Administrative Assistant</t>
  </si>
  <si>
    <t>(518) 455-7937</t>
  </si>
  <si>
    <t>Administrative Staff</t>
  </si>
  <si>
    <t>Amy L Church</t>
  </si>
  <si>
    <t>Church</t>
  </si>
  <si>
    <t>567260729</t>
  </si>
  <si>
    <t>Amanda N Casella, Legislative Analyst</t>
  </si>
  <si>
    <t>Amanda N Casella</t>
  </si>
  <si>
    <t>Amanda N</t>
  </si>
  <si>
    <t>Casella</t>
  </si>
  <si>
    <t>567260633</t>
  </si>
  <si>
    <t>Alison G Heaphy, Drupal Architect</t>
  </si>
  <si>
    <t>Alison G Heaphy</t>
  </si>
  <si>
    <t>Alison G</t>
  </si>
  <si>
    <t>Heaphy</t>
  </si>
  <si>
    <t>Drupal Architect</t>
  </si>
  <si>
    <t>567260608</t>
  </si>
  <si>
    <t>Alexander J Blizinski, Legislative Aide</t>
  </si>
  <si>
    <t>Alexander J Blizinski</t>
  </si>
  <si>
    <t>Blizinski</t>
  </si>
  <si>
    <t>567260555</t>
  </si>
  <si>
    <t>Alicia G Artessa, Associate Counsel</t>
  </si>
  <si>
    <t>artessa@nysenate.gov</t>
  </si>
  <si>
    <t>(518) 455-2499</t>
  </si>
  <si>
    <t>Counsel/Program and Finance</t>
  </si>
  <si>
    <t>Alicia G Artessa</t>
  </si>
  <si>
    <t>Alicia G</t>
  </si>
  <si>
    <t>Artessa</t>
  </si>
  <si>
    <t>567260504</t>
  </si>
  <si>
    <t>Ada B Cruz, Community Affairs Specialist</t>
  </si>
  <si>
    <t>Ada B Cruz</t>
  </si>
  <si>
    <t>Ada B</t>
  </si>
  <si>
    <t>Community Affairs Specialist</t>
  </si>
  <si>
    <t>567253236</t>
  </si>
  <si>
    <t>Susan K Peterson, Senior Policy Analyst</t>
  </si>
  <si>
    <t>Susan K Peterson</t>
  </si>
  <si>
    <t>Susan K</t>
  </si>
  <si>
    <t>Peterson</t>
  </si>
  <si>
    <t>Senior Policy Analyst</t>
  </si>
  <si>
    <t>476548182</t>
  </si>
  <si>
    <t>Christopher M Williams, Legislative Coordinator</t>
  </si>
  <si>
    <t>Christopher M Williams</t>
  </si>
  <si>
    <t>476548171</t>
  </si>
  <si>
    <t>Stella Losquadro, Regional Coordinator</t>
  </si>
  <si>
    <t>Stella Losquadro</t>
  </si>
  <si>
    <t>Stella</t>
  </si>
  <si>
    <t>Losquadro</t>
  </si>
  <si>
    <t>Regional Coordinator</t>
  </si>
  <si>
    <t>476548159</t>
  </si>
  <si>
    <t>Carmine Berghela Jr, Document Clerk</t>
  </si>
  <si>
    <t>Carmine Berghela Jr</t>
  </si>
  <si>
    <t>Carmine</t>
  </si>
  <si>
    <t>Berghela Jr</t>
  </si>
  <si>
    <t>Document Clerk</t>
  </si>
  <si>
    <t>476548152</t>
  </si>
  <si>
    <t>Salvatore J Rinaldi Jr, Long Island Coordinator</t>
  </si>
  <si>
    <t>Salvatore J Rinaldi Jr</t>
  </si>
  <si>
    <t>Salvatore J</t>
  </si>
  <si>
    <t>Rinaldi Jr</t>
  </si>
  <si>
    <t>Long Island Coordinator</t>
  </si>
  <si>
    <t>476548146</t>
  </si>
  <si>
    <t>Anthony J Cirrincione, Document Clerk</t>
  </si>
  <si>
    <t>Previously Document Clerk, working for Ch/document Room, Central Staff Office, Senate. Set inactive on 19-SEP-2017.</t>
  </si>
  <si>
    <t>Anthony J Cirrincione</t>
  </si>
  <si>
    <t>Cirrincione</t>
  </si>
  <si>
    <t>476548141</t>
  </si>
  <si>
    <t>Ryan M Love, Director Of Digital &amp; Social Media</t>
  </si>
  <si>
    <t>Ryan M Love</t>
  </si>
  <si>
    <t>Ryan M</t>
  </si>
  <si>
    <t>Love</t>
  </si>
  <si>
    <t>Director Of Digital &amp; Social Media</t>
  </si>
  <si>
    <t>476548135</t>
  </si>
  <si>
    <t>Joanne Carbone, Director Of Scheduling</t>
  </si>
  <si>
    <t>carbone@nysenate.gov</t>
  </si>
  <si>
    <t>joanne.carbone@gmail.com</t>
  </si>
  <si>
    <t>Joanne Carbone</t>
  </si>
  <si>
    <t>Joanne</t>
  </si>
  <si>
    <t>Carbone</t>
  </si>
  <si>
    <t>Director Of Scheduling</t>
  </si>
  <si>
    <t>476548113</t>
  </si>
  <si>
    <t>Brandon S Patterson, Director Of Operations</t>
  </si>
  <si>
    <t>bpatters@nysenate.gov</t>
  </si>
  <si>
    <t>Brandon S Patterson</t>
  </si>
  <si>
    <t>Brandon S</t>
  </si>
  <si>
    <t>Patterson</t>
  </si>
  <si>
    <t>476548107</t>
  </si>
  <si>
    <t>Peter J Gemellaro, Legis Analyst Const. Svcs Specialist</t>
  </si>
  <si>
    <t>Peter J Gemellaro</t>
  </si>
  <si>
    <t>Peter J</t>
  </si>
  <si>
    <t>Gemellaro</t>
  </si>
  <si>
    <t>Legis Analyst Const. Svcs Specialist</t>
  </si>
  <si>
    <t>476548096</t>
  </si>
  <si>
    <t>M Stephanie Gardinier, Administrative Assistant &amp; Columbia</t>
  </si>
  <si>
    <t>M Stephanie Gardinier</t>
  </si>
  <si>
    <t>M Stephanie</t>
  </si>
  <si>
    <t>Gardinier</t>
  </si>
  <si>
    <t>Administrative Assistant &amp; Columbia</t>
  </si>
  <si>
    <t>476548079</t>
  </si>
  <si>
    <t>Panya J Kroun, Director Of Communications/ District</t>
  </si>
  <si>
    <t>kroun@nysenate.gov</t>
  </si>
  <si>
    <t>845 562-0888</t>
  </si>
  <si>
    <t>Panya J Kroun</t>
  </si>
  <si>
    <t>Panya J</t>
  </si>
  <si>
    <t>Kroun</t>
  </si>
  <si>
    <t>Director Of Communications/ District</t>
  </si>
  <si>
    <t>476548078</t>
  </si>
  <si>
    <t>Alex Later, Community Liaison</t>
  </si>
  <si>
    <t>Alex Later</t>
  </si>
  <si>
    <t>Later</t>
  </si>
  <si>
    <t>476548069</t>
  </si>
  <si>
    <t>Jason C Martin, Director Of Operations</t>
  </si>
  <si>
    <t>Previously reported to Senator David Carlucci</t>
  </si>
  <si>
    <t>jmartin@nysenate.gov</t>
  </si>
  <si>
    <t>Chief of Staff</t>
  </si>
  <si>
    <t>Jason C Martin</t>
  </si>
  <si>
    <t>Jason C</t>
  </si>
  <si>
    <t>Martin</t>
  </si>
  <si>
    <t>476548056</t>
  </si>
  <si>
    <t>Scott J Brennan, Shop Supervisor</t>
  </si>
  <si>
    <t>Senate M&amp;o/shop, Central Staff Office, Senate</t>
  </si>
  <si>
    <t>Scott J Brennan</t>
  </si>
  <si>
    <t>Scott J</t>
  </si>
  <si>
    <t>Shop Supervisor</t>
  </si>
  <si>
    <t>476548029</t>
  </si>
  <si>
    <t>Samuel S Senich, Shop Supervisor</t>
  </si>
  <si>
    <t>Samuel S Senich</t>
  </si>
  <si>
    <t>Samuel S</t>
  </si>
  <si>
    <t>Senich</t>
  </si>
  <si>
    <t>476548014</t>
  </si>
  <si>
    <t>Michael A Strasburg, Community Outreach Specialist</t>
  </si>
  <si>
    <t>Michael A Strasburg</t>
  </si>
  <si>
    <t>Strasburg</t>
  </si>
  <si>
    <t>Community Outreach Specialist</t>
  </si>
  <si>
    <t>476548006</t>
  </si>
  <si>
    <t>J Thomas Piacente, Carpenter Ii</t>
  </si>
  <si>
    <t>J Thomas Piacente</t>
  </si>
  <si>
    <t>J Thomas</t>
  </si>
  <si>
    <t>Piacente</t>
  </si>
  <si>
    <t>Carpenter Ii</t>
  </si>
  <si>
    <t>476548005</t>
  </si>
  <si>
    <t>Jeffrey D Cleary, Director Of Governmental Relations</t>
  </si>
  <si>
    <t>Jeffrey D Cleary</t>
  </si>
  <si>
    <t>Jeffrey D</t>
  </si>
  <si>
    <t>Cleary</t>
  </si>
  <si>
    <t>Director Of Governmental Relations</t>
  </si>
  <si>
    <t>476547996</t>
  </si>
  <si>
    <t>Mari S Agui, Executive Assistant/event Coordinato</t>
  </si>
  <si>
    <t>Mari S Agui</t>
  </si>
  <si>
    <t>Mari S</t>
  </si>
  <si>
    <t>Agui</t>
  </si>
  <si>
    <t>Executive Assistant/event Coordinato</t>
  </si>
  <si>
    <t>476547995</t>
  </si>
  <si>
    <t>Jeffrey B Boone, Chief Of Receiving</t>
  </si>
  <si>
    <t>Senate M&amp;o/receiving, Central Staff Office, Senate</t>
  </si>
  <si>
    <t>Jeffrey B Boone</t>
  </si>
  <si>
    <t>Chief Of Receiving</t>
  </si>
  <si>
    <t>476547993</t>
  </si>
  <si>
    <t>Marcus R Povinelli, Legislative Analyst</t>
  </si>
  <si>
    <t>Marcus R Povinelli</t>
  </si>
  <si>
    <t>Marcus R</t>
  </si>
  <si>
    <t>Povinelli</t>
  </si>
  <si>
    <t>476547989</t>
  </si>
  <si>
    <t>Elizabeth M Callaghan, Chief Of Staff</t>
  </si>
  <si>
    <t>Elizabeth M Callaghan</t>
  </si>
  <si>
    <t>Elizabeth M</t>
  </si>
  <si>
    <t>Callaghan</t>
  </si>
  <si>
    <t>476547982</t>
  </si>
  <si>
    <t>Tiffany A Colwell, Account Clerk</t>
  </si>
  <si>
    <t>Fo/accounts Payable, Central Staff Office, Senate</t>
  </si>
  <si>
    <t>Tiffany A Colwell</t>
  </si>
  <si>
    <t>Tiffany A</t>
  </si>
  <si>
    <t>Colwell</t>
  </si>
  <si>
    <t>Account Clerk</t>
  </si>
  <si>
    <t>476547979</t>
  </si>
  <si>
    <t>Nicole R Crescenzi, Purchasing Agent</t>
  </si>
  <si>
    <t>Senate M&amp;o/purchasing, Central Staff Office, Senate</t>
  </si>
  <si>
    <t>Nicole R Crescenzi</t>
  </si>
  <si>
    <t>Nicole R</t>
  </si>
  <si>
    <t>Crescenzi</t>
  </si>
  <si>
    <t>Purchasing Agent</t>
  </si>
  <si>
    <t>476547963</t>
  </si>
  <si>
    <t>David L Lewis, Counsel To The Majority Leader</t>
  </si>
  <si>
    <t>Formerly Counsel To The Majority Leader - Dean Skelos</t>
  </si>
  <si>
    <t>John J. Flanagan, Senate Minority Leader</t>
  </si>
  <si>
    <t>John J. Flanagan, Office of Senator, Personal Staff Office, Senate</t>
  </si>
  <si>
    <t>David L Lewis</t>
  </si>
  <si>
    <t>David L</t>
  </si>
  <si>
    <t>Counsel To The Majority Leader</t>
  </si>
  <si>
    <t>476547961</t>
  </si>
  <si>
    <t>Laura A Schreiner, Special Assistant</t>
  </si>
  <si>
    <t>Laura A Schreiner</t>
  </si>
  <si>
    <t>Schreiner</t>
  </si>
  <si>
    <t>476547913</t>
  </si>
  <si>
    <t>Joseph A Sorbero, Chief Of Staff</t>
  </si>
  <si>
    <t>Joseph A Sorbero</t>
  </si>
  <si>
    <t>Sorbero</t>
  </si>
  <si>
    <t>476547876</t>
  </si>
  <si>
    <t>Jose M Garcia-oliva, Community Liaison</t>
  </si>
  <si>
    <t>Jose M Garcia-oliva</t>
  </si>
  <si>
    <t>Jose M</t>
  </si>
  <si>
    <t>Garcia-oliva</t>
  </si>
  <si>
    <t>476547865</t>
  </si>
  <si>
    <t>John D Evans, Chief Of Staff</t>
  </si>
  <si>
    <t>John D Evans</t>
  </si>
  <si>
    <t>Evans</t>
  </si>
  <si>
    <t>476547854</t>
  </si>
  <si>
    <t>James S Mcclelland, Constituent Services Assistant</t>
  </si>
  <si>
    <t>mcclella@nysentate.gov</t>
  </si>
  <si>
    <t>James S Mcclelland</t>
  </si>
  <si>
    <t>James S</t>
  </si>
  <si>
    <t>Mcclelland</t>
  </si>
  <si>
    <t>476547845</t>
  </si>
  <si>
    <t>Beatrice L Armony, Executive Assistant / Office Manager</t>
  </si>
  <si>
    <t>Formerly worked as Executive Assistant To The Majority- Dean Skelos</t>
  </si>
  <si>
    <t>Beatrice L Armony</t>
  </si>
  <si>
    <t>Beatrice L</t>
  </si>
  <si>
    <t>Armony</t>
  </si>
  <si>
    <t>Executive Assistant / Office Manager</t>
  </si>
  <si>
    <t>476547815</t>
  </si>
  <si>
    <t>Victoria L Clark, Legislative Director</t>
  </si>
  <si>
    <t>Victoria L Clark</t>
  </si>
  <si>
    <t>Victoria L</t>
  </si>
  <si>
    <t>476547811</t>
  </si>
  <si>
    <t>Sandee Doremus, Community Liaison</t>
  </si>
  <si>
    <t>Sandee Doremus</t>
  </si>
  <si>
    <t>Sandee</t>
  </si>
  <si>
    <t>Doremus</t>
  </si>
  <si>
    <t>476547799</t>
  </si>
  <si>
    <t>Michael S Desantis, Purchasing Clerk</t>
  </si>
  <si>
    <t>Michael S Desantis</t>
  </si>
  <si>
    <t>Desantis</t>
  </si>
  <si>
    <t>Purchasing Clerk</t>
  </si>
  <si>
    <t>476547793</t>
  </si>
  <si>
    <t>Neil C Giannelli, Office Manager</t>
  </si>
  <si>
    <t>Neil C Giannelli</t>
  </si>
  <si>
    <t>Neil C</t>
  </si>
  <si>
    <t>Giannelli</t>
  </si>
  <si>
    <t>476547787</t>
  </si>
  <si>
    <t>Michael P Szydlo, Senior Finance Analyst</t>
  </si>
  <si>
    <t>szydlo@nysenate.gov</t>
  </si>
  <si>
    <t>518 455-4355</t>
  </si>
  <si>
    <t>Michael P Szydlo</t>
  </si>
  <si>
    <t>Szydlo</t>
  </si>
  <si>
    <t>Senior Finance Analyst</t>
  </si>
  <si>
    <t>476547778</t>
  </si>
  <si>
    <t>Tracy L Carman, Director Of Communications</t>
  </si>
  <si>
    <t>Tracy L Carman</t>
  </si>
  <si>
    <t>Tracy L</t>
  </si>
  <si>
    <t>Carman</t>
  </si>
  <si>
    <t>476547775</t>
  </si>
  <si>
    <t>Meghan K Stevens, Purchasing Clerk</t>
  </si>
  <si>
    <t>Meghan K Stevens</t>
  </si>
  <si>
    <t>Meghan K</t>
  </si>
  <si>
    <t>Stevens</t>
  </si>
  <si>
    <t>476547774</t>
  </si>
  <si>
    <t>Matthew W Mcguire, Purchasing Clerk</t>
  </si>
  <si>
    <t>Matthew W Mcguire</t>
  </si>
  <si>
    <t>Matthew W</t>
  </si>
  <si>
    <t>Mcguire</t>
  </si>
  <si>
    <t>476547763</t>
  </si>
  <si>
    <t>Scott R Butler, Chief Of Staff</t>
  </si>
  <si>
    <t>butler@nysenate.gov</t>
  </si>
  <si>
    <t>Scott R Butler</t>
  </si>
  <si>
    <t>Butler</t>
  </si>
  <si>
    <t>476547762</t>
  </si>
  <si>
    <t>Benjamin A Young, Director Of Administration</t>
  </si>
  <si>
    <t>byoung@nysenate.gov</t>
  </si>
  <si>
    <t>Benjamin A Young</t>
  </si>
  <si>
    <t>Benjamin A</t>
  </si>
  <si>
    <t>Young</t>
  </si>
  <si>
    <t>Director Of Administration</t>
  </si>
  <si>
    <t>476547756</t>
  </si>
  <si>
    <t>Harry L Zieber, Procurement Officer</t>
  </si>
  <si>
    <t>Harry L Zieber</t>
  </si>
  <si>
    <t>Harry L</t>
  </si>
  <si>
    <t>Zieber</t>
  </si>
  <si>
    <t>Procurement Officer</t>
  </si>
  <si>
    <t>476547752</t>
  </si>
  <si>
    <t>Thomas A Shepard Jr, Postmaster</t>
  </si>
  <si>
    <t>Thomas A Shepard Jr</t>
  </si>
  <si>
    <t>Thomas A</t>
  </si>
  <si>
    <t>Shepard Jr</t>
  </si>
  <si>
    <t>Postmaster</t>
  </si>
  <si>
    <t>476547739</t>
  </si>
  <si>
    <t>Mark T Fagan, Postal Clerk</t>
  </si>
  <si>
    <t>Mark T Fagan</t>
  </si>
  <si>
    <t>Mark T</t>
  </si>
  <si>
    <t>Fagan</t>
  </si>
  <si>
    <t>476547723</t>
  </si>
  <si>
    <t>Sharon Fuchs, Executive Assistant</t>
  </si>
  <si>
    <t>fuchss@nyassembly.gov</t>
  </si>
  <si>
    <t>718 853-9616</t>
  </si>
  <si>
    <t>Sharon Fuchs</t>
  </si>
  <si>
    <t>Sharon</t>
  </si>
  <si>
    <t>Fuchs</t>
  </si>
  <si>
    <t>476547711</t>
  </si>
  <si>
    <t>Carl V Moore, Constituent Liaison</t>
  </si>
  <si>
    <t>Carl V Moore</t>
  </si>
  <si>
    <t>Carl V</t>
  </si>
  <si>
    <t>Moore</t>
  </si>
  <si>
    <t>476547709</t>
  </si>
  <si>
    <t>James C Creed, Assistant Postmaster</t>
  </si>
  <si>
    <t>James C Creed</t>
  </si>
  <si>
    <t>James C</t>
  </si>
  <si>
    <t>Creed</t>
  </si>
  <si>
    <t>Assistant Postmaster</t>
  </si>
  <si>
    <t>476547674</t>
  </si>
  <si>
    <t>Daniel T Cassidy, Postal Clerk</t>
  </si>
  <si>
    <t>Daniel T Cassidy</t>
  </si>
  <si>
    <t>Daniel T</t>
  </si>
  <si>
    <t>476547657</t>
  </si>
  <si>
    <t>James E Mcelhone, Community Relations Specialist</t>
  </si>
  <si>
    <t>James E Mcelhone</t>
  </si>
  <si>
    <t>James E</t>
  </si>
  <si>
    <t>Mcelhone</t>
  </si>
  <si>
    <t>476547640</t>
  </si>
  <si>
    <t>Timothy J Stallmer, Assistant Supervisor Of Maintenance</t>
  </si>
  <si>
    <t>Timothy J Stallmer</t>
  </si>
  <si>
    <t>Stallmer</t>
  </si>
  <si>
    <t>Assistant Supervisor Of Maintenance</t>
  </si>
  <si>
    <t>476547624</t>
  </si>
  <si>
    <t>Thomas J Whitbeck, Maintenance Worker</t>
  </si>
  <si>
    <t>Thomas J Whitbeck</t>
  </si>
  <si>
    <t>Whitbeck</t>
  </si>
  <si>
    <t>476547616</t>
  </si>
  <si>
    <t>Elizabeth A Murphy, Constituent Relations Specialist</t>
  </si>
  <si>
    <t>Elizabeth A Murphy</t>
  </si>
  <si>
    <t>476547612</t>
  </si>
  <si>
    <t>Robert A Martinez, Maintenance Worker</t>
  </si>
  <si>
    <t>Robert A Martinez</t>
  </si>
  <si>
    <t>Robert A</t>
  </si>
  <si>
    <t>476547606</t>
  </si>
  <si>
    <t>Christine A Geed, Deputy Chief Of Staff</t>
  </si>
  <si>
    <t>geed@nysenate.gov</t>
  </si>
  <si>
    <t>Christine A Geed</t>
  </si>
  <si>
    <t>Geed</t>
  </si>
  <si>
    <t>476547589</t>
  </si>
  <si>
    <t>Steven T Barz, Director Of Public Affairs</t>
  </si>
  <si>
    <t>Steven T Barz</t>
  </si>
  <si>
    <t>Steven T</t>
  </si>
  <si>
    <t>Barz</t>
  </si>
  <si>
    <t>Director Of Public Affairs</t>
  </si>
  <si>
    <t>476547581</t>
  </si>
  <si>
    <t>Meghan M Titus, Director Of Constituent Services</t>
  </si>
  <si>
    <t>Meghan M Titus</t>
  </si>
  <si>
    <t>Meghan M</t>
  </si>
  <si>
    <t>Titus</t>
  </si>
  <si>
    <t>476547574</t>
  </si>
  <si>
    <t>Michelle E Cameron, Dr. Of Majority Appointments</t>
  </si>
  <si>
    <t>Michelle E Cameron</t>
  </si>
  <si>
    <t>Michelle E</t>
  </si>
  <si>
    <t>Cameron</t>
  </si>
  <si>
    <t>Dr. Of Majority Appointments</t>
  </si>
  <si>
    <t>476547570</t>
  </si>
  <si>
    <t>L Susan Richardson, Administrative Assistant</t>
  </si>
  <si>
    <t>Previously Administrative Assistant, working for David J Valesky, Office of Senator, Personal Staff Office, Senate, reporting to David J Valesky, Deputy Independent Democratic Conference Leader for Legislative Operations. Set inactive on 19-SEP-2017.</t>
  </si>
  <si>
    <t>L Susan Richardson</t>
  </si>
  <si>
    <t>L Susan</t>
  </si>
  <si>
    <t>Richardson</t>
  </si>
  <si>
    <t>476547562</t>
  </si>
  <si>
    <t>Katherine B Munzinger, Chief Of Staff</t>
  </si>
  <si>
    <t>munzinger@nysenate.gov</t>
  </si>
  <si>
    <t>Katherine B Munzinger</t>
  </si>
  <si>
    <t>Katherine B</t>
  </si>
  <si>
    <t>Munzinger</t>
  </si>
  <si>
    <t>476547558</t>
  </si>
  <si>
    <t>Joshua T Jensen, Director Of Communications</t>
  </si>
  <si>
    <t>Joshua T Jensen</t>
  </si>
  <si>
    <t>Joshua T</t>
  </si>
  <si>
    <t>Jensen</t>
  </si>
  <si>
    <t>476547545</t>
  </si>
  <si>
    <t>Jessica A Martino, Senior Administrative Aide</t>
  </si>
  <si>
    <t>martino@nysenate.gov</t>
  </si>
  <si>
    <t>Jessica A Martino</t>
  </si>
  <si>
    <t>Martino</t>
  </si>
  <si>
    <t>Senior Administrative Aide</t>
  </si>
  <si>
    <t>476547535</t>
  </si>
  <si>
    <t>Jacob R Wilkinson, Counsel</t>
  </si>
  <si>
    <t>Jacob R Wilkinson</t>
  </si>
  <si>
    <t>Jacob R</t>
  </si>
  <si>
    <t>Wilkinson</t>
  </si>
  <si>
    <t>476547515</t>
  </si>
  <si>
    <t>Amanda J Surber Gonzalez, Community Affairs Specialist</t>
  </si>
  <si>
    <t>Amanda J Surber Gonzalez</t>
  </si>
  <si>
    <t>Amanda J</t>
  </si>
  <si>
    <t>Surber Gonzalez</t>
  </si>
  <si>
    <t>476547486</t>
  </si>
  <si>
    <t>Amanda E Holzer, Legislative Director</t>
  </si>
  <si>
    <t>Amanda E Holzer</t>
  </si>
  <si>
    <t>Holzer</t>
  </si>
  <si>
    <t>476547472</t>
  </si>
  <si>
    <t>Lana S Cheung, Community Liaison</t>
  </si>
  <si>
    <t>Community Liaison, District Office of Former Senator Daniel Squadron.</t>
  </si>
  <si>
    <t>Lana S Cheung</t>
  </si>
  <si>
    <t>Lana S</t>
  </si>
  <si>
    <t>Cheung</t>
  </si>
  <si>
    <t>476547456</t>
  </si>
  <si>
    <t>Ryan M Richmond, Digital Analysis Manager</t>
  </si>
  <si>
    <t>Ryan M Richmond</t>
  </si>
  <si>
    <t>Richmond</t>
  </si>
  <si>
    <t>Digital Analysis Manager</t>
  </si>
  <si>
    <t>476547443</t>
  </si>
  <si>
    <t>John Ciampoli, Counsel</t>
  </si>
  <si>
    <t>Previously Counsel, working for Majority Legislative Services, Central Staff Office, Senate. Set inactive on 6-APR-2017.</t>
  </si>
  <si>
    <t>Minority Legislative Services, Central Staff Office, Senate</t>
  </si>
  <si>
    <t>John Ciampoli</t>
  </si>
  <si>
    <t>John</t>
  </si>
  <si>
    <t>476547434</t>
  </si>
  <si>
    <t>Ryan J Debrino, Director Of Correspondence</t>
  </si>
  <si>
    <t>Ryan J Debrino</t>
  </si>
  <si>
    <t>Debrino</t>
  </si>
  <si>
    <t>Director Of Correspondence</t>
  </si>
  <si>
    <t>476547425</t>
  </si>
  <si>
    <t>Daniel P Toomey, Albany Operations Coordinator</t>
  </si>
  <si>
    <t>Daniel P Toomey</t>
  </si>
  <si>
    <t>Daniel P</t>
  </si>
  <si>
    <t>Toomey</t>
  </si>
  <si>
    <t>Albany Operations Coordinator</t>
  </si>
  <si>
    <t>476547414</t>
  </si>
  <si>
    <t>Kevin J Muldowney, Constituent Relations Specialist</t>
  </si>
  <si>
    <t>Kevin J Muldowney</t>
  </si>
  <si>
    <t>Kevin J</t>
  </si>
  <si>
    <t>Muldowney</t>
  </si>
  <si>
    <t>476547408</t>
  </si>
  <si>
    <t>Julie A Schmidt, District Coordinator</t>
  </si>
  <si>
    <t>Julie A Schmidt</t>
  </si>
  <si>
    <t>Julie A</t>
  </si>
  <si>
    <t>Schmidt</t>
  </si>
  <si>
    <t>476547395</t>
  </si>
  <si>
    <t>Mark C Aldrich, Postal Clerk</t>
  </si>
  <si>
    <t>Mark C Aldrich</t>
  </si>
  <si>
    <t>Aldrich</t>
  </si>
  <si>
    <t>476547377</t>
  </si>
  <si>
    <t>C Charlene Stackman, Administrative Assistant</t>
  </si>
  <si>
    <t>Previously Administrative Assistant, working for Joseph E Robach, Office of Senator, Personal Staff Office, Senate, reporting to Joseph E Robach, Chairman, Majority Steering Committee. Set inactive on 19-SEP-2017.</t>
  </si>
  <si>
    <t>C Charlene Stackman</t>
  </si>
  <si>
    <t>C Charlene</t>
  </si>
  <si>
    <t>Stackman</t>
  </si>
  <si>
    <t>476547373</t>
  </si>
  <si>
    <t>Jeremy T Pitts, Maintenance Worker</t>
  </si>
  <si>
    <t>Jeremy T Pitts</t>
  </si>
  <si>
    <t>Jeremy T</t>
  </si>
  <si>
    <t>Pitts</t>
  </si>
  <si>
    <t>476547365</t>
  </si>
  <si>
    <t>Jeffrey W Dickershaid, Maintenance Worker</t>
  </si>
  <si>
    <t>Jeffrey W Dickershaid</t>
  </si>
  <si>
    <t>Jeffrey W</t>
  </si>
  <si>
    <t>Dickershaid</t>
  </si>
  <si>
    <t>476547353</t>
  </si>
  <si>
    <t>Donald Pratt, Maintenance Worker</t>
  </si>
  <si>
    <t>Donald Pratt</t>
  </si>
  <si>
    <t>Donald</t>
  </si>
  <si>
    <t>Pratt</t>
  </si>
  <si>
    <t>476547344</t>
  </si>
  <si>
    <t>David A Lockwood, Maintenance Supervisor</t>
  </si>
  <si>
    <t>David A Lockwood</t>
  </si>
  <si>
    <t>Lockwood</t>
  </si>
  <si>
    <t>Maintenance Supervisor</t>
  </si>
  <si>
    <t>476547333</t>
  </si>
  <si>
    <t>Joseph E Conway, Dir. Of Majority Conference Services</t>
  </si>
  <si>
    <t>Minority Leader's Senior Staff, Central Staff Office, Senate</t>
  </si>
  <si>
    <t>Joseph E Conway</t>
  </si>
  <si>
    <t>Conway</t>
  </si>
  <si>
    <t>Dir. Of Majority Conference Services</t>
  </si>
  <si>
    <t>476547266</t>
  </si>
  <si>
    <t>Hedy Weinberger, Administrative Assistant</t>
  </si>
  <si>
    <t>Administrative Assistant for Former Senator Daniel Squadron.</t>
  </si>
  <si>
    <t>Hedy Weinberger</t>
  </si>
  <si>
    <t>Hedy</t>
  </si>
  <si>
    <t>Weinberger</t>
  </si>
  <si>
    <t>476547264</t>
  </si>
  <si>
    <t>Francis W Patience, Secretary Of The Senate</t>
  </si>
  <si>
    <t>Francis W Patience</t>
  </si>
  <si>
    <t>Francis W</t>
  </si>
  <si>
    <t>Patience</t>
  </si>
  <si>
    <t>Secretary Of The Senate</t>
  </si>
  <si>
    <t>476547257</t>
  </si>
  <si>
    <t>Richard L Ashlaw, Constituent Representative</t>
  </si>
  <si>
    <t>Richard L Ashlaw</t>
  </si>
  <si>
    <t>Richard L</t>
  </si>
  <si>
    <t>Ashlaw</t>
  </si>
  <si>
    <t>476547250</t>
  </si>
  <si>
    <t>Andrea M Bender, Chief Of Staff</t>
  </si>
  <si>
    <t>Chief of Staff for Former Senator Daniel Squadron.</t>
  </si>
  <si>
    <t>Andrea M Bender</t>
  </si>
  <si>
    <t>476547247</t>
  </si>
  <si>
    <t>Reed A Kinderman, Director Of Legislative Affairs</t>
  </si>
  <si>
    <t>Reed A Kinderman</t>
  </si>
  <si>
    <t>Reed A</t>
  </si>
  <si>
    <t>Kinderman</t>
  </si>
  <si>
    <t>476547236</t>
  </si>
  <si>
    <t>James A Culbertson, Community Liaison</t>
  </si>
  <si>
    <t>James A Culbertson</t>
  </si>
  <si>
    <t>Culbertson</t>
  </si>
  <si>
    <t>476547234</t>
  </si>
  <si>
    <t>George L Fillgrove, Constituent Relations Manager</t>
  </si>
  <si>
    <t>George L Fillgrove</t>
  </si>
  <si>
    <t>George L</t>
  </si>
  <si>
    <t>Fillgrove</t>
  </si>
  <si>
    <t>476547209</t>
  </si>
  <si>
    <t>Deborah A Aumick, Constituent Specialist</t>
  </si>
  <si>
    <t>Deborah A Aumick</t>
  </si>
  <si>
    <t>Aumick</t>
  </si>
  <si>
    <t>476547200</t>
  </si>
  <si>
    <t>Carole R Maddalla, Assistant Director Of Operations/ Of</t>
  </si>
  <si>
    <t>Carole R Maddalla</t>
  </si>
  <si>
    <t>Carole R</t>
  </si>
  <si>
    <t>Maddalla</t>
  </si>
  <si>
    <t>Assistant Director Of Operations/ Of</t>
  </si>
  <si>
    <t>476547186</t>
  </si>
  <si>
    <t>Bogumil C Poznanski, Maintenance Worker</t>
  </si>
  <si>
    <t>Bogumil C Poznanski</t>
  </si>
  <si>
    <t>Bogumil C</t>
  </si>
  <si>
    <t>Poznanski</t>
  </si>
  <si>
    <t>476547177</t>
  </si>
  <si>
    <t>Robert A Conte, Outreach Coordinator</t>
  </si>
  <si>
    <t>Robert A Conte</t>
  </si>
  <si>
    <t>Conte</t>
  </si>
  <si>
    <t>476547176</t>
  </si>
  <si>
    <t>Matthew B Breithaupt, Microfilm Clerk</t>
  </si>
  <si>
    <t>Matthew B Breithaupt</t>
  </si>
  <si>
    <t>Matthew B</t>
  </si>
  <si>
    <t>Breithaupt</t>
  </si>
  <si>
    <t>476547164</t>
  </si>
  <si>
    <t>Donald R Moore, Supervisor For Microfilm &amp; Inventory</t>
  </si>
  <si>
    <t>Donald R Moore</t>
  </si>
  <si>
    <t>Donald R</t>
  </si>
  <si>
    <t>Supervisor For Microfilm &amp; Inventory</t>
  </si>
  <si>
    <t>476547152</t>
  </si>
  <si>
    <t>Arthur L Lumpkin, Office Manager</t>
  </si>
  <si>
    <t>Formerly worked for Herman D. Farrell, Jr., Office of Assemblymember, Assembly Personal Staff Office</t>
  </si>
  <si>
    <t>518 455-5491</t>
  </si>
  <si>
    <t>Arthur L Lumpkin</t>
  </si>
  <si>
    <t>Arthur L</t>
  </si>
  <si>
    <t>Lumpkin</t>
  </si>
  <si>
    <t>476547149</t>
  </si>
  <si>
    <t>Linda V Croghan, Administrative Aide</t>
  </si>
  <si>
    <t>Linda V Croghan</t>
  </si>
  <si>
    <t>Linda V</t>
  </si>
  <si>
    <t>Croghan</t>
  </si>
  <si>
    <t>476547146</t>
  </si>
  <si>
    <t>Mary A Paolucci, Supervisor Of Housekeeping</t>
  </si>
  <si>
    <t>Mary A Paolucci</t>
  </si>
  <si>
    <t>Paolucci</t>
  </si>
  <si>
    <t>Supervisor Of Housekeeping</t>
  </si>
  <si>
    <t>476547138</t>
  </si>
  <si>
    <t>James A Durkish, Constituent Representative</t>
  </si>
  <si>
    <t>James A Durkish</t>
  </si>
  <si>
    <t>Durkish</t>
  </si>
  <si>
    <t>476547133</t>
  </si>
  <si>
    <t>Geraldine E Purcell, Director Of Legislation And Committe</t>
  </si>
  <si>
    <t>purcell@nysenate.gov</t>
  </si>
  <si>
    <t>Geraldine E Purcell</t>
  </si>
  <si>
    <t>Geraldine E</t>
  </si>
  <si>
    <t>Purcell</t>
  </si>
  <si>
    <t>Director Of Legislation And Committe</t>
  </si>
  <si>
    <t>476547122</t>
  </si>
  <si>
    <t>Brian T Adey, Director Of Operations And Administr</t>
  </si>
  <si>
    <t>Brian T Adey</t>
  </si>
  <si>
    <t>Brian T</t>
  </si>
  <si>
    <t>Adey</t>
  </si>
  <si>
    <t>Director Of Operations And Administr</t>
  </si>
  <si>
    <t>476547114</t>
  </si>
  <si>
    <t>Iwona J Pietkiewicz, Housekeeper</t>
  </si>
  <si>
    <t>Iwona J Pietkiewicz</t>
  </si>
  <si>
    <t>Iwona J</t>
  </si>
  <si>
    <t>Pietkiewicz</t>
  </si>
  <si>
    <t>476547105</t>
  </si>
  <si>
    <t>Michael A Hernandez, Legislative Policy Analyst</t>
  </si>
  <si>
    <t>Lc/admin Regulations Review Comm, Central Staff Office, Senate</t>
  </si>
  <si>
    <t>Michael A Hernandez</t>
  </si>
  <si>
    <t>Legislative Policy Analyst</t>
  </si>
  <si>
    <t>476547077</t>
  </si>
  <si>
    <t>Nadia K Gareeb, Assistant Deputy Counsel</t>
  </si>
  <si>
    <t>Previously Counsel, working for Helene Weinstein, Office of Assemblymember, Personal Staff Office, Assembly, reporting to Helene Weinstein, Assemblymember. Set inactive on 5-FEB-2018.</t>
  </si>
  <si>
    <t>gareeb@nysenate.gov</t>
  </si>
  <si>
    <t>n.gareeb@gmail.com</t>
  </si>
  <si>
    <t>Nadia K Gareeb</t>
  </si>
  <si>
    <t>Nadia K</t>
  </si>
  <si>
    <t>Gareeb</t>
  </si>
  <si>
    <t>Assistant Deputy Counsel</t>
  </si>
  <si>
    <t>476547070</t>
  </si>
  <si>
    <t>Margarita Perez, Chief Of Staff Albany Office</t>
  </si>
  <si>
    <t>Margarita Perez</t>
  </si>
  <si>
    <t>Margarita</t>
  </si>
  <si>
    <t>Perez</t>
  </si>
  <si>
    <t>Chief Of Staff Albany Office</t>
  </si>
  <si>
    <t>476547066</t>
  </si>
  <si>
    <t>Grace U Popowczak, Housekeeper</t>
  </si>
  <si>
    <t>Grace U Popowczak</t>
  </si>
  <si>
    <t>Grace U</t>
  </si>
  <si>
    <t>Popowczak</t>
  </si>
  <si>
    <t>476547063</t>
  </si>
  <si>
    <t>Deborah L Kannes, Housekeeper</t>
  </si>
  <si>
    <t>Deborah L Kannes</t>
  </si>
  <si>
    <t>Deborah L</t>
  </si>
  <si>
    <t>Kannes</t>
  </si>
  <si>
    <t>476547053</t>
  </si>
  <si>
    <t>Lisa A Vanstrom, Constituent Specialist</t>
  </si>
  <si>
    <t>Lisa A Vanstrom</t>
  </si>
  <si>
    <t>Lisa A</t>
  </si>
  <si>
    <t>Vanstrom</t>
  </si>
  <si>
    <t>476547047</t>
  </si>
  <si>
    <t>Shirley A Demartino, Executive Secretary</t>
  </si>
  <si>
    <t>518 370-2812</t>
  </si>
  <si>
    <t>Shirley A Demartino</t>
  </si>
  <si>
    <t>Shirley A</t>
  </si>
  <si>
    <t>Demartino</t>
  </si>
  <si>
    <t>Executive Secretary</t>
  </si>
  <si>
    <t>476547040</t>
  </si>
  <si>
    <t>Antonietta E Kurdt, Housekeeper</t>
  </si>
  <si>
    <t>Antonietta E Kurdt</t>
  </si>
  <si>
    <t>Antonietta E</t>
  </si>
  <si>
    <t>Kurdt</t>
  </si>
  <si>
    <t>476547035</t>
  </si>
  <si>
    <t>Lisa M Salotti, Senior Caseworker</t>
  </si>
  <si>
    <t>Lisa M Salotti</t>
  </si>
  <si>
    <t>Lisa M</t>
  </si>
  <si>
    <t>Salotti</t>
  </si>
  <si>
    <t>Senior Caseworker</t>
  </si>
  <si>
    <t>476547026</t>
  </si>
  <si>
    <t>Robert J Esposito, Chief Furnishings</t>
  </si>
  <si>
    <t>Senate M&amp;o/furnishings Control, Central Staff Office, Senate</t>
  </si>
  <si>
    <t>Robert J Esposito</t>
  </si>
  <si>
    <t>Esposito</t>
  </si>
  <si>
    <t>Chief Furnishings</t>
  </si>
  <si>
    <t>476547021</t>
  </si>
  <si>
    <t>Christopher M Rhodes, Deputy Chief Of Staff</t>
  </si>
  <si>
    <t>Christopher M Rhodes</t>
  </si>
  <si>
    <t>Rhodes</t>
  </si>
  <si>
    <t>476547018</t>
  </si>
  <si>
    <t>Tracy L Starr, District Office Coordinator</t>
  </si>
  <si>
    <t>Senate M&amp;o/do Coordinator, Central Staff Office, Senate</t>
  </si>
  <si>
    <t>Tracy L Starr</t>
  </si>
  <si>
    <t>Starr</t>
  </si>
  <si>
    <t>District Office Coordinator</t>
  </si>
  <si>
    <t>476547014</t>
  </si>
  <si>
    <t>Nancy C Laguerra, Special Assistant</t>
  </si>
  <si>
    <t>Nancy C Laguerra</t>
  </si>
  <si>
    <t>Nancy C</t>
  </si>
  <si>
    <t>Laguerra</t>
  </si>
  <si>
    <t>476547010</t>
  </si>
  <si>
    <t>Adam D Kramer, Chief Of Staff/dir. Communications</t>
  </si>
  <si>
    <t>Adam D Kramer</t>
  </si>
  <si>
    <t>Adam D</t>
  </si>
  <si>
    <t>Kramer</t>
  </si>
  <si>
    <t>476547003</t>
  </si>
  <si>
    <t>Franci D Schwartz, Administrative Assistant</t>
  </si>
  <si>
    <t>Franci D Schwartz</t>
  </si>
  <si>
    <t>Franci D</t>
  </si>
  <si>
    <t>Schwartz</t>
  </si>
  <si>
    <t>476547001</t>
  </si>
  <si>
    <t>Michael J Kenneally, Legislative Director</t>
  </si>
  <si>
    <t>518 455-5772</t>
  </si>
  <si>
    <t>Michael J Kenneally</t>
  </si>
  <si>
    <t>Kenneally</t>
  </si>
  <si>
    <t>476546996</t>
  </si>
  <si>
    <t>Kirk W Ives, Chief Of Staff</t>
  </si>
  <si>
    <t>Ives@nysenate.gov</t>
  </si>
  <si>
    <t>Kirk W Ives</t>
  </si>
  <si>
    <t>Kirk W</t>
  </si>
  <si>
    <t>Ives</t>
  </si>
  <si>
    <t>476546967</t>
  </si>
  <si>
    <t>Ellen N Savino, Counsel</t>
  </si>
  <si>
    <t>Ellen N Savino</t>
  </si>
  <si>
    <t>Ellen N</t>
  </si>
  <si>
    <t>Savino</t>
  </si>
  <si>
    <t>476546960</t>
  </si>
  <si>
    <t>Kara L Stimson, Secretary</t>
  </si>
  <si>
    <t>stimson@nysenate.gov</t>
  </si>
  <si>
    <t>Kara L Stimson</t>
  </si>
  <si>
    <t>Kara L</t>
  </si>
  <si>
    <t>Stimson</t>
  </si>
  <si>
    <t>476546951</t>
  </si>
  <si>
    <t>Desmond J Bergin, Special Assistant</t>
  </si>
  <si>
    <t>Desmond J Bergin</t>
  </si>
  <si>
    <t>Desmond J</t>
  </si>
  <si>
    <t>Bergin</t>
  </si>
  <si>
    <t>476546950</t>
  </si>
  <si>
    <t>Michael D Sais, Chief Of Staff</t>
  </si>
  <si>
    <t>Michael D Sais</t>
  </si>
  <si>
    <t>Michael D</t>
  </si>
  <si>
    <t>Sais</t>
  </si>
  <si>
    <t>476546944</t>
  </si>
  <si>
    <t>Charlotte D Longo, Research Assistant</t>
  </si>
  <si>
    <t>Charlotte D Longo</t>
  </si>
  <si>
    <t>Charlotte D</t>
  </si>
  <si>
    <t>Longo</t>
  </si>
  <si>
    <t>Research Assistant</t>
  </si>
  <si>
    <t>476546936</t>
  </si>
  <si>
    <t>Juan B Soto, Communications Director</t>
  </si>
  <si>
    <t>jsoto@nysenate.gov</t>
  </si>
  <si>
    <t>Juan B Soto</t>
  </si>
  <si>
    <t>Juan B</t>
  </si>
  <si>
    <t>Soto</t>
  </si>
  <si>
    <t>476546902</t>
  </si>
  <si>
    <t>Wendy W Fick, Clerk/ Committee Operations Coordina</t>
  </si>
  <si>
    <t>Previously Clerk/ Committee Operations Coordina, working for Majority Counsel/program Office, Central Staff Office, Senate. Set inactive on 19-SEP-2017.</t>
  </si>
  <si>
    <t>Wendy W Fick</t>
  </si>
  <si>
    <t>Wendy W</t>
  </si>
  <si>
    <t>Fick</t>
  </si>
  <si>
    <t>Clerk/ Committee Operations Coordina</t>
  </si>
  <si>
    <t>476546890</t>
  </si>
  <si>
    <t>Susan T Lattimore, Executive Assistant</t>
  </si>
  <si>
    <t>(518) 455-2579</t>
  </si>
  <si>
    <t>Susan T Lattimore</t>
  </si>
  <si>
    <t>Susan T</t>
  </si>
  <si>
    <t>Lattimore</t>
  </si>
  <si>
    <t>476546883</t>
  </si>
  <si>
    <t>Deanna Foote, Deputy Chief Of Staff</t>
  </si>
  <si>
    <t>Deanna Foote</t>
  </si>
  <si>
    <t>Deanna</t>
  </si>
  <si>
    <t>Foote</t>
  </si>
  <si>
    <t>476546880</t>
  </si>
  <si>
    <t>Rachel A Estroff, Chief Of Staff</t>
  </si>
  <si>
    <t>Previously Chief of Staff for Assemblymember Shelley Mayer until 2018.</t>
  </si>
  <si>
    <t>Rachel A Estroff</t>
  </si>
  <si>
    <t>Rachel A</t>
  </si>
  <si>
    <t>Estroff</t>
  </si>
  <si>
    <t>476546877</t>
  </si>
  <si>
    <t>Sarah E Minguela, Legislative Policy Analyst</t>
  </si>
  <si>
    <t>Sarah E Minguela</t>
  </si>
  <si>
    <t>Minguela</t>
  </si>
  <si>
    <t>476546872</t>
  </si>
  <si>
    <t>Juliana M Commisso, Office Manager/albany</t>
  </si>
  <si>
    <t>Juliana M Commisso</t>
  </si>
  <si>
    <t>Juliana M</t>
  </si>
  <si>
    <t>Commisso</t>
  </si>
  <si>
    <t>Office Manager/albany</t>
  </si>
  <si>
    <t>476546858</t>
  </si>
  <si>
    <t>Gregory G Meyer, Chief Of Staff</t>
  </si>
  <si>
    <t>gmeyer@nysenate.gov</t>
  </si>
  <si>
    <t>Gregory G Meyer</t>
  </si>
  <si>
    <t>Gregory G</t>
  </si>
  <si>
    <t>Meyer</t>
  </si>
  <si>
    <t>476546836</t>
  </si>
  <si>
    <t>Darrell F Gronemeier, District Communications Coordinator</t>
  </si>
  <si>
    <t>Darrell F Gronemeier</t>
  </si>
  <si>
    <t>Darrell F</t>
  </si>
  <si>
    <t>Gronemeier</t>
  </si>
  <si>
    <t>District Communications Coordinator</t>
  </si>
  <si>
    <t>476546828</t>
  </si>
  <si>
    <t>Dhyalma N Vazquez, Vendor Responsibility Examiner/analy</t>
  </si>
  <si>
    <t>Dhyalma N Vazquez</t>
  </si>
  <si>
    <t>Dhyalma N</t>
  </si>
  <si>
    <t>Vazquez</t>
  </si>
  <si>
    <t>Vendor Responsibility Examiner/analy</t>
  </si>
  <si>
    <t>476546827</t>
  </si>
  <si>
    <t>Carolyn A Reichelt, Administrative Assistant</t>
  </si>
  <si>
    <t>Carolyn A Reichelt</t>
  </si>
  <si>
    <t>Carolyn A</t>
  </si>
  <si>
    <t>Reichelt</t>
  </si>
  <si>
    <t>476546809</t>
  </si>
  <si>
    <t>Brian R Beresford, Downstate Operations Coordinator</t>
  </si>
  <si>
    <t>Brian R Beresford</t>
  </si>
  <si>
    <t>Brian R</t>
  </si>
  <si>
    <t>Beresford</t>
  </si>
  <si>
    <t>Downstate Operations Coordinator</t>
  </si>
  <si>
    <t>476546792</t>
  </si>
  <si>
    <t>William J Beach, Director Of Maintenance &amp; Operations</t>
  </si>
  <si>
    <t>Senate M&amp;o/director's Office, Central Staff Office, Senate</t>
  </si>
  <si>
    <t>William J Beach</t>
  </si>
  <si>
    <t>Beach</t>
  </si>
  <si>
    <t>Director Of Maintenance &amp; Operations</t>
  </si>
  <si>
    <t>476546785</t>
  </si>
  <si>
    <t>Adam J Barth, Legislative Counsel</t>
  </si>
  <si>
    <t>Adam J Barth</t>
  </si>
  <si>
    <t>Adam J</t>
  </si>
  <si>
    <t>Barth</t>
  </si>
  <si>
    <t>476546782</t>
  </si>
  <si>
    <t>Marlita A Paigo, Administrative Assistant</t>
  </si>
  <si>
    <t>Marlita A Paigo</t>
  </si>
  <si>
    <t>Marlita A</t>
  </si>
  <si>
    <t>Paigo</t>
  </si>
  <si>
    <t>476546775</t>
  </si>
  <si>
    <t>Rachel A Bachorski, Legislative Assistant</t>
  </si>
  <si>
    <t>bachorsk@nysenate.gov</t>
  </si>
  <si>
    <t>Rachel A Bachorski</t>
  </si>
  <si>
    <t>Bachorski</t>
  </si>
  <si>
    <t>476546771</t>
  </si>
  <si>
    <t>Kelli A Carney, Administrative Assistant</t>
  </si>
  <si>
    <t>Kelli A Carney</t>
  </si>
  <si>
    <t>Kelli A</t>
  </si>
  <si>
    <t>Carney</t>
  </si>
  <si>
    <t>476546764</t>
  </si>
  <si>
    <t>Kathleen M Donner, Chief Of Staff</t>
  </si>
  <si>
    <t>donnerk@nysenate.gov</t>
  </si>
  <si>
    <t>Kathleen M Donner</t>
  </si>
  <si>
    <t>Kathleen M</t>
  </si>
  <si>
    <t>Donner</t>
  </si>
  <si>
    <t>476546760</t>
  </si>
  <si>
    <t>Daniel R Aikin, Director Of Communications And Speci</t>
  </si>
  <si>
    <t>Daniel R Aikin</t>
  </si>
  <si>
    <t>Daniel R</t>
  </si>
  <si>
    <t>Aikin</t>
  </si>
  <si>
    <t>Director Of Communications And Speci</t>
  </si>
  <si>
    <t>476546748</t>
  </si>
  <si>
    <t>Ollie B Ross, Community Liaison</t>
  </si>
  <si>
    <t>Ollie B Ross</t>
  </si>
  <si>
    <t>Ollie B</t>
  </si>
  <si>
    <t>Ross</t>
  </si>
  <si>
    <t>476546737</t>
  </si>
  <si>
    <t>Toni Ann Lamalfa, Executive Secretary/committee Clerk</t>
  </si>
  <si>
    <t>Toni Ann Lamalfa</t>
  </si>
  <si>
    <t>Toni Ann</t>
  </si>
  <si>
    <t>Lamalfa</t>
  </si>
  <si>
    <t>Executive Secretary/committee Clerk</t>
  </si>
  <si>
    <t>476546733</t>
  </si>
  <si>
    <t>Rebecca A Sheehan, Chief Of Staff/counsel</t>
  </si>
  <si>
    <t>Rebecca A Sheehan</t>
  </si>
  <si>
    <t>Rebecca A</t>
  </si>
  <si>
    <t>Sheehan</t>
  </si>
  <si>
    <t>476546696</t>
  </si>
  <si>
    <t>Valeria M Munt, Communications Director</t>
  </si>
  <si>
    <t>Previously Director Of Communications, working for Gustavo Rivera, Office of Senator, Personal Staff Office, Senate, reporting to Gustavo Rivera, Senator. Set inactive on 22-JAN-2018.</t>
  </si>
  <si>
    <t>Valeria M Munt</t>
  </si>
  <si>
    <t>Valeria M</t>
  </si>
  <si>
    <t>Munt</t>
  </si>
  <si>
    <t>476546624</t>
  </si>
  <si>
    <t>Kathy D Wilson, Dir Communications/dir District Oper</t>
  </si>
  <si>
    <t>kawilson@nysenate.gov</t>
  </si>
  <si>
    <t>Kathy D Wilson</t>
  </si>
  <si>
    <t>Kathy D</t>
  </si>
  <si>
    <t>Dir Communications/dir District Oper</t>
  </si>
  <si>
    <t>476546618</t>
  </si>
  <si>
    <t>Francis J Mckearin Iv, Deputy Dir. Of Maint &amp; Operations</t>
  </si>
  <si>
    <t>Francis J Mckearin Iv</t>
  </si>
  <si>
    <t>Francis J</t>
  </si>
  <si>
    <t>Mckearin Iv</t>
  </si>
  <si>
    <t>Deputy Dir. Of Maint &amp; Operations</t>
  </si>
  <si>
    <t>476546609</t>
  </si>
  <si>
    <t>Jeffrey A Frediani, Deputy Chief Of Staff</t>
  </si>
  <si>
    <t>frediani@nysenate.gov</t>
  </si>
  <si>
    <t>Jeffrey A Frediani</t>
  </si>
  <si>
    <t>Jeffrey A</t>
  </si>
  <si>
    <t>Frediani</t>
  </si>
  <si>
    <t>476546606</t>
  </si>
  <si>
    <t>Rachel M Ferrari, Director Of Strategic Planning And S</t>
  </si>
  <si>
    <t>Rachel M Ferrari</t>
  </si>
  <si>
    <t>Rachel M</t>
  </si>
  <si>
    <t>Ferrari</t>
  </si>
  <si>
    <t>Director Of Strategic Planning And S</t>
  </si>
  <si>
    <t>476546603</t>
  </si>
  <si>
    <t>John C Dicocco, Constituent Aide</t>
  </si>
  <si>
    <t>John C Dicocco</t>
  </si>
  <si>
    <t>John C</t>
  </si>
  <si>
    <t>Dicocco</t>
  </si>
  <si>
    <t>476546601</t>
  </si>
  <si>
    <t>Casey E Flaherty, Operations Coordinator</t>
  </si>
  <si>
    <t>Casey E Flaherty</t>
  </si>
  <si>
    <t>Casey E</t>
  </si>
  <si>
    <t>Flaherty</t>
  </si>
  <si>
    <t>476546600</t>
  </si>
  <si>
    <t>Miguel A Rondon-almonte, Community Affairs Representative</t>
  </si>
  <si>
    <t>Miguel A Rondon-almonte</t>
  </si>
  <si>
    <t>Miguel A</t>
  </si>
  <si>
    <t>Rondon-almonte</t>
  </si>
  <si>
    <t>476546595</t>
  </si>
  <si>
    <t>David J Natoli, Chief Fiscal Officer</t>
  </si>
  <si>
    <t>Senate Fiscal Office, Central Staff Office, Senate</t>
  </si>
  <si>
    <t>David J Natoli</t>
  </si>
  <si>
    <t>Natoli</t>
  </si>
  <si>
    <t>Chief Fiscal Officer</t>
  </si>
  <si>
    <t>476546585</t>
  </si>
  <si>
    <t>Robert T Farley, Senior Counsel</t>
  </si>
  <si>
    <t>(518) 455-3127</t>
  </si>
  <si>
    <t>Econmic Development/Transportation/Financial Services/Local Government; Veterans, Banks, Local Governments</t>
  </si>
  <si>
    <t>Robert T Farley</t>
  </si>
  <si>
    <t>Robert T</t>
  </si>
  <si>
    <t>Farley</t>
  </si>
  <si>
    <t>476546577</t>
  </si>
  <si>
    <t>William R Matarazzo, Chief Of Operations</t>
  </si>
  <si>
    <t>William R Matarazzo</t>
  </si>
  <si>
    <t>William R</t>
  </si>
  <si>
    <t>Matarazzo</t>
  </si>
  <si>
    <t>Chief Of Operations</t>
  </si>
  <si>
    <t>476546571</t>
  </si>
  <si>
    <t>Teria M Cooper, Principal Analyst</t>
  </si>
  <si>
    <t>Senate Finance Committee/majority, Central Staff Office, Senate</t>
  </si>
  <si>
    <t>Teria M Cooper</t>
  </si>
  <si>
    <t>Teria M</t>
  </si>
  <si>
    <t>476546570</t>
  </si>
  <si>
    <t>Paul A Alexander, Legislative Director</t>
  </si>
  <si>
    <t>Paul A Alexander</t>
  </si>
  <si>
    <t>Paul A</t>
  </si>
  <si>
    <t>476546558</t>
  </si>
  <si>
    <t>Michael J Laccetti, Director of Fiscal Studies</t>
  </si>
  <si>
    <t>laccetti@nysenate.gov</t>
  </si>
  <si>
    <t>Michael J Laccetti</t>
  </si>
  <si>
    <t>Laccetti</t>
  </si>
  <si>
    <t>Director of Fiscal Studies</t>
  </si>
  <si>
    <t>476546544</t>
  </si>
  <si>
    <t>Andrew W Buder, Legislative Counsel</t>
  </si>
  <si>
    <t>Previously Dep Counsel, working for Amy R. Paulin, Office of Assemblymember, Personal Staff Office, Assembly, reporting to Amy Paulin, Assemblymember. Set inactive on 6-APR-2017.</t>
  </si>
  <si>
    <t>Andrew W Buder</t>
  </si>
  <si>
    <t>Andrew W</t>
  </si>
  <si>
    <t>Buder</t>
  </si>
  <si>
    <t>476546541</t>
  </si>
  <si>
    <t>Peggy L Germain, Executive Assistant</t>
  </si>
  <si>
    <t>(518) 455-7998</t>
  </si>
  <si>
    <t>Peggy L Germain</t>
  </si>
  <si>
    <t>Germain</t>
  </si>
  <si>
    <t>476546529</t>
  </si>
  <si>
    <t>Alyssa G Mccoy, Administrative Assistant</t>
  </si>
  <si>
    <t>Committee Clerk for Assemblymember Margaret Markey</t>
  </si>
  <si>
    <t>Alyssa G Mccoy</t>
  </si>
  <si>
    <t>Alyssa G</t>
  </si>
  <si>
    <t>Mccoy</t>
  </si>
  <si>
    <t>476546528</t>
  </si>
  <si>
    <t>Paul M Midey, Senior Counsel</t>
  </si>
  <si>
    <t>(518) 455-2599</t>
  </si>
  <si>
    <t>Engery/Environmental Conversation/Agriculture/Cultural Affairs; Environmental Conversation. Revenue, Investigations &amp; Government Operations</t>
  </si>
  <si>
    <t>Paul M Midey</t>
  </si>
  <si>
    <t>Midey</t>
  </si>
  <si>
    <t>476546521</t>
  </si>
  <si>
    <t>Niko P Ladopoulos, Director Of Operations &amp; Legislation</t>
  </si>
  <si>
    <t>Niko P Ladopoulos</t>
  </si>
  <si>
    <t>Niko P</t>
  </si>
  <si>
    <t>Ladopoulos</t>
  </si>
  <si>
    <t>Director Of Operations &amp; Legislation</t>
  </si>
  <si>
    <t>476546506</t>
  </si>
  <si>
    <t>Nicole A Stewart, Assistant Counsel</t>
  </si>
  <si>
    <t>(518) 455-2916</t>
  </si>
  <si>
    <t>Higher Ed/Education/Real Property Tax</t>
  </si>
  <si>
    <t>Nicole A Stewart</t>
  </si>
  <si>
    <t>476546482</t>
  </si>
  <si>
    <t>Deborah Peck Kelleher, Director Education Committee</t>
  </si>
  <si>
    <t>Deborah Peck Kelleher</t>
  </si>
  <si>
    <t>Deborah Peck</t>
  </si>
  <si>
    <t>Kelleher</t>
  </si>
  <si>
    <t>Director Education Committee</t>
  </si>
  <si>
    <t>476546473</t>
  </si>
  <si>
    <t>Tara A Klein, Legislative Director</t>
  </si>
  <si>
    <t>Tara A Klein</t>
  </si>
  <si>
    <t>Tara A</t>
  </si>
  <si>
    <t>Klein</t>
  </si>
  <si>
    <t>476546462</t>
  </si>
  <si>
    <t>Jaime Ortiz, Community Liaison</t>
  </si>
  <si>
    <t>Jaime Ortiz</t>
  </si>
  <si>
    <t>Jaime</t>
  </si>
  <si>
    <t>476546459</t>
  </si>
  <si>
    <t>Mary Robyn Cotrona, Assistant Counsel</t>
  </si>
  <si>
    <t>Mary Robyn Cotrona</t>
  </si>
  <si>
    <t>Mary Robyn</t>
  </si>
  <si>
    <t>Cotrona</t>
  </si>
  <si>
    <t>476546456</t>
  </si>
  <si>
    <t>Rebecca L Kriegman, Senior Legislative Aide</t>
  </si>
  <si>
    <t>Rebecca L Kriegman</t>
  </si>
  <si>
    <t>Rebecca L</t>
  </si>
  <si>
    <t>Kriegman</t>
  </si>
  <si>
    <t>Senior Legislative Aide</t>
  </si>
  <si>
    <t>476546454</t>
  </si>
  <si>
    <t>Heath A Heimroth, Special Assnt To Secy Of The Senate</t>
  </si>
  <si>
    <t>Hheimrot@nysenate.gov</t>
  </si>
  <si>
    <t>Heath A Heimroth</t>
  </si>
  <si>
    <t>Heath A</t>
  </si>
  <si>
    <t>Heimroth</t>
  </si>
  <si>
    <t>Special Assnt To Secy Of The Senate</t>
  </si>
  <si>
    <t>476546445</t>
  </si>
  <si>
    <t>Raymond A Fasano, Counsel</t>
  </si>
  <si>
    <t>Raymond A Fasano</t>
  </si>
  <si>
    <t>Raymond A</t>
  </si>
  <si>
    <t>Fasano</t>
  </si>
  <si>
    <t>476546439</t>
  </si>
  <si>
    <t>Cindy Torres, Community Aide</t>
  </si>
  <si>
    <t>Cindy Torres</t>
  </si>
  <si>
    <t>Cindy</t>
  </si>
  <si>
    <t>Torres</t>
  </si>
  <si>
    <t>476546431</t>
  </si>
  <si>
    <t>Guillermo A. Rodriguez, District Representative</t>
  </si>
  <si>
    <t>Previously District Office Manager, working for Gustavo Rivera, Office of Senator, Personal Staff Office, Senate, reporting to Gustavo Rivera, Senator. Set inactive on 6-APR-2017.</t>
  </si>
  <si>
    <t>Guillermo A. Rodriguez</t>
  </si>
  <si>
    <t>Guillermo A</t>
  </si>
  <si>
    <t>476546429</t>
  </si>
  <si>
    <t>Mitchell W Lucas, Executive Assistant</t>
  </si>
  <si>
    <t>Previously worked for Senator Martin J Golden</t>
  </si>
  <si>
    <t>Senate Student Programs Office, Central Staff Office, Senate</t>
  </si>
  <si>
    <t>Mitchell W Lucas</t>
  </si>
  <si>
    <t>Mitchell W</t>
  </si>
  <si>
    <t>Lucas</t>
  </si>
  <si>
    <t>476546424</t>
  </si>
  <si>
    <t>Maria Scarpati, Administrative Assistant</t>
  </si>
  <si>
    <t>Maria Scarpati</t>
  </si>
  <si>
    <t>Maria</t>
  </si>
  <si>
    <t>Scarpati</t>
  </si>
  <si>
    <t>476546415</t>
  </si>
  <si>
    <t>Annalicia P Finol, Chief Of Staff</t>
  </si>
  <si>
    <t>finol@nysenate.gov</t>
  </si>
  <si>
    <t>Annalicia P Finol</t>
  </si>
  <si>
    <t>Annalicia P</t>
  </si>
  <si>
    <t>Finol</t>
  </si>
  <si>
    <t>476546410</t>
  </si>
  <si>
    <t>Jacqueline Y Donaldson, Senior Analyst</t>
  </si>
  <si>
    <t>donaldso@nysenate.gov</t>
  </si>
  <si>
    <t>Jacqueline Y Donaldson</t>
  </si>
  <si>
    <t>Jacquie</t>
  </si>
  <si>
    <t>Donaldson</t>
  </si>
  <si>
    <t>476546406</t>
  </si>
  <si>
    <t>Niara N Banks, Legislative Aide</t>
  </si>
  <si>
    <t>Niara N Banks</t>
  </si>
  <si>
    <t>Niara N</t>
  </si>
  <si>
    <t>Banks</t>
  </si>
  <si>
    <t>476546392</t>
  </si>
  <si>
    <t>Kendall J Jacobsen, Legislative Director</t>
  </si>
  <si>
    <t>Formerly worked for Brad Hoylman, Office of Senator, Senate Personal Staff Office</t>
  </si>
  <si>
    <t>jacobsenk@nyassembly.gov</t>
  </si>
  <si>
    <t>Kendall J Jacobsen</t>
  </si>
  <si>
    <t>Kendall J</t>
  </si>
  <si>
    <t>Jacobsen</t>
  </si>
  <si>
    <t>476546385</t>
  </si>
  <si>
    <t>Felix O Muniz, Deputy Finance Director</t>
  </si>
  <si>
    <t>Majority Leader's Senior Staff, Central Staff Office, Senate;
Finance, Committee, Senate</t>
  </si>
  <si>
    <t>muniz@nysenate.gov</t>
  </si>
  <si>
    <t>fm5570@gmail.com</t>
  </si>
  <si>
    <t>Felix O Muniz</t>
  </si>
  <si>
    <t>Felix</t>
  </si>
  <si>
    <t>Muniz</t>
  </si>
  <si>
    <t>Deputy Finance Director</t>
  </si>
  <si>
    <t>476546382</t>
  </si>
  <si>
    <t>Kim L Marselle, Community Liaison</t>
  </si>
  <si>
    <t>Kim L Marselle</t>
  </si>
  <si>
    <t>Kim L</t>
  </si>
  <si>
    <t>Marselle</t>
  </si>
  <si>
    <t>476546381</t>
  </si>
  <si>
    <t>Cheryl B Halter, Production Coordinator</t>
  </si>
  <si>
    <t>Cheryl B Halter</t>
  </si>
  <si>
    <t>Cheryl B</t>
  </si>
  <si>
    <t>Halter</t>
  </si>
  <si>
    <t>Production Coordinator</t>
  </si>
  <si>
    <t>476546349</t>
  </si>
  <si>
    <t>David M Kruger, District Director</t>
  </si>
  <si>
    <t>kruger@nysenate.gov</t>
  </si>
  <si>
    <t>David M Kruger</t>
  </si>
  <si>
    <t>Kruger</t>
  </si>
  <si>
    <t>476546341</t>
  </si>
  <si>
    <t>Celeste R Knight, Sr. Confidential Executive Assistant</t>
  </si>
  <si>
    <t>cknight@nysenate.gov</t>
  </si>
  <si>
    <t>Celeste R Knight</t>
  </si>
  <si>
    <t>Celeste R</t>
  </si>
  <si>
    <t>Knight</t>
  </si>
  <si>
    <t>Sr. Confidential Executive Assistant</t>
  </si>
  <si>
    <t>476546338</t>
  </si>
  <si>
    <t>Burton W Phillips, Senior Advisor &amp; Counsel</t>
  </si>
  <si>
    <t>Previously Policy Director/counsel, working for Brad Hoylman, Office of Senator, Personal Staff Office, Senate, reporting to Brad Hoylman, Senator. Set inactive on 16-APR-2018.</t>
  </si>
  <si>
    <t>Burton W Phillips</t>
  </si>
  <si>
    <t>Burton W</t>
  </si>
  <si>
    <t>Phillips</t>
  </si>
  <si>
    <t>Senior Advisor &amp; Counsel</t>
  </si>
  <si>
    <t>476546326</t>
  </si>
  <si>
    <t>Gerard J Kassar, Chief Of Staff</t>
  </si>
  <si>
    <t>Martin J. Golden, Office of Senator, Personal Staff Office, Senate</t>
  </si>
  <si>
    <t>geraldkas@msn.com</t>
  </si>
  <si>
    <t>Gerard J Kassar</t>
  </si>
  <si>
    <t>Gerard J</t>
  </si>
  <si>
    <t>Kassar</t>
  </si>
  <si>
    <t>476546312</t>
  </si>
  <si>
    <t>Ching Yee K Wong-ho, Community Representative</t>
  </si>
  <si>
    <t>Ching Yee K Wong-ho</t>
  </si>
  <si>
    <t>Ching Yee K</t>
  </si>
  <si>
    <t>Wong-ho</t>
  </si>
  <si>
    <t>476546300</t>
  </si>
  <si>
    <t>Margaret L Sardinia, Executive Assistant</t>
  </si>
  <si>
    <t>[(518) 455-2675](tel:\(518\)%20455-2675)</t>
  </si>
  <si>
    <t>Margaret L Sardinia</t>
  </si>
  <si>
    <t>Margaret L</t>
  </si>
  <si>
    <t>Sardinia</t>
  </si>
  <si>
    <t>476546292</t>
  </si>
  <si>
    <t>Anthony F Testaverde, Special Assistant</t>
  </si>
  <si>
    <t>Anthony F Testaverde</t>
  </si>
  <si>
    <t>Anthony F</t>
  </si>
  <si>
    <t>Testaverde</t>
  </si>
  <si>
    <t>476546288</t>
  </si>
  <si>
    <t>Lisa R Harris, Deputy Counsel</t>
  </si>
  <si>
    <t>(518) 455-2751</t>
  </si>
  <si>
    <t>Economic Development/Transportation/Financial Issues/Local Government; Economic Development, Ethics</t>
  </si>
  <si>
    <t>Lisa R Harris</t>
  </si>
  <si>
    <t>Lisa R</t>
  </si>
  <si>
    <t>476546279</t>
  </si>
  <si>
    <t>Marie Monk, Community Liaison</t>
  </si>
  <si>
    <t>Marie Monk</t>
  </si>
  <si>
    <t>Marie</t>
  </si>
  <si>
    <t>Monk</t>
  </si>
  <si>
    <t>476546264</t>
  </si>
  <si>
    <t>Kristin G Sinclair, Committee Director</t>
  </si>
  <si>
    <t>Kristin G Sinclair</t>
  </si>
  <si>
    <t>Kristin G</t>
  </si>
  <si>
    <t>Sinclair</t>
  </si>
  <si>
    <t>476546256</t>
  </si>
  <si>
    <t>Kenneth J Connolly, Assistant Counsel</t>
  </si>
  <si>
    <t>Previously Assistant Counsel, working for Majority Counsel/program Office, Central Staff Office, Senate. Set inactive on 19-SEP-2017.</t>
  </si>
  <si>
    <t>Kenneth J Connolly</t>
  </si>
  <si>
    <t>Connolly</t>
  </si>
  <si>
    <t>476546243</t>
  </si>
  <si>
    <t>Joseph R Messina, Assistant Counsel</t>
  </si>
  <si>
    <t>Floor Operations; Assistant Floor Counsel</t>
  </si>
  <si>
    <t>Joseph R Messina</t>
  </si>
  <si>
    <t>Messina</t>
  </si>
  <si>
    <t>476546210</t>
  </si>
  <si>
    <t>John A Turoski Sr, Chief Of Staff</t>
  </si>
  <si>
    <t>jturoski@nysenate.gov</t>
  </si>
  <si>
    <t>John A Turoski Sr</t>
  </si>
  <si>
    <t>Turoski Sr</t>
  </si>
  <si>
    <t>476546202</t>
  </si>
  <si>
    <t>James P Curran, First Assistant Counsel</t>
  </si>
  <si>
    <t>James P Curran</t>
  </si>
  <si>
    <t>James P</t>
  </si>
  <si>
    <t>Curran</t>
  </si>
  <si>
    <t>First Assistant Counsel</t>
  </si>
  <si>
    <t>476546198</t>
  </si>
  <si>
    <t>J Thomas Wickham Jr, Director, Council Health Care Financ</t>
  </si>
  <si>
    <t>J Thomas Wickham Jr</t>
  </si>
  <si>
    <t>Wickham Jr</t>
  </si>
  <si>
    <t>Director, Council Health Care Financ</t>
  </si>
  <si>
    <t>476546187</t>
  </si>
  <si>
    <t>Thomas P Havel, Deputy Secretary</t>
  </si>
  <si>
    <t>Thomas P Havel</t>
  </si>
  <si>
    <t>Thomas P</t>
  </si>
  <si>
    <t>Havel</t>
  </si>
  <si>
    <t>Deputy Secretary</t>
  </si>
  <si>
    <t>476546182</t>
  </si>
  <si>
    <t>Steven A Taylor, Director, Senate Select Committee On</t>
  </si>
  <si>
    <t>Steven A Taylor</t>
  </si>
  <si>
    <t>Steven A</t>
  </si>
  <si>
    <t>Director, Senate Select Committee On</t>
  </si>
  <si>
    <t>476546170</t>
  </si>
  <si>
    <t>Eric J Anderson, Constituent Aide</t>
  </si>
  <si>
    <t>Previously Constituent Aide, working for Andrew J Lanza, Office of Senator, Personal Staff Office, Senate, reporting to Andrew J Lanza, Deputy Majorty Leader for Government Oversight and Accountability. Set inactive on 12-JUN-2017.</t>
  </si>
  <si>
    <t>Eric J Anderson</t>
  </si>
  <si>
    <t>476546169</t>
  </si>
  <si>
    <t>Steven A Rodway, Counsel</t>
  </si>
  <si>
    <t>Steven A Rodway</t>
  </si>
  <si>
    <t>Rodway</t>
  </si>
  <si>
    <t>476546160</t>
  </si>
  <si>
    <t>Robin J Mueller, Special Assistant Majority Leader</t>
  </si>
  <si>
    <t>Robin J Mueller</t>
  </si>
  <si>
    <t>Robin J</t>
  </si>
  <si>
    <t>476546159</t>
  </si>
  <si>
    <t>Shawn M Mackinnon, Secretary Senate Finance Committee</t>
  </si>
  <si>
    <t>Shawn M Mackinnon</t>
  </si>
  <si>
    <t>Shawn M</t>
  </si>
  <si>
    <t>Mackinnon</t>
  </si>
  <si>
    <t>Secretary Senate Finance Committee</t>
  </si>
  <si>
    <t>476546151</t>
  </si>
  <si>
    <t>Robert M Caroppoli, Communications Director</t>
  </si>
  <si>
    <t>rcaroppo@nysenate.gov</t>
  </si>
  <si>
    <t>Robert M Caroppoli</t>
  </si>
  <si>
    <t>Robert M</t>
  </si>
  <si>
    <t>Caroppoli</t>
  </si>
  <si>
    <t>476546148</t>
  </si>
  <si>
    <t>Anthony J Reinhart, Deputy Chief Of Staff</t>
  </si>
  <si>
    <t>Anthony J Reinhart</t>
  </si>
  <si>
    <t>Reinhart</t>
  </si>
  <si>
    <t>476546140</t>
  </si>
  <si>
    <t>Sharon E Carpinello, Principal Analyst</t>
  </si>
  <si>
    <t>Previously Principal Analyst, working for Senate Finance Committee/majority, Central Staff Office, Senate. Set inactive on 19-SEP-2017.</t>
  </si>
  <si>
    <t>Sharon E Carpinello</t>
  </si>
  <si>
    <t>Sharon E</t>
  </si>
  <si>
    <t>Carpinello</t>
  </si>
  <si>
    <t>476546135</t>
  </si>
  <si>
    <t>Raymond M Bennardo, Chief Of Staff</t>
  </si>
  <si>
    <t>bennardo@nysenate.gov</t>
  </si>
  <si>
    <t>Raymond M Bennardo</t>
  </si>
  <si>
    <t>Raymond M</t>
  </si>
  <si>
    <t>Bennardo</t>
  </si>
  <si>
    <t>476546128</t>
  </si>
  <si>
    <t>Symra D Brandon, Director Community Affairs</t>
  </si>
  <si>
    <t>Symra D Brandon</t>
  </si>
  <si>
    <t>Symra D</t>
  </si>
  <si>
    <t>Brandon</t>
  </si>
  <si>
    <t>476546124</t>
  </si>
  <si>
    <t>Peter C Drao, Director Of Budget Studies</t>
  </si>
  <si>
    <t>Peter C Drao</t>
  </si>
  <si>
    <t>Peter C</t>
  </si>
  <si>
    <t>Drao</t>
  </si>
  <si>
    <t>Director Of Budget Studies</t>
  </si>
  <si>
    <t>476546098</t>
  </si>
  <si>
    <t>Nicole C Fosco, Director Of Fiscal Studies</t>
  </si>
  <si>
    <t>Nicole C Fosco</t>
  </si>
  <si>
    <t>Nicole C</t>
  </si>
  <si>
    <t>Fosco</t>
  </si>
  <si>
    <t>Director Of Fiscal Studies</t>
  </si>
  <si>
    <t>476546081</t>
  </si>
  <si>
    <t>Oshrie M Zak, Legislative Counsel</t>
  </si>
  <si>
    <t>Previously Counsel for Assemblymember Luis Sepulveda until 2018.</t>
  </si>
  <si>
    <t>Oshrie M Zak</t>
  </si>
  <si>
    <t>Oshrie M</t>
  </si>
  <si>
    <t>Zak</t>
  </si>
  <si>
    <t>476546075</t>
  </si>
  <si>
    <t>Nancy E Laustrup, Executive Assistant</t>
  </si>
  <si>
    <t>Nancy E Laustrup</t>
  </si>
  <si>
    <t>Nancy E</t>
  </si>
  <si>
    <t>Laustrup</t>
  </si>
  <si>
    <t>476546067</t>
  </si>
  <si>
    <t>Christopher P Savage, District Director</t>
  </si>
  <si>
    <t>Christopher P Savage</t>
  </si>
  <si>
    <t>Christopher P</t>
  </si>
  <si>
    <t>Savage</t>
  </si>
  <si>
    <t>476546065</t>
  </si>
  <si>
    <t>Marsha E Mortimore, Administrative Assistant</t>
  </si>
  <si>
    <t>Previously Administrative Assistant, working for Leroy Comrie, Office of Senator, Personal Staff Office, Senate, reporting to Leroy Comrie, Senator. Set inactive on 12-JUN-2017.</t>
  </si>
  <si>
    <t>Marsha E Mortimore</t>
  </si>
  <si>
    <t>Marsha E</t>
  </si>
  <si>
    <t>Mortimore</t>
  </si>
  <si>
    <t>476546038</t>
  </si>
  <si>
    <t>Lynette Shelborne-barfield, Director Of Special Projects</t>
  </si>
  <si>
    <t>Lynette Shelborne-barfield</t>
  </si>
  <si>
    <t>Lynette</t>
  </si>
  <si>
    <t>Shelborne-barfield</t>
  </si>
  <si>
    <t>476546028</t>
  </si>
  <si>
    <t>Susan J Grelick, Legislative Director/counsel</t>
  </si>
  <si>
    <t>Susan J Grelick</t>
  </si>
  <si>
    <t>Grelick</t>
  </si>
  <si>
    <t>Legislative Director/counsel</t>
  </si>
  <si>
    <t>476546026</t>
  </si>
  <si>
    <t>David L Gruenberg, Assistant Counsel To The Majority</t>
  </si>
  <si>
    <t>David L Gruenberg</t>
  </si>
  <si>
    <t>Gruenberg</t>
  </si>
  <si>
    <t>476546020</t>
  </si>
  <si>
    <t>Carol A Decarmine-nucci, Legislative Aide</t>
  </si>
  <si>
    <t>Carol A Decarmine-nucci</t>
  </si>
  <si>
    <t>Carol A</t>
  </si>
  <si>
    <t>Decarmine-nucci</t>
  </si>
  <si>
    <t>476546019</t>
  </si>
  <si>
    <t>Christopher W Labarge, Legislative Director</t>
  </si>
  <si>
    <t>Worked for Senator Bill Perkins</t>
  </si>
  <si>
    <t>Christopher W Labarge</t>
  </si>
  <si>
    <t>Christopher W</t>
  </si>
  <si>
    <t>Labarge</t>
  </si>
  <si>
    <t>476546010</t>
  </si>
  <si>
    <t>David J Burns, Clerk</t>
  </si>
  <si>
    <t>(518) 455-2592</t>
  </si>
  <si>
    <t>David J Burns</t>
  </si>
  <si>
    <t>Burns</t>
  </si>
  <si>
    <t>476546009</t>
  </si>
  <si>
    <t>Annmarie Lang, Legislative Aide</t>
  </si>
  <si>
    <t>Annmarie Lang</t>
  </si>
  <si>
    <t>Annmarie</t>
  </si>
  <si>
    <t>Lang</t>
  </si>
  <si>
    <t>476545995</t>
  </si>
  <si>
    <t>David C Previte, Counsel To The Majority</t>
  </si>
  <si>
    <t>(518) 455-2064</t>
  </si>
  <si>
    <t>Health &amp; Mental Hygiene/Human Services; Health, Medicaid, Racing and Wagering, Elections</t>
  </si>
  <si>
    <t>David C Previte</t>
  </si>
  <si>
    <t>David C</t>
  </si>
  <si>
    <t>Previte</t>
  </si>
  <si>
    <t>Counsel To The Majority</t>
  </si>
  <si>
    <t>476545986</t>
  </si>
  <si>
    <t>Colleen M Glavin, Senior Counsel</t>
  </si>
  <si>
    <t>Colleen M Glavin</t>
  </si>
  <si>
    <t>Colleen M</t>
  </si>
  <si>
    <t>Glavin</t>
  </si>
  <si>
    <t>476545973</t>
  </si>
  <si>
    <t>Ilana M Maier, Chief Of Staff</t>
  </si>
  <si>
    <t>Very responsible, responsive, organized. Strong housing background.</t>
  </si>
  <si>
    <t>Former Communications Director for Jumaane Willams
Former Chief of Staff to State Sen. Brad Hoylman</t>
  </si>
  <si>
    <t>Female</t>
  </si>
  <si>
    <t>Straight</t>
  </si>
  <si>
    <t>Ilana M Maier</t>
  </si>
  <si>
    <t>Ilana M</t>
  </si>
  <si>
    <t>Maier</t>
  </si>
  <si>
    <t>476545970</t>
  </si>
  <si>
    <t>Samantha I Bernstein, Deputy Legislative Director</t>
  </si>
  <si>
    <t>Samantha I Bernstein</t>
  </si>
  <si>
    <t>Bernstein</t>
  </si>
  <si>
    <t>476545967</t>
  </si>
  <si>
    <t>Carmen J Barber, Assistant Counsel</t>
  </si>
  <si>
    <t>(518) 455-2480</t>
  </si>
  <si>
    <t>Health &amp; Mental Hygiene/Human Services; Health, Mental Hygiene, Alcoholism &amp; Drug Abuse</t>
  </si>
  <si>
    <t>Carmen J Barber</t>
  </si>
  <si>
    <t>Carmen J</t>
  </si>
  <si>
    <t>Barber</t>
  </si>
  <si>
    <t>476545964</t>
  </si>
  <si>
    <t>Barbara A Mcredmond, Assistant Counsel</t>
  </si>
  <si>
    <t>(518) 455-2069</t>
  </si>
  <si>
    <t>Health &amp; Mental Hygiene/Human Services; Children &amp; Families, Social Services, Aging</t>
  </si>
  <si>
    <t>Barbara A Mcredmond</t>
  </si>
  <si>
    <t>Mcredmond</t>
  </si>
  <si>
    <t>476545953</t>
  </si>
  <si>
    <t>Francesca D Hammer, Administrative Assistant</t>
  </si>
  <si>
    <t>Francesca D Hammer</t>
  </si>
  <si>
    <t>Francesca D</t>
  </si>
  <si>
    <t>Hammer</t>
  </si>
  <si>
    <t>476545925</t>
  </si>
  <si>
    <t>Tonya M Speckhardt, Executive Assistant</t>
  </si>
  <si>
    <t>Main scheduler in Albany.</t>
  </si>
  <si>
    <t>Tonya M Speckhardt</t>
  </si>
  <si>
    <t>Tonya M</t>
  </si>
  <si>
    <t>476545922</t>
  </si>
  <si>
    <t>Derrick Davis, Chief Of Staff</t>
  </si>
  <si>
    <t>ddavisnyc@gmail.com</t>
  </si>
  <si>
    <t>Derrick Davis</t>
  </si>
  <si>
    <t>Derrick</t>
  </si>
  <si>
    <t>476545921</t>
  </si>
  <si>
    <t>Lisa M Forkas, Scheduler Legislative Aide</t>
  </si>
  <si>
    <t>Legislative Assoc for Assemblymember James Brennan</t>
  </si>
  <si>
    <t>Lisa M Forkas</t>
  </si>
  <si>
    <t>Forkas</t>
  </si>
  <si>
    <t>Scheduler Legislative Aide</t>
  </si>
  <si>
    <t>476545913</t>
  </si>
  <si>
    <t>Tiffanie A Downs, Executive Assistant</t>
  </si>
  <si>
    <t>Tiffanie A Downs</t>
  </si>
  <si>
    <t>Tiffanie A</t>
  </si>
  <si>
    <t>Downs</t>
  </si>
  <si>
    <t>476545907</t>
  </si>
  <si>
    <t>Anthony P Piscitelli, Senior Counsel</t>
  </si>
  <si>
    <t>(518) 455-2595</t>
  </si>
  <si>
    <t>Energy/Environmental Conservation/Agriculture/Cultural Affairs; Cities, Home Rule, NYC</t>
  </si>
  <si>
    <t>Anthony P Piscitelli</t>
  </si>
  <si>
    <t>Anthony P</t>
  </si>
  <si>
    <t>Piscitelli</t>
  </si>
  <si>
    <t>476545896</t>
  </si>
  <si>
    <t>Tara A Williams, Director Community Affairs</t>
  </si>
  <si>
    <t>Tara A Williams</t>
  </si>
  <si>
    <t>476545893</t>
  </si>
  <si>
    <t>Anne S Tarpinian, Senior Counsel/committee Director</t>
  </si>
  <si>
    <t>Anne S Tarpinian</t>
  </si>
  <si>
    <t>Anne S</t>
  </si>
  <si>
    <t>Tarpinian</t>
  </si>
  <si>
    <t>Senior Counsel/committee Director</t>
  </si>
  <si>
    <t>476545885</t>
  </si>
  <si>
    <t>Peter R Weiss, Community Liaison</t>
  </si>
  <si>
    <t>Peter R Weiss</t>
  </si>
  <si>
    <t>Weiss</t>
  </si>
  <si>
    <t>476545870</t>
  </si>
  <si>
    <t>Terry L Blosser-bernardo, Graphic Design Assistant</t>
  </si>
  <si>
    <t>Terry L Blosser-bernardo</t>
  </si>
  <si>
    <t>Terry L</t>
  </si>
  <si>
    <t>Blosser-bernardo</t>
  </si>
  <si>
    <t>Graphic Design Assistant</t>
  </si>
  <si>
    <t>476545845</t>
  </si>
  <si>
    <t>Joann Drake, Community Liaison</t>
  </si>
  <si>
    <t>Previously Community Liaison,, reporting to John J. Bonacic, Deputy Majority Leader for State/Federal Relations. Set inactive on 16-APR-2018.</t>
  </si>
  <si>
    <t>Joann Drake</t>
  </si>
  <si>
    <t>Joann</t>
  </si>
  <si>
    <t>Drake</t>
  </si>
  <si>
    <t>476545841</t>
  </si>
  <si>
    <t>Teresa R Rossi, Counsel</t>
  </si>
  <si>
    <t>Teresa R Rossi</t>
  </si>
  <si>
    <t>Teresa R</t>
  </si>
  <si>
    <t>Rossi</t>
  </si>
  <si>
    <t>476545830</t>
  </si>
  <si>
    <t>Conor P Gillis, Communications Director</t>
  </si>
  <si>
    <t>Conor P Gillis</t>
  </si>
  <si>
    <t>Conor P</t>
  </si>
  <si>
    <t>Gillis</t>
  </si>
  <si>
    <t>476545812</t>
  </si>
  <si>
    <t>Mark S Nachbar, Principal Analyst</t>
  </si>
  <si>
    <t>Mark S Nachbar</t>
  </si>
  <si>
    <t>Mark S</t>
  </si>
  <si>
    <t>Nachbar</t>
  </si>
  <si>
    <t>476545768</t>
  </si>
  <si>
    <t>Maria A Logiudice, Manag Dir Of Budget &amp; Fiscal Stdies</t>
  </si>
  <si>
    <t>Maria A Logiudice</t>
  </si>
  <si>
    <t>Maria A</t>
  </si>
  <si>
    <t>Logiudice</t>
  </si>
  <si>
    <t>Manag Dir Of Budget &amp; Fiscal Stdies</t>
  </si>
  <si>
    <t>476545756</t>
  </si>
  <si>
    <t>Joshua M Jones, Committee Director</t>
  </si>
  <si>
    <t>Joshua M Jones</t>
  </si>
  <si>
    <t>476545748</t>
  </si>
  <si>
    <t>Lisa A Bruno, Special Projects Coordinator</t>
  </si>
  <si>
    <t>Lisa A Bruno</t>
  </si>
  <si>
    <t>Bruno</t>
  </si>
  <si>
    <t>Special Projects Coordinator</t>
  </si>
  <si>
    <t>476545732</t>
  </si>
  <si>
    <t>Lauren L Melendez, Senior Analyst</t>
  </si>
  <si>
    <t>Lauren L Melendez</t>
  </si>
  <si>
    <t>Lauren L</t>
  </si>
  <si>
    <t>Melendez</t>
  </si>
  <si>
    <t>476545715</t>
  </si>
  <si>
    <t>Ralph J Porzio, Counsel</t>
  </si>
  <si>
    <t>Ralph J Porzio</t>
  </si>
  <si>
    <t>Ralph J</t>
  </si>
  <si>
    <t>476545709</t>
  </si>
  <si>
    <t>Stephanie A Durr, Senior Digital Outreach Coordinator</t>
  </si>
  <si>
    <t>Stephanie A Durr</t>
  </si>
  <si>
    <t>Stephanie A</t>
  </si>
  <si>
    <t>Durr</t>
  </si>
  <si>
    <t>Senior Digital Outreach Coordinator</t>
  </si>
  <si>
    <t>476545708</t>
  </si>
  <si>
    <t>Samuel D Nelson, Director Of Digital Outreach</t>
  </si>
  <si>
    <t>Samuel D Nelson</t>
  </si>
  <si>
    <t>Samuel D</t>
  </si>
  <si>
    <t>Nelson</t>
  </si>
  <si>
    <t>Director Of Digital Outreach</t>
  </si>
  <si>
    <t>476545695</t>
  </si>
  <si>
    <t>Peter H Mooney, Senior Advisor</t>
  </si>
  <si>
    <t>Peter H Mooney</t>
  </si>
  <si>
    <t>Peter H</t>
  </si>
  <si>
    <t>Mooney</t>
  </si>
  <si>
    <t>476545682</t>
  </si>
  <si>
    <t>Owen H Johnson, Research Assistant</t>
  </si>
  <si>
    <t>Owen H Johnson</t>
  </si>
  <si>
    <t>Owen H</t>
  </si>
  <si>
    <t>476545664</t>
  </si>
  <si>
    <t>Valerie Avignone, Executive Secretary</t>
  </si>
  <si>
    <t>vavignon@nysenate.gov</t>
  </si>
  <si>
    <t>Valerie Avignone</t>
  </si>
  <si>
    <t>Valerie</t>
  </si>
  <si>
    <t>Avignone</t>
  </si>
  <si>
    <t>476545660</t>
  </si>
  <si>
    <t>Shelley M Andrews, Director of Legislative Operations</t>
  </si>
  <si>
    <t>Majority Counsel/program, Central Staff Office, Senate;
Rules, Committee, Senate</t>
  </si>
  <si>
    <t>sandrews@nysenate.gov</t>
  </si>
  <si>
    <t>shelleyandrews@yahoo.com</t>
  </si>
  <si>
    <t>(518) 455-3597</t>
  </si>
  <si>
    <t>(518) 455-3585</t>
  </si>
  <si>
    <t>Shelley M Andrews</t>
  </si>
  <si>
    <t>Shelley M</t>
  </si>
  <si>
    <t>Andrews</t>
  </si>
  <si>
    <t>Director of Legislative Operations</t>
  </si>
  <si>
    <t>476545655</t>
  </si>
  <si>
    <t>Justine A Dmytrow, Constituent Liaison</t>
  </si>
  <si>
    <t>Justine A Dmytrow</t>
  </si>
  <si>
    <t>Justine A</t>
  </si>
  <si>
    <t>Dmytrow</t>
  </si>
  <si>
    <t>476545654</t>
  </si>
  <si>
    <t>Michael R Cook, Director Of On-line Communications</t>
  </si>
  <si>
    <t>Michael R Cook</t>
  </si>
  <si>
    <t>Cook</t>
  </si>
  <si>
    <t>Director Of On-line Communications</t>
  </si>
  <si>
    <t>476545651</t>
  </si>
  <si>
    <t>Andrew J Winchell, Chief Of Staff</t>
  </si>
  <si>
    <t>winchell@nysenate.gov</t>
  </si>
  <si>
    <t>Andrew J Winchell</t>
  </si>
  <si>
    <t>Andrew J</t>
  </si>
  <si>
    <t>Winchell</t>
  </si>
  <si>
    <t>476545647</t>
  </si>
  <si>
    <t>Laura J Griffiths, Legislative Aide</t>
  </si>
  <si>
    <t>Laura J Griffiths</t>
  </si>
  <si>
    <t>Laura J</t>
  </si>
  <si>
    <t>Griffiths</t>
  </si>
  <si>
    <t>476545646</t>
  </si>
  <si>
    <t>Jonathan A Pirro, Policy Director</t>
  </si>
  <si>
    <t>pirroj@nyassembly.gov</t>
  </si>
  <si>
    <t>518 455-4131</t>
  </si>
  <si>
    <t>Jonathan A Pirro</t>
  </si>
  <si>
    <t>Jonathan A</t>
  </si>
  <si>
    <t>Pirro</t>
  </si>
  <si>
    <t>476545642</t>
  </si>
  <si>
    <t>Jeffrey K Kito, Community Liaison</t>
  </si>
  <si>
    <t>Jeffrey K Kito</t>
  </si>
  <si>
    <t>Jeffrey K</t>
  </si>
  <si>
    <t>Kito</t>
  </si>
  <si>
    <t>476545630</t>
  </si>
  <si>
    <t>Tiffany M Latino, Communications Director</t>
  </si>
  <si>
    <t>Tiffany M Latino</t>
  </si>
  <si>
    <t>Tiffany M</t>
  </si>
  <si>
    <t>Latino</t>
  </si>
  <si>
    <t>476545617</t>
  </si>
  <si>
    <t>Brian M Murphy, Counsel</t>
  </si>
  <si>
    <t>Brian M Murphy</t>
  </si>
  <si>
    <t>476545610</t>
  </si>
  <si>
    <t>Michael J Sommers, Constituent Services Representative</t>
  </si>
  <si>
    <t>Michael J Sommers</t>
  </si>
  <si>
    <t>Sommers</t>
  </si>
  <si>
    <t>476545608</t>
  </si>
  <si>
    <t>Melissa D Nooney, Creative Services Director</t>
  </si>
  <si>
    <t>Melissa D Nooney</t>
  </si>
  <si>
    <t>Melissa D</t>
  </si>
  <si>
    <t>Nooney</t>
  </si>
  <si>
    <t>Creative Services Director</t>
  </si>
  <si>
    <t>476545589</t>
  </si>
  <si>
    <t>Mark A Verdile, Videographer/video Services Manager</t>
  </si>
  <si>
    <t>Mark A Verdile</t>
  </si>
  <si>
    <t>Verdile</t>
  </si>
  <si>
    <t>Videographer/video Services Manager</t>
  </si>
  <si>
    <t>476545573</t>
  </si>
  <si>
    <t>Keith B Mcnab, Conference Director Of Information T</t>
  </si>
  <si>
    <t>Keith B Mcnab</t>
  </si>
  <si>
    <t>Keith B</t>
  </si>
  <si>
    <t>Mcnab</t>
  </si>
  <si>
    <t>Conference Director Of Information T</t>
  </si>
  <si>
    <t>476545562</t>
  </si>
  <si>
    <t>Kevin J Ressler, Clerk</t>
  </si>
  <si>
    <t>ressler@nysenate.gov</t>
  </si>
  <si>
    <t>Kevin J Ressler</t>
  </si>
  <si>
    <t>Kevin</t>
  </si>
  <si>
    <t>Ressler</t>
  </si>
  <si>
    <t>476545558</t>
  </si>
  <si>
    <t>Jon D Costello, Deputy Dir. Majority Conference Svcs</t>
  </si>
  <si>
    <t>Jon D Costello</t>
  </si>
  <si>
    <t>Jon D</t>
  </si>
  <si>
    <t>Costello</t>
  </si>
  <si>
    <t>Deputy Dir. Majority Conference Svcs</t>
  </si>
  <si>
    <t>476545545</t>
  </si>
  <si>
    <t>John J Divito, Senior Analyst</t>
  </si>
  <si>
    <t>Good contacts for Youth Funding/OCFS</t>
  </si>
  <si>
    <t>divito@nysenate.gov</t>
  </si>
  <si>
    <t>John J Divito</t>
  </si>
  <si>
    <t>DiVito</t>
  </si>
  <si>
    <t>476545533</t>
  </si>
  <si>
    <t>Emmanuel L Priest, Director Of Public Affairs</t>
  </si>
  <si>
    <t>Emmanuel L Priest</t>
  </si>
  <si>
    <t>Emmanuel L</t>
  </si>
  <si>
    <t>Priest</t>
  </si>
  <si>
    <t>476545528</t>
  </si>
  <si>
    <t>Joanne E Fogarty, Senior Analyst</t>
  </si>
  <si>
    <t>Joanne E Fogarty</t>
  </si>
  <si>
    <t>Joanne E</t>
  </si>
  <si>
    <t>Fogarty</t>
  </si>
  <si>
    <t>476545524</t>
  </si>
  <si>
    <t>Jeanne L Collini, Scheduling Director</t>
  </si>
  <si>
    <t>Previously worked as Scheduling Director for Senator Andrew Lanza. Set inactive May 10, 2017.</t>
  </si>
  <si>
    <t>Jeanne L Collini</t>
  </si>
  <si>
    <t>Jeanne L</t>
  </si>
  <si>
    <t>Collini</t>
  </si>
  <si>
    <t>476545501</t>
  </si>
  <si>
    <t>Holly L Bell, Administrative Assistant</t>
  </si>
  <si>
    <t>bell@nysenate.gov</t>
  </si>
  <si>
    <t>Holly L Bell</t>
  </si>
  <si>
    <t>Holly L</t>
  </si>
  <si>
    <t>Bell</t>
  </si>
  <si>
    <t>476545500</t>
  </si>
  <si>
    <t>Glenn A Yost, Counsel</t>
  </si>
  <si>
    <t>Glenn A Yost</t>
  </si>
  <si>
    <t>Glenn A</t>
  </si>
  <si>
    <t>Yost</t>
  </si>
  <si>
    <t>476545492</t>
  </si>
  <si>
    <t>H Philip Hecken, Director Of District Projects</t>
  </si>
  <si>
    <t>H Philip Hecken</t>
  </si>
  <si>
    <t>H Philip</t>
  </si>
  <si>
    <t>Hecken</t>
  </si>
  <si>
    <t>Director Of District Projects</t>
  </si>
  <si>
    <t>476545491</t>
  </si>
  <si>
    <t>Dorothy V Pohlid, Chief Of Staff</t>
  </si>
  <si>
    <t>pohlid@nysenate.gov</t>
  </si>
  <si>
    <t>Dorothy V Pohlid</t>
  </si>
  <si>
    <t>Dorothy V</t>
  </si>
  <si>
    <t>Pohlid</t>
  </si>
  <si>
    <t>476545487</t>
  </si>
  <si>
    <t>H Arthur Anderson III, Community Aide</t>
  </si>
  <si>
    <t>H Arthur Anderson III</t>
  </si>
  <si>
    <t>H Arthur</t>
  </si>
  <si>
    <t>Anderson III</t>
  </si>
  <si>
    <t>476545482</t>
  </si>
  <si>
    <t>Barbra S Fischetti, Constituent Liaison</t>
  </si>
  <si>
    <t>Barbra S Fischetti</t>
  </si>
  <si>
    <t>Barbra S</t>
  </si>
  <si>
    <t>Fischetti</t>
  </si>
  <si>
    <t>476545478</t>
  </si>
  <si>
    <t>Debra J Cody, Director Of Constituent Services</t>
  </si>
  <si>
    <t>Debra J Cody</t>
  </si>
  <si>
    <t>Debra J</t>
  </si>
  <si>
    <t>Cody</t>
  </si>
  <si>
    <t>476545477</t>
  </si>
  <si>
    <t>Daniel D Goodrich, Community Liaison</t>
  </si>
  <si>
    <t>Daniel D Goodrich</t>
  </si>
  <si>
    <t>Daniel D</t>
  </si>
  <si>
    <t>Goodrich</t>
  </si>
  <si>
    <t>476545473</t>
  </si>
  <si>
    <t>Carole M Luther, Legislative Assistant</t>
  </si>
  <si>
    <t>Carole M Luther</t>
  </si>
  <si>
    <t>Carole M</t>
  </si>
  <si>
    <t>Luther</t>
  </si>
  <si>
    <t>476545469</t>
  </si>
  <si>
    <t>Donna R Peek, Executive Assistant</t>
  </si>
  <si>
    <t>Donna R Peek</t>
  </si>
  <si>
    <t>Donna R</t>
  </si>
  <si>
    <t>Peek</t>
  </si>
  <si>
    <t>476545467</t>
  </si>
  <si>
    <t>Christopher G Mckenna, Community Outreach Director</t>
  </si>
  <si>
    <t>Christopher G Mckenna</t>
  </si>
  <si>
    <t>Community Outreach Director</t>
  </si>
  <si>
    <t>476545458</t>
  </si>
  <si>
    <t>Alexandra J Pasquale, Constituent Aide</t>
  </si>
  <si>
    <t>Alexandra J Pasquale</t>
  </si>
  <si>
    <t>Alexandra J</t>
  </si>
  <si>
    <t>Pasquale</t>
  </si>
  <si>
    <t>476545454</t>
  </si>
  <si>
    <t>Bryan J Gorman, Outreach Manager / Coordinator</t>
  </si>
  <si>
    <t>Bryan J Gorman</t>
  </si>
  <si>
    <t>Bryan J</t>
  </si>
  <si>
    <t>Gorman</t>
  </si>
  <si>
    <t>Outreach Manager / Coordinator</t>
  </si>
  <si>
    <t>476545451</t>
  </si>
  <si>
    <t>Brian C Watson, Senior Data Anaylst And Coordinator</t>
  </si>
  <si>
    <t>Brian C Watson</t>
  </si>
  <si>
    <t>Brian C</t>
  </si>
  <si>
    <t>Watson</t>
  </si>
  <si>
    <t>Senior Data Anaylst And Coordinator</t>
  </si>
  <si>
    <t>476545443</t>
  </si>
  <si>
    <t>Beth A Wright-clemente, Senior Editor And Coordinator</t>
  </si>
  <si>
    <t>Beth A Wright-clemente</t>
  </si>
  <si>
    <t>Beth A</t>
  </si>
  <si>
    <t>Wright-clemente</t>
  </si>
  <si>
    <t>Senior Editor And Coordinator</t>
  </si>
  <si>
    <t>476545437</t>
  </si>
  <si>
    <t>Thomas A Reale, Director Of New Media</t>
  </si>
  <si>
    <t>Thomas A Reale</t>
  </si>
  <si>
    <t>Reale</t>
  </si>
  <si>
    <t>Director Of New Media</t>
  </si>
  <si>
    <t>476545429</t>
  </si>
  <si>
    <t>Jason P Clark, It Operations Coordinator</t>
  </si>
  <si>
    <t>clark@nysenate.gov</t>
  </si>
  <si>
    <t>Jason P Clark</t>
  </si>
  <si>
    <t>Jason</t>
  </si>
  <si>
    <t>It Operations Coordinator</t>
  </si>
  <si>
    <t>476545422</t>
  </si>
  <si>
    <t>Dave L Thoman, Senior Analyst</t>
  </si>
  <si>
    <t>Dave L Thoman</t>
  </si>
  <si>
    <t>Dave L</t>
  </si>
  <si>
    <t>Thoman</t>
  </si>
  <si>
    <t>476545395</t>
  </si>
  <si>
    <t>Scott M Reif, Director Of Communications For The M</t>
  </si>
  <si>
    <t>Scott M Reif</t>
  </si>
  <si>
    <t>Scott M</t>
  </si>
  <si>
    <t>Reif</t>
  </si>
  <si>
    <t>Director Of Communications For The M</t>
  </si>
  <si>
    <t>476545387</t>
  </si>
  <si>
    <t>Tania A Lawes, Constituent Services Representative</t>
  </si>
  <si>
    <t>Tania A Lawes</t>
  </si>
  <si>
    <t>Tania A</t>
  </si>
  <si>
    <t>Lawes</t>
  </si>
  <si>
    <t>476545386</t>
  </si>
  <si>
    <t>Charles F Vaas, Principal Analyst</t>
  </si>
  <si>
    <t>Charles F Vaas</t>
  </si>
  <si>
    <t>Charles F</t>
  </si>
  <si>
    <t>Vaas</t>
  </si>
  <si>
    <t>476545385</t>
  </si>
  <si>
    <t>Sally K Fitzgerald, Executive Assistant</t>
  </si>
  <si>
    <t>Sally K Fitzgerald</t>
  </si>
  <si>
    <t>Sally K</t>
  </si>
  <si>
    <t>Fitzgerald</t>
  </si>
  <si>
    <t>476545381</t>
  </si>
  <si>
    <t>Maureen F Wren, Executive Deputy Press Secretary</t>
  </si>
  <si>
    <t>Maureen F Wren</t>
  </si>
  <si>
    <t>Wren</t>
  </si>
  <si>
    <t>Executive Deputy Press Secretary</t>
  </si>
  <si>
    <t>476545372</t>
  </si>
  <si>
    <t>Maria C Garcia, Community Liaison</t>
  </si>
  <si>
    <t>Maria C Garcia</t>
  </si>
  <si>
    <t>Maria C</t>
  </si>
  <si>
    <t>476545368</t>
  </si>
  <si>
    <t>Brendan J Boyle, Legislative Analyst</t>
  </si>
  <si>
    <t>Brendan J Boyle</t>
  </si>
  <si>
    <t>Brendan J</t>
  </si>
  <si>
    <t>Boyle</t>
  </si>
  <si>
    <t>476545364</t>
  </si>
  <si>
    <t>Kristen M Thompson, Chief Of Staff</t>
  </si>
  <si>
    <t>Kristen M Thompson</t>
  </si>
  <si>
    <t>Kristen M</t>
  </si>
  <si>
    <t>Thompson</t>
  </si>
  <si>
    <t>476545359</t>
  </si>
  <si>
    <t>Michael S Cushing, Executive Assistant</t>
  </si>
  <si>
    <t>Executive assistant to Senator Jack Martins</t>
  </si>
  <si>
    <t>Michael S Cushing</t>
  </si>
  <si>
    <t>Cushing</t>
  </si>
  <si>
    <t>476545356</t>
  </si>
  <si>
    <t>Jared S Newman, Exec Dir Of Sen Dem Intern Program</t>
  </si>
  <si>
    <t>Jared S Newman</t>
  </si>
  <si>
    <t>Jared S</t>
  </si>
  <si>
    <t>Newman</t>
  </si>
  <si>
    <t>Exec Dir Of Sen Dem Intern Program</t>
  </si>
  <si>
    <t>476545351</t>
  </si>
  <si>
    <t>Allison L Bradley, Principal Analyst</t>
  </si>
  <si>
    <t>abradley@nysenate.gov</t>
  </si>
  <si>
    <t>Allison L Bradley</t>
  </si>
  <si>
    <t>Allison</t>
  </si>
  <si>
    <t>Bradley</t>
  </si>
  <si>
    <t>476545346</t>
  </si>
  <si>
    <t>Tom L Lewis, Deputy Chief Staff Dir Of Operations</t>
  </si>
  <si>
    <t>Tom L Lewis</t>
  </si>
  <si>
    <t>Tom L</t>
  </si>
  <si>
    <t>Deputy Chief Staff Dir Of Operations</t>
  </si>
  <si>
    <t>476545343</t>
  </si>
  <si>
    <t>Darren L Boysen, Senior Press Aide</t>
  </si>
  <si>
    <t>Darren L Boysen</t>
  </si>
  <si>
    <t>Darren L</t>
  </si>
  <si>
    <t>Boysen</t>
  </si>
  <si>
    <t>Senior Press Aide</t>
  </si>
  <si>
    <t>476545335</t>
  </si>
  <si>
    <t>Kathy A Jeanson, Office Manager</t>
  </si>
  <si>
    <t>Kathy A Jeanson</t>
  </si>
  <si>
    <t>Kathy A</t>
  </si>
  <si>
    <t>Jeanson</t>
  </si>
  <si>
    <t>476545326</t>
  </si>
  <si>
    <t>Joshua K Fitzpatrick, Communications And Policy Director</t>
  </si>
  <si>
    <t>fitzpatr@nysenate.gov</t>
  </si>
  <si>
    <t>Joshua K Fitzpatrick</t>
  </si>
  <si>
    <t>Joshua K</t>
  </si>
  <si>
    <t>Fitzpatrick</t>
  </si>
  <si>
    <t>Communications And Policy Director</t>
  </si>
  <si>
    <t>476545317</t>
  </si>
  <si>
    <t>Michael L Johnson, Special Assistant</t>
  </si>
  <si>
    <t>johnsonm@nyassembly.gov</t>
  </si>
  <si>
    <t>Michael L Johnson</t>
  </si>
  <si>
    <t>Michael L</t>
  </si>
  <si>
    <t>476545315</t>
  </si>
  <si>
    <t>Cortne A Johnson, Administrative Assistant/ Sheduler</t>
  </si>
  <si>
    <t>stewartcousinsschedule@gmail.com</t>
  </si>
  <si>
    <t>Cortne A Johnson</t>
  </si>
  <si>
    <t>Cortne A</t>
  </si>
  <si>
    <t>Administrative Assistant/ Sheduler</t>
  </si>
  <si>
    <t>476545314</t>
  </si>
  <si>
    <t>Daniel F Casale, Director Of Constituent Services</t>
  </si>
  <si>
    <t>Daniel F Casale</t>
  </si>
  <si>
    <t>Casale</t>
  </si>
  <si>
    <t>476545305</t>
  </si>
  <si>
    <t>Thomas A Dellanno, Assistant Community Liaison</t>
  </si>
  <si>
    <t>Thomas A Dellanno</t>
  </si>
  <si>
    <t>Dellanno</t>
  </si>
  <si>
    <t>Assistant Community Liaison</t>
  </si>
  <si>
    <t>476545296</t>
  </si>
  <si>
    <t>Nurys B Deoleo, Senior Advisor</t>
  </si>
  <si>
    <t>Nurys B Deoleo</t>
  </si>
  <si>
    <t>Nurys B</t>
  </si>
  <si>
    <t>Deoleo</t>
  </si>
  <si>
    <t>476545290</t>
  </si>
  <si>
    <t>Patricia Mccabe, Special Assistant</t>
  </si>
  <si>
    <t>pmmcabe@nysenate.gov</t>
  </si>
  <si>
    <t>Patricia Mccabe</t>
  </si>
  <si>
    <t>Patricia</t>
  </si>
  <si>
    <t>Mccabe</t>
  </si>
  <si>
    <t>476545289</t>
  </si>
  <si>
    <t>William D Crowe, Messenger</t>
  </si>
  <si>
    <t>William D Crowe</t>
  </si>
  <si>
    <t>William D</t>
  </si>
  <si>
    <t>Crowe</t>
  </si>
  <si>
    <t>476545246</t>
  </si>
  <si>
    <t>William B Gerard, Messenger</t>
  </si>
  <si>
    <t>William B Gerard</t>
  </si>
  <si>
    <t>William B</t>
  </si>
  <si>
    <t>Gerard</t>
  </si>
  <si>
    <t>476545234</t>
  </si>
  <si>
    <t>Valerie J Zeh, Messenger</t>
  </si>
  <si>
    <t>Valerie J Zeh</t>
  </si>
  <si>
    <t>Valerie J</t>
  </si>
  <si>
    <t>Zeh</t>
  </si>
  <si>
    <t>476545223</t>
  </si>
  <si>
    <t>Sarana G Purcell, Deputy Chief Of Staff</t>
  </si>
  <si>
    <t>Sarana G Purcell</t>
  </si>
  <si>
    <t>Sarana G</t>
  </si>
  <si>
    <t>476545200</t>
  </si>
  <si>
    <t>Reuven Lipkind, Constituent Services Director</t>
  </si>
  <si>
    <t>Reuven Lipkind</t>
  </si>
  <si>
    <t>Reuven</t>
  </si>
  <si>
    <t>Lipkind</t>
  </si>
  <si>
    <t>Constituent Services Director</t>
  </si>
  <si>
    <t>476545189</t>
  </si>
  <si>
    <t>Kevin T Gannon, Legislative Budget Analyst</t>
  </si>
  <si>
    <t>Kevin T Gannon</t>
  </si>
  <si>
    <t>Kevin T</t>
  </si>
  <si>
    <t>Legislative Budget Analyst</t>
  </si>
  <si>
    <t>476545177</t>
  </si>
  <si>
    <t>Jonathan L Harkavy, Legislative Director</t>
  </si>
  <si>
    <t>harkavy@nysenate.gov</t>
  </si>
  <si>
    <t>Jonathan L Harkavy</t>
  </si>
  <si>
    <t>Harkavy</t>
  </si>
  <si>
    <t>476545173</t>
  </si>
  <si>
    <t>Kelly H Hendricken, Director Counsel Higher Ed Committee</t>
  </si>
  <si>
    <t>Kelly H Hendricken</t>
  </si>
  <si>
    <t>Kelly H</t>
  </si>
  <si>
    <t>Hendricken</t>
  </si>
  <si>
    <t>Director Counsel Higher Ed Committee</t>
  </si>
  <si>
    <t>476545167</t>
  </si>
  <si>
    <t>Kristi D Porth, Scheduler</t>
  </si>
  <si>
    <t>nyssenatekp@yahoo.com</t>
  </si>
  <si>
    <t>Kristi D Porth</t>
  </si>
  <si>
    <t>Kristi D</t>
  </si>
  <si>
    <t>Porth</t>
  </si>
  <si>
    <t>476545164</t>
  </si>
  <si>
    <t>Jarvis L Houston, Chief Of Staff</t>
  </si>
  <si>
    <t>houston@nysenate.gov</t>
  </si>
  <si>
    <t>Jarvis L Houston</t>
  </si>
  <si>
    <t>Jarvis L</t>
  </si>
  <si>
    <t>Houston</t>
  </si>
  <si>
    <t>476545162</t>
  </si>
  <si>
    <t>Gregory D Pratt, Deputy Finance Director</t>
  </si>
  <si>
    <t>gpratt@nysenate.gov</t>
  </si>
  <si>
    <t>(518) 455-3328</t>
  </si>
  <si>
    <t>Gregory D Pratt</t>
  </si>
  <si>
    <t>Gregory D</t>
  </si>
  <si>
    <t>476545161</t>
  </si>
  <si>
    <t>Janet K Kash, Communications Director</t>
  </si>
  <si>
    <t>Previously Communications Director, working for Joseph P. Addabbo Jr., Office of Senator, Personal Staff Office, Senate, reporting to Joseph P. Addabbo Jr., Senator. Set inactive on 22-JAN-2018.</t>
  </si>
  <si>
    <t>Janet K Kash</t>
  </si>
  <si>
    <t>Janet K</t>
  </si>
  <si>
    <t>Kash</t>
  </si>
  <si>
    <t>476545156</t>
  </si>
  <si>
    <t>Eva Grech, Community Liaison</t>
  </si>
  <si>
    <t>Eva Grech</t>
  </si>
  <si>
    <t>Eva</t>
  </si>
  <si>
    <t>Grech</t>
  </si>
  <si>
    <t>476545148</t>
  </si>
  <si>
    <t>Geniene P Moore, Deputy Events Coordinator</t>
  </si>
  <si>
    <t>Previously reported to Senator Jesse Hamilton</t>
  </si>
  <si>
    <t>Geniene P Moore</t>
  </si>
  <si>
    <t>Geniene P</t>
  </si>
  <si>
    <t>Deputy Events Coordinator</t>
  </si>
  <si>
    <t>476545140</t>
  </si>
  <si>
    <t>Timothy P Ragazzo, Director Of Operations &amp; Legislation</t>
  </si>
  <si>
    <t>ragazzo@nysenate.gov</t>
  </si>
  <si>
    <t>Timothy P Ragazzo</t>
  </si>
  <si>
    <t>Timothy P</t>
  </si>
  <si>
    <t>Ragazzo</t>
  </si>
  <si>
    <t>476545139</t>
  </si>
  <si>
    <t>Sharon M Forkeutis, Messenger</t>
  </si>
  <si>
    <t>Sharon M Forkeutis</t>
  </si>
  <si>
    <t>Sharon M</t>
  </si>
  <si>
    <t>Forkeutis</t>
  </si>
  <si>
    <t>476545121</t>
  </si>
  <si>
    <t>Allison J Gold, Assistant Counsel</t>
  </si>
  <si>
    <t>(518) 455-2481</t>
  </si>
  <si>
    <t>Health &amp; Mental Hygiene/Human Services; Health, Medicaid</t>
  </si>
  <si>
    <t>Allison J Gold</t>
  </si>
  <si>
    <t>Allison J</t>
  </si>
  <si>
    <t>Gold</t>
  </si>
  <si>
    <t>476545115</t>
  </si>
  <si>
    <t>Robert B Desieno, Messenger</t>
  </si>
  <si>
    <t>Robert B Desieno</t>
  </si>
  <si>
    <t>Robert B</t>
  </si>
  <si>
    <t>Desieno</t>
  </si>
  <si>
    <t>476545113</t>
  </si>
  <si>
    <t>Susan M Ryan, Senior Executive Assistant</t>
  </si>
  <si>
    <t>Susan M Ryan</t>
  </si>
  <si>
    <t>Ryan</t>
  </si>
  <si>
    <t>Senior Executive Assistant</t>
  </si>
  <si>
    <t>476545108</t>
  </si>
  <si>
    <t>Patrick M O'hara, Messenger</t>
  </si>
  <si>
    <t>Patrick M O'hara</t>
  </si>
  <si>
    <t>Patrick M</t>
  </si>
  <si>
    <t>O'hara</t>
  </si>
  <si>
    <t>476545106</t>
  </si>
  <si>
    <t>Michelle L Daly, Messenger</t>
  </si>
  <si>
    <t>Michelle L Daly</t>
  </si>
  <si>
    <t>Michelle L</t>
  </si>
  <si>
    <t>476545086</t>
  </si>
  <si>
    <t>Michael A Cohen, Messenger</t>
  </si>
  <si>
    <t>Michael A Cohen</t>
  </si>
  <si>
    <t>476545077</t>
  </si>
  <si>
    <t>Frank X Allkofer, Constituent Relations Aide</t>
  </si>
  <si>
    <t>Frank X Allkofer</t>
  </si>
  <si>
    <t>Frank X</t>
  </si>
  <si>
    <t>Allkofer</t>
  </si>
  <si>
    <t>476545059</t>
  </si>
  <si>
    <t>Benjamin C Azinge, Community Liaison</t>
  </si>
  <si>
    <t>Benjamin C Azinge</t>
  </si>
  <si>
    <t>Benjamin C</t>
  </si>
  <si>
    <t>Azinge</t>
  </si>
  <si>
    <t>476545056</t>
  </si>
  <si>
    <t>Marcus L Gagnon, Messenger</t>
  </si>
  <si>
    <t>Marcus L Gagnon</t>
  </si>
  <si>
    <t>Marcus L</t>
  </si>
  <si>
    <t>Gagnon</t>
  </si>
  <si>
    <t>476545055</t>
  </si>
  <si>
    <t>Anne Rhea L Smith, Director Of Special Events Diversity</t>
  </si>
  <si>
    <t>Anne Rhea L Smith</t>
  </si>
  <si>
    <t>Anne Rhea L</t>
  </si>
  <si>
    <t>Director Of Special Events Diversity</t>
  </si>
  <si>
    <t>476545054</t>
  </si>
  <si>
    <t>Kimberly A Lapp, Messenger</t>
  </si>
  <si>
    <t>Kimberly A Lapp</t>
  </si>
  <si>
    <t>Kimberly A</t>
  </si>
  <si>
    <t>Lapp</t>
  </si>
  <si>
    <t>476545050</t>
  </si>
  <si>
    <t>Shelly K Darcangelo, Deputy Director Of Constituent Serv.</t>
  </si>
  <si>
    <t>Shelly K Darcangelo</t>
  </si>
  <si>
    <t>Shelly K</t>
  </si>
  <si>
    <t>Darcangelo</t>
  </si>
  <si>
    <t>Deputy Director Of Constituent Serv.</t>
  </si>
  <si>
    <t>476545048</t>
  </si>
  <si>
    <t>Kevin T Kather, Dir. Legislative Messenger Service</t>
  </si>
  <si>
    <t>Kevin T Kather</t>
  </si>
  <si>
    <t>Kather</t>
  </si>
  <si>
    <t>Dir. Legislative Messenger Service</t>
  </si>
  <si>
    <t>476545040</t>
  </si>
  <si>
    <t>William Moody, Senior Network Engineer</t>
  </si>
  <si>
    <t>William Moody</t>
  </si>
  <si>
    <t>William</t>
  </si>
  <si>
    <t>Moody</t>
  </si>
  <si>
    <t>Senior Network Engineer</t>
  </si>
  <si>
    <t>476545035</t>
  </si>
  <si>
    <t>Kathy A O'brien, Messenger Coordinator</t>
  </si>
  <si>
    <t>Kathy A O'brien</t>
  </si>
  <si>
    <t>O'brien</t>
  </si>
  <si>
    <t>Messenger Coordinator</t>
  </si>
  <si>
    <t>476545033</t>
  </si>
  <si>
    <t>Richard A Miller, Correspondence Specialist</t>
  </si>
  <si>
    <t>Richard A Miller</t>
  </si>
  <si>
    <t>Richard A</t>
  </si>
  <si>
    <t>Correspondence Specialist</t>
  </si>
  <si>
    <t>476545030</t>
  </si>
  <si>
    <t>Kathleen A Schleich, Messenger</t>
  </si>
  <si>
    <t>Kathleen A Schleich</t>
  </si>
  <si>
    <t>Kathleen A</t>
  </si>
  <si>
    <t>Schleich</t>
  </si>
  <si>
    <t>476545023</t>
  </si>
  <si>
    <t>Rayan S Aguam, New Media Specialist</t>
  </si>
  <si>
    <t>Previously reported to Senator Joseph A Griffo</t>
  </si>
  <si>
    <t>Rayan S Aguam</t>
  </si>
  <si>
    <t>Rayan S</t>
  </si>
  <si>
    <t>Aguam</t>
  </si>
  <si>
    <t>New Media Specialist</t>
  </si>
  <si>
    <t>476545022</t>
  </si>
  <si>
    <t>Scott J Walsh, Security Coordinator</t>
  </si>
  <si>
    <t>Scott J Walsh</t>
  </si>
  <si>
    <t>Walsh</t>
  </si>
  <si>
    <t>Security Coordinator</t>
  </si>
  <si>
    <t>476545019</t>
  </si>
  <si>
    <t>Susan K Mcmahon, Secretary</t>
  </si>
  <si>
    <t>Susan K Mcmahon</t>
  </si>
  <si>
    <t>Mcmahon</t>
  </si>
  <si>
    <t>476545017</t>
  </si>
  <si>
    <t>Deanna L Stafford, Dir. Of Const. Serv. Commun. Relat</t>
  </si>
  <si>
    <t>Deanna L Stafford</t>
  </si>
  <si>
    <t>Deanna L</t>
  </si>
  <si>
    <t>Stafford</t>
  </si>
  <si>
    <t>Dir. Of Const. Serv. Commun. Relat</t>
  </si>
  <si>
    <t>476545012</t>
  </si>
  <si>
    <t>Josefina C Rodriguez, Office Assistant</t>
  </si>
  <si>
    <t>Josefina C Rodriguez</t>
  </si>
  <si>
    <t>Josefina C</t>
  </si>
  <si>
    <t>476545009</t>
  </si>
  <si>
    <t>Ryan T Blair, Digital Director</t>
  </si>
  <si>
    <t>Ryan T Blair</t>
  </si>
  <si>
    <t>Ryan T</t>
  </si>
  <si>
    <t>Blair</t>
  </si>
  <si>
    <t>Digital Director</t>
  </si>
  <si>
    <t>476545007</t>
  </si>
  <si>
    <t>Patricia A Crotty, Executive Assistant</t>
  </si>
  <si>
    <t>Patricia A Crotty</t>
  </si>
  <si>
    <t>Crotty</t>
  </si>
  <si>
    <t>476545006</t>
  </si>
  <si>
    <t>Michael S Ostrander, Special Assnt To Secy Of The Senate</t>
  </si>
  <si>
    <t>Michael S Ostrander</t>
  </si>
  <si>
    <t>Ostrander</t>
  </si>
  <si>
    <t>476544998</t>
  </si>
  <si>
    <t>Mary E Sack, Deputy Executive Assistant</t>
  </si>
  <si>
    <t>Mary E Sack</t>
  </si>
  <si>
    <t>Mary E</t>
  </si>
  <si>
    <t>Sack</t>
  </si>
  <si>
    <t>Deputy Executive Assistant</t>
  </si>
  <si>
    <t>476544990</t>
  </si>
  <si>
    <t>Roseanna C Grimaldi, Office Support Representative</t>
  </si>
  <si>
    <t>Roseanna C Grimaldi</t>
  </si>
  <si>
    <t>Roseanna C</t>
  </si>
  <si>
    <t>Grimaldi</t>
  </si>
  <si>
    <t>476544988</t>
  </si>
  <si>
    <t>Maria E Grenci, Administrative Assistant</t>
  </si>
  <si>
    <t>Maria E Grenci</t>
  </si>
  <si>
    <t>Maria E</t>
  </si>
  <si>
    <t>Grenci</t>
  </si>
  <si>
    <t>476544983</t>
  </si>
  <si>
    <t>Robert K Reed, Supv Systems Programming</t>
  </si>
  <si>
    <t>Robert K Reed</t>
  </si>
  <si>
    <t>Robert K</t>
  </si>
  <si>
    <t>Reed</t>
  </si>
  <si>
    <t>Supv Systems Programming</t>
  </si>
  <si>
    <t>476544981</t>
  </si>
  <si>
    <t>Leslie E King, Executive Assistant</t>
  </si>
  <si>
    <t>Leslie E King</t>
  </si>
  <si>
    <t>476544976</t>
  </si>
  <si>
    <t>Paul J Bombard, Technical Support Supervisor</t>
  </si>
  <si>
    <t>Paul J Bombard</t>
  </si>
  <si>
    <t>Paul J</t>
  </si>
  <si>
    <t>Bombard</t>
  </si>
  <si>
    <t>Technical Support Supervisor</t>
  </si>
  <si>
    <t>476544974</t>
  </si>
  <si>
    <t>Patrick K Cushing, Technical Support Representative</t>
  </si>
  <si>
    <t>Patrick K Cushing</t>
  </si>
  <si>
    <t>Patrick K</t>
  </si>
  <si>
    <t>476544965</t>
  </si>
  <si>
    <t>Mary L Clouse, Manager Of Security &amp; Documentation</t>
  </si>
  <si>
    <t>Mary L Clouse</t>
  </si>
  <si>
    <t>Mary L</t>
  </si>
  <si>
    <t>Clouse</t>
  </si>
  <si>
    <t>Manager Of Security &amp; Documentation</t>
  </si>
  <si>
    <t>476544958</t>
  </si>
  <si>
    <t>Jo Ann V Requate, Executive Assistant</t>
  </si>
  <si>
    <t>Jo Ann V Requate</t>
  </si>
  <si>
    <t>Jo Ann V</t>
  </si>
  <si>
    <t>Requate</t>
  </si>
  <si>
    <t>476544956</t>
  </si>
  <si>
    <t>Curtis M Eatman, Principal Analyst</t>
  </si>
  <si>
    <t>Previously Sr Leg Fiscal Anal, working for Assembly Ways And Means Committee, Central Staff Office, Assembly. Set inactive on 6-APR-2017.</t>
  </si>
  <si>
    <t>eatman@nysenate.gov</t>
  </si>
  <si>
    <t>Curtis M Eatman</t>
  </si>
  <si>
    <t>Curtis</t>
  </si>
  <si>
    <t>Eatman</t>
  </si>
  <si>
    <t>476544954</t>
  </si>
  <si>
    <t>Andrew Goldston, Policy Counsel</t>
  </si>
  <si>
    <t>Used to be Communications Director for Liz Krueger</t>
  </si>
  <si>
    <t>Previously Press Secretary,, reporting to Gale Brewer, Manhattan Borough President. Set inactive on 6-APR-2017.</t>
  </si>
  <si>
    <t>agoldston@gmail.com</t>
  </si>
  <si>
    <t>Andrew Goldston</t>
  </si>
  <si>
    <t>Andrew</t>
  </si>
  <si>
    <t>Goldston</t>
  </si>
  <si>
    <t>Policy Counsel</t>
  </si>
  <si>
    <t>476544951</t>
  </si>
  <si>
    <t>Dianne L Byron-schneider, Executive Assistant</t>
  </si>
  <si>
    <t>Dianne L Byron-schneider</t>
  </si>
  <si>
    <t>Dianne L</t>
  </si>
  <si>
    <t>Byron-schneider</t>
  </si>
  <si>
    <t>476544947</t>
  </si>
  <si>
    <t>Martin E Moore, Assistant Technical Support Supv.</t>
  </si>
  <si>
    <t>Martin E Moore</t>
  </si>
  <si>
    <t>Martin E</t>
  </si>
  <si>
    <t>Assistant Technical Support Supv.</t>
  </si>
  <si>
    <t>476544945</t>
  </si>
  <si>
    <t>Maryann C White, Special Counsel</t>
  </si>
  <si>
    <t>Previously Assoc Counsel, working for Counsel To The Majority, Central Staff Office, Assembly. Set inactive on 13-JUN-2017.</t>
  </si>
  <si>
    <t>Maryann C White</t>
  </si>
  <si>
    <t>Maryann C</t>
  </si>
  <si>
    <t>476544939</t>
  </si>
  <si>
    <t>Carolyn M Reisinger, Correspondence Specialist</t>
  </si>
  <si>
    <t>Carolyn M Reisinger</t>
  </si>
  <si>
    <t>Carolyn M</t>
  </si>
  <si>
    <t>Reisinger</t>
  </si>
  <si>
    <t>476544934</t>
  </si>
  <si>
    <t>Katherine A Griffin, Messenger</t>
  </si>
  <si>
    <t>Katherine A Griffin</t>
  </si>
  <si>
    <t>Katherine A</t>
  </si>
  <si>
    <t>476544930</t>
  </si>
  <si>
    <t>Jeffrey T Degironimo, Legislative Analyst</t>
  </si>
  <si>
    <t>Jeffrey T Degironimo</t>
  </si>
  <si>
    <t>Jeffrey T</t>
  </si>
  <si>
    <t>Degironimo</t>
  </si>
  <si>
    <t>476544929</t>
  </si>
  <si>
    <t>Amanda K Talham, Employee Benefits Assistant</t>
  </si>
  <si>
    <t>Amanda K Talham</t>
  </si>
  <si>
    <t>Amanda K</t>
  </si>
  <si>
    <t>Talham</t>
  </si>
  <si>
    <t>Employee Benefits Assistant</t>
  </si>
  <si>
    <t>476544927</t>
  </si>
  <si>
    <t>Kadija S Oliver, Messenger Coordinator</t>
  </si>
  <si>
    <t>Kadija S Oliver</t>
  </si>
  <si>
    <t>Kadija S</t>
  </si>
  <si>
    <t>Oliver</t>
  </si>
  <si>
    <t>476544923</t>
  </si>
  <si>
    <t>Leonard I Goodkin, New Media Manager</t>
  </si>
  <si>
    <t>Leonard I Goodkin</t>
  </si>
  <si>
    <t>Leonard I</t>
  </si>
  <si>
    <t>Goodkin</t>
  </si>
  <si>
    <t>New Media Manager</t>
  </si>
  <si>
    <t>476544918</t>
  </si>
  <si>
    <t>Greta G Amodeo, Messenger</t>
  </si>
  <si>
    <t>Greta G Amodeo</t>
  </si>
  <si>
    <t>Greta G</t>
  </si>
  <si>
    <t>Amodeo</t>
  </si>
  <si>
    <t>476544913</t>
  </si>
  <si>
    <t>Francis M Rotundo, Messenger</t>
  </si>
  <si>
    <t>Francis M Rotundo</t>
  </si>
  <si>
    <t>Francis M</t>
  </si>
  <si>
    <t>Rotundo</t>
  </si>
  <si>
    <t>476544907</t>
  </si>
  <si>
    <t>Halie J Meyers, Chief Of Staff</t>
  </si>
  <si>
    <t>#### [Constituent Liaison - Immigrant and Foreign Affairs](https://www.linkedin.com/title/constituent-liaison-immigrant-and-foreign-affairs?trk=mprofile_title), **[United States Senate](https://www.linkedin.com/company/4560?trk=prof-exp-company-name)**
May 2012 – December 2014 (2 years 8 months) New York, New York
#### [Staffer](https://www.linkedin.com/title/staffer?trk=mprofile_title), **[New York City Council](https://www.linkedin.com/company/2903?trk=prof-exp-company-name)**
October 2011 – May 2012 (8 months)
[Deputy Director of Immigration](https://www.linkedin.com/title/deputy-director-of-immigration?trk=mprofile_title), **[U.S. House of Representatives](https://www.linkedin.com/company/3921?trk=prof-exp-company-name)**
August 2010 – September 2011 (1 year 2 months) Kew Gardens, New York
#### [Senior District Representative](https://www.linkedin.com/title/senior-district-representative?trk=mprofile_title), **[New York State Assembly](https://www.linkedin.com/company/301215?trk=prof-exp-company-name)**
February 2010 – August 2010 (7 months) Forest Hills, New York</t>
  </si>
  <si>
    <t>https://www.linkedin.com/in/halie-meyers-056261a5</t>
  </si>
  <si>
    <t>meyers@nysenate.gov</t>
  </si>
  <si>
    <t>516 431-0500</t>
  </si>
  <si>
    <t>Halie J Meyers</t>
  </si>
  <si>
    <t>Halie J</t>
  </si>
  <si>
    <t>Meyers</t>
  </si>
  <si>
    <t>476544904</t>
  </si>
  <si>
    <t>Brian D Kelly, Senior Associate</t>
  </si>
  <si>
    <t>Formerly worked for Kevin A. Cahill, Office of Assemblymember, Assembly Personal Staff Office</t>
  </si>
  <si>
    <t>845 338-9610</t>
  </si>
  <si>
    <t>Brian D Kelly</t>
  </si>
  <si>
    <t>Brian D</t>
  </si>
  <si>
    <t>476544890</t>
  </si>
  <si>
    <t>Beth A Bonesteel, Assistant Director</t>
  </si>
  <si>
    <t>Beth A Bonesteel</t>
  </si>
  <si>
    <t>Bonesteel</t>
  </si>
  <si>
    <t>Assistant Director</t>
  </si>
  <si>
    <t>476544889</t>
  </si>
  <si>
    <t>Barbara Mcdonald, Messenger Coordinator</t>
  </si>
  <si>
    <t>Barbara Mcdonald</t>
  </si>
  <si>
    <t>476544882</t>
  </si>
  <si>
    <t>Barbara H Wojtowicz, Messenger</t>
  </si>
  <si>
    <t>Barbara H Wojtowicz</t>
  </si>
  <si>
    <t>Barbara H</t>
  </si>
  <si>
    <t>Wojtowicz</t>
  </si>
  <si>
    <t>476544874</t>
  </si>
  <si>
    <t>Adam S Denenberg, Messenger Coordinator</t>
  </si>
  <si>
    <t>Adam S Denenberg</t>
  </si>
  <si>
    <t>Denenberg</t>
  </si>
  <si>
    <t>476544866</t>
  </si>
  <si>
    <t>Suzanne E Rohrer, Administrative Assistant</t>
  </si>
  <si>
    <t>Legislative Library, Central Staff Office, Senate</t>
  </si>
  <si>
    <t>Suzanne E Rohrer</t>
  </si>
  <si>
    <t>Suzanne E</t>
  </si>
  <si>
    <t>Rohrer</t>
  </si>
  <si>
    <t>476544860</t>
  </si>
  <si>
    <t>Priscilla Carrow, Depty Dir Of Community Relations</t>
  </si>
  <si>
    <t>Priscilla Carrow</t>
  </si>
  <si>
    <t>Priscilla</t>
  </si>
  <si>
    <t>Carrow</t>
  </si>
  <si>
    <t>Depty Dir Of Community Relations</t>
  </si>
  <si>
    <t>476544852</t>
  </si>
  <si>
    <t>Annmarie Costella, Communications Director</t>
  </si>
  <si>
    <t>Annmarie Costella</t>
  </si>
  <si>
    <t>Costella</t>
  </si>
  <si>
    <t>476544850</t>
  </si>
  <si>
    <t>Stephen L Gersztoff, Law Librarian</t>
  </si>
  <si>
    <t>Stephen L Gersztoff</t>
  </si>
  <si>
    <t>Stephen L</t>
  </si>
  <si>
    <t>Gersztoff</t>
  </si>
  <si>
    <t>Law Librarian</t>
  </si>
  <si>
    <t>476544848</t>
  </si>
  <si>
    <t>Maria T Peterson, Office Manager</t>
  </si>
  <si>
    <t>Maria T Peterson</t>
  </si>
  <si>
    <t>Maria T</t>
  </si>
  <si>
    <t>476544843</t>
  </si>
  <si>
    <t>Kate S Balassie, Legislative Librarian</t>
  </si>
  <si>
    <t>Kate S Balassie</t>
  </si>
  <si>
    <t>Kate S</t>
  </si>
  <si>
    <t>Balassie</t>
  </si>
  <si>
    <t>Legislative Librarian</t>
  </si>
  <si>
    <t>476544840</t>
  </si>
  <si>
    <t>Miriam O Aldana, Director Of Community Relations</t>
  </si>
  <si>
    <t>Miriam O Aldana</t>
  </si>
  <si>
    <t>Miriam O</t>
  </si>
  <si>
    <t>Aldana</t>
  </si>
  <si>
    <t>476544837</t>
  </si>
  <si>
    <t>Luann M King, Staff Assistant</t>
  </si>
  <si>
    <t>Luann M King</t>
  </si>
  <si>
    <t>Luann M</t>
  </si>
  <si>
    <t>476544834</t>
  </si>
  <si>
    <t>Kimberly Sierzega, Senior Office Support Representative</t>
  </si>
  <si>
    <t>Kimberly Sierzega</t>
  </si>
  <si>
    <t>Kimberly</t>
  </si>
  <si>
    <t>Sierzega</t>
  </si>
  <si>
    <t>Senior Office Support Representative</t>
  </si>
  <si>
    <t>476544832</t>
  </si>
  <si>
    <t>Julie L Taylor, Secretary</t>
  </si>
  <si>
    <t>Julie L Taylor</t>
  </si>
  <si>
    <t>Julie L</t>
  </si>
  <si>
    <t>476544825</t>
  </si>
  <si>
    <t>Jose-ramon Perez-lopez, Director Of Constituent Services</t>
  </si>
  <si>
    <t>Jose-ramon Perez-lopez</t>
  </si>
  <si>
    <t>Jose-ramon</t>
  </si>
  <si>
    <t>Perez-lopez</t>
  </si>
  <si>
    <t>476544821</t>
  </si>
  <si>
    <t>Kimberly S King, Web Support Specialist</t>
  </si>
  <si>
    <t>Kimberly S King</t>
  </si>
  <si>
    <t>Kimberly S</t>
  </si>
  <si>
    <t>Web Support Specialist</t>
  </si>
  <si>
    <t>476544813</t>
  </si>
  <si>
    <t>George R Damalas, Chief Of Staff</t>
  </si>
  <si>
    <t>scheduler.serrano@gmail.com</t>
  </si>
  <si>
    <t>George R Damalas</t>
  </si>
  <si>
    <t>George R</t>
  </si>
  <si>
    <t>Damalas</t>
  </si>
  <si>
    <t>476544809</t>
  </si>
  <si>
    <t>Duncan S Davie, Chief Of Staff</t>
  </si>
  <si>
    <t>davie@nysenate.gov</t>
  </si>
  <si>
    <t>Duncan S Davie</t>
  </si>
  <si>
    <t>Duncan S</t>
  </si>
  <si>
    <t>Davie</t>
  </si>
  <si>
    <t>476544805</t>
  </si>
  <si>
    <t>Andrew J Bock, Fiscal Analyst</t>
  </si>
  <si>
    <t>bocka@nyassembly.gov</t>
  </si>
  <si>
    <t>518 455-4026</t>
  </si>
  <si>
    <t>Andrew J Bock</t>
  </si>
  <si>
    <t>Bock</t>
  </si>
  <si>
    <t>476544803</t>
  </si>
  <si>
    <t>Joseph A Del Torto, Network Support Analyst</t>
  </si>
  <si>
    <t>Joseph A Del Torto</t>
  </si>
  <si>
    <t>Del Torto</t>
  </si>
  <si>
    <t>Network Support Analyst</t>
  </si>
  <si>
    <t>476544772</t>
  </si>
  <si>
    <t>Jonathan R Heppner, Press Secretary</t>
  </si>
  <si>
    <t>Jonathan R Heppner</t>
  </si>
  <si>
    <t>Heppner</t>
  </si>
  <si>
    <t>476544715</t>
  </si>
  <si>
    <t>Karen A Bogdan, Administrative Assistant</t>
  </si>
  <si>
    <t>Karen A Bogdan</t>
  </si>
  <si>
    <t>Karen A</t>
  </si>
  <si>
    <t>Bogdan</t>
  </si>
  <si>
    <t>476544712</t>
  </si>
  <si>
    <t>Georgina R Parsons, Press Officer</t>
  </si>
  <si>
    <t>Georgina R Parsons</t>
  </si>
  <si>
    <t>Georgina R</t>
  </si>
  <si>
    <t>Parsons</t>
  </si>
  <si>
    <t>Press Officer</t>
  </si>
  <si>
    <t>476544693</t>
  </si>
  <si>
    <t>Joseph D Bartlette Jr, Law Library Assistant</t>
  </si>
  <si>
    <t>Joseph D Bartlette Jr</t>
  </si>
  <si>
    <t>Joseph D</t>
  </si>
  <si>
    <t>Bartlette Jr</t>
  </si>
  <si>
    <t>Law Library Assistant</t>
  </si>
  <si>
    <t>476544691</t>
  </si>
  <si>
    <t>Gary K Ginsburg, Deputy Communications Director</t>
  </si>
  <si>
    <t>Gary K Ginsburg</t>
  </si>
  <si>
    <t>Gary K</t>
  </si>
  <si>
    <t>Ginsburg</t>
  </si>
  <si>
    <t>Deputy Communications Director</t>
  </si>
  <si>
    <t>476544674</t>
  </si>
  <si>
    <t>James A Giliberto, Legislative Librarian</t>
  </si>
  <si>
    <t>James A Giliberto</t>
  </si>
  <si>
    <t>Giliberto</t>
  </si>
  <si>
    <t>476544670</t>
  </si>
  <si>
    <t>Shontell M Smith, Chief of Staff &amp; Counsel</t>
  </si>
  <si>
    <t>smiths@nysenate.gov</t>
  </si>
  <si>
    <t>smith.shontellm@gmail.com</t>
  </si>
  <si>
    <t>Shontell M Smith</t>
  </si>
  <si>
    <t>Shontell</t>
  </si>
  <si>
    <t>Chief of Staff &amp; Counsel</t>
  </si>
  <si>
    <t>476544662</t>
  </si>
  <si>
    <t>Christopher J Van Epps, Law Library Assistant</t>
  </si>
  <si>
    <t>Christopher J Van Epps</t>
  </si>
  <si>
    <t>Van Epps</t>
  </si>
  <si>
    <t>476544661</t>
  </si>
  <si>
    <t>Sheila B Ritoch, Director</t>
  </si>
  <si>
    <t>Sheila B Ritoch</t>
  </si>
  <si>
    <t>Sheila B</t>
  </si>
  <si>
    <t>Ritoch</t>
  </si>
  <si>
    <t>476544654</t>
  </si>
  <si>
    <t>Michael T Murphy, Communications Director/senior Polic</t>
  </si>
  <si>
    <t>Michael T Murphy</t>
  </si>
  <si>
    <t>Communications Director/senior Polic</t>
  </si>
  <si>
    <t>476544653</t>
  </si>
  <si>
    <t>Jean M Lafalce, Senior Computer Operator</t>
  </si>
  <si>
    <t>Jean M Lafalce</t>
  </si>
  <si>
    <t>Jean M</t>
  </si>
  <si>
    <t>Lafalce</t>
  </si>
  <si>
    <t>Senior Computer Operator</t>
  </si>
  <si>
    <t>476544652</t>
  </si>
  <si>
    <t>Carlos F Valle, Chief Of Staff</t>
  </si>
  <si>
    <t>vallec@nyassembly.gov</t>
  </si>
  <si>
    <t>845 469-6929</t>
  </si>
  <si>
    <t>Carlos F Valle</t>
  </si>
  <si>
    <t>Carlos F</t>
  </si>
  <si>
    <t>Valle</t>
  </si>
  <si>
    <t>476544644</t>
  </si>
  <si>
    <t>Jason J Biernacki, Manager Sts Educ. And Support</t>
  </si>
  <si>
    <t>Jason J Biernacki</t>
  </si>
  <si>
    <t>Jason J</t>
  </si>
  <si>
    <t>Biernacki</t>
  </si>
  <si>
    <t>Manager Sts Educ. And Support</t>
  </si>
  <si>
    <t>476544643</t>
  </si>
  <si>
    <t>Mary Kate Glazer, Deputy Secretary Of The Senate</t>
  </si>
  <si>
    <t>Mary Kate Glazer</t>
  </si>
  <si>
    <t>Mary Kate</t>
  </si>
  <si>
    <t>Glazer</t>
  </si>
  <si>
    <t>Deputy Secretary Of The Senate</t>
  </si>
  <si>
    <t>476544640</t>
  </si>
  <si>
    <t>Guillermo Martinez, Deputy Chief Of Staff</t>
  </si>
  <si>
    <t>Previously Legis Director, working for Puerto Rican/hispanic Task Force, Central Staff Office, Assembly. Set inactive on 1-OCT-2018.</t>
  </si>
  <si>
    <t>Guillermo Martinez</t>
  </si>
  <si>
    <t>Guillermo</t>
  </si>
  <si>
    <t>476544632</t>
  </si>
  <si>
    <t>James Bell, Director, Senate Technology Services</t>
  </si>
  <si>
    <t>James Bell</t>
  </si>
  <si>
    <t>Director, Senate Technology Services</t>
  </si>
  <si>
    <t>476544629</t>
  </si>
  <si>
    <t>Stanley De La Cruz, Legislative Clerk</t>
  </si>
  <si>
    <t>Carmen Arroyo, Chair, Majority Program</t>
  </si>
  <si>
    <t>delacruz@nysenate.gov</t>
  </si>
  <si>
    <t>sdelacruz2011@gmail.com</t>
  </si>
  <si>
    <t>518 455-5514</t>
  </si>
  <si>
    <t>Stanley De La Cruz</t>
  </si>
  <si>
    <t>Stanley</t>
  </si>
  <si>
    <t>De La Cruz</t>
  </si>
  <si>
    <t>Legislative Clerk</t>
  </si>
  <si>
    <t>476544622</t>
  </si>
  <si>
    <t>Gary A Garrison, Supervisor Of Computer Operations</t>
  </si>
  <si>
    <t>Gary A Garrison</t>
  </si>
  <si>
    <t>Gary A</t>
  </si>
  <si>
    <t>Garrison</t>
  </si>
  <si>
    <t>Supervisor Of Computer Operations</t>
  </si>
  <si>
    <t>476544620</t>
  </si>
  <si>
    <t>James H Watson, Senior Policy Advisor</t>
  </si>
  <si>
    <t>James H Watson</t>
  </si>
  <si>
    <t>James H</t>
  </si>
  <si>
    <t>Senior Policy Advisor</t>
  </si>
  <si>
    <t>476544616</t>
  </si>
  <si>
    <t>Earnest Flowers III, Liaison</t>
  </si>
  <si>
    <t>Formerly worked for William Scarborough, Office of Assemblymember, Assembly Personal Staff Office</t>
  </si>
  <si>
    <t>Earnest Flowers III</t>
  </si>
  <si>
    <t>Earnest</t>
  </si>
  <si>
    <t>Flowers III</t>
  </si>
  <si>
    <t>Liaison</t>
  </si>
  <si>
    <t>476544615</t>
  </si>
  <si>
    <t>Alejandra N Paulino, Secretary To Democratic Conference</t>
  </si>
  <si>
    <t>Alejandra N Paulino</t>
  </si>
  <si>
    <t>Alejandra N</t>
  </si>
  <si>
    <t>Paulino</t>
  </si>
  <si>
    <t>Secretary To Democratic Conference</t>
  </si>
  <si>
    <t>476544609</t>
  </si>
  <si>
    <t>Bernadette M Phillips, Lca Press Assistant</t>
  </si>
  <si>
    <t>bphillips@nysenate.gov</t>
  </si>
  <si>
    <t>Bernadette M Phillips</t>
  </si>
  <si>
    <t>Bernadette M</t>
  </si>
  <si>
    <t>476544604</t>
  </si>
  <si>
    <t>Bernadette R Rich, Legislative Health Svc Staff Nurse</t>
  </si>
  <si>
    <t>Bernadette R Rich</t>
  </si>
  <si>
    <t>Bernadette R</t>
  </si>
  <si>
    <t>Rich</t>
  </si>
  <si>
    <t>476544596</t>
  </si>
  <si>
    <t>Tracy A Ellis, Director Constituent Relations</t>
  </si>
  <si>
    <t>Tracy A Ellis</t>
  </si>
  <si>
    <t>Tracy A</t>
  </si>
  <si>
    <t>Director Constituent Relations</t>
  </si>
  <si>
    <t>476544590</t>
  </si>
  <si>
    <t>Fanes K Saintil, Web Support Specialist</t>
  </si>
  <si>
    <t>Fanes K Saintil</t>
  </si>
  <si>
    <t>Fanes K</t>
  </si>
  <si>
    <t>Saintil</t>
  </si>
  <si>
    <t>476544589</t>
  </si>
  <si>
    <t>Vicky T Doren, Executive Assistant</t>
  </si>
  <si>
    <t>Vicky T Doren</t>
  </si>
  <si>
    <t>Vicky T</t>
  </si>
  <si>
    <t>Doren</t>
  </si>
  <si>
    <t>476544586</t>
  </si>
  <si>
    <t>Debra L Marks, Security Coordinator</t>
  </si>
  <si>
    <t>Debra L Marks</t>
  </si>
  <si>
    <t>Debra L</t>
  </si>
  <si>
    <t>Marks</t>
  </si>
  <si>
    <t>476544579</t>
  </si>
  <si>
    <t>Dean L Hill, Open Projects Manager</t>
  </si>
  <si>
    <t>Dean L Hill</t>
  </si>
  <si>
    <t>Dean L</t>
  </si>
  <si>
    <t>Open Projects Manager</t>
  </si>
  <si>
    <t>476544568</t>
  </si>
  <si>
    <t>Lisa P Reid, Executive Director &amp; Counsel</t>
  </si>
  <si>
    <t>Lisa P Reid</t>
  </si>
  <si>
    <t>Lisa P</t>
  </si>
  <si>
    <t>Executive Director &amp; Counsel</t>
  </si>
  <si>
    <t>476544560</t>
  </si>
  <si>
    <t>Dean Decrescenzo, Osr/ Regional Support Specialist</t>
  </si>
  <si>
    <t>Dean Decrescenzo</t>
  </si>
  <si>
    <t>Decrescenzo</t>
  </si>
  <si>
    <t>Osr/ Regional Support Specialist</t>
  </si>
  <si>
    <t>476544555</t>
  </si>
  <si>
    <t>Christine M Gordinier, Supervisor, Applications Programming</t>
  </si>
  <si>
    <t>Christine M Gordinier</t>
  </si>
  <si>
    <t>Gordinier</t>
  </si>
  <si>
    <t>Supervisor, Applications Programming</t>
  </si>
  <si>
    <t>476544552</t>
  </si>
  <si>
    <t>Kathleen T Seibert, Deputy Director Deputy Counsel</t>
  </si>
  <si>
    <t>Kathleen T Seibert</t>
  </si>
  <si>
    <t>Kathleen T</t>
  </si>
  <si>
    <t>Seibert</t>
  </si>
  <si>
    <t>Deputy Director Deputy Counsel</t>
  </si>
  <si>
    <t>476544547</t>
  </si>
  <si>
    <t>Barbara A Davi, Senior Office Support Representative</t>
  </si>
  <si>
    <t>Barbara A Davi</t>
  </si>
  <si>
    <t>Davi</t>
  </si>
  <si>
    <t>476544540</t>
  </si>
  <si>
    <t>Marilyn M Gallagher, Executive Assistant</t>
  </si>
  <si>
    <t>Marilyn M Gallagher</t>
  </si>
  <si>
    <t>Marilyn M</t>
  </si>
  <si>
    <t>Gallagher</t>
  </si>
  <si>
    <t>476544506</t>
  </si>
  <si>
    <t>Michael P Mansion, Counsel</t>
  </si>
  <si>
    <t>Michael P Mansion</t>
  </si>
  <si>
    <t>Mansion</t>
  </si>
  <si>
    <t>476544495</t>
  </si>
  <si>
    <t>Jennifer P Conkling-donovan, Community Liaison</t>
  </si>
  <si>
    <t>Jennifer P Conkling-donovan</t>
  </si>
  <si>
    <t>Conkling-donovan</t>
  </si>
  <si>
    <t>476544486</t>
  </si>
  <si>
    <t>Franceine D Suski, Constituent Services Coordinator</t>
  </si>
  <si>
    <t>Franceine D Suski</t>
  </si>
  <si>
    <t>Franceine D</t>
  </si>
  <si>
    <t>Suski</t>
  </si>
  <si>
    <t>Constituent Services Coordinator</t>
  </si>
  <si>
    <t>476544481</t>
  </si>
  <si>
    <t>Joanna L Schmidt, Director of Administration</t>
  </si>
  <si>
    <t>schmidtj@nysenate.gov</t>
  </si>
  <si>
    <t>joannaschmidt777@gmail.com</t>
  </si>
  <si>
    <t>Joanna L Schmidt</t>
  </si>
  <si>
    <t>Joanna L</t>
  </si>
  <si>
    <t>Director of Administration</t>
  </si>
  <si>
    <t>476544480</t>
  </si>
  <si>
    <t>Nancy A Schnell, Dist. Office Communications Coord.</t>
  </si>
  <si>
    <t>Nancy A Schnell</t>
  </si>
  <si>
    <t>Nancy A</t>
  </si>
  <si>
    <t>Schnell</t>
  </si>
  <si>
    <t>Dist. Office Communications Coord.</t>
  </si>
  <si>
    <t>476544479</t>
  </si>
  <si>
    <t>Erin E Duncan, Administrative Assistant</t>
  </si>
  <si>
    <t>Erin E Duncan</t>
  </si>
  <si>
    <t>Erin E</t>
  </si>
  <si>
    <t>Duncan</t>
  </si>
  <si>
    <t>476544469</t>
  </si>
  <si>
    <t>Jillian D Kasow, Cnsl Dir Of Lgsltv Commsn Rural Rcs</t>
  </si>
  <si>
    <t>Jillian D Kasow</t>
  </si>
  <si>
    <t>Jillian D</t>
  </si>
  <si>
    <t>Kasow</t>
  </si>
  <si>
    <t>Cnsl Dir Of Lgsltv Commsn Rural Rcs</t>
  </si>
  <si>
    <t>476544468</t>
  </si>
  <si>
    <t>James E Long, Special Counsel</t>
  </si>
  <si>
    <t>Previously Special Counsel, working for Minority Counsel/program, Central Staff Office, Senate. Set inactive on 6-APR-2017.</t>
  </si>
  <si>
    <t>James E Long</t>
  </si>
  <si>
    <t>Long</t>
  </si>
  <si>
    <t>476544467</t>
  </si>
  <si>
    <t>Kristin M Williams, Albany Director Of Operation/deputy</t>
  </si>
  <si>
    <t>williamsk@nyassembly.gov</t>
  </si>
  <si>
    <t>518 455-3821</t>
  </si>
  <si>
    <t>Kristin M Williams</t>
  </si>
  <si>
    <t>Albany Director Of Operation/deputy</t>
  </si>
  <si>
    <t>476544464</t>
  </si>
  <si>
    <t>Nic Rangel, Floor Counsel</t>
  </si>
  <si>
    <t>Majority Counsel/program, Central Staff Office, Senate;
Ethics And Internal Governance, Committee, Senate;
Housing, Construction and Community Development, Committee, Senate</t>
  </si>
  <si>
    <t>rangel@nysenate.gov</t>
  </si>
  <si>
    <t>enrangel.nysenate@gmail.com</t>
  </si>
  <si>
    <t>Nic Rangel</t>
  </si>
  <si>
    <t>Nic</t>
  </si>
  <si>
    <t>Rangel</t>
  </si>
  <si>
    <t>Floor Counsel</t>
  </si>
  <si>
    <t>476544461</t>
  </si>
  <si>
    <t>John A Koury, Director</t>
  </si>
  <si>
    <t>John A Koury</t>
  </si>
  <si>
    <t>Koury</t>
  </si>
  <si>
    <t>476544460</t>
  </si>
  <si>
    <t>Carl Mills III, Long Island Regional Director &amp; Coun</t>
  </si>
  <si>
    <t>Previously reported to Senator John J Flanagan</t>
  </si>
  <si>
    <t>Carl Mills III</t>
  </si>
  <si>
    <t>Carl</t>
  </si>
  <si>
    <t>Mills III</t>
  </si>
  <si>
    <t>Long Island Regional Director &amp; Coun</t>
  </si>
  <si>
    <t>476544459</t>
  </si>
  <si>
    <t>Donavan Swanson, Senate Fellow</t>
  </si>
  <si>
    <t>Previously Intern, working for Intern Program, Central Staff Office, Assembly. Set inactive on 6-APR-2017.</t>
  </si>
  <si>
    <t>Donavan Swanson</t>
  </si>
  <si>
    <t>476544458</t>
  </si>
  <si>
    <t>Eric J Katz, Deputy Counsel</t>
  </si>
  <si>
    <t>Majority Counsel/program, Central Staff Office, Senate;
Majority Administration, Central Staff Office, Senate;
Racing, Gaming and Wagering, Committee, Senate;
Elections, Committee, Senate</t>
  </si>
  <si>
    <t>katz@nysenate.gov</t>
  </si>
  <si>
    <t>katz.senatedems@gmail.com</t>
  </si>
  <si>
    <t>Eric J Katz</t>
  </si>
  <si>
    <t>Katz</t>
  </si>
  <si>
    <t>476544453</t>
  </si>
  <si>
    <t>Angela Meyer, Director Constituent Relations</t>
  </si>
  <si>
    <t>Angela Meyer</t>
  </si>
  <si>
    <t>Angela</t>
  </si>
  <si>
    <t>476544448</t>
  </si>
  <si>
    <t>Daniel R Ranellone, Senior Counsel</t>
  </si>
  <si>
    <t>Majority Counsel/program, Central Staff Office, Senate;
Corporations, Authorities and Commissions, Committee, Senate;
Infrastructure and Capital Investment, Committee, Senate;
Transportation, Committee, Senate</t>
  </si>
  <si>
    <t>ranellon@nysenate.gov</t>
  </si>
  <si>
    <t>dan.ranellone@gmail.com</t>
  </si>
  <si>
    <t>Daniel R Ranellone</t>
  </si>
  <si>
    <t>Ranellone</t>
  </si>
  <si>
    <t>476544445</t>
  </si>
  <si>
    <t>Tina B Mole, Community Liaison</t>
  </si>
  <si>
    <t>Tina B Mole</t>
  </si>
  <si>
    <t>Tina B</t>
  </si>
  <si>
    <t>Mole</t>
  </si>
  <si>
    <t>476544439</t>
  </si>
  <si>
    <t>Daniel M Leinung, Senior Counsel</t>
  </si>
  <si>
    <t>Majority Counsel/program, Central Staff Office, Senate;
Health, Committee, Senate;
Mental Health and Developmental Disabilities, Committee, Senate</t>
  </si>
  <si>
    <t>dleinung@nysenate.gov</t>
  </si>
  <si>
    <t>dleinung.senate@gmail.com</t>
  </si>
  <si>
    <t>Daniel M Leinung</t>
  </si>
  <si>
    <t>Daniel M</t>
  </si>
  <si>
    <t>Leinung</t>
  </si>
  <si>
    <t>476544438</t>
  </si>
  <si>
    <t>Audrey S Esposito, Technical Writer</t>
  </si>
  <si>
    <t>Audrey S Esposito</t>
  </si>
  <si>
    <t>Audrey S</t>
  </si>
  <si>
    <t>Technical Writer</t>
  </si>
  <si>
    <t>476544435</t>
  </si>
  <si>
    <t>Robert H Itzla, Special Assistant</t>
  </si>
  <si>
    <t>Robert H Itzla</t>
  </si>
  <si>
    <t>Robert H</t>
  </si>
  <si>
    <t>Itzla</t>
  </si>
  <si>
    <t>476544430</t>
  </si>
  <si>
    <t>Christopher T Higgins, Deputy Counsel</t>
  </si>
  <si>
    <t>higgins@nysenate.gov</t>
  </si>
  <si>
    <t>cthiggins@gmail.com</t>
  </si>
  <si>
    <t>Christopher T Higgins</t>
  </si>
  <si>
    <t>Christopher T</t>
  </si>
  <si>
    <t>Higgins</t>
  </si>
  <si>
    <t>476544429</t>
  </si>
  <si>
    <t>Andrew J Postiglione, Deputy Finance Director</t>
  </si>
  <si>
    <t>Senate Finance Committee/majority, Central Staff Office, Senate;
Agriculture, Committee, Senate;
Cultural Affairs, Tourism, Parks and Recreation, Committee, Senate;
Environmental Conservation, Committee, Senate;
Corporations, Authorities and Commissions, Committee, Senate</t>
  </si>
  <si>
    <t>postigli@nysenate.gov</t>
  </si>
  <si>
    <t>andrew.postiglione@gmail.com</t>
  </si>
  <si>
    <t>Andrew J Postiglione</t>
  </si>
  <si>
    <t>Postiglione</t>
  </si>
  <si>
    <t>476544424</t>
  </si>
  <si>
    <t>Nicholas J Parrella, Director Of Student Programs</t>
  </si>
  <si>
    <t>Nicholas J Parrella</t>
  </si>
  <si>
    <t>Parrella</t>
  </si>
  <si>
    <t>Director Of Student Programs</t>
  </si>
  <si>
    <t>476544420</t>
  </si>
  <si>
    <t>Kimberly A Burke, Recruitment And Training Coordinator</t>
  </si>
  <si>
    <t>Kimberly A Burke</t>
  </si>
  <si>
    <t>Recruitment And Training Coordinator</t>
  </si>
  <si>
    <t>476544412</t>
  </si>
  <si>
    <t>Richard F Turoski Jr, Director Of Senate Services</t>
  </si>
  <si>
    <t>Richard F Turoski Jr</t>
  </si>
  <si>
    <t>Director Of Senate Services</t>
  </si>
  <si>
    <t>476544405</t>
  </si>
  <si>
    <t>Renato Donato Jr, Special Assistant</t>
  </si>
  <si>
    <t>Renato Donato Jr</t>
  </si>
  <si>
    <t>Renato</t>
  </si>
  <si>
    <t>Donato Jr</t>
  </si>
  <si>
    <t>476544396</t>
  </si>
  <si>
    <t>Maureen E Mcauliffe, Writer</t>
  </si>
  <si>
    <t>Maureen E Mcauliffe</t>
  </si>
  <si>
    <t>Maureen E</t>
  </si>
  <si>
    <t>Writer</t>
  </si>
  <si>
    <t>476544389</t>
  </si>
  <si>
    <t>Cathy L Cardillo, Legislative Director</t>
  </si>
  <si>
    <t>Cathy L Cardillo</t>
  </si>
  <si>
    <t>Cathy L</t>
  </si>
  <si>
    <t>Cardillo</t>
  </si>
  <si>
    <t>476544366</t>
  </si>
  <si>
    <t>Kimberly L Rossman, Deputy Director</t>
  </si>
  <si>
    <t>Kimberly L Rossman</t>
  </si>
  <si>
    <t>Kimberly L</t>
  </si>
  <si>
    <t>Rossman</t>
  </si>
  <si>
    <t>476544355</t>
  </si>
  <si>
    <t>Kayla L Patnaude, Writer</t>
  </si>
  <si>
    <t>Kayla L Patnaude</t>
  </si>
  <si>
    <t>Kayla L</t>
  </si>
  <si>
    <t>Patnaude</t>
  </si>
  <si>
    <t>476544348</t>
  </si>
  <si>
    <t>Barbara A Clifford, Executive Assistant</t>
  </si>
  <si>
    <t>Barbara A Clifford</t>
  </si>
  <si>
    <t>Clifford</t>
  </si>
  <si>
    <t>476544343</t>
  </si>
  <si>
    <t>Juli D Silva, Special Projects Coordinator</t>
  </si>
  <si>
    <t>Juli D Silva</t>
  </si>
  <si>
    <t>Juli D</t>
  </si>
  <si>
    <t>Silva</t>
  </si>
  <si>
    <t>476544340</t>
  </si>
  <si>
    <t>Raymond L Sculky, Community Liaison</t>
  </si>
  <si>
    <t>Previously Community Liaison, working for George Latimer, Office of Senator, Personal Staff Office, Senate, reporting to George Latimer, Senator. Set inactive on 22-JAN-2018.</t>
  </si>
  <si>
    <t>Raymond L Sculky</t>
  </si>
  <si>
    <t>Raymond L</t>
  </si>
  <si>
    <t>Sculky</t>
  </si>
  <si>
    <t>476544336</t>
  </si>
  <si>
    <t>Tracey D Pierce, Dir. Of Democratic Conf Srvcs</t>
  </si>
  <si>
    <t>Tracey D Pierce</t>
  </si>
  <si>
    <t>Tracey D</t>
  </si>
  <si>
    <t>Pierce</t>
  </si>
  <si>
    <t>Dir. Of Democratic Conf Srvcs</t>
  </si>
  <si>
    <t>476544324</t>
  </si>
  <si>
    <t>Peter M Loughran, Legislative Director (37th Senatorial District)</t>
  </si>
  <si>
    <t>Previously Legislative Director, working for George Latimer, Office of Senator, Personal Staff Office, Senate, reporting to George Latimer, Senator. Set inactive on 22-JAN-2018.</t>
  </si>
  <si>
    <t>Peter M Loughran</t>
  </si>
  <si>
    <t>Peter M</t>
  </si>
  <si>
    <t>Loughran</t>
  </si>
  <si>
    <t>Legislative Director (37th Senatorial District)</t>
  </si>
  <si>
    <t>476544321</t>
  </si>
  <si>
    <t>Tanya Jones-sullivan, Administrative Assistant</t>
  </si>
  <si>
    <t>Tanya Jones-sullivan</t>
  </si>
  <si>
    <t>Tanya</t>
  </si>
  <si>
    <t>Jones-sullivan</t>
  </si>
  <si>
    <t>476544314</t>
  </si>
  <si>
    <t>Brian M Gambacorta, Operations Coordinator</t>
  </si>
  <si>
    <t>Brian M Gambacorta</t>
  </si>
  <si>
    <t>Gambacorta</t>
  </si>
  <si>
    <t>476544312</t>
  </si>
  <si>
    <t>Robert J Brandon, Community Liaison</t>
  </si>
  <si>
    <t>Robert J Brandon</t>
  </si>
  <si>
    <t>476544292</t>
  </si>
  <si>
    <t>William R Delap, Legislative Aide</t>
  </si>
  <si>
    <t>Previously Public Affairs Coord, working for Public Affairs (Minority), Central Staff Office, Assembly. Set inactive on 5-FEB-2018.</t>
  </si>
  <si>
    <t>William R Delap</t>
  </si>
  <si>
    <t>Delap</t>
  </si>
  <si>
    <t>476544268</t>
  </si>
  <si>
    <t>Fiorella S Bini, Outreach Coordinator</t>
  </si>
  <si>
    <t>Fiorella S Bini</t>
  </si>
  <si>
    <t>Fiorella S</t>
  </si>
  <si>
    <t>Bini</t>
  </si>
  <si>
    <t>476544257</t>
  </si>
  <si>
    <t>Sogdiana Weisenberg, Office Coordinator</t>
  </si>
  <si>
    <t>Sogdiana Weisenberg</t>
  </si>
  <si>
    <t>Sogdiana</t>
  </si>
  <si>
    <t>Weisenberg</t>
  </si>
  <si>
    <t>476544224</t>
  </si>
  <si>
    <t>Thomas P Musich, Press Secretary</t>
  </si>
  <si>
    <t>Previously worked for Assemblymember Luis Sepulveda and then for the Senate central staff office of IDC Communications</t>
  </si>
  <si>
    <t>Idc Communications, Central Staff Office, Senate</t>
  </si>
  <si>
    <t>718 931-2620</t>
  </si>
  <si>
    <t>(518) 455-5659</t>
  </si>
  <si>
    <t>(518) 455-3580</t>
  </si>
  <si>
    <t>Communications</t>
  </si>
  <si>
    <t>Thomas P Musich</t>
  </si>
  <si>
    <t>Musich</t>
  </si>
  <si>
    <t>476544206</t>
  </si>
  <si>
    <t>Michelle M Jensen, Executive Assistant</t>
  </si>
  <si>
    <t>Michelle M Jensen</t>
  </si>
  <si>
    <t>Michelle M</t>
  </si>
  <si>
    <t>476544192</t>
  </si>
  <si>
    <t>Matthew R Lerch, Director &amp; Counsel Of External Relat</t>
  </si>
  <si>
    <t>Matthew R Lerch</t>
  </si>
  <si>
    <t>Lerch</t>
  </si>
  <si>
    <t>Director &amp; Counsel Of External Relat</t>
  </si>
  <si>
    <t>476544187</t>
  </si>
  <si>
    <t>Anna M Hunt, Administrative Coordinator</t>
  </si>
  <si>
    <t>Anna M Hunt</t>
  </si>
  <si>
    <t>Anna M</t>
  </si>
  <si>
    <t>Hunt</t>
  </si>
  <si>
    <t>Administrative Coordinator</t>
  </si>
  <si>
    <t>476544180</t>
  </si>
  <si>
    <t>Kevin W Clemency, Chief Of Staff</t>
  </si>
  <si>
    <t>Previously Chief Of Staff, working for John Brooks, Office of Senator, Personal Staff Office, Senate, reporting to John Brooks, Senator. Set inactive on 22-JAN-2018.</t>
  </si>
  <si>
    <t>Kevin W Clemency</t>
  </si>
  <si>
    <t>Clemency</t>
  </si>
  <si>
    <t>476544169</t>
  </si>
  <si>
    <t>William F Gorman, Session Sergeant-at-arms</t>
  </si>
  <si>
    <t>William F Gorman</t>
  </si>
  <si>
    <t>William F</t>
  </si>
  <si>
    <t>476544168</t>
  </si>
  <si>
    <t>Vincenzo R Nicosia, Director Of Public Affairs</t>
  </si>
  <si>
    <t>Vincenzo R Nicosia</t>
  </si>
  <si>
    <t>Vincenzo R</t>
  </si>
  <si>
    <t>Nicosia</t>
  </si>
  <si>
    <t>476544159</t>
  </si>
  <si>
    <t>William C Martin, Assistant Sergeant-at-arms</t>
  </si>
  <si>
    <t>William C Martin</t>
  </si>
  <si>
    <t>William C</t>
  </si>
  <si>
    <t>Assistant Sergeant-at-arms</t>
  </si>
  <si>
    <t>476544157</t>
  </si>
  <si>
    <t>Amanda D Salgado, Scheduler</t>
  </si>
  <si>
    <t>Amanda D Salgado</t>
  </si>
  <si>
    <t>Amanda D</t>
  </si>
  <si>
    <t>476544154</t>
  </si>
  <si>
    <t>Jessica N Lafalce, Director Of Community Outreach</t>
  </si>
  <si>
    <t>Previously worked for Senator Timothy Kennedy</t>
  </si>
  <si>
    <t>Jessica N Lafalce</t>
  </si>
  <si>
    <t>Jessica N</t>
  </si>
  <si>
    <t>476544145</t>
  </si>
  <si>
    <t>Thomas J Regan, Session Sergeant-at-arms</t>
  </si>
  <si>
    <t>Thomas J Regan</t>
  </si>
  <si>
    <t>Regan</t>
  </si>
  <si>
    <t>476544141</t>
  </si>
  <si>
    <t>James J Cerroni Jr, External Relations Associate</t>
  </si>
  <si>
    <t>James J Cerroni Jr</t>
  </si>
  <si>
    <t>James J</t>
  </si>
  <si>
    <t>Cerroni Jr</t>
  </si>
  <si>
    <t>476544137</t>
  </si>
  <si>
    <t>Donald J Millington Jr, Deputy Director, Democratic Conferen</t>
  </si>
  <si>
    <t>Donald J Millington Jr</t>
  </si>
  <si>
    <t>Millington Jr</t>
  </si>
  <si>
    <t>Deputy Director, Democratic Conferen</t>
  </si>
  <si>
    <t>476544117</t>
  </si>
  <si>
    <t>Norma J Scheuerman, Scheduler</t>
  </si>
  <si>
    <t>Previously Administrative Assistant, working for George Amedore, Office of Senator, Personal Staff Office, Senate, reporting to George Amedore, Senator. Set inactive on 6-APR-2017.</t>
  </si>
  <si>
    <t>Norma J Scheuerman</t>
  </si>
  <si>
    <t>Norma J</t>
  </si>
  <si>
    <t>Scheuerman</t>
  </si>
  <si>
    <t>476544114</t>
  </si>
  <si>
    <t>David Jonathan Dembitzer, Constituent Liaison</t>
  </si>
  <si>
    <t>David Jonathan Dembitzer</t>
  </si>
  <si>
    <t>David Jonathan</t>
  </si>
  <si>
    <t>Dembitzer</t>
  </si>
  <si>
    <t>476544110</t>
  </si>
  <si>
    <t>Christopher M Conroy, Senior Associate</t>
  </si>
  <si>
    <t>Christopher M Conroy</t>
  </si>
  <si>
    <t>Conroy</t>
  </si>
  <si>
    <t>476544101</t>
  </si>
  <si>
    <t>Heidi L Haynes, District Coordinator</t>
  </si>
  <si>
    <t>Heidi L Haynes</t>
  </si>
  <si>
    <t>Heidi L</t>
  </si>
  <si>
    <t>476544087</t>
  </si>
  <si>
    <t>Steven Raul Rothblatt, Director Of Community Affairs</t>
  </si>
  <si>
    <t>Steven Raul Rothblatt</t>
  </si>
  <si>
    <t>Steven Raul</t>
  </si>
  <si>
    <t>Rothblatt</t>
  </si>
  <si>
    <t>476544084</t>
  </si>
  <si>
    <t>Eileen E Miller, Director Of Communications &amp; Operati</t>
  </si>
  <si>
    <t>Eileen E Miller</t>
  </si>
  <si>
    <t>Eileen E</t>
  </si>
  <si>
    <t>Director Of Communications &amp; Operati</t>
  </si>
  <si>
    <t>476544080</t>
  </si>
  <si>
    <t>Rosalyn V Johnson, Constituent Aide</t>
  </si>
  <si>
    <t>Rosalyn V Johnson</t>
  </si>
  <si>
    <t>Rosalyn V</t>
  </si>
  <si>
    <t>476544075</t>
  </si>
  <si>
    <t>Maxine U Vergara, Director Of Administration</t>
  </si>
  <si>
    <t>Maxine U Vergara</t>
  </si>
  <si>
    <t>Maxine U</t>
  </si>
  <si>
    <t>Vergara</t>
  </si>
  <si>
    <t>476544064</t>
  </si>
  <si>
    <t>Charles P Pensabene, Assistant Counsel</t>
  </si>
  <si>
    <t>Formerly worked for Counsel Staff (Minority), Assembly Central Staff Office</t>
  </si>
  <si>
    <t>518 455-4257</t>
  </si>
  <si>
    <t>Charles P Pensabene</t>
  </si>
  <si>
    <t>Pensabene</t>
  </si>
  <si>
    <t>476544063</t>
  </si>
  <si>
    <t>Nicholas T Audi, Senate Fellow</t>
  </si>
  <si>
    <t>Previously Legis Asst, working for Angelo Morinello, Office of Assemblymember, Personal Staff Office, Assembly, reporting to Angelo Morinello, Assemblymember. Set inactive on 20-SEP-2017.</t>
  </si>
  <si>
    <t>Nicholas T Audi</t>
  </si>
  <si>
    <t>Nicholas T</t>
  </si>
  <si>
    <t>Audi</t>
  </si>
  <si>
    <t>476544058</t>
  </si>
  <si>
    <t>Sarah L Bangs, Deputy Finance Director</t>
  </si>
  <si>
    <t>Majority Leader's Senior Staff, Central Staff Office, Senate;
Mental Health and Developmental Disabilities, Committee, Senate;
Aging, Committee, Senate</t>
  </si>
  <si>
    <t>bangs@nysenate.gov</t>
  </si>
  <si>
    <t>sbangs09@gmail.com</t>
  </si>
  <si>
    <t>(518) 455-3325</t>
  </si>
  <si>
    <t>Senior Staff</t>
  </si>
  <si>
    <t>Sarah L Bangs</t>
  </si>
  <si>
    <t>Sarah</t>
  </si>
  <si>
    <t>Bangs</t>
  </si>
  <si>
    <t>476544057</t>
  </si>
  <si>
    <t>Elisa M Helligar-lewis, Deputy Director Of Constituent Serv.</t>
  </si>
  <si>
    <t>Elisa M Helligar-lewis</t>
  </si>
  <si>
    <t>Elisa M</t>
  </si>
  <si>
    <t>Helligar-lewis</t>
  </si>
  <si>
    <t>476544055</t>
  </si>
  <si>
    <t>Stephen F Slagen, Sergeant-at-arms</t>
  </si>
  <si>
    <t>Stephen F Slagen</t>
  </si>
  <si>
    <t>Stephen F</t>
  </si>
  <si>
    <t>Slagen</t>
  </si>
  <si>
    <t>476544053</t>
  </si>
  <si>
    <t>Paul D Mccarthy, Policy Counsel</t>
  </si>
  <si>
    <t>Majority Counsel/program, Central Staff Office, Senate;
Aging, Committee, Senate;
Veterans, Homeland Security and Military Affairs, Committee, Senate</t>
  </si>
  <si>
    <t>pmccarth@nysenate.gov</t>
  </si>
  <si>
    <t>mccarthy1988@gmail.com</t>
  </si>
  <si>
    <t>(518) 455-3598</t>
  </si>
  <si>
    <t>Room 432 Capitol</t>
  </si>
  <si>
    <t>Counsel/Program and Finance; Social Services, Children &amp; Families, Housing</t>
  </si>
  <si>
    <t>Paul D Mccarthy</t>
  </si>
  <si>
    <t>Paul D</t>
  </si>
  <si>
    <t>Mccarthy</t>
  </si>
  <si>
    <t>476544044</t>
  </si>
  <si>
    <t>Philip J Mchugh, Session Sergeant-at-arms</t>
  </si>
  <si>
    <t>Philip J Mchugh</t>
  </si>
  <si>
    <t>Philip J</t>
  </si>
  <si>
    <t>Mchugh</t>
  </si>
  <si>
    <t>476544039</t>
  </si>
  <si>
    <t>Dana Carotenuto Rico, Chief Of Staff</t>
  </si>
  <si>
    <t>Idc Leader's Senior Staff, Central Staff Office, Senate</t>
  </si>
  <si>
    <t>Carotenu@nysenate.gov</t>
  </si>
  <si>
    <t>Dana Carotenuto Rico</t>
  </si>
  <si>
    <t>Dana R</t>
  </si>
  <si>
    <t>Rico</t>
  </si>
  <si>
    <t>476544036</t>
  </si>
  <si>
    <t>Paul C Antonovich, Session Sergeant-at-arms</t>
  </si>
  <si>
    <t>Paul C Antonovich</t>
  </si>
  <si>
    <t>Paul C</t>
  </si>
  <si>
    <t>Antonovich</t>
  </si>
  <si>
    <t>476544032</t>
  </si>
  <si>
    <t>Michael F Heller, Deputy Sergeant-at-arms</t>
  </si>
  <si>
    <t>Michael F Heller</t>
  </si>
  <si>
    <t>Deputy Sergeant-at-arms</t>
  </si>
  <si>
    <t>476544021</t>
  </si>
  <si>
    <t>Kevin P Breen, Session Sergeant-at-arms</t>
  </si>
  <si>
    <t>Kevin P Breen</t>
  </si>
  <si>
    <t>Kevin P</t>
  </si>
  <si>
    <t>Breen</t>
  </si>
  <si>
    <t>476544014</t>
  </si>
  <si>
    <t>Joseph Kowalewski Jr, Session Sergeant-at-arms</t>
  </si>
  <si>
    <t>Joseph Kowalewski Jr</t>
  </si>
  <si>
    <t>Kowalewski Jr</t>
  </si>
  <si>
    <t>476544004</t>
  </si>
  <si>
    <t>Alexander S Elmasri, Deputy Director</t>
  </si>
  <si>
    <t>Previously Deputy Director, working for Minority Conf Serv &amp; Ext Relations, Central Staff Office, Senate. Set inactive on 16-APR-2018.</t>
  </si>
  <si>
    <t>Alexander S Elmasri</t>
  </si>
  <si>
    <t>Alexander S</t>
  </si>
  <si>
    <t>Elmasri</t>
  </si>
  <si>
    <t>476544001</t>
  </si>
  <si>
    <t>Molly M Marcy, Senior Advisor</t>
  </si>
  <si>
    <t>Previously Director of Albany Operations, working for Idc Counsel/program Office, Central Staff Office, Senate. Set inactive on 6-APR-2017.</t>
  </si>
  <si>
    <t>Molly M Marcy</t>
  </si>
  <si>
    <t>Molly M</t>
  </si>
  <si>
    <t>Marcy</t>
  </si>
  <si>
    <t>476543980</t>
  </si>
  <si>
    <t>Sarra Hale-stern, Deputy Chief Of Staff</t>
  </si>
  <si>
    <t>Sarra Hale-stern</t>
  </si>
  <si>
    <t>Sarra</t>
  </si>
  <si>
    <t>Hale-stern</t>
  </si>
  <si>
    <t>476543978</t>
  </si>
  <si>
    <t>Alec D Lewis, Legislative Director</t>
  </si>
  <si>
    <t>Alec D Lewis</t>
  </si>
  <si>
    <t>Alec D</t>
  </si>
  <si>
    <t>476543977</t>
  </si>
  <si>
    <t>Richard D Nelson, Community Liaison</t>
  </si>
  <si>
    <t>Richard D Nelson</t>
  </si>
  <si>
    <t>Richard D</t>
  </si>
  <si>
    <t>476543971</t>
  </si>
  <si>
    <t>Kyle T Pero, Counsel</t>
  </si>
  <si>
    <t>pero@nysenate.gov</t>
  </si>
  <si>
    <t>Kyle T Pero</t>
  </si>
  <si>
    <t>Pero</t>
  </si>
  <si>
    <t>476543967</t>
  </si>
  <si>
    <t>Mitzi K Hart, Legislative Aide</t>
  </si>
  <si>
    <t>Mitzi K Hart</t>
  </si>
  <si>
    <t>Mitzi K</t>
  </si>
  <si>
    <t>Hart</t>
  </si>
  <si>
    <t>476543966</t>
  </si>
  <si>
    <t>Racquel G. Saddler, Senate Fellow</t>
  </si>
  <si>
    <t>Previously Legislative Aide, working for Minority Administration, Central Staff Office, Senate. Set inactive on 6-APR-2017.</t>
  </si>
  <si>
    <t>Racquel G. Saddler</t>
  </si>
  <si>
    <t>Racquel G.</t>
  </si>
  <si>
    <t>Saddler</t>
  </si>
  <si>
    <t>476543963</t>
  </si>
  <si>
    <t>J Stephen Casscles, Counsel To The Idc Leader</t>
  </si>
  <si>
    <t>scasscle@nysenate.gov</t>
  </si>
  <si>
    <t>(518) 455-3589</t>
  </si>
  <si>
    <t>Counsel/Program and Finance; Racing/Gaming, Insurance, ABC law</t>
  </si>
  <si>
    <t>J Stephen Casscles</t>
  </si>
  <si>
    <t>J Stephen</t>
  </si>
  <si>
    <t>Casscles</t>
  </si>
  <si>
    <t>Counsel To The Idc Leader</t>
  </si>
  <si>
    <t>476543940</t>
  </si>
  <si>
    <t>Gabriel E Paniza, Senior Policy Advisor</t>
  </si>
  <si>
    <t>Majority Counsel/program, Central Staff Office, Senate;
Local Government, Committee, Senate;
Elections, Committee, Senate</t>
  </si>
  <si>
    <t>paniza@nysenate.gov</t>
  </si>
  <si>
    <t>gepaniza@hotmail.com</t>
  </si>
  <si>
    <t>(518) 455-3594</t>
  </si>
  <si>
    <t>Gabriel E Paniza</t>
  </si>
  <si>
    <t>Gabriel E</t>
  </si>
  <si>
    <t>Paniza</t>
  </si>
  <si>
    <t>476543929</t>
  </si>
  <si>
    <t>John K Sundstrom, Session Sergeant-at-arms</t>
  </si>
  <si>
    <t>John K Sundstrom</t>
  </si>
  <si>
    <t>John K</t>
  </si>
  <si>
    <t>Sundstrom</t>
  </si>
  <si>
    <t>476543925</t>
  </si>
  <si>
    <t>Margaret A Milne, Sr. Confidential Exec. Assistant</t>
  </si>
  <si>
    <t>Margaret A Milne</t>
  </si>
  <si>
    <t>Margaret A</t>
  </si>
  <si>
    <t>Milne</t>
  </si>
  <si>
    <t>Sr. Confidential Exec. Assistant</t>
  </si>
  <si>
    <t>476543910</t>
  </si>
  <si>
    <t>Ashley C Dougherty, Counsel</t>
  </si>
  <si>
    <t>doughertya@nyassembly.gov</t>
  </si>
  <si>
    <t>(518) 455-2498</t>
  </si>
  <si>
    <t>Counsel/Program and Finance; Commerce, Corporations, Infrastructure, Transportation</t>
  </si>
  <si>
    <t>Ashley C Dougherty</t>
  </si>
  <si>
    <t>Ashley C</t>
  </si>
  <si>
    <t>Dougherty</t>
  </si>
  <si>
    <t>476543909</t>
  </si>
  <si>
    <t>Lloyd W Sherman, Special Assistant</t>
  </si>
  <si>
    <t>Lloyd W Sherman</t>
  </si>
  <si>
    <t>Lloyd W</t>
  </si>
  <si>
    <t>Sherman</t>
  </si>
  <si>
    <t>476543900</t>
  </si>
  <si>
    <t>James F Rosencrans, Session Sergeant-at-arms</t>
  </si>
  <si>
    <t>James F Rosencrans</t>
  </si>
  <si>
    <t>James F</t>
  </si>
  <si>
    <t>Rosencrans</t>
  </si>
  <si>
    <t>476543896</t>
  </si>
  <si>
    <t>Brielle J Christian, Legislative Director/counsel</t>
  </si>
  <si>
    <t>christianb@nyassembly.gov</t>
  </si>
  <si>
    <t>Brielle J Christian</t>
  </si>
  <si>
    <t>Brielle J</t>
  </si>
  <si>
    <t>Christian</t>
  </si>
  <si>
    <t>476543885</t>
  </si>
  <si>
    <t>Henry G Reimer, Deputy Sergeant-at-arms</t>
  </si>
  <si>
    <t>Henry G Reimer</t>
  </si>
  <si>
    <t>Henry G</t>
  </si>
  <si>
    <t>Reimer</t>
  </si>
  <si>
    <t>476543883</t>
  </si>
  <si>
    <t>Kerry L Saunders, Community Liaison</t>
  </si>
  <si>
    <t>Kerry L Saunders</t>
  </si>
  <si>
    <t>Kerry L</t>
  </si>
  <si>
    <t>Saunders</t>
  </si>
  <si>
    <t>476543882</t>
  </si>
  <si>
    <t>David V Adams, Session Sergeant-at-arms</t>
  </si>
  <si>
    <t>David V Adams</t>
  </si>
  <si>
    <t>David V</t>
  </si>
  <si>
    <t>Adams</t>
  </si>
  <si>
    <t>476543874</t>
  </si>
  <si>
    <t>David I. Frazier, Senior Analyst</t>
  </si>
  <si>
    <t>Previously Fiscal Advisor, working for Idc Counsel/program Office, Central Staff Office, Senate. Set inactive on 6-APR-2017.</t>
  </si>
  <si>
    <t>dfrazier@nysenate.gov</t>
  </si>
  <si>
    <t>David I. Frazier</t>
  </si>
  <si>
    <t>476543847</t>
  </si>
  <si>
    <t>Carolyn W Burke, Legislative Director</t>
  </si>
  <si>
    <t>Carolyn W Burke</t>
  </si>
  <si>
    <t>Carolyn W</t>
  </si>
  <si>
    <t>476543837</t>
  </si>
  <si>
    <t>Daniel H Levin, Senior Counsel &amp; Legislative Directr</t>
  </si>
  <si>
    <t>levin@nysenate.gov</t>
  </si>
  <si>
    <t>(518) 455-3561</t>
  </si>
  <si>
    <t>(518) 455-5662</t>
  </si>
  <si>
    <t>Counsel/Program and Finance; Codes, Corrections, Elections, Ethics</t>
  </si>
  <si>
    <t>Daniel H Levin</t>
  </si>
  <si>
    <t>Daniel H</t>
  </si>
  <si>
    <t>Levin</t>
  </si>
  <si>
    <t>Senior Counsel &amp; Legislative Directr</t>
  </si>
  <si>
    <t>476543829</t>
  </si>
  <si>
    <t>Bradley R Usher, Chief Of Staff</t>
  </si>
  <si>
    <t>usher@nysenate.gov</t>
  </si>
  <si>
    <t>Bradley R Usher</t>
  </si>
  <si>
    <t>Bradley R</t>
  </si>
  <si>
    <t>Usher</t>
  </si>
  <si>
    <t>476543826</t>
  </si>
  <si>
    <t>Cristina L Lang, Director Of Constituent Services</t>
  </si>
  <si>
    <t>Cristina L Lang</t>
  </si>
  <si>
    <t>Cristina L</t>
  </si>
  <si>
    <t>476543810</t>
  </si>
  <si>
    <t>Barbara M Oneill, Senior Advisor</t>
  </si>
  <si>
    <t>boneill@nysenate.gov</t>
  </si>
  <si>
    <t>(518) 455-2405</t>
  </si>
  <si>
    <t>Barbara M Oneill</t>
  </si>
  <si>
    <t>Barbara M</t>
  </si>
  <si>
    <t>Oneill</t>
  </si>
  <si>
    <t>476543807</t>
  </si>
  <si>
    <t>Tajuana Hamm, Deputy Chief Staff / Senior Advisor</t>
  </si>
  <si>
    <t>hamm@nysenate.gov</t>
  </si>
  <si>
    <t>Tajuana Hamm</t>
  </si>
  <si>
    <t>Tajuana</t>
  </si>
  <si>
    <t>Hamm</t>
  </si>
  <si>
    <t>Deputy Chief Staff / Senior Advisor</t>
  </si>
  <si>
    <t>476543787</t>
  </si>
  <si>
    <t>Anthony D Katsur, Session Sergeant-at-arms</t>
  </si>
  <si>
    <t>Anthony D Katsur</t>
  </si>
  <si>
    <t>Anthony D</t>
  </si>
  <si>
    <t>Katsur</t>
  </si>
  <si>
    <t>476543782</t>
  </si>
  <si>
    <t>Lisa M George, Constituent Liaison</t>
  </si>
  <si>
    <t>Lisa M George</t>
  </si>
  <si>
    <t>George</t>
  </si>
  <si>
    <t>476543776</t>
  </si>
  <si>
    <t>Suzanne E Kelly, Office Coordinator</t>
  </si>
  <si>
    <t>Suzanne E Kelly</t>
  </si>
  <si>
    <t>476543768</t>
  </si>
  <si>
    <t>Hayden D Horsham, District Manager</t>
  </si>
  <si>
    <t>Hayden D Horsham</t>
  </si>
  <si>
    <t>Hayden D</t>
  </si>
  <si>
    <t>Horsham</t>
  </si>
  <si>
    <t>District Manager</t>
  </si>
  <si>
    <t>476543764</t>
  </si>
  <si>
    <t>Jennifer Downs, Director Of Operations And Program</t>
  </si>
  <si>
    <t>Jennifer Downs</t>
  </si>
  <si>
    <t>Director Of Operations And Program</t>
  </si>
  <si>
    <t>476543763</t>
  </si>
  <si>
    <t>Mary Pat Larose, Benefits Supervisor/liaison</t>
  </si>
  <si>
    <t>Mary Pat Larose</t>
  </si>
  <si>
    <t>Mary Pat</t>
  </si>
  <si>
    <t>Larose</t>
  </si>
  <si>
    <t>Benefits Supervisor/liaison</t>
  </si>
  <si>
    <t>476543761</t>
  </si>
  <si>
    <t>Geraldine A Rhoades, Executive Assistant</t>
  </si>
  <si>
    <t>rhoades@nysenate.gov</t>
  </si>
  <si>
    <t>Geraldine A Rhoades</t>
  </si>
  <si>
    <t>Geraldine A</t>
  </si>
  <si>
    <t>Rhoades</t>
  </si>
  <si>
    <t>476543756</t>
  </si>
  <si>
    <t>Ean W Fullerton, Communications And Research Director</t>
  </si>
  <si>
    <t>Ean W Fullerton</t>
  </si>
  <si>
    <t>Ean W</t>
  </si>
  <si>
    <t>Fullerton</t>
  </si>
  <si>
    <t>Communications And Research Director</t>
  </si>
  <si>
    <t>476543755</t>
  </si>
  <si>
    <t>Mary E Daly, Employment Processing Associate</t>
  </si>
  <si>
    <t>Mary E Daly</t>
  </si>
  <si>
    <t>Employment Processing Associate</t>
  </si>
  <si>
    <t>476543752</t>
  </si>
  <si>
    <t>Thomas J Kahil, Production Technician</t>
  </si>
  <si>
    <t>Thomas J Kahil</t>
  </si>
  <si>
    <t>Kahil</t>
  </si>
  <si>
    <t>Production Technician</t>
  </si>
  <si>
    <t>476543750</t>
  </si>
  <si>
    <t>Mary L Smith, Staff Assistant</t>
  </si>
  <si>
    <t>Mary L Smith</t>
  </si>
  <si>
    <t>476543747</t>
  </si>
  <si>
    <t>Tanya Bissaillon, Photographer</t>
  </si>
  <si>
    <t>Tanya Bissaillon</t>
  </si>
  <si>
    <t>Bissaillon</t>
  </si>
  <si>
    <t>476543740</t>
  </si>
  <si>
    <t>Laurie A Heimroth, Committee Clerk</t>
  </si>
  <si>
    <t>Laurie A Heimroth</t>
  </si>
  <si>
    <t>Laurie A</t>
  </si>
  <si>
    <t>476543735</t>
  </si>
  <si>
    <t>Oscar M Jonas, Director Community Affairs</t>
  </si>
  <si>
    <t>Oscar M Jonas</t>
  </si>
  <si>
    <t>Oscar M</t>
  </si>
  <si>
    <t>Jonas</t>
  </si>
  <si>
    <t>476543728</t>
  </si>
  <si>
    <t>Peter J Dudley, Senior Production Technician</t>
  </si>
  <si>
    <t>Peter J Dudley</t>
  </si>
  <si>
    <t>Dudley</t>
  </si>
  <si>
    <t>Senior Production Technician</t>
  </si>
  <si>
    <t>476543718</t>
  </si>
  <si>
    <t>Deborah R Moore, Deputy Chief Of Staff</t>
  </si>
  <si>
    <t>drmoore@nysenate.gov</t>
  </si>
  <si>
    <t>Deborah R Moore</t>
  </si>
  <si>
    <t>Deborah R</t>
  </si>
  <si>
    <t>476543716</t>
  </si>
  <si>
    <t>Candice M Giove, Deputy Communications Director</t>
  </si>
  <si>
    <t>giove@nysenate.gov</t>
  </si>
  <si>
    <t>(518) 455-5658</t>
  </si>
  <si>
    <t>(518) 455-2492</t>
  </si>
  <si>
    <t>Candice M Giove</t>
  </si>
  <si>
    <t>Candice M</t>
  </si>
  <si>
    <t>Giove</t>
  </si>
  <si>
    <t>476543711</t>
  </si>
  <si>
    <t>Sharon Henderson, Special Projects Coordinator</t>
  </si>
  <si>
    <t>Sharon Henderson</t>
  </si>
  <si>
    <t>Henderson</t>
  </si>
  <si>
    <t>476543710</t>
  </si>
  <si>
    <t>Theodore Moore, Special Projects Director</t>
  </si>
  <si>
    <t>Previously Senior Legislative Policy Analyst, working for Policy, Central Staff Office, NYC Council. Set inactive on 20-SEP-2017.</t>
  </si>
  <si>
    <t>Theodore Moore</t>
  </si>
  <si>
    <t>Theodore</t>
  </si>
  <si>
    <t>476543706</t>
  </si>
  <si>
    <t>Cameron Z Sagan, Press Secretary</t>
  </si>
  <si>
    <t>csagan@nysenate.gov</t>
  </si>
  <si>
    <t>(518) 455-2491</t>
  </si>
  <si>
    <t>Cameron Z Sagan</t>
  </si>
  <si>
    <t>Cameron Z</t>
  </si>
  <si>
    <t>Sagan</t>
  </si>
  <si>
    <t>476543700</t>
  </si>
  <si>
    <t>Minwen Yang, Director Of Special Projects</t>
  </si>
  <si>
    <t>Minwen Yang</t>
  </si>
  <si>
    <t>Minwen</t>
  </si>
  <si>
    <t>Yang</t>
  </si>
  <si>
    <t>476543698</t>
  </si>
  <si>
    <t>Judith L Abbot, Community Liaison</t>
  </si>
  <si>
    <t>Judith L Abbot</t>
  </si>
  <si>
    <t>Judith L</t>
  </si>
  <si>
    <t>Abbot</t>
  </si>
  <si>
    <t>476543694</t>
  </si>
  <si>
    <t>Mary P Mcdonald, Scheduler / Legislative Assistant</t>
  </si>
  <si>
    <t>mpmcdona@nysenate.gov</t>
  </si>
  <si>
    <t>Mary P Mcdonald</t>
  </si>
  <si>
    <t>Mary P</t>
  </si>
  <si>
    <t>Scheduler / Legislative Assistant</t>
  </si>
  <si>
    <t>476543689</t>
  </si>
  <si>
    <t>Sharon M Dupre, Payroll Manager</t>
  </si>
  <si>
    <t>Sharon M Dupre</t>
  </si>
  <si>
    <t>Dupre</t>
  </si>
  <si>
    <t>Payroll Manager</t>
  </si>
  <si>
    <t>476543681</t>
  </si>
  <si>
    <t>David I Troise Jr, Deputy Chief Of Staff</t>
  </si>
  <si>
    <t>David I Troise Jr</t>
  </si>
  <si>
    <t>David I</t>
  </si>
  <si>
    <t>Troise Jr</t>
  </si>
  <si>
    <t>476543676</t>
  </si>
  <si>
    <t>Molly P Hirschbeck, Communications Director</t>
  </si>
  <si>
    <t>Molly P Hirschbeck</t>
  </si>
  <si>
    <t>Molly P</t>
  </si>
  <si>
    <t>Hirschbeck</t>
  </si>
  <si>
    <t>476543667</t>
  </si>
  <si>
    <t>Jacklyn M Kenny, Senior Payroll Processor</t>
  </si>
  <si>
    <t>Jacklyn M Kenny</t>
  </si>
  <si>
    <t>Jacklyn M</t>
  </si>
  <si>
    <t>Senior Payroll Processor</t>
  </si>
  <si>
    <t>476543650</t>
  </si>
  <si>
    <t>David S Frangella, General Clerk</t>
  </si>
  <si>
    <t>David S Frangella</t>
  </si>
  <si>
    <t>David S</t>
  </si>
  <si>
    <t>Frangella</t>
  </si>
  <si>
    <t>General Clerk</t>
  </si>
  <si>
    <t>476543642</t>
  </si>
  <si>
    <t>Karen L Lehan, Benefits Assistant Supervisor</t>
  </si>
  <si>
    <t>Karen L Lehan</t>
  </si>
  <si>
    <t>Karen L</t>
  </si>
  <si>
    <t>Lehan</t>
  </si>
  <si>
    <t>Benefits Assistant Supervisor</t>
  </si>
  <si>
    <t>476543640</t>
  </si>
  <si>
    <t>Peter F Hurtt, Chief Electronics Engineer</t>
  </si>
  <si>
    <t>Peter F Hurtt</t>
  </si>
  <si>
    <t>Peter F</t>
  </si>
  <si>
    <t>Hurtt</t>
  </si>
  <si>
    <t>Chief Electronics Engineer</t>
  </si>
  <si>
    <t>476543639</t>
  </si>
  <si>
    <t>Elyse E Fears, Community Liaison</t>
  </si>
  <si>
    <t>Elyse E Fears</t>
  </si>
  <si>
    <t>Elyse E</t>
  </si>
  <si>
    <t>Fears</t>
  </si>
  <si>
    <t>476543638</t>
  </si>
  <si>
    <t>Giulio A Cavallo, Special Health Advisor</t>
  </si>
  <si>
    <t>Giulio A Cavallo</t>
  </si>
  <si>
    <t>Giulio A</t>
  </si>
  <si>
    <t>Cavallo</t>
  </si>
  <si>
    <t>Special Health Advisor</t>
  </si>
  <si>
    <t>476543621</t>
  </si>
  <si>
    <t>Susan L Costanzo, Account Clerk</t>
  </si>
  <si>
    <t>Susan L Costanzo</t>
  </si>
  <si>
    <t>Susan L</t>
  </si>
  <si>
    <t>Costanzo</t>
  </si>
  <si>
    <t>476543615</t>
  </si>
  <si>
    <t>Eileen T Smith, Supervisor, Time &amp; Attendance</t>
  </si>
  <si>
    <t>Eileen T Smith</t>
  </si>
  <si>
    <t>Eileen T</t>
  </si>
  <si>
    <t>Supervisor, Time &amp; Attendance</t>
  </si>
  <si>
    <t>476543612</t>
  </si>
  <si>
    <t>Matthew H Carter, Senior Production Technician</t>
  </si>
  <si>
    <t>Matthew H Carter</t>
  </si>
  <si>
    <t>Matthew H</t>
  </si>
  <si>
    <t>476543608</t>
  </si>
  <si>
    <t>Maria L Gardell, Deputy Accounts Payable Manager</t>
  </si>
  <si>
    <t>Maria L Gardell</t>
  </si>
  <si>
    <t>Maria L</t>
  </si>
  <si>
    <t>Gardell</t>
  </si>
  <si>
    <t>Deputy Accounts Payable Manager</t>
  </si>
  <si>
    <t>476543607</t>
  </si>
  <si>
    <t>Jeffrey C Bishop, Communications Director</t>
  </si>
  <si>
    <t>jbishop@nysenate.gov</t>
  </si>
  <si>
    <t>Jeffrey C Bishop</t>
  </si>
  <si>
    <t>Jeffrey C</t>
  </si>
  <si>
    <t>Bishop</t>
  </si>
  <si>
    <t>476543602</t>
  </si>
  <si>
    <t>Donna Schmidt, Assistant Personnel Officer</t>
  </si>
  <si>
    <t>Donna Schmidt</t>
  </si>
  <si>
    <t>Assistant Personnel Officer</t>
  </si>
  <si>
    <t>476543601</t>
  </si>
  <si>
    <t>Mark L Emerson, Photographer</t>
  </si>
  <si>
    <t>Mark L Emerson</t>
  </si>
  <si>
    <t>Mark L</t>
  </si>
  <si>
    <t>Emerson</t>
  </si>
  <si>
    <t>476543600</t>
  </si>
  <si>
    <t>Douglas B Cannistra, Staff Assistant</t>
  </si>
  <si>
    <t>Douglas B Cannistra</t>
  </si>
  <si>
    <t>Douglas B</t>
  </si>
  <si>
    <t>Cannistra</t>
  </si>
  <si>
    <t>476543596</t>
  </si>
  <si>
    <t>Jessica A Williams, Regional Coordinator</t>
  </si>
  <si>
    <t>Jessica A Williams</t>
  </si>
  <si>
    <t>476543593</t>
  </si>
  <si>
    <t>Mark E Hansen, Director Media Services</t>
  </si>
  <si>
    <t>Mark E Hansen</t>
  </si>
  <si>
    <t>Mark E</t>
  </si>
  <si>
    <t>Hansen</t>
  </si>
  <si>
    <t>476543592</t>
  </si>
  <si>
    <t>Laurie R Tautel, Office Manager</t>
  </si>
  <si>
    <t>tautell@nyassembly.gov</t>
  </si>
  <si>
    <t>Laurie R Tautel</t>
  </si>
  <si>
    <t>Laurie R</t>
  </si>
  <si>
    <t>Tautel</t>
  </si>
  <si>
    <t>476543589</t>
  </si>
  <si>
    <t>Jason E Shaw, Technology Director</t>
  </si>
  <si>
    <t>Jason E Shaw</t>
  </si>
  <si>
    <t>Jason E</t>
  </si>
  <si>
    <t>Technology Director</t>
  </si>
  <si>
    <t>476543584</t>
  </si>
  <si>
    <t>Cheryl A Oechsner, Office Assistant</t>
  </si>
  <si>
    <t>Cheryl A Oechsner</t>
  </si>
  <si>
    <t>Cheryl A</t>
  </si>
  <si>
    <t>Oechsner</t>
  </si>
  <si>
    <t>476543581</t>
  </si>
  <si>
    <t>Brendan G Coyne, Communications Associate</t>
  </si>
  <si>
    <t>coyneb@nyassembly.gov</t>
  </si>
  <si>
    <t>Brendan G Coyne</t>
  </si>
  <si>
    <t>Brendan G</t>
  </si>
  <si>
    <t>Coyne</t>
  </si>
  <si>
    <t>Communications Associate</t>
  </si>
  <si>
    <t>476543578</t>
  </si>
  <si>
    <t>Sara J Lattin, District Office Director</t>
  </si>
  <si>
    <t>lattin@nysenate.gov</t>
  </si>
  <si>
    <t>Sara J Lattin</t>
  </si>
  <si>
    <t>Sara J</t>
  </si>
  <si>
    <t>Lattin</t>
  </si>
  <si>
    <t>District Office Director</t>
  </si>
  <si>
    <t>476543561</t>
  </si>
  <si>
    <t>Keith M Scherer, Community Outreach Director</t>
  </si>
  <si>
    <t>Keith M Scherer</t>
  </si>
  <si>
    <t>Keith M</t>
  </si>
  <si>
    <t>Scherer</t>
  </si>
  <si>
    <t>476543560</t>
  </si>
  <si>
    <t>Jacqueline M Fiore, Writer</t>
  </si>
  <si>
    <t>Jacqueline M Fiore</t>
  </si>
  <si>
    <t>Jacqueline M</t>
  </si>
  <si>
    <t>Fiore</t>
  </si>
  <si>
    <t>476543558</t>
  </si>
  <si>
    <t>Daniel E Macentee, Chief Of Staff &amp; Director Of Communi</t>
  </si>
  <si>
    <t>Macentee@nysenate.gov</t>
  </si>
  <si>
    <t>Daniel E Macentee</t>
  </si>
  <si>
    <t>Daniel E</t>
  </si>
  <si>
    <t>Macentee</t>
  </si>
  <si>
    <t>Chief Of Staff &amp; Director Of Communi</t>
  </si>
  <si>
    <t>476543553</t>
  </si>
  <si>
    <t>Karen Pope, Executive Assistant</t>
  </si>
  <si>
    <t>Karen Pope</t>
  </si>
  <si>
    <t>Karen</t>
  </si>
  <si>
    <t>476543545</t>
  </si>
  <si>
    <t>Christopher M Molluso, Chief Of Staff</t>
  </si>
  <si>
    <t>molluso@nysenate.gov</t>
  </si>
  <si>
    <t>Christopher M Molluso</t>
  </si>
  <si>
    <t>Molluso</t>
  </si>
  <si>
    <t>476543535</t>
  </si>
  <si>
    <t>Laurie A Noel, Constituent Liaison/operations Asst.</t>
  </si>
  <si>
    <t>Laurie A Noel</t>
  </si>
  <si>
    <t>Noel</t>
  </si>
  <si>
    <t>Constituent Liaison/operations Asst.</t>
  </si>
  <si>
    <t>476543524</t>
  </si>
  <si>
    <t>Judith L Paine, Account Clerk</t>
  </si>
  <si>
    <t>Judith L Paine</t>
  </si>
  <si>
    <t>Paine</t>
  </si>
  <si>
    <t>476543502</t>
  </si>
  <si>
    <t>Amanda A Fallon, Albany Office Director</t>
  </si>
  <si>
    <t>Amanda A Fallon</t>
  </si>
  <si>
    <t>Albany Office Director</t>
  </si>
  <si>
    <t>476543493</t>
  </si>
  <si>
    <t>Kara M Cumoletti, Director Of Communications &amp; Operati</t>
  </si>
  <si>
    <t>Kara M Cumoletti</t>
  </si>
  <si>
    <t>Kara M</t>
  </si>
  <si>
    <t>Cumoletti</t>
  </si>
  <si>
    <t>476543485</t>
  </si>
  <si>
    <t>Bonnie J Lucas, Senate Aide</t>
  </si>
  <si>
    <t>Bonnie J Lucas</t>
  </si>
  <si>
    <t>Bonnie J</t>
  </si>
  <si>
    <t>476543484</t>
  </si>
  <si>
    <t>Kathleen E Burton, Clerk/home Rule Secretary</t>
  </si>
  <si>
    <t>(518) 455-2591</t>
  </si>
  <si>
    <t>Kathleen E Burton</t>
  </si>
  <si>
    <t>Kathleen E</t>
  </si>
  <si>
    <t>Burton</t>
  </si>
  <si>
    <t>Clerk/home Rule Secretary</t>
  </si>
  <si>
    <t>476543480</t>
  </si>
  <si>
    <t>Jonathan L Graves, Director Legislative Operations</t>
  </si>
  <si>
    <t>(518) 455-2583</t>
  </si>
  <si>
    <t>Jonathan L Graves</t>
  </si>
  <si>
    <t>Graves</t>
  </si>
  <si>
    <t>Director Legislative Operations</t>
  </si>
  <si>
    <t>476543469</t>
  </si>
  <si>
    <t>Kathleen V Pettograsso, Director Of Albany Operations</t>
  </si>
  <si>
    <t>Previously Director Of Albany Operations, working for George Latimer, Office of Senator, Personal Staff Office, Senate, reporting to George Latimer, Senator. Set inactive on 22-JAN-2018.</t>
  </si>
  <si>
    <t>Kathleen V Pettograsso</t>
  </si>
  <si>
    <t>Kathleen V</t>
  </si>
  <si>
    <t>Pettograsso</t>
  </si>
  <si>
    <t>476543468</t>
  </si>
  <si>
    <t>Dawn L Harrington, Personnel Officer</t>
  </si>
  <si>
    <t>Dawn L Harrington</t>
  </si>
  <si>
    <t>Dawn L</t>
  </si>
  <si>
    <t>Harrington</t>
  </si>
  <si>
    <t>Personnel Officer</t>
  </si>
  <si>
    <t>476543466</t>
  </si>
  <si>
    <t>Olga Fiore, Senate Aide</t>
  </si>
  <si>
    <t>Olga Fiore</t>
  </si>
  <si>
    <t>Olga</t>
  </si>
  <si>
    <t>476543462</t>
  </si>
  <si>
    <t>Julia G Lilkendey, Deputy Director</t>
  </si>
  <si>
    <t>Julia G Lilkendey</t>
  </si>
  <si>
    <t>Julia G</t>
  </si>
  <si>
    <t>Lilkendey</t>
  </si>
  <si>
    <t>476543461</t>
  </si>
  <si>
    <t>Gene R Branca, Community Liaison</t>
  </si>
  <si>
    <t>Gene R Branca</t>
  </si>
  <si>
    <t>Gene R</t>
  </si>
  <si>
    <t>Branca</t>
  </si>
  <si>
    <t>476543460</t>
  </si>
  <si>
    <t>Ellyn Walansky, Director Of Constituent Services</t>
  </si>
  <si>
    <t>Ellyn Walansky</t>
  </si>
  <si>
    <t>Ellyn</t>
  </si>
  <si>
    <t>Walansky</t>
  </si>
  <si>
    <t>476543459</t>
  </si>
  <si>
    <t>Damita C Karlquist, Senior Employment Processing Associa</t>
  </si>
  <si>
    <t>Damita C Karlquist</t>
  </si>
  <si>
    <t>Damita C</t>
  </si>
  <si>
    <t>Karlquist</t>
  </si>
  <si>
    <t>Senior Employment Processing Associa</t>
  </si>
  <si>
    <t>476543456</t>
  </si>
  <si>
    <t>Joyce E Koehler, Executive Assistant</t>
  </si>
  <si>
    <t>Joyce E Koehler</t>
  </si>
  <si>
    <t>Joyce E</t>
  </si>
  <si>
    <t>Koehler</t>
  </si>
  <si>
    <t>476543450</t>
  </si>
  <si>
    <t>Cirel Neumann, Chief Of Staff</t>
  </si>
  <si>
    <t>neumann@nysenate.gov</t>
  </si>
  <si>
    <t>Cirel Neumann</t>
  </si>
  <si>
    <t>Cirel</t>
  </si>
  <si>
    <t>Neumann</t>
  </si>
  <si>
    <t>476543448</t>
  </si>
  <si>
    <t>Barbara J Ardman, Employee Benefits Assistant</t>
  </si>
  <si>
    <t>Barbara J Ardman</t>
  </si>
  <si>
    <t>Barbara J</t>
  </si>
  <si>
    <t>Ardman</t>
  </si>
  <si>
    <t>476543446</t>
  </si>
  <si>
    <t>Ashley L Deblasio, Time &amp; Attendance Liaison</t>
  </si>
  <si>
    <t>Ashley L Deblasio</t>
  </si>
  <si>
    <t>Deblasio</t>
  </si>
  <si>
    <t>476543441</t>
  </si>
  <si>
    <t>James F Sottile, Production Technician</t>
  </si>
  <si>
    <t>James F Sottile</t>
  </si>
  <si>
    <t>Sottile</t>
  </si>
  <si>
    <t>476543440</t>
  </si>
  <si>
    <t>Kenneth G Agosto, Deputy Chief Of Staff</t>
  </si>
  <si>
    <t>Kenneth G Agosto</t>
  </si>
  <si>
    <t>Kenneth G</t>
  </si>
  <si>
    <t>Agosto</t>
  </si>
  <si>
    <t>476543438</t>
  </si>
  <si>
    <t>Christina A Primero, Photographer</t>
  </si>
  <si>
    <t>Christina A Primero</t>
  </si>
  <si>
    <t>Christina A</t>
  </si>
  <si>
    <t>Primero</t>
  </si>
  <si>
    <t>476543432</t>
  </si>
  <si>
    <t>Jacqueline M Jenkins-cox, Director Of Operations</t>
  </si>
  <si>
    <t>Jacqueline M Jenkins-cox</t>
  </si>
  <si>
    <t>Jenkins-cox</t>
  </si>
  <si>
    <t>476543431</t>
  </si>
  <si>
    <t>Christopher J Cook, Director Of Chamber Services</t>
  </si>
  <si>
    <t>Christopher J Cook</t>
  </si>
  <si>
    <t>Director Of Chamber Services</t>
  </si>
  <si>
    <t>476543425</t>
  </si>
  <si>
    <t>Chris R Shields, Photographer</t>
  </si>
  <si>
    <t>Chris R Shields</t>
  </si>
  <si>
    <t>Chris R</t>
  </si>
  <si>
    <t>Shields</t>
  </si>
  <si>
    <t>476543423</t>
  </si>
  <si>
    <t>Sharon F Yavonditte, Supervisor Telephone Operators</t>
  </si>
  <si>
    <t>Senate M&amp;o/telephone Operators, Central Staff Office, Senate</t>
  </si>
  <si>
    <t>Sharon F Yavonditte</t>
  </si>
  <si>
    <t>Sharon F</t>
  </si>
  <si>
    <t>Yavonditte</t>
  </si>
  <si>
    <t>Supervisor Telephone Operators</t>
  </si>
  <si>
    <t>476543417</t>
  </si>
  <si>
    <t>Robert Tiberia, Deputy Journal Clerk</t>
  </si>
  <si>
    <t>Robert Tiberia</t>
  </si>
  <si>
    <t>Tiberia</t>
  </si>
  <si>
    <t>Deputy Journal Clerk</t>
  </si>
  <si>
    <t>476543415</t>
  </si>
  <si>
    <t>Brian A Styk, Production Technician</t>
  </si>
  <si>
    <t>Brian A Styk</t>
  </si>
  <si>
    <t>Styk</t>
  </si>
  <si>
    <t>476543413</t>
  </si>
  <si>
    <t>Patrick T Ryan, Senate Desk Operations Clerk</t>
  </si>
  <si>
    <t>Patrick T Ryan</t>
  </si>
  <si>
    <t>Patrick T</t>
  </si>
  <si>
    <t>Senate Desk Operations Clerk</t>
  </si>
  <si>
    <t>476543409</t>
  </si>
  <si>
    <t>Mary E Carey, Journal Clerk</t>
  </si>
  <si>
    <t>Mary E Carey</t>
  </si>
  <si>
    <t>Carey</t>
  </si>
  <si>
    <t>Journal Clerk</t>
  </si>
  <si>
    <t>476543400</t>
  </si>
  <si>
    <t>John N Sollazzo, Community Liaison</t>
  </si>
  <si>
    <t>John N Sollazzo</t>
  </si>
  <si>
    <t>John N</t>
  </si>
  <si>
    <t>Sollazzo</t>
  </si>
  <si>
    <t>476543399</t>
  </si>
  <si>
    <t>Faith Marie Famularo, Legislative Director</t>
  </si>
  <si>
    <t>famularo@nysenate.gov</t>
  </si>
  <si>
    <t>Faith Marie Famularo</t>
  </si>
  <si>
    <t>Faith Marie</t>
  </si>
  <si>
    <t>Famularo</t>
  </si>
  <si>
    <t>476543391</t>
  </si>
  <si>
    <t>Christopher P Stazio, Senior Policy Manager / Coordinator</t>
  </si>
  <si>
    <t>Formerly worked for Constituent Services/photography (Minority), Assembly Central Staff Office</t>
  </si>
  <si>
    <t>518 455-5981</t>
  </si>
  <si>
    <t>Christopher P Stazio</t>
  </si>
  <si>
    <t>Stazio</t>
  </si>
  <si>
    <t>Senior Policy Manager / Coordinator</t>
  </si>
  <si>
    <t>476543390</t>
  </si>
  <si>
    <t>Mark D Retajczyk, Senate Desk Operations Clerk</t>
  </si>
  <si>
    <t>Mark D Retajczyk</t>
  </si>
  <si>
    <t>Mark D</t>
  </si>
  <si>
    <t>Retajczyk</t>
  </si>
  <si>
    <t>476543388</t>
  </si>
  <si>
    <t>Carl J Gucciardi, Research &amp; Development Assnt</t>
  </si>
  <si>
    <t>Carl J Gucciardi</t>
  </si>
  <si>
    <t>Carl J</t>
  </si>
  <si>
    <t>Gucciardi</t>
  </si>
  <si>
    <t>Research &amp; Development Assnt</t>
  </si>
  <si>
    <t>476543380</t>
  </si>
  <si>
    <t>James F Shahen Jr, Lead Writer - Coordinator</t>
  </si>
  <si>
    <t>Formerly worked for Office Of Automation And Data Development/pla, Assembly Central Staff Office</t>
  </si>
  <si>
    <t>518 455-3013</t>
  </si>
  <si>
    <t>James F Shahen Jr</t>
  </si>
  <si>
    <t>Shahen Jr</t>
  </si>
  <si>
    <t>Lead Writer - Coordinator</t>
  </si>
  <si>
    <t>476543377</t>
  </si>
  <si>
    <t>Nicole M Neisen, Telephone Operator</t>
  </si>
  <si>
    <t>Nicole M Neisen</t>
  </si>
  <si>
    <t>Nicole M</t>
  </si>
  <si>
    <t>Neisen</t>
  </si>
  <si>
    <t>Telephone Operator</t>
  </si>
  <si>
    <t>476543374</t>
  </si>
  <si>
    <t>Bryan M Clenahan, Senior Counsel</t>
  </si>
  <si>
    <t>clenahan@nysenate.gov</t>
  </si>
  <si>
    <t>bry84@aol.com</t>
  </si>
  <si>
    <t>Bryan M Clenahan</t>
  </si>
  <si>
    <t>Bryan M</t>
  </si>
  <si>
    <t>Clenahan</t>
  </si>
  <si>
    <t>476543373</t>
  </si>
  <si>
    <t>Melissa M Ferguson, Assistant Supervisor</t>
  </si>
  <si>
    <t>Melissa M Ferguson</t>
  </si>
  <si>
    <t>Melissa M</t>
  </si>
  <si>
    <t>Assistant Supervisor</t>
  </si>
  <si>
    <t>476543364</t>
  </si>
  <si>
    <t>Thomas J Larkin, Deputy Supply Chief</t>
  </si>
  <si>
    <t>Thomas J Larkin</t>
  </si>
  <si>
    <t>Larkin</t>
  </si>
  <si>
    <t>Deputy Supply Chief</t>
  </si>
  <si>
    <t>476543357</t>
  </si>
  <si>
    <t>Suzanne B Hempel, District Director</t>
  </si>
  <si>
    <t>Suzanne B Hempel</t>
  </si>
  <si>
    <t>Suzanne B</t>
  </si>
  <si>
    <t>Hempel</t>
  </si>
  <si>
    <t>476543351</t>
  </si>
  <si>
    <t>Nigel D Banks, Supply Clerk</t>
  </si>
  <si>
    <t>Nigel D Banks</t>
  </si>
  <si>
    <t>Nigel D</t>
  </si>
  <si>
    <t>476543350</t>
  </si>
  <si>
    <t>Lawrence W Mead, Supply Clerk</t>
  </si>
  <si>
    <t>Lawrence W Mead</t>
  </si>
  <si>
    <t>Lawrence W</t>
  </si>
  <si>
    <t>Mead</t>
  </si>
  <si>
    <t>476543341</t>
  </si>
  <si>
    <t>Adam C Naumovitz, Director Of Operations</t>
  </si>
  <si>
    <t>Adam C Naumovitz</t>
  </si>
  <si>
    <t>Adam C</t>
  </si>
  <si>
    <t>Naumovitz</t>
  </si>
  <si>
    <t>476543340</t>
  </si>
  <si>
    <t>Joseph A Maloy, Chief Senate Supply</t>
  </si>
  <si>
    <t>Joseph A Maloy</t>
  </si>
  <si>
    <t>Maloy</t>
  </si>
  <si>
    <t>Chief Senate Supply</t>
  </si>
  <si>
    <t>476543333</t>
  </si>
  <si>
    <t>Kelly A Mccready, Executive Dr. Of Policy Development</t>
  </si>
  <si>
    <t>Kelly A Mccready</t>
  </si>
  <si>
    <t>Kelly A</t>
  </si>
  <si>
    <t>Mccready</t>
  </si>
  <si>
    <t>Executive Dr. Of Policy Development</t>
  </si>
  <si>
    <t>476543322</t>
  </si>
  <si>
    <t>Matthew D Nelligan, Chief Of Staff / Senior Policy Advis</t>
  </si>
  <si>
    <t>nelligan@nysenate.gov</t>
  </si>
  <si>
    <t>Matthew D Nelligan</t>
  </si>
  <si>
    <t>Nelligan</t>
  </si>
  <si>
    <t>Chief Of Staff / Senior Policy Advis</t>
  </si>
  <si>
    <t>476543315</t>
  </si>
  <si>
    <t>Christine M Rush, Deputy Director Of Policy Developmen</t>
  </si>
  <si>
    <t>Christine M Rush</t>
  </si>
  <si>
    <t>Rush</t>
  </si>
  <si>
    <t>Deputy Director Of Policy Developmen</t>
  </si>
  <si>
    <t>476543313</t>
  </si>
  <si>
    <t>Jeffrey P Lilac, Bill Jacketing Clerk</t>
  </si>
  <si>
    <t>Jeffrey P Lilac</t>
  </si>
  <si>
    <t>Jeffrey P</t>
  </si>
  <si>
    <t>Lilac</t>
  </si>
  <si>
    <t>476543312</t>
  </si>
  <si>
    <t>Douglas A Breakell, Chief Of Staff</t>
  </si>
  <si>
    <t>breakell@nysenate.gov</t>
  </si>
  <si>
    <t>Douglas A Breakell</t>
  </si>
  <si>
    <t>Douglas A</t>
  </si>
  <si>
    <t>Breakell</t>
  </si>
  <si>
    <t>476543310</t>
  </si>
  <si>
    <t>Charles P Silverstein, Director Of Research And Program</t>
  </si>
  <si>
    <t>Charles P Silverstein</t>
  </si>
  <si>
    <t>Silverstein</t>
  </si>
  <si>
    <t>Director Of Research And Program</t>
  </si>
  <si>
    <t>476543307</t>
  </si>
  <si>
    <t>Helen A Deubler, Deputy Chief Of Staff Administration</t>
  </si>
  <si>
    <t>Helen A Deubler</t>
  </si>
  <si>
    <t>Helen A</t>
  </si>
  <si>
    <t>Deubler</t>
  </si>
  <si>
    <t>Deputy Chief Of Staff Administration</t>
  </si>
  <si>
    <t>476543300</t>
  </si>
  <si>
    <t>Daniel J Vardaro, Executive Assistant</t>
  </si>
  <si>
    <t>vardaro@nysenate.gov</t>
  </si>
  <si>
    <t>(518) 455-2496</t>
  </si>
  <si>
    <t>Daniel J Vardaro</t>
  </si>
  <si>
    <t>Vardaro</t>
  </si>
  <si>
    <t>476543296</t>
  </si>
  <si>
    <t>Daniel G Ruggles, Supervisor Senate Desk Operations</t>
  </si>
  <si>
    <t>Daniel G Ruggles</t>
  </si>
  <si>
    <t>Daniel G</t>
  </si>
  <si>
    <t>Ruggles</t>
  </si>
  <si>
    <t>Supervisor Senate Desk Operations</t>
  </si>
  <si>
    <t>476543292</t>
  </si>
  <si>
    <t>Justin N Flagg, Communications Director</t>
  </si>
  <si>
    <t>flagg@nysenate.gov</t>
  </si>
  <si>
    <t>Justin N Flagg</t>
  </si>
  <si>
    <t>Justin N</t>
  </si>
  <si>
    <t>Flagg</t>
  </si>
  <si>
    <t>476543289</t>
  </si>
  <si>
    <t>Aron Ashrafioun, Deputy Communications Director</t>
  </si>
  <si>
    <t>ashrafiouna@nyassembly.gov</t>
  </si>
  <si>
    <t>Aron Ashrafioun</t>
  </si>
  <si>
    <t>Aron</t>
  </si>
  <si>
    <t>Ashrafioun</t>
  </si>
  <si>
    <t>476543287</t>
  </si>
  <si>
    <t>Brittany M Henne, Bill Jacketing Clerk</t>
  </si>
  <si>
    <t>Brittany M Henne</t>
  </si>
  <si>
    <t>Brittany M</t>
  </si>
  <si>
    <t>Henne</t>
  </si>
  <si>
    <t>476543283</t>
  </si>
  <si>
    <t>Scott M Lavery, Office Coordinator</t>
  </si>
  <si>
    <t>Scott M Lavery</t>
  </si>
  <si>
    <t>Lavery</t>
  </si>
  <si>
    <t>476543281</t>
  </si>
  <si>
    <t>Michael J Falk, Case Worker</t>
  </si>
  <si>
    <t>Michael J Falk</t>
  </si>
  <si>
    <t>Falk</t>
  </si>
  <si>
    <t>476543273</t>
  </si>
  <si>
    <t>Victor J Carrk Jr, Document Room Manager</t>
  </si>
  <si>
    <t>Victor J Carrk Jr</t>
  </si>
  <si>
    <t>Victor J</t>
  </si>
  <si>
    <t>Carrk Jr</t>
  </si>
  <si>
    <t>Document Room Manager</t>
  </si>
  <si>
    <t>476543272</t>
  </si>
  <si>
    <t>Gordon D Canary, District Director</t>
  </si>
  <si>
    <t>Gordon D Canary</t>
  </si>
  <si>
    <t>Gordon D</t>
  </si>
  <si>
    <t>Canary</t>
  </si>
  <si>
    <t>476543264</t>
  </si>
  <si>
    <t>Michael D Benjamin, Special Assistant</t>
  </si>
  <si>
    <t>(212) 482-5436</t>
  </si>
  <si>
    <t>250 Broadway, 14th Fl</t>
  </si>
  <si>
    <t>250 Bwy</t>
  </si>
  <si>
    <t>Michael D Benjamin</t>
  </si>
  <si>
    <t>476543262</t>
  </si>
  <si>
    <t>Edward Wiggins, District Representative</t>
  </si>
  <si>
    <t>Edward Wiggins</t>
  </si>
  <si>
    <t>Edward</t>
  </si>
  <si>
    <t>Wiggins</t>
  </si>
  <si>
    <t>476543256</t>
  </si>
  <si>
    <t>Eli B Szenes-Strauss, Deputy Chief Of Staff</t>
  </si>
  <si>
    <t>eli@bradhoylman.com</t>
  </si>
  <si>
    <t>eli.szenes.strauss@gmail.com</t>
  </si>
  <si>
    <t>212 807-7900</t>
  </si>
  <si>
    <t>917.476.2330</t>
  </si>
  <si>
    <t>Transgender</t>
  </si>
  <si>
    <t>Eli B Szenes-Strauss</t>
  </si>
  <si>
    <t>Eli B</t>
  </si>
  <si>
    <t>Szenes-Strauss</t>
  </si>
  <si>
    <t>476543252</t>
  </si>
  <si>
    <t>Deanna J Schneider, Legislative Director</t>
  </si>
  <si>
    <t>Deanna J Schneider</t>
  </si>
  <si>
    <t>Deanna J</t>
  </si>
  <si>
    <t>Schneider</t>
  </si>
  <si>
    <t>476543250</t>
  </si>
  <si>
    <t>Angel M Rivera, Outreach Director</t>
  </si>
  <si>
    <t>Angel M Rivera</t>
  </si>
  <si>
    <t>Angel M</t>
  </si>
  <si>
    <t>476543243</t>
  </si>
  <si>
    <t>Christopher J Formisano, Video Production Coordinator</t>
  </si>
  <si>
    <t>Formerly worked as Constituent Services/photography (Minority), Assembly Central Staff Office</t>
  </si>
  <si>
    <t>Christopher J Formisano</t>
  </si>
  <si>
    <t>Formisano</t>
  </si>
  <si>
    <t>Video Production Coordinator</t>
  </si>
  <si>
    <t>476543235</t>
  </si>
  <si>
    <t>Keith S Bryan, Chief Of Staff</t>
  </si>
  <si>
    <t>Keith S Bryan</t>
  </si>
  <si>
    <t>Keith S</t>
  </si>
  <si>
    <t>Bryan</t>
  </si>
  <si>
    <t>476543232</t>
  </si>
  <si>
    <t>Anne F Chwiecko, Community Representative &amp; Special P</t>
  </si>
  <si>
    <t>Anne F Chwiecko</t>
  </si>
  <si>
    <t>Anne F</t>
  </si>
  <si>
    <t>Chwiecko</t>
  </si>
  <si>
    <t>Community Representative &amp; Special P</t>
  </si>
  <si>
    <t>476543230</t>
  </si>
  <si>
    <t>Patricia A Rabideau, Special Assistant</t>
  </si>
  <si>
    <t>Previously Legislative Aide, working for Patty Ritchie, Office of Senator, Personal Staff Office, Senate, reporting to Patty Ritchie, Senator. Set inactive on 6-APR-2017.
Previously Special Assistant, working for Patricia A. Ritchie, Office of Senator, Personal Staff Office, Senate, reporting to Patricia A. Ritchie, Deputy Majority Leader for Senate/Assembly Relations. Set inactive on22-JAN-2018.</t>
  </si>
  <si>
    <t>Patricia A Rabideau</t>
  </si>
  <si>
    <t>Rabideau</t>
  </si>
  <si>
    <t>476543221</t>
  </si>
  <si>
    <t>Steven J Naples, Document Clerk</t>
  </si>
  <si>
    <t>Steven J Naples</t>
  </si>
  <si>
    <t>Steven J</t>
  </si>
  <si>
    <t>Naples</t>
  </si>
  <si>
    <t>476543212</t>
  </si>
  <si>
    <t>Paul P Graffeo, Supervisor, Legis Assistance Office</t>
  </si>
  <si>
    <t>Paul P Graffeo</t>
  </si>
  <si>
    <t>Paul P</t>
  </si>
  <si>
    <t>Graffeo</t>
  </si>
  <si>
    <t>Supervisor, Legis Assistance Office</t>
  </si>
  <si>
    <t>476543206</t>
  </si>
  <si>
    <t>Mark R Tatko, Asst Document Room Manager</t>
  </si>
  <si>
    <t>Mark R Tatko</t>
  </si>
  <si>
    <t>Mark R</t>
  </si>
  <si>
    <t>Tatko</t>
  </si>
  <si>
    <t>Asst Document Room Manager</t>
  </si>
  <si>
    <t>476543201</t>
  </si>
  <si>
    <t>James E Reagen, Public Affairs Liaison</t>
  </si>
  <si>
    <t>James E Reagen</t>
  </si>
  <si>
    <t>Reagen</t>
  </si>
  <si>
    <t>Public Affairs Liaison</t>
  </si>
  <si>
    <t>476543197</t>
  </si>
  <si>
    <t>Paul A Maroun, North Country Coord./counsel</t>
  </si>
  <si>
    <t>Paul A Maroun</t>
  </si>
  <si>
    <t>Maroun</t>
  </si>
  <si>
    <t>North Country Coord./counsel</t>
  </si>
  <si>
    <t>476543194</t>
  </si>
  <si>
    <t>Maureen Cetrino, Chief Of Staff</t>
  </si>
  <si>
    <t>mcentrino@nysenate.gov</t>
  </si>
  <si>
    <t>Maureen Cetrino</t>
  </si>
  <si>
    <t>Maureen</t>
  </si>
  <si>
    <t>Cetrino</t>
  </si>
  <si>
    <t>476543191</t>
  </si>
  <si>
    <t>Jennifer L Lunt, Education Advisor</t>
  </si>
  <si>
    <t>Jennifer L Lunt</t>
  </si>
  <si>
    <t>Jennifer L</t>
  </si>
  <si>
    <t>Lunt</t>
  </si>
  <si>
    <t>Education Advisor</t>
  </si>
  <si>
    <t>476543189</t>
  </si>
  <si>
    <t>Catherine H Barton, Constituent Service Aide</t>
  </si>
  <si>
    <t>Catherine H Barton</t>
  </si>
  <si>
    <t>Catherine H</t>
  </si>
  <si>
    <t>Barton</t>
  </si>
  <si>
    <t>476543184</t>
  </si>
  <si>
    <t>Sheila Boyd, Community Constituent</t>
  </si>
  <si>
    <t>Sheila Boyd</t>
  </si>
  <si>
    <t>Sheila</t>
  </si>
  <si>
    <t>Boyd</t>
  </si>
  <si>
    <t>Community Constituent</t>
  </si>
  <si>
    <t>476543181</t>
  </si>
  <si>
    <t>Robert L Cataldo, Chief Of Staff</t>
  </si>
  <si>
    <t>cataldo@nysenate.gov</t>
  </si>
  <si>
    <t>robert.cataldo7@gmail.com</t>
  </si>
  <si>
    <t>Robert L Cataldo</t>
  </si>
  <si>
    <t>Robert L</t>
  </si>
  <si>
    <t>Cataldo</t>
  </si>
  <si>
    <t>476543176</t>
  </si>
  <si>
    <t>John K Banville III, Senior Policy Advisor</t>
  </si>
  <si>
    <t>John K Banville III</t>
  </si>
  <si>
    <t>Banville III</t>
  </si>
  <si>
    <t>476543165</t>
  </si>
  <si>
    <t>Janet Adams, Administrative Assistant</t>
  </si>
  <si>
    <t>Janet Adams</t>
  </si>
  <si>
    <t>Janet</t>
  </si>
  <si>
    <t>476543160</t>
  </si>
  <si>
    <t>John K Slattery, Legislative Analyst</t>
  </si>
  <si>
    <t>John K Slattery</t>
  </si>
  <si>
    <t>Slattery</t>
  </si>
  <si>
    <t>476542939</t>
  </si>
  <si>
    <t>Anthony A Shufon Jr, Data Analyst</t>
  </si>
  <si>
    <t>Anthony A Shufon Jr</t>
  </si>
  <si>
    <t>Shufon Jr</t>
  </si>
  <si>
    <t>Data Analyst</t>
  </si>
  <si>
    <t>476542906</t>
  </si>
  <si>
    <t>Angelo J Lombardi, Mailing Assistant</t>
  </si>
  <si>
    <t>Angelo J Lombardi</t>
  </si>
  <si>
    <t>Angelo J</t>
  </si>
  <si>
    <t>Lombardi</t>
  </si>
  <si>
    <t>Mailing Assistant</t>
  </si>
  <si>
    <t>476542902</t>
  </si>
  <si>
    <t>Rose Marie Poveromo, Community Liaison</t>
  </si>
  <si>
    <t>Rose Marie Poveromo</t>
  </si>
  <si>
    <t>Rose Marie</t>
  </si>
  <si>
    <t>Poveromo</t>
  </si>
  <si>
    <t>476542901</t>
  </si>
  <si>
    <t>Andrew D Strum, Production Coordinator I</t>
  </si>
  <si>
    <t>Andrew D Strum</t>
  </si>
  <si>
    <t>Strum</t>
  </si>
  <si>
    <t>Production Coordinator I</t>
  </si>
  <si>
    <t>476542900</t>
  </si>
  <si>
    <t>Robyn S Kearns, Senior Graphic Artist</t>
  </si>
  <si>
    <t>Robyn S Kearns</t>
  </si>
  <si>
    <t>Robyn S</t>
  </si>
  <si>
    <t>Kearns</t>
  </si>
  <si>
    <t>Senior Graphic Artist</t>
  </si>
  <si>
    <t>476542898</t>
  </si>
  <si>
    <t>Paul Dorado, Manager Of Graphics</t>
  </si>
  <si>
    <t>Paul Dorado</t>
  </si>
  <si>
    <t>Paul</t>
  </si>
  <si>
    <t>Dorado</t>
  </si>
  <si>
    <t>Manager Of Graphics</t>
  </si>
  <si>
    <t>476542896</t>
  </si>
  <si>
    <t>Michele B Rafferty, Senior Graphic Artist</t>
  </si>
  <si>
    <t>Michele B Rafferty</t>
  </si>
  <si>
    <t>Michele B</t>
  </si>
  <si>
    <t>Rafferty</t>
  </si>
  <si>
    <t>476542892</t>
  </si>
  <si>
    <t>Marisa N O'brien, Senior Designer</t>
  </si>
  <si>
    <t>Marisa N O'brien</t>
  </si>
  <si>
    <t>Senior Designer</t>
  </si>
  <si>
    <t>476542891</t>
  </si>
  <si>
    <t>Catherine M Secor, Purchasing Clerk</t>
  </si>
  <si>
    <t>Legislative Coordinator for Assemblymember John Ceretto</t>
  </si>
  <si>
    <t>Catherine M Secor</t>
  </si>
  <si>
    <t>Secor</t>
  </si>
  <si>
    <t>476542888</t>
  </si>
  <si>
    <t>David S Bruce, Senior Graphic Artist</t>
  </si>
  <si>
    <t>David S Bruce</t>
  </si>
  <si>
    <t>Bruce</t>
  </si>
  <si>
    <t>476542883</t>
  </si>
  <si>
    <t>Nella Y Zaini, Deputy Chief Of Staff</t>
  </si>
  <si>
    <t>zaini@nysenate.gov</t>
  </si>
  <si>
    <t>Nella Y Zaini</t>
  </si>
  <si>
    <t>Nella Y</t>
  </si>
  <si>
    <t>Zaini</t>
  </si>
  <si>
    <t>476542876</t>
  </si>
  <si>
    <t>Bruce G Blower II, Director Of Communications</t>
  </si>
  <si>
    <t>Bruce G Blower II</t>
  </si>
  <si>
    <t>Bruce G</t>
  </si>
  <si>
    <t>Blower II</t>
  </si>
  <si>
    <t>476542875</t>
  </si>
  <si>
    <t>Anthony J Graziano, Graphic Artist I</t>
  </si>
  <si>
    <t>Anthony J Graziano</t>
  </si>
  <si>
    <t>Graziano</t>
  </si>
  <si>
    <t>Graphic Artist I</t>
  </si>
  <si>
    <t>476542873</t>
  </si>
  <si>
    <t>Beth A Lamountain, Executive Secretary</t>
  </si>
  <si>
    <t>Beth A Lamountain</t>
  </si>
  <si>
    <t>Lamountain</t>
  </si>
  <si>
    <t>476542872</t>
  </si>
  <si>
    <t>Todd L Scheuermann, Secretary of Finance</t>
  </si>
  <si>
    <t>Previously Unit Head, working for Human Services, Housing and Intergovernmental Affairs, Executive Office, Governor &amp; State Executive. Set inactive on 6-APR-2017.</t>
  </si>
  <si>
    <t>scheuermann@nysenate.gov</t>
  </si>
  <si>
    <t>todd.scheuermann@yahoo.com</t>
  </si>
  <si>
    <t>(518) 474-6314</t>
  </si>
  <si>
    <t>Todd L Scheuermann</t>
  </si>
  <si>
    <t>Todd</t>
  </si>
  <si>
    <t>Scheuermann</t>
  </si>
  <si>
    <t>Secretary of Finance</t>
  </si>
  <si>
    <t>476542871</t>
  </si>
  <si>
    <t>Kristina T Kwacz, Director Of Albany Operations</t>
  </si>
  <si>
    <t>Kristina T Kwacz</t>
  </si>
  <si>
    <t>Kristina T</t>
  </si>
  <si>
    <t>Kwacz</t>
  </si>
  <si>
    <t>476542869</t>
  </si>
  <si>
    <t>Ann Eisenhut, Executive Assistant</t>
  </si>
  <si>
    <t>Ann Eisenhut</t>
  </si>
  <si>
    <t>Ann</t>
  </si>
  <si>
    <t>Eisenhut</t>
  </si>
  <si>
    <t>476542868</t>
  </si>
  <si>
    <t>Patrick M Schraa, Policy Director</t>
  </si>
  <si>
    <t>Patrick M Schraa</t>
  </si>
  <si>
    <t>Schraa</t>
  </si>
  <si>
    <t>476542864</t>
  </si>
  <si>
    <t>Irene Stathatos, Deputy Chief Of Staff/operations</t>
  </si>
  <si>
    <t>Irene Stathatos</t>
  </si>
  <si>
    <t>Irene</t>
  </si>
  <si>
    <t>Stathatos</t>
  </si>
  <si>
    <t>476542859</t>
  </si>
  <si>
    <t>James G Mcgee, District Director</t>
  </si>
  <si>
    <t>James G Mcgee</t>
  </si>
  <si>
    <t>James G</t>
  </si>
  <si>
    <t>Mcgee</t>
  </si>
  <si>
    <t>476542857</t>
  </si>
  <si>
    <t>Matthew R Barron, Legislative Assistant</t>
  </si>
  <si>
    <t>518 455-4231</t>
  </si>
  <si>
    <t>Matthew R Barron</t>
  </si>
  <si>
    <t>Barron</t>
  </si>
  <si>
    <t>476542854</t>
  </si>
  <si>
    <t>Darcie A Casey, Executive Assistant</t>
  </si>
  <si>
    <t>William J. Larkin, Jr., Office of Senator, Personal Staff Office, Senate</t>
  </si>
  <si>
    <t>Darcie A Casey</t>
  </si>
  <si>
    <t>Darcie A</t>
  </si>
  <si>
    <t>476542853</t>
  </si>
  <si>
    <t>Brian M Maher, Director Of Communications</t>
  </si>
  <si>
    <t>Brian M Maher</t>
  </si>
  <si>
    <t>Maher</t>
  </si>
  <si>
    <t>476542848</t>
  </si>
  <si>
    <t>Susan Leung, Chief Of Staff</t>
  </si>
  <si>
    <t>Montegomerydoschedule@gmail.com</t>
  </si>
  <si>
    <t>Susan Leung</t>
  </si>
  <si>
    <t>Susan</t>
  </si>
  <si>
    <t>Leung</t>
  </si>
  <si>
    <t>476542842</t>
  </si>
  <si>
    <t>Mary Frances Armellino, Secretary / Receptionist</t>
  </si>
  <si>
    <t>Mary Frances Armellino</t>
  </si>
  <si>
    <t>Mary Frances</t>
  </si>
  <si>
    <t>Armellino</t>
  </si>
  <si>
    <t>Secretary / Receptionist</t>
  </si>
  <si>
    <t>476542829</t>
  </si>
  <si>
    <t>Michael A Favilla, Chief Of Staff</t>
  </si>
  <si>
    <t>favilla@nysenate.gov</t>
  </si>
  <si>
    <t>Michael A Favilla</t>
  </si>
  <si>
    <t>Favilla</t>
  </si>
  <si>
    <t>476542827</t>
  </si>
  <si>
    <t>Marilyn A Foley, Administrative Assistant</t>
  </si>
  <si>
    <t>Marilyn A Foley</t>
  </si>
  <si>
    <t>Marilyn A</t>
  </si>
  <si>
    <t>Foley</t>
  </si>
  <si>
    <t>476542826</t>
  </si>
  <si>
    <t>Marilyn M Dyer, Executive Assistant</t>
  </si>
  <si>
    <t>Marilyn M Dyer</t>
  </si>
  <si>
    <t>Dyer</t>
  </si>
  <si>
    <t>476542823</t>
  </si>
  <si>
    <t>Marie F Lombardi, Senior Legislative Aide</t>
  </si>
  <si>
    <t>Marie F Lombardi</t>
  </si>
  <si>
    <t>Marie F</t>
  </si>
  <si>
    <t>476542822</t>
  </si>
  <si>
    <t>Robert L Davidson, Senior Advisor</t>
  </si>
  <si>
    <t>Robert L Davidson</t>
  </si>
  <si>
    <t>Davidson</t>
  </si>
  <si>
    <t>476542812</t>
  </si>
  <si>
    <t>Valerie A Datta, Director Of Operations</t>
  </si>
  <si>
    <t>Valerie A Datta</t>
  </si>
  <si>
    <t>Datta</t>
  </si>
  <si>
    <t>476542787</t>
  </si>
  <si>
    <t>Joseph D Velardi, Legislative Aide</t>
  </si>
  <si>
    <t>Joseph D Velardi</t>
  </si>
  <si>
    <t>Velardi</t>
  </si>
  <si>
    <t>476542781</t>
  </si>
  <si>
    <t>Jacqueline A Vita, Senior Legislative Aide</t>
  </si>
  <si>
    <t>Jacqueline A Vita</t>
  </si>
  <si>
    <t>Jacqueline A</t>
  </si>
  <si>
    <t>Vita</t>
  </si>
  <si>
    <t>476542777</t>
  </si>
  <si>
    <t>James M Thomas, Regional Policy Advisor</t>
  </si>
  <si>
    <t>James M Thomas</t>
  </si>
  <si>
    <t>James M</t>
  </si>
  <si>
    <t>Thomas</t>
  </si>
  <si>
    <t>Regional Policy Advisor</t>
  </si>
  <si>
    <t>476542768</t>
  </si>
  <si>
    <t>Sharon E Sitrin-moore, Community Representative</t>
  </si>
  <si>
    <t>Sharon E Sitrin-moore</t>
  </si>
  <si>
    <t>Sitrin-moore</t>
  </si>
  <si>
    <t>476542740</t>
  </si>
  <si>
    <t>Jeanette M Wayand-reif, Director Of Operations</t>
  </si>
  <si>
    <t>Jeanette M Wayand-reif</t>
  </si>
  <si>
    <t>Jeanette M</t>
  </si>
  <si>
    <t>Wayand-reif</t>
  </si>
  <si>
    <t>476542730</t>
  </si>
  <si>
    <t>James J Meddleton, Communications Director</t>
  </si>
  <si>
    <t>James J Meddleton</t>
  </si>
  <si>
    <t>Meddleton</t>
  </si>
  <si>
    <t>476542726</t>
  </si>
  <si>
    <t>Brian S Alapatt, Legislative Director</t>
  </si>
  <si>
    <t>Brian S Alapatt</t>
  </si>
  <si>
    <t>Brian S</t>
  </si>
  <si>
    <t>Alapatt</t>
  </si>
  <si>
    <t>476542721</t>
  </si>
  <si>
    <t>Alison M Birzon, Counsel</t>
  </si>
  <si>
    <t>Alison M Birzon</t>
  </si>
  <si>
    <t>Alison M</t>
  </si>
  <si>
    <t>476542719</t>
  </si>
  <si>
    <t>Salvatore C Nicosia, Community Liaison/special Assistant</t>
  </si>
  <si>
    <t>Salvatore C Nicosia</t>
  </si>
  <si>
    <t>Salvatore C</t>
  </si>
  <si>
    <t>Community Liaison/special Assistant</t>
  </si>
  <si>
    <t>476542713</t>
  </si>
  <si>
    <t>Patrick D Boyle, Do Dir / Depty Chief Of Staff</t>
  </si>
  <si>
    <t>Patrick D Boyle</t>
  </si>
  <si>
    <t>Patrick D</t>
  </si>
  <si>
    <t>Do Dir / Depty Chief Of Staff</t>
  </si>
  <si>
    <t>476542708</t>
  </si>
  <si>
    <t>Michael R Hettler, Counsel/legislative Director</t>
  </si>
  <si>
    <t>Michael R Hettler</t>
  </si>
  <si>
    <t>Hettler</t>
  </si>
  <si>
    <t>476542707</t>
  </si>
  <si>
    <t>Linda D Vavricka, Constituent Services Representative</t>
  </si>
  <si>
    <t>Linda D Vavricka</t>
  </si>
  <si>
    <t>Linda D</t>
  </si>
  <si>
    <t>Vavricka</t>
  </si>
  <si>
    <t>476542703</t>
  </si>
  <si>
    <t>Lawrence W Murphy, Special Assistant, Veterans Affairs</t>
  </si>
  <si>
    <t>Previously Special Assistant, Veterans Affairs, working for Thomas D. Croci, Office of Senator, Personal Staff Office, Senate, reporting to Thomas D. Croci, Senator. Set inactive on 12-JUN-2017.
Previously Special Assistant, Veterans Affairs, working for Thomas D. Croci, Office of Senator, Personal Staff Office, Senate, reporting to Thomas Croci, Senator. Set inactive on22-JAN-2018.</t>
  </si>
  <si>
    <t>Lawrence W Murphy</t>
  </si>
  <si>
    <t>Special Assistant, Veterans Affairs</t>
  </si>
  <si>
    <t>476542699</t>
  </si>
  <si>
    <t>Jennifer M Slagen-bobersky, Legislative Counsel</t>
  </si>
  <si>
    <t>slagen@nysenate.gov</t>
  </si>
  <si>
    <t>Jennifer M Slagen-bobersky</t>
  </si>
  <si>
    <t>Jennifer M</t>
  </si>
  <si>
    <t>Slagen-bobersky</t>
  </si>
  <si>
    <t>476542692</t>
  </si>
  <si>
    <t>Francine A Hinton, District Office Manager</t>
  </si>
  <si>
    <t>Francine A Hinton</t>
  </si>
  <si>
    <t>Francine A</t>
  </si>
  <si>
    <t>Hinton</t>
  </si>
  <si>
    <t>476542686</t>
  </si>
  <si>
    <t>Terence J Mccormack, Communications Specialist</t>
  </si>
  <si>
    <t>Previously Director Community Affairs, working for Terrence P. Murphy, Office of Senator, Personal Staff Office, Senate, reporting to Terrence Murphy, Senator. Set inactive on 6-APR-2017.</t>
  </si>
  <si>
    <t>Terence J Mccormack</t>
  </si>
  <si>
    <t>Terence J</t>
  </si>
  <si>
    <t>Mccormack</t>
  </si>
  <si>
    <t>476542682</t>
  </si>
  <si>
    <t>Meghan M Dobroski, Scheduling Director</t>
  </si>
  <si>
    <t>Very prompt in following up with scheduling a meeting!</t>
  </si>
  <si>
    <t>dobroski@nysenate.gov</t>
  </si>
  <si>
    <t>Meghan M Dobroski</t>
  </si>
  <si>
    <t>Dobroski</t>
  </si>
  <si>
    <t>476542675</t>
  </si>
  <si>
    <t>Matthew J Slater, Chief Of Staff</t>
  </si>
  <si>
    <t>mslater@nysenate.gov</t>
  </si>
  <si>
    <t>Matthew J Slater</t>
  </si>
  <si>
    <t>Slater</t>
  </si>
  <si>
    <t>476542672</t>
  </si>
  <si>
    <t>Marianne C Oros, Director Of Community Outreach</t>
  </si>
  <si>
    <t>Marianne C Oros</t>
  </si>
  <si>
    <t>Marianne C</t>
  </si>
  <si>
    <t>Oros</t>
  </si>
  <si>
    <t>476542667</t>
  </si>
  <si>
    <t>Jamie L Sprague, Director Of Operations/const Svs.</t>
  </si>
  <si>
    <t>Jamie L Sprague</t>
  </si>
  <si>
    <t>Jamie L</t>
  </si>
  <si>
    <t>Sprague</t>
  </si>
  <si>
    <t>Director Of Operations/const Svs.</t>
  </si>
  <si>
    <t>476542663</t>
  </si>
  <si>
    <t>Jonathan E Mcnulty, Dr. Const Aff/ Sr. Field Rep</t>
  </si>
  <si>
    <t>Jonathan E Mcnulty</t>
  </si>
  <si>
    <t>Jonathan E</t>
  </si>
  <si>
    <t>Mcnulty</t>
  </si>
  <si>
    <t>Dr. Const Aff/ Sr. Field Rep</t>
  </si>
  <si>
    <t>476542662</t>
  </si>
  <si>
    <t>Daniel L Pagano, Counsel</t>
  </si>
  <si>
    <t>Daniel L Pagano</t>
  </si>
  <si>
    <t>Daniel L</t>
  </si>
  <si>
    <t>Pagano</t>
  </si>
  <si>
    <t>476542655</t>
  </si>
  <si>
    <t>Jerome J Grasso, Field Representative</t>
  </si>
  <si>
    <t>Jerome J Grasso</t>
  </si>
  <si>
    <t>Jerome J</t>
  </si>
  <si>
    <t>Grasso</t>
  </si>
  <si>
    <t>476542653</t>
  </si>
  <si>
    <t>Trevor W Bender, Legislative Director</t>
  </si>
  <si>
    <t>bender@nysenate.gov</t>
  </si>
  <si>
    <t>Trevor W Bender</t>
  </si>
  <si>
    <t>Trevor W</t>
  </si>
  <si>
    <t>476542650</t>
  </si>
  <si>
    <t>Gabriella N Ortiz, Director Of Scheduling/community Lia</t>
  </si>
  <si>
    <t>Gabriella N Ortiz</t>
  </si>
  <si>
    <t>476542648</t>
  </si>
  <si>
    <t>Deadra D Morrissey, Exec. Secretary/albany Office Mngr.</t>
  </si>
  <si>
    <t>Deadra D Morrissey</t>
  </si>
  <si>
    <t>Deadra D</t>
  </si>
  <si>
    <t>Morrissey</t>
  </si>
  <si>
    <t>Exec. Secretary/albany Office Mngr.</t>
  </si>
  <si>
    <t>476542643</t>
  </si>
  <si>
    <t>Lydia A Biskup, Director Of District Ofce Operations</t>
  </si>
  <si>
    <t>Lydia A Biskup</t>
  </si>
  <si>
    <t>Lydia A</t>
  </si>
  <si>
    <t>Biskup</t>
  </si>
  <si>
    <t>Director Of District Ofce Operations</t>
  </si>
  <si>
    <t>476542637</t>
  </si>
  <si>
    <t>Jacqueline Annabi, District Office Coordinator</t>
  </si>
  <si>
    <t>Jacqueline Annabi</t>
  </si>
  <si>
    <t>Jacqueline</t>
  </si>
  <si>
    <t>Annabi</t>
  </si>
  <si>
    <t>476542634</t>
  </si>
  <si>
    <t>Caroline Chauvin, Special Advisor</t>
  </si>
  <si>
    <t>chauvin@nysenate.gov</t>
  </si>
  <si>
    <t>Caroline Chauvin</t>
  </si>
  <si>
    <t>Caroline</t>
  </si>
  <si>
    <t>Chauvin</t>
  </si>
  <si>
    <t>476542628</t>
  </si>
  <si>
    <t>Judah A Wohlgelernter, Director Of Special Projects</t>
  </si>
  <si>
    <t>Judah A Wohlgelernter</t>
  </si>
  <si>
    <t>Judah A</t>
  </si>
  <si>
    <t>Wohlgelernter</t>
  </si>
  <si>
    <t>476542621</t>
  </si>
  <si>
    <t>Joseph C Langsam, Community Relations Liaison</t>
  </si>
  <si>
    <t>Joseph C Langsam</t>
  </si>
  <si>
    <t>Joseph C</t>
  </si>
  <si>
    <t>Langsam</t>
  </si>
  <si>
    <t>476542609</t>
  </si>
  <si>
    <t>Francis J Palasieski, Legislative Director</t>
  </si>
  <si>
    <t>Previously worked for Senator Simcha Felder</t>
  </si>
  <si>
    <t>Francis J Palasieski</t>
  </si>
  <si>
    <t>Palasieski</t>
  </si>
  <si>
    <t>476542601</t>
  </si>
  <si>
    <t>David S Schaefer, Senior Research Analyst</t>
  </si>
  <si>
    <t>David S Schaefer</t>
  </si>
  <si>
    <t>Schaefer</t>
  </si>
  <si>
    <t>Senior Research Analyst</t>
  </si>
  <si>
    <t>476542596</t>
  </si>
  <si>
    <t>Marianne Reilly, Communications Specialist</t>
  </si>
  <si>
    <t>Previously worked for Senator Ruth Hassell-Thompson</t>
  </si>
  <si>
    <t>Marianne Reilly</t>
  </si>
  <si>
    <t>Marianne</t>
  </si>
  <si>
    <t>476542594</t>
  </si>
  <si>
    <t>Daniel J Hennessy, Senior Research Analyst</t>
  </si>
  <si>
    <t>Daniel J Hennessy</t>
  </si>
  <si>
    <t>Hennessy</t>
  </si>
  <si>
    <t>476542589</t>
  </si>
  <si>
    <t>Leslie G Frohberg, Community Liaison</t>
  </si>
  <si>
    <t>Previously Community Liaison, working for Jamaal Bailey, Office of Senator, Personal Staff Office, Senate, reporting to Jamaal Bailey, Senator. Set inactive on 12-JUN-2017.</t>
  </si>
  <si>
    <t>Leslie G Frohberg</t>
  </si>
  <si>
    <t>Leslie G</t>
  </si>
  <si>
    <t>Frohberg</t>
  </si>
  <si>
    <t>476542588</t>
  </si>
  <si>
    <t>Matthew Rochler, Senior Unified Communictns Engineer</t>
  </si>
  <si>
    <t>Matthew Rochler</t>
  </si>
  <si>
    <t>Rochler</t>
  </si>
  <si>
    <t>Senior Unified Communictns Engineer</t>
  </si>
  <si>
    <t>476542587</t>
  </si>
  <si>
    <t>Marilyn E Brennan, Administrative Assistant</t>
  </si>
  <si>
    <t>Marilyn E Brennan</t>
  </si>
  <si>
    <t>Marilyn E</t>
  </si>
  <si>
    <t>476542582</t>
  </si>
  <si>
    <t>Lisa A Morin, Telecommunications Network Coord</t>
  </si>
  <si>
    <t>Lisa A Morin</t>
  </si>
  <si>
    <t>Telecommunications Network Coord</t>
  </si>
  <si>
    <t>476542578</t>
  </si>
  <si>
    <t>Samaris Gross, Director Of Interfaith / Spec. Asst</t>
  </si>
  <si>
    <t>Previously Director of the Interfaith Department for Senator Ruben Diaz. Set inactive Nov. 2017</t>
  </si>
  <si>
    <t>Samaris Gross</t>
  </si>
  <si>
    <t>Samaris</t>
  </si>
  <si>
    <t>Director Of Interfaith / Spec. Asst</t>
  </si>
  <si>
    <t>476542576</t>
  </si>
  <si>
    <t>John I Snyder Jr, Mngr Data Processing Unified Comm</t>
  </si>
  <si>
    <t>John I Snyder Jr</t>
  </si>
  <si>
    <t>John I</t>
  </si>
  <si>
    <t>Snyder Jr</t>
  </si>
  <si>
    <t>Mngr Data Processing Unified Comm</t>
  </si>
  <si>
    <t>476542567</t>
  </si>
  <si>
    <t>John A Speziale, Unified Communications Engineer</t>
  </si>
  <si>
    <t>John A Speziale</t>
  </si>
  <si>
    <t>Speziale</t>
  </si>
  <si>
    <t>Unified Communications Engineer</t>
  </si>
  <si>
    <t>476542563</t>
  </si>
  <si>
    <t>Steven B Binkowski, Web Developer</t>
  </si>
  <si>
    <t>Steven B Binkowski</t>
  </si>
  <si>
    <t>Steven B</t>
  </si>
  <si>
    <t>Binkowski</t>
  </si>
  <si>
    <t>Web Developer</t>
  </si>
  <si>
    <t>476542559</t>
  </si>
  <si>
    <t>William R Hilts, Community Representative</t>
  </si>
  <si>
    <t>William R Hilts</t>
  </si>
  <si>
    <t>Hilts</t>
  </si>
  <si>
    <t>476542554</t>
  </si>
  <si>
    <t>Stephen J Gardner, Database Administrator</t>
  </si>
  <si>
    <t>Stephen J Gardner</t>
  </si>
  <si>
    <t>Stephen J</t>
  </si>
  <si>
    <t>Gardner</t>
  </si>
  <si>
    <t>Database Administrator</t>
  </si>
  <si>
    <t>476542549</t>
  </si>
  <si>
    <t>Sheila J Gould, Accounts Payable Manager</t>
  </si>
  <si>
    <t>Sheila J Gould</t>
  </si>
  <si>
    <t>Sheila J</t>
  </si>
  <si>
    <t>Gould</t>
  </si>
  <si>
    <t>Accounts Payable Manager</t>
  </si>
  <si>
    <t>476542545</t>
  </si>
  <si>
    <t>Regina D Boyd, Executive Assistant/committee Clerk/</t>
  </si>
  <si>
    <t>Regina D Boyd</t>
  </si>
  <si>
    <t>Regina D</t>
  </si>
  <si>
    <t>Executive Assistant/committee Clerk/</t>
  </si>
  <si>
    <t>476542542</t>
  </si>
  <si>
    <t>Sam L Stouffer, Senior Web Developer</t>
  </si>
  <si>
    <t>Sam L Stouffer</t>
  </si>
  <si>
    <t>Sam L</t>
  </si>
  <si>
    <t>Stouffer</t>
  </si>
  <si>
    <t>Senior Web Developer</t>
  </si>
  <si>
    <t>476542541</t>
  </si>
  <si>
    <t>Kevin F Caseiras, Business Application Developer</t>
  </si>
  <si>
    <t>Kevin F Caseiras</t>
  </si>
  <si>
    <t>Kevin F</t>
  </si>
  <si>
    <t>Caseiras</t>
  </si>
  <si>
    <t>Business Application Developer</t>
  </si>
  <si>
    <t>476542536</t>
  </si>
  <si>
    <t>Kevin L Crumb, Chief Of Staff</t>
  </si>
  <si>
    <t>Kevin L Crumb</t>
  </si>
  <si>
    <t>Kevin L</t>
  </si>
  <si>
    <t>Crumb</t>
  </si>
  <si>
    <t>476542533</t>
  </si>
  <si>
    <t>Kenneth J Zalewski, Applications Manager</t>
  </si>
  <si>
    <t>Kenneth J Zalewski</t>
  </si>
  <si>
    <t>Zalewski</t>
  </si>
  <si>
    <t>Applications Manager</t>
  </si>
  <si>
    <t>476542532</t>
  </si>
  <si>
    <t>Joseph E Erdman, Leg. Dir / Dir Com, Econ Dev &amp; Sm Bs</t>
  </si>
  <si>
    <t>Joseph E Erdman</t>
  </si>
  <si>
    <t>Erdman</t>
  </si>
  <si>
    <t>Leg. Dir / Dir Com, Econ Dev &amp; Sm Bs</t>
  </si>
  <si>
    <t>476542530</t>
  </si>
  <si>
    <t>John C Boucher, Programmer</t>
  </si>
  <si>
    <t>John C Boucher</t>
  </si>
  <si>
    <t>Boucher</t>
  </si>
  <si>
    <t>476542529</t>
  </si>
  <si>
    <t>Brian Heitner, Senior Programmer</t>
  </si>
  <si>
    <t>Brian Heitner</t>
  </si>
  <si>
    <t>Brian</t>
  </si>
  <si>
    <t>Heitner</t>
  </si>
  <si>
    <t>476542526</t>
  </si>
  <si>
    <t>Brian H Phillips, Programmer / Analyst</t>
  </si>
  <si>
    <t>Brian H Phillips</t>
  </si>
  <si>
    <t>Brian H</t>
  </si>
  <si>
    <t>Programmer / Analyst</t>
  </si>
  <si>
    <t>476542523</t>
  </si>
  <si>
    <t>Shalym O Nater, Communications Liaison</t>
  </si>
  <si>
    <t>Shalym O Nater</t>
  </si>
  <si>
    <t>Shalym O</t>
  </si>
  <si>
    <t>Nater</t>
  </si>
  <si>
    <t>476542520</t>
  </si>
  <si>
    <t>Laura E Manley, Committee Dir. &amp; Legislative Dir.</t>
  </si>
  <si>
    <t>Laura E Manley</t>
  </si>
  <si>
    <t>Laura E</t>
  </si>
  <si>
    <t>Manley</t>
  </si>
  <si>
    <t>Committee Dir. &amp; Legislative Dir.</t>
  </si>
  <si>
    <t>476542518</t>
  </si>
  <si>
    <t>Ann Y Bush, Senior Programmer</t>
  </si>
  <si>
    <t>Ann Y Bush</t>
  </si>
  <si>
    <t>Ann Y</t>
  </si>
  <si>
    <t>Bush</t>
  </si>
  <si>
    <t>476542515</t>
  </si>
  <si>
    <t>Tammy L Maddalla, Senior Special Events Coordinator</t>
  </si>
  <si>
    <t>Ss/special Events, Central Staff Office, Senate</t>
  </si>
  <si>
    <t>Tammy L Maddalla</t>
  </si>
  <si>
    <t>Tammy L</t>
  </si>
  <si>
    <t>476542512</t>
  </si>
  <si>
    <t>Kevin M Knapp, Deputy Chief Staff Dir Of Operations</t>
  </si>
  <si>
    <t>Kevin M Knapp</t>
  </si>
  <si>
    <t>Kevin M</t>
  </si>
  <si>
    <t>Knapp</t>
  </si>
  <si>
    <t>476542509</t>
  </si>
  <si>
    <t>Shane E Jones, Special Events Coordinator</t>
  </si>
  <si>
    <t>Shane E Jones</t>
  </si>
  <si>
    <t>Shane E</t>
  </si>
  <si>
    <t>476542508</t>
  </si>
  <si>
    <t>Michael W Broderick, Special Events Coordinator</t>
  </si>
  <si>
    <t>Michael W Broderick</t>
  </si>
  <si>
    <t>Broderick</t>
  </si>
  <si>
    <t>476542505</t>
  </si>
  <si>
    <t>Kelly C Deweese, Senior Special Events Coordinator</t>
  </si>
  <si>
    <t>Kelly C Deweese</t>
  </si>
  <si>
    <t>Kelly C</t>
  </si>
  <si>
    <t>Deweese</t>
  </si>
  <si>
    <t>476542502</t>
  </si>
  <si>
    <t>Jake R Chard, Deputy Chief Of Staff For Constituen</t>
  </si>
  <si>
    <t>Jake R Chard</t>
  </si>
  <si>
    <t>Jake R</t>
  </si>
  <si>
    <t>Chard</t>
  </si>
  <si>
    <t>Deputy Chief Of Staff For Constituen</t>
  </si>
  <si>
    <t>476542500</t>
  </si>
  <si>
    <t>Douglas G Jetter, Senior Special Events Coordinator</t>
  </si>
  <si>
    <t>Douglas G Jetter</t>
  </si>
  <si>
    <t>Douglas G</t>
  </si>
  <si>
    <t>Jetter</t>
  </si>
  <si>
    <t>476542497</t>
  </si>
  <si>
    <t>Cynthia A Greenstein, Special Events Project Coordinator</t>
  </si>
  <si>
    <t>Cynthia A Greenstein</t>
  </si>
  <si>
    <t>Cynthia A</t>
  </si>
  <si>
    <t>Greenstein</t>
  </si>
  <si>
    <t>Special Events Project Coordinator</t>
  </si>
  <si>
    <t>476542494</t>
  </si>
  <si>
    <t>Alexander C Barrette, Sr Constituent Services Rep</t>
  </si>
  <si>
    <t>Alexander C Barrette</t>
  </si>
  <si>
    <t>Alexander C</t>
  </si>
  <si>
    <t>Barrette</t>
  </si>
  <si>
    <t>Sr Constituent Services Rep</t>
  </si>
  <si>
    <t>476542493</t>
  </si>
  <si>
    <t>Carole L Gensicki, Graphic Artist</t>
  </si>
  <si>
    <t>Carole L Gensicki</t>
  </si>
  <si>
    <t>Carole L</t>
  </si>
  <si>
    <t>Gensicki</t>
  </si>
  <si>
    <t>Graphic Artist</t>
  </si>
  <si>
    <t>476542491</t>
  </si>
  <si>
    <t>Thomas S Connolly Jr, Director Of Operations</t>
  </si>
  <si>
    <t>Thomas S Connolly Jr</t>
  </si>
  <si>
    <t>Thomas S</t>
  </si>
  <si>
    <t>Connolly Jr</t>
  </si>
  <si>
    <t>476542490</t>
  </si>
  <si>
    <t>Stella Jashienski, Proofreader</t>
  </si>
  <si>
    <t>Stella Jashienski</t>
  </si>
  <si>
    <t>Jashienski</t>
  </si>
  <si>
    <t>476542488</t>
  </si>
  <si>
    <t>Sarah A Czelusniak, Work Coordinator/proofer</t>
  </si>
  <si>
    <t>Sarah A Czelusniak</t>
  </si>
  <si>
    <t>Sarah A</t>
  </si>
  <si>
    <t>Czelusniak</t>
  </si>
  <si>
    <t>Work Coordinator/proofer</t>
  </si>
  <si>
    <t>476542485</t>
  </si>
  <si>
    <t>Patricia A Walsh, Case Worker</t>
  </si>
  <si>
    <t>Patricia A Walsh</t>
  </si>
  <si>
    <t>476542484</t>
  </si>
  <si>
    <t>Regina A Lombardi, Data Entry Operator</t>
  </si>
  <si>
    <t>Regina A Lombardi</t>
  </si>
  <si>
    <t>Regina A</t>
  </si>
  <si>
    <t>476542481</t>
  </si>
  <si>
    <t>Peter M Duma, Data Entry Operator</t>
  </si>
  <si>
    <t>Peter M Duma</t>
  </si>
  <si>
    <t>Duma</t>
  </si>
  <si>
    <t>476542479</t>
  </si>
  <si>
    <t>Kristin E Shaw, Proofreader</t>
  </si>
  <si>
    <t>Kristin E Shaw</t>
  </si>
  <si>
    <t>Kristin E</t>
  </si>
  <si>
    <t>476542476</t>
  </si>
  <si>
    <t>Dennis P Bennett, District Representative</t>
  </si>
  <si>
    <t>Dennis P Bennett</t>
  </si>
  <si>
    <t>Dennis P</t>
  </si>
  <si>
    <t>Bennett</t>
  </si>
  <si>
    <t>476542472</t>
  </si>
  <si>
    <t>Katherine A Blais, Data Entry Operator</t>
  </si>
  <si>
    <t>Katherine A Blais</t>
  </si>
  <si>
    <t>Blais</t>
  </si>
  <si>
    <t>476542471</t>
  </si>
  <si>
    <t>Claudia Tantone, Chief Of Staff</t>
  </si>
  <si>
    <t>tantone@nysenate.gov</t>
  </si>
  <si>
    <t>Claudia Tantone</t>
  </si>
  <si>
    <t>Tantone</t>
  </si>
  <si>
    <t>476542469</t>
  </si>
  <si>
    <t>Jennifer L Reid, Director Of Senate Office Services</t>
  </si>
  <si>
    <t>Jennifer L Reid</t>
  </si>
  <si>
    <t>Director Of Senate Office Services</t>
  </si>
  <si>
    <t>476542467</t>
  </si>
  <si>
    <t>Ann B Parmely, District Representative</t>
  </si>
  <si>
    <t>parmely@nysenate.gov</t>
  </si>
  <si>
    <t>Ann B Parmely</t>
  </si>
  <si>
    <t>Ann B</t>
  </si>
  <si>
    <t>Parmely</t>
  </si>
  <si>
    <t>476542464</t>
  </si>
  <si>
    <t>Holly M Speenburgh, Data Entry Operator</t>
  </si>
  <si>
    <t>Holly M Speenburgh</t>
  </si>
  <si>
    <t>Holly M</t>
  </si>
  <si>
    <t>Speenburgh</t>
  </si>
  <si>
    <t>476542463</t>
  </si>
  <si>
    <t>Haile M Tuccillo, Administrative Assistant</t>
  </si>
  <si>
    <t>Haile M Tuccillo</t>
  </si>
  <si>
    <t>Haile M</t>
  </si>
  <si>
    <t>Tuccillo</t>
  </si>
  <si>
    <t>476542459</t>
  </si>
  <si>
    <t>Mitchell A Martin, Community Representative &amp; Special P</t>
  </si>
  <si>
    <t>Mitchell A Martin</t>
  </si>
  <si>
    <t>476542450</t>
  </si>
  <si>
    <t>Peter H Benson, Production Technician</t>
  </si>
  <si>
    <t>Ss/quick Copy, Central Staff Office, Senate</t>
  </si>
  <si>
    <t>Peter H Benson</t>
  </si>
  <si>
    <t>Benson</t>
  </si>
  <si>
    <t>476542449</t>
  </si>
  <si>
    <t>Mark N Rieman, Senior Advisor</t>
  </si>
  <si>
    <t>Mark N Rieman</t>
  </si>
  <si>
    <t>Mark N</t>
  </si>
  <si>
    <t>Rieman</t>
  </si>
  <si>
    <t>476542445</t>
  </si>
  <si>
    <t>John D O'brien, Production Technician I</t>
  </si>
  <si>
    <t>John D O'brien</t>
  </si>
  <si>
    <t>Production Technician I</t>
  </si>
  <si>
    <t>476542444</t>
  </si>
  <si>
    <t>Eric Champine, Production Technician</t>
  </si>
  <si>
    <t>Eric Champine</t>
  </si>
  <si>
    <t>Eric</t>
  </si>
  <si>
    <t>Champine</t>
  </si>
  <si>
    <t>476542440</t>
  </si>
  <si>
    <t>David L Morizio, Supply Assistant</t>
  </si>
  <si>
    <t>David L Morizio</t>
  </si>
  <si>
    <t>Morizio</t>
  </si>
  <si>
    <t>Supply Assistant</t>
  </si>
  <si>
    <t>476542435</t>
  </si>
  <si>
    <t>James R Ranney, Director Of Communications &amp; Operati</t>
  </si>
  <si>
    <t>ranney@nysenate.gov</t>
  </si>
  <si>
    <t>James R Ranney</t>
  </si>
  <si>
    <t>James R</t>
  </si>
  <si>
    <t>Ranney</t>
  </si>
  <si>
    <t>476542433</t>
  </si>
  <si>
    <t>William J Shutter, Mailing Operator Ii</t>
  </si>
  <si>
    <t>William J Shutter</t>
  </si>
  <si>
    <t>Shutter</t>
  </si>
  <si>
    <t>Mailing Operator Ii</t>
  </si>
  <si>
    <t>476542430</t>
  </si>
  <si>
    <t>Carol A Macielak-wojtkowski, Legislative Associate</t>
  </si>
  <si>
    <t>Carol A Macielak-wojtkowski</t>
  </si>
  <si>
    <t>Macielak-wojtkowski</t>
  </si>
  <si>
    <t>Legislative Associate</t>
  </si>
  <si>
    <t>476542429</t>
  </si>
  <si>
    <t>Frank E Swiatek, Senior Advisor Small Business</t>
  </si>
  <si>
    <t>Frank E Swiatek</t>
  </si>
  <si>
    <t>Frank E</t>
  </si>
  <si>
    <t>Swiatek</t>
  </si>
  <si>
    <t>Senior Advisor Small Business</t>
  </si>
  <si>
    <t>476542428</t>
  </si>
  <si>
    <t>Eileen N Hopkins, District Office Manager</t>
  </si>
  <si>
    <t>Eileen N Hopkins</t>
  </si>
  <si>
    <t>Eileen N</t>
  </si>
  <si>
    <t>Hopkins</t>
  </si>
  <si>
    <t>476542421</t>
  </si>
  <si>
    <t>Theresia A Schwalb, Facility Manager</t>
  </si>
  <si>
    <t>Theresia A Schwalb</t>
  </si>
  <si>
    <t>Theresia A</t>
  </si>
  <si>
    <t>Schwalb</t>
  </si>
  <si>
    <t>Facility Manager</t>
  </si>
  <si>
    <t>476542416</t>
  </si>
  <si>
    <t>Camille C Robbins, Committee Clerk/office Manager</t>
  </si>
  <si>
    <t>crobbins@nysenate.gov</t>
  </si>
  <si>
    <t>Camille C Robbins</t>
  </si>
  <si>
    <t>Camille C</t>
  </si>
  <si>
    <t>Robbins</t>
  </si>
  <si>
    <t>Committee Clerk/office Manager</t>
  </si>
  <si>
    <t>476542415</t>
  </si>
  <si>
    <t>Miguel A Suarez, Community Affairs Assistant</t>
  </si>
  <si>
    <t>Miguel A Suarez</t>
  </si>
  <si>
    <t>Suarez</t>
  </si>
  <si>
    <t>476542413</t>
  </si>
  <si>
    <t>Steven M Shaver, Laser Operations Supervisor</t>
  </si>
  <si>
    <t>Steven M Shaver</t>
  </si>
  <si>
    <t>Steven M</t>
  </si>
  <si>
    <t>Shaver</t>
  </si>
  <si>
    <t>Laser Operations Supervisor</t>
  </si>
  <si>
    <t>476542409</t>
  </si>
  <si>
    <t>Sean R Headwell, Facility Assistant</t>
  </si>
  <si>
    <t>Sean R Headwell</t>
  </si>
  <si>
    <t>Headwell</t>
  </si>
  <si>
    <t>476542405</t>
  </si>
  <si>
    <t>Scott C Hotaling, Graphic Artist I</t>
  </si>
  <si>
    <t>Scott C Hotaling</t>
  </si>
  <si>
    <t>Scott C</t>
  </si>
  <si>
    <t>Hotaling</t>
  </si>
  <si>
    <t>476542403</t>
  </si>
  <si>
    <t>Scott A Courtemanche, Postal Operations Manager</t>
  </si>
  <si>
    <t>Scott A Courtemanche</t>
  </si>
  <si>
    <t>Scott A</t>
  </si>
  <si>
    <t>Courtemanche</t>
  </si>
  <si>
    <t>Postal Operations Manager</t>
  </si>
  <si>
    <t>476542397</t>
  </si>
  <si>
    <t>S Dennis Jones, Facility Assistant</t>
  </si>
  <si>
    <t>S Dennis Jones</t>
  </si>
  <si>
    <t>S Dennis</t>
  </si>
  <si>
    <t>476542394</t>
  </si>
  <si>
    <t>Sheila D O'sullivan, Deputy Dir. Agriculture Comm. / Coun</t>
  </si>
  <si>
    <t>Sheila D O'sullivan</t>
  </si>
  <si>
    <t>Sheila D</t>
  </si>
  <si>
    <t>Deputy Dir. Agriculture Comm. / Coun</t>
  </si>
  <si>
    <t>476542393</t>
  </si>
  <si>
    <t>Russell M Davis, Finishing Technician</t>
  </si>
  <si>
    <t>Russell M Davis</t>
  </si>
  <si>
    <t>Russell M</t>
  </si>
  <si>
    <t>Finishing Technician</t>
  </si>
  <si>
    <t>476542390</t>
  </si>
  <si>
    <t>Sarah V Compo, Chief Of Staff</t>
  </si>
  <si>
    <t>Sarah V Compo</t>
  </si>
  <si>
    <t>Sarah V</t>
  </si>
  <si>
    <t>Compo</t>
  </si>
  <si>
    <t>476542388</t>
  </si>
  <si>
    <t>Richard M O'brien, Mailing Assistant</t>
  </si>
  <si>
    <t>Richard M O'brien</t>
  </si>
  <si>
    <t>476542387</t>
  </si>
  <si>
    <t>Sarah D Rupert, Senior Executive Assistant</t>
  </si>
  <si>
    <t>Sarah D Rupert</t>
  </si>
  <si>
    <t>Sarah D</t>
  </si>
  <si>
    <t>Rupert</t>
  </si>
  <si>
    <t>476542384</t>
  </si>
  <si>
    <t>Rebecca M Oechsner, Senior Production Coordinator</t>
  </si>
  <si>
    <t>Rebecca M Oechsner</t>
  </si>
  <si>
    <t>Rebecca M</t>
  </si>
  <si>
    <t>Senior Production Coordinator</t>
  </si>
  <si>
    <t>476542383</t>
  </si>
  <si>
    <t>Patricia A Mcmurray, Executive Director</t>
  </si>
  <si>
    <t>mcMurray@nysenate.gov</t>
  </si>
  <si>
    <t>Patricia A Mcmurray</t>
  </si>
  <si>
    <t>Mcmurray</t>
  </si>
  <si>
    <t>Executive Director</t>
  </si>
  <si>
    <t>476542380</t>
  </si>
  <si>
    <t>Ralph J Donato, Postal Operations Coordinator</t>
  </si>
  <si>
    <t>Ralph J Donato</t>
  </si>
  <si>
    <t>Donato</t>
  </si>
  <si>
    <t>Postal Operations Coordinator</t>
  </si>
  <si>
    <t>476542377</t>
  </si>
  <si>
    <t>Michael J Schenk, Deputy Chief Of Staff</t>
  </si>
  <si>
    <t>Michael J Schenk</t>
  </si>
  <si>
    <t>Schenk</t>
  </si>
  <si>
    <t>476542374</t>
  </si>
  <si>
    <t>Paul J Defrancisco, Data Analyst</t>
  </si>
  <si>
    <t>Paul J Defrancisco</t>
  </si>
  <si>
    <t>Defrancisco</t>
  </si>
  <si>
    <t>476542370</t>
  </si>
  <si>
    <t>Patrick S Linger, Senior Webpress Operator I</t>
  </si>
  <si>
    <t>Patrick S Linger</t>
  </si>
  <si>
    <t>Patrick S</t>
  </si>
  <si>
    <t>Linger</t>
  </si>
  <si>
    <t>Senior Webpress Operator I</t>
  </si>
  <si>
    <t>476542367</t>
  </si>
  <si>
    <t>Bonnie J Fikes, Constituent Services Specialist</t>
  </si>
  <si>
    <t>Bonnie J Fikes</t>
  </si>
  <si>
    <t>Fikes</t>
  </si>
  <si>
    <t>Constituent Services Specialist</t>
  </si>
  <si>
    <t>476542365</t>
  </si>
  <si>
    <t>Michael D Patterson, Finishing Tech 1</t>
  </si>
  <si>
    <t>Michael D Patterson</t>
  </si>
  <si>
    <t>Finishing Tech 1</t>
  </si>
  <si>
    <t>476542362</t>
  </si>
  <si>
    <t>Kathryn F Barry, Community Liaison</t>
  </si>
  <si>
    <t>Kathryn F Barry</t>
  </si>
  <si>
    <t>Kathryn F</t>
  </si>
  <si>
    <t>Barry</t>
  </si>
  <si>
    <t>476542361</t>
  </si>
  <si>
    <t>Michael C Mohrhoff, Webpress Operatori</t>
  </si>
  <si>
    <t>Michael C Mohrhoff</t>
  </si>
  <si>
    <t>Mohrhoff</t>
  </si>
  <si>
    <t>Webpress Operatori</t>
  </si>
  <si>
    <t>476542359</t>
  </si>
  <si>
    <t>Matthew R O'rourke, Press Assistant</t>
  </si>
  <si>
    <t>Matthew R O'rourke</t>
  </si>
  <si>
    <t>O'rourke</t>
  </si>
  <si>
    <t>Press Assistant</t>
  </si>
  <si>
    <t>476542357</t>
  </si>
  <si>
    <t>Evan C Schneider, Director Of Policy Development</t>
  </si>
  <si>
    <t>Evan C Schneider</t>
  </si>
  <si>
    <t>Evan C</t>
  </si>
  <si>
    <t>Director Of Policy Development</t>
  </si>
  <si>
    <t>476542356</t>
  </si>
  <si>
    <t>Martin J Gilchrist, Finishing Technician</t>
  </si>
  <si>
    <t>Martin J Gilchrist</t>
  </si>
  <si>
    <t>Martin J</t>
  </si>
  <si>
    <t>Gilchrist</t>
  </si>
  <si>
    <t>476542355</t>
  </si>
  <si>
    <t>Becki S Rappazzo, Director Of Administration</t>
  </si>
  <si>
    <t>Becki S Rappazzo</t>
  </si>
  <si>
    <t>Becki S</t>
  </si>
  <si>
    <t>Rappazzo</t>
  </si>
  <si>
    <t>476542353</t>
  </si>
  <si>
    <t>Linda T Sylvain, Administrative Assistant</t>
  </si>
  <si>
    <t>Linda T Sylvain</t>
  </si>
  <si>
    <t>Linda T</t>
  </si>
  <si>
    <t>Sylvain</t>
  </si>
  <si>
    <t>476542351</t>
  </si>
  <si>
    <t>Amanda L Vennard, Community Liaison</t>
  </si>
  <si>
    <t>Amanda L Vennard</t>
  </si>
  <si>
    <t>Vennard</t>
  </si>
  <si>
    <t>476542349</t>
  </si>
  <si>
    <t>Leon M Gandron, Mailing Assistant</t>
  </si>
  <si>
    <t>Leon M Gandron</t>
  </si>
  <si>
    <t>Leon M</t>
  </si>
  <si>
    <t>Gandron</t>
  </si>
  <si>
    <t>476542346</t>
  </si>
  <si>
    <t>Kevin M Colwill, Internal Operations Manager</t>
  </si>
  <si>
    <t>Kevin M Colwill</t>
  </si>
  <si>
    <t>Colwill</t>
  </si>
  <si>
    <t>Internal Operations Manager</t>
  </si>
  <si>
    <t>476542343</t>
  </si>
  <si>
    <t>Monica H Wirth, Administrative Assistant</t>
  </si>
  <si>
    <t>Monica H Wirth</t>
  </si>
  <si>
    <t>Monica H</t>
  </si>
  <si>
    <t>Wirth</t>
  </si>
  <si>
    <t>476542342</t>
  </si>
  <si>
    <t>Kenneth T Brown, Production Proofreading Coordinator</t>
  </si>
  <si>
    <t>Kenneth T Brown</t>
  </si>
  <si>
    <t>Kenneth T</t>
  </si>
  <si>
    <t>Production Proofreading Coordinator</t>
  </si>
  <si>
    <t>476542340</t>
  </si>
  <si>
    <t>Kenneth P Walker, Facility Coordinator I</t>
  </si>
  <si>
    <t>Kenneth P Walker</t>
  </si>
  <si>
    <t>Kenneth P</t>
  </si>
  <si>
    <t>Facility Coordinator I</t>
  </si>
  <si>
    <t>476542337</t>
  </si>
  <si>
    <t>Keith J Spencer, Data Analyst</t>
  </si>
  <si>
    <t>Keith J Spencer</t>
  </si>
  <si>
    <t>Keith J</t>
  </si>
  <si>
    <t>476542336</t>
  </si>
  <si>
    <t>Jenny L Hart, Legislative Director</t>
  </si>
  <si>
    <t>Office Manager of Senator Michael Venditto</t>
  </si>
  <si>
    <t>Jenny L Hart</t>
  </si>
  <si>
    <t>Jenny L</t>
  </si>
  <si>
    <t>476542334</t>
  </si>
  <si>
    <t>Joseph J Rappazzo III, Webpress Operatori</t>
  </si>
  <si>
    <t>Joseph J Rappazzo III</t>
  </si>
  <si>
    <t>Joseph J</t>
  </si>
  <si>
    <t>Rappazzo Iii</t>
  </si>
  <si>
    <t>476542329</t>
  </si>
  <si>
    <t>Joel T Rigsbee, Binder Operations Coordinator</t>
  </si>
  <si>
    <t>Joel T Rigsbee</t>
  </si>
  <si>
    <t>Joel T</t>
  </si>
  <si>
    <t>Rigsbee</t>
  </si>
  <si>
    <t>Binder Operations Coordinator</t>
  </si>
  <si>
    <t>476542327</t>
  </si>
  <si>
    <t>Jennifer L Kelson, Mail Selection Specialist</t>
  </si>
  <si>
    <t>Jennifer L Kelson</t>
  </si>
  <si>
    <t>Kelson</t>
  </si>
  <si>
    <t>Mail Selection Specialist</t>
  </si>
  <si>
    <t>476542322</t>
  </si>
  <si>
    <t>Rodney C Powis, Counsel/albany Chief Of Staff</t>
  </si>
  <si>
    <t>Rodney C Powis</t>
  </si>
  <si>
    <t>Rodney C</t>
  </si>
  <si>
    <t>Powis</t>
  </si>
  <si>
    <t>Counsel/albany Chief Of Staff</t>
  </si>
  <si>
    <t>476542319</t>
  </si>
  <si>
    <t>James A Byrnes, Press Operator I</t>
  </si>
  <si>
    <t>James A Byrnes</t>
  </si>
  <si>
    <t>Byrnes</t>
  </si>
  <si>
    <t>Press Operator I</t>
  </si>
  <si>
    <t>476542317</t>
  </si>
  <si>
    <t>Hugo F Espinal, Community Liaison</t>
  </si>
  <si>
    <t>Hugo F Espinal</t>
  </si>
  <si>
    <t>Hugo F</t>
  </si>
  <si>
    <t>Espinal</t>
  </si>
  <si>
    <t>476542316</t>
  </si>
  <si>
    <t>Graham S Parker, Communications Director</t>
  </si>
  <si>
    <t>Graham S Parker</t>
  </si>
  <si>
    <t>Graham S</t>
  </si>
  <si>
    <t>476542313</t>
  </si>
  <si>
    <t>Gregory Marshall, Prepress Tech Ii</t>
  </si>
  <si>
    <t>Gregory Marshall</t>
  </si>
  <si>
    <t>Gregory</t>
  </si>
  <si>
    <t>Marshall</t>
  </si>
  <si>
    <t>Prepress Tech Ii</t>
  </si>
  <si>
    <t>476542312</t>
  </si>
  <si>
    <t>Gregory E Klopfer, Warehouse Clerk</t>
  </si>
  <si>
    <t>Gregory E Klopfer</t>
  </si>
  <si>
    <t>Gregory E</t>
  </si>
  <si>
    <t>Klopfer</t>
  </si>
  <si>
    <t>Warehouse Clerk</t>
  </si>
  <si>
    <t>476542308</t>
  </si>
  <si>
    <t>Meagan Fitzgerald, Director Of Operations</t>
  </si>
  <si>
    <t>Previously worked for former Senator Michael Nozzolio</t>
  </si>
  <si>
    <t>Meagan Fitzgerald</t>
  </si>
  <si>
    <t>Meagan</t>
  </si>
  <si>
    <t>476542306</t>
  </si>
  <si>
    <t>George Mahserjian III, Production Facility Manager</t>
  </si>
  <si>
    <t>George Mahserjian III</t>
  </si>
  <si>
    <t>Mahserjian III</t>
  </si>
  <si>
    <t>Production Facility Manager</t>
  </si>
  <si>
    <t>476542304</t>
  </si>
  <si>
    <t>Frederick J Seestadt, Assistant Production Facility Manage</t>
  </si>
  <si>
    <t>Frederick J Seestadt</t>
  </si>
  <si>
    <t>Frederick J</t>
  </si>
  <si>
    <t>Seestadt</t>
  </si>
  <si>
    <t>Assistant Production Facility Manage</t>
  </si>
  <si>
    <t>476542298</t>
  </si>
  <si>
    <t>Frederick A Beck, Director Of Productions</t>
  </si>
  <si>
    <t>Frederick A Beck</t>
  </si>
  <si>
    <t>Frederick A</t>
  </si>
  <si>
    <t>Beck</t>
  </si>
  <si>
    <t>Director Of Productions</t>
  </si>
  <si>
    <t>476542296</t>
  </si>
  <si>
    <t>Frank A Klinowski, Laser/quick Copy Manager</t>
  </si>
  <si>
    <t>Frank A Klinowski</t>
  </si>
  <si>
    <t>Frank A</t>
  </si>
  <si>
    <t>Klinowski</t>
  </si>
  <si>
    <t>Laser/quick Copy Manager</t>
  </si>
  <si>
    <t>476542293</t>
  </si>
  <si>
    <t>Edward J Hartunian, Mailing Assistant</t>
  </si>
  <si>
    <t>Edward J Hartunian</t>
  </si>
  <si>
    <t>Edward J</t>
  </si>
  <si>
    <t>Hartunian</t>
  </si>
  <si>
    <t>476542289</t>
  </si>
  <si>
    <t>Donald J Neison, Production Services Data Manager</t>
  </si>
  <si>
    <t>Donald J Neison</t>
  </si>
  <si>
    <t>Neison</t>
  </si>
  <si>
    <t>Production Services Data Manager</t>
  </si>
  <si>
    <t>476542286</t>
  </si>
  <si>
    <t>David L Hine, Digital Operator I</t>
  </si>
  <si>
    <t>David L Hine</t>
  </si>
  <si>
    <t>Hine</t>
  </si>
  <si>
    <t>Digital Operator I</t>
  </si>
  <si>
    <t>476542283</t>
  </si>
  <si>
    <t>Daniel J Fogarty, Production Facility Manager</t>
  </si>
  <si>
    <t>Daniel J Fogarty</t>
  </si>
  <si>
    <t>476542281</t>
  </si>
  <si>
    <t>Brian L Sabourin, Facility Assistant</t>
  </si>
  <si>
    <t>Brian L Sabourin</t>
  </si>
  <si>
    <t>Brian L</t>
  </si>
  <si>
    <t>Sabourin</t>
  </si>
  <si>
    <t>476542269</t>
  </si>
  <si>
    <t>Benjamin W Gradess, Facility Assistant</t>
  </si>
  <si>
    <t>Benjamin W Gradess</t>
  </si>
  <si>
    <t>Benjamin W</t>
  </si>
  <si>
    <t>Gradess</t>
  </si>
  <si>
    <t>476542266</t>
  </si>
  <si>
    <t>Augustus F Bessinger, Finishing Technician</t>
  </si>
  <si>
    <t>Augustus F Bessinger</t>
  </si>
  <si>
    <t>Augustus F</t>
  </si>
  <si>
    <t>Bessinger</t>
  </si>
  <si>
    <t>476542263</t>
  </si>
  <si>
    <t>Charveys Gonzalez, Legislative Director</t>
  </si>
  <si>
    <t>Charveys Gonzalez</t>
  </si>
  <si>
    <t>Charveys</t>
  </si>
  <si>
    <t>476542244</t>
  </si>
  <si>
    <t>Victoria J Disalvo, Director Of Community Affairs</t>
  </si>
  <si>
    <t>Victoria J Disalvo</t>
  </si>
  <si>
    <t>Victoria J</t>
  </si>
  <si>
    <t>Disalvo</t>
  </si>
  <si>
    <t>476542242</t>
  </si>
  <si>
    <t>Shlomo Braun, Community Representative</t>
  </si>
  <si>
    <t>Shlomo Braun</t>
  </si>
  <si>
    <t>Shlomo</t>
  </si>
  <si>
    <t>Braun</t>
  </si>
  <si>
    <t>476542241</t>
  </si>
  <si>
    <t>Serena M Maclellan, Community Representative</t>
  </si>
  <si>
    <t>Serena M Maclellan</t>
  </si>
  <si>
    <t>Serena M</t>
  </si>
  <si>
    <t>Maclellan</t>
  </si>
  <si>
    <t>476542240</t>
  </si>
  <si>
    <t>Meg V Brown, Director Of Administration</t>
  </si>
  <si>
    <t>Meg V Brown</t>
  </si>
  <si>
    <t>Meg V</t>
  </si>
  <si>
    <t>476542224</t>
  </si>
  <si>
    <t>John F Quaglione, Dpty Chief Of Staff &amp; Press Secretar</t>
  </si>
  <si>
    <t>John F Quaglione</t>
  </si>
  <si>
    <t>John F</t>
  </si>
  <si>
    <t>Quaglione</t>
  </si>
  <si>
    <t>Dpty Chief Of Staff &amp; Press Secretar</t>
  </si>
  <si>
    <t>476542222</t>
  </si>
  <si>
    <t>Jeffrey F Kraus, Counselor</t>
  </si>
  <si>
    <t>Jeffrey F Kraus</t>
  </si>
  <si>
    <t>Jeffrey F</t>
  </si>
  <si>
    <t>Kraus</t>
  </si>
  <si>
    <t>Counselor</t>
  </si>
  <si>
    <t>476542221</t>
  </si>
  <si>
    <t>Doreen A Garson, Community Representative</t>
  </si>
  <si>
    <t>Doreen A Garson</t>
  </si>
  <si>
    <t>Doreen A</t>
  </si>
  <si>
    <t>Garson</t>
  </si>
  <si>
    <t>476542215</t>
  </si>
  <si>
    <t>Arlene Rutuelo, Executive Assistant</t>
  </si>
  <si>
    <t>rutuelo@nysenate.gov</t>
  </si>
  <si>
    <t>Arlene Rutuelo</t>
  </si>
  <si>
    <t>Arlene</t>
  </si>
  <si>
    <t>Rutuelo</t>
  </si>
  <si>
    <t>476542213</t>
  </si>
  <si>
    <t>Gregory J Atherton, Counsel</t>
  </si>
  <si>
    <t>Previously Legis Aide, working for Chad A. Lupinacci, Office of Assemblymember, Personal Staff Office, Assembly, reporting to Chad Lupinacci, Assemblymember. Set inactive on 6-APR-2017.</t>
  </si>
  <si>
    <t>Gregory J Atherton</t>
  </si>
  <si>
    <t>Gregory J</t>
  </si>
  <si>
    <t>Atherton</t>
  </si>
  <si>
    <t>476542210</t>
  </si>
  <si>
    <t>Michael A Greco, Manager Constituent Services</t>
  </si>
  <si>
    <t>Michael A Greco</t>
  </si>
  <si>
    <t>Greco</t>
  </si>
  <si>
    <t>Manager Constituent Services</t>
  </si>
  <si>
    <t>476542198</t>
  </si>
  <si>
    <t>Marilyn R Jackson, Executive Assistant</t>
  </si>
  <si>
    <t>Marilyn R Jackson</t>
  </si>
  <si>
    <t>Marilyn R</t>
  </si>
  <si>
    <t>476542177</t>
  </si>
  <si>
    <t>Lois Menyweather, Director Of Community Affairs</t>
  </si>
  <si>
    <t>Lois Menyweather</t>
  </si>
  <si>
    <t>Lois</t>
  </si>
  <si>
    <t>Menyweather</t>
  </si>
  <si>
    <t>476542176</t>
  </si>
  <si>
    <t>Amir Abbady, Director Of Constituent Services</t>
  </si>
  <si>
    <t>Amir Abbady</t>
  </si>
  <si>
    <t>Amir</t>
  </si>
  <si>
    <t>Abbady</t>
  </si>
  <si>
    <t>476542161</t>
  </si>
  <si>
    <t>Vaughn T Mayers, Chief Of Staff</t>
  </si>
  <si>
    <t>Previously Chief Of Staff, working for Kevin S Parker, Office of Senator, Personal Staff Office, Senate, reporting to Kevin S Parker, Senator. Set inactive on 19-SEP-2017.</t>
  </si>
  <si>
    <t>Vaughn T Mayers</t>
  </si>
  <si>
    <t>Vaughn T</t>
  </si>
  <si>
    <t>Mayers</t>
  </si>
  <si>
    <t>476542160</t>
  </si>
  <si>
    <t>Tamara Tucker, Executive Assistant</t>
  </si>
  <si>
    <t>Tamara Tucker</t>
  </si>
  <si>
    <t>Tamara</t>
  </si>
  <si>
    <t>Tucker</t>
  </si>
  <si>
    <t>476542158</t>
  </si>
  <si>
    <t>Nikiti A Jones, District Office Manager</t>
  </si>
  <si>
    <t>njones@nysenate.gov</t>
  </si>
  <si>
    <t>Nikiti A Jones</t>
  </si>
  <si>
    <t>Nikiti A</t>
  </si>
  <si>
    <t>476542153</t>
  </si>
  <si>
    <t>Glenda Cadogan, District Press Officer</t>
  </si>
  <si>
    <t>Glenda Cadogan</t>
  </si>
  <si>
    <t>Glenda</t>
  </si>
  <si>
    <t>Cadogan</t>
  </si>
  <si>
    <t>District Press Officer</t>
  </si>
  <si>
    <t>476542152</t>
  </si>
  <si>
    <t>Rosanne Ferris, Legislative Analyst</t>
  </si>
  <si>
    <t>Rosanne Ferris</t>
  </si>
  <si>
    <t>Rosanne</t>
  </si>
  <si>
    <t>Ferris</t>
  </si>
  <si>
    <t>476542139</t>
  </si>
  <si>
    <t>Joann M Ingham, Chief Of Staff</t>
  </si>
  <si>
    <t>scalia@nysenate.gov</t>
  </si>
  <si>
    <t>Joann M Ingham</t>
  </si>
  <si>
    <t>Joann M</t>
  </si>
  <si>
    <t>Ingham</t>
  </si>
  <si>
    <t>476542138</t>
  </si>
  <si>
    <t>vlookup (Podio ID)</t>
  </si>
  <si>
    <t>vlookup Reports to</t>
  </si>
  <si>
    <t>Works for Corrected Majority</t>
  </si>
  <si>
    <t>Vlookup Works for Corrected</t>
  </si>
  <si>
    <t>Works for Group -OLD</t>
  </si>
  <si>
    <t>vlookup Works for</t>
  </si>
  <si>
    <t>Column_1</t>
  </si>
  <si>
    <t>FULL NAME2</t>
  </si>
  <si>
    <t>OFFICE</t>
  </si>
  <si>
    <t>CITY</t>
  </si>
  <si>
    <t>EMPLOYEE_TITLE</t>
  </si>
  <si>
    <t>LEGISLATIVE_ENTITY</t>
  </si>
  <si>
    <t>13th Senatorial District</t>
  </si>
  <si>
    <t>13th Senatorial District, Office Of Senator, Personal Staff Office, Senate</t>
  </si>
  <si>
    <t>SOLANO, PHIVELINE</t>
  </si>
  <si>
    <t>13TH SENATORIAL DISTRICT</t>
  </si>
  <si>
    <t>EAST ELMHURST</t>
  </si>
  <si>
    <t>COMMUNITY RELATIONS LIAISON</t>
  </si>
  <si>
    <t>SENATE EMPLOYEE</t>
  </si>
  <si>
    <t>Andrea Stewart-cousins</t>
  </si>
  <si>
    <t>Andrea Stewart-cousins, Office Of Senator, Personal Staff Office, Senate</t>
  </si>
  <si>
    <t>BROWN, ANDREA M</t>
  </si>
  <si>
    <t>SENATOR ANDREA STEWART-COUSINS</t>
  </si>
  <si>
    <t>YONKERS</t>
  </si>
  <si>
    <t>SPECIAL ASSISTANT</t>
  </si>
  <si>
    <t>JOHNSON, CORTNE A</t>
  </si>
  <si>
    <t>NEW YORK</t>
  </si>
  <si>
    <t>ADMINISTRATIVE ASSISTANT/ SHEDULER</t>
  </si>
  <si>
    <t>NEWMAN, JARED S</t>
  </si>
  <si>
    <t>ALBANY</t>
  </si>
  <si>
    <t>EXEC DIR OF SEN DEM INTERN PROGRAM</t>
  </si>
  <si>
    <t>GARCIA, MARIA C</t>
  </si>
  <si>
    <t>COMMUNITY LIAISON</t>
  </si>
  <si>
    <t>KROUN, PANYA J</t>
  </si>
  <si>
    <t>DIRECTOR OF COMMUNICATIONS/ DISTRICT</t>
  </si>
  <si>
    <t>GRELICK, SUSAN J</t>
  </si>
  <si>
    <t>LEGISLATIVE DIRECTOR/COUNSEL</t>
  </si>
  <si>
    <t>BRANDON, SYMRA D</t>
  </si>
  <si>
    <t>DIRECTOR COMMUNITY AFFAIRS</t>
  </si>
  <si>
    <t>SERRATTO, SERGIO F</t>
  </si>
  <si>
    <t>Andrew Gounardes</t>
  </si>
  <si>
    <t>Andrew Gounardes, Office Of Senator, Personal Staff Office, Senate</t>
  </si>
  <si>
    <t>WEINBERG, EVAN L</t>
  </si>
  <si>
    <t>SENATOR ANDREW S. GOUNARDES</t>
  </si>
  <si>
    <t>Andrew J. Lanza</t>
  </si>
  <si>
    <t>Andrew J. Lanza, Office Of Senator, Personal Staff Office, Senate</t>
  </si>
  <si>
    <t>PASQUALE, ALEXANDRA J</t>
  </si>
  <si>
    <t>SENATOR ANDREW J. LANZA</t>
  </si>
  <si>
    <t>STATEN ISLAND</t>
  </si>
  <si>
    <t>CONSTITUENT AIDE</t>
  </si>
  <si>
    <t>RAZZORE, ANDREW D</t>
  </si>
  <si>
    <t>INTERN</t>
  </si>
  <si>
    <t>REINHART, ANTHONY J</t>
  </si>
  <si>
    <t>DEPUTY CHIEF OF STAFF</t>
  </si>
  <si>
    <t>FISCHETTI, BARBRA S</t>
  </si>
  <si>
    <t>CONSTITUENT LIAISON</t>
  </si>
  <si>
    <t>MORIN, BREANNA L</t>
  </si>
  <si>
    <t>LEGISLATIVE COORDINATOR</t>
  </si>
  <si>
    <t>ANDERSON, ERIC J</t>
  </si>
  <si>
    <t>WAGNER, GABRIELLA E</t>
  </si>
  <si>
    <t>YOST, GLENN A</t>
  </si>
  <si>
    <t>COUNSEL</t>
  </si>
  <si>
    <t>COLLINI, JEANNE L</t>
  </si>
  <si>
    <t>SCHEDULING DIRECTOR</t>
  </si>
  <si>
    <t>TUROSKI JR, JOHN A</t>
  </si>
  <si>
    <t>TUROSKI SR, JOHN A</t>
  </si>
  <si>
    <t>CHIEF OF STAFF</t>
  </si>
  <si>
    <t>DMYTROW, JUSTINE A</t>
  </si>
  <si>
    <t>VALENTINO, KAITLYN A</t>
  </si>
  <si>
    <t>MARSELLE, KIM L</t>
  </si>
  <si>
    <t>PORZIO, RALPH J</t>
  </si>
  <si>
    <t>FASANO, RAYMOND A</t>
  </si>
  <si>
    <t>MATARAZZO, WILLIAM R</t>
  </si>
  <si>
    <t>CHIEF OF OPERATIONS</t>
  </si>
  <si>
    <t>JANKOWSKI, OLIVIA J</t>
  </si>
  <si>
    <t>SHEHERLIS, NICHOLAS G</t>
  </si>
  <si>
    <t>WOODY, JEANINE N</t>
  </si>
  <si>
    <t>Anna Kaplan</t>
  </si>
  <si>
    <t>Anna Kaplan, Office Of Senator, Personal Staff Office, Senate</t>
  </si>
  <si>
    <t>MCDONALD, ALEXIS N</t>
  </si>
  <si>
    <t>SENATOR ANNA M. KAPLAN</t>
  </si>
  <si>
    <t>DISTRICT REPRESENTATIVE</t>
  </si>
  <si>
    <t>ERDMAN, JOSEPH E</t>
  </si>
  <si>
    <t>LEG. DIR / DIR COM, ECON DEV &amp; SM BS</t>
  </si>
  <si>
    <t>SHEEHAN, REBECCA A</t>
  </si>
  <si>
    <t>CHIEF OF STAFF/COUNSEL</t>
  </si>
  <si>
    <t>COLLINS, SEAN R</t>
  </si>
  <si>
    <t>DIRECTOR OF COMMUNICATIONS</t>
  </si>
  <si>
    <t>SAMET, SABEREH</t>
  </si>
  <si>
    <t>DISTRICT DIRECTOR</t>
  </si>
  <si>
    <t>Bob Antonacci</t>
  </si>
  <si>
    <t>Bob Antonacci, Office Of Senator, Personal Staff Office, Senate</t>
  </si>
  <si>
    <t>WHITE, NANCY L</t>
  </si>
  <si>
    <t>SENATOR ROBERT E. ANTONACCI</t>
  </si>
  <si>
    <t>SYRACUSE</t>
  </si>
  <si>
    <t>EXECUTIVE ASSISTANT</t>
  </si>
  <si>
    <t>Brad Hoylman</t>
  </si>
  <si>
    <t>Brad Hoylman, Office Of Senator, Personal Staff Office, Senate</t>
  </si>
  <si>
    <t>COHEN, AVERY S</t>
  </si>
  <si>
    <t>SENATOR BRAD HOYLMAN</t>
  </si>
  <si>
    <t>PRESS SECRETARY</t>
  </si>
  <si>
    <t>PHILLIPS, BURTON W</t>
  </si>
  <si>
    <t>SENIOR ADVISOR &amp; COUNSEL</t>
  </si>
  <si>
    <t>WEKSELBAUM, CAROLINE M</t>
  </si>
  <si>
    <t>SR. LEGIS AIDE &amp; DIR OF SPECIAL PROJ</t>
  </si>
  <si>
    <t>KRUGER, DAVID M</t>
  </si>
  <si>
    <t>JACOBSEN, KENDALL J</t>
  </si>
  <si>
    <t>LEGISLATIVE DIRECTOR</t>
  </si>
  <si>
    <t>BAUMRIN, RURIK A</t>
  </si>
  <si>
    <t>LEGISLATIVE AIDE/COMMUNITY LIAISON</t>
  </si>
  <si>
    <t>BAZELL, STEPHANIE S</t>
  </si>
  <si>
    <t>POLICY DIRECTOR/COUNSEL</t>
  </si>
  <si>
    <t>CLARK, TAYSHA M</t>
  </si>
  <si>
    <t>Brian A. Benjamin</t>
  </si>
  <si>
    <t>Brian A. Benjamin, Office Of Senator, Personal Staff Office, Senate</t>
  </si>
  <si>
    <t>FRASIER, DAIQUAN D</t>
  </si>
  <si>
    <t>SENATOR BRIAN A. BENJAMIN</t>
  </si>
  <si>
    <t>COMMUNITY COORDINATOR</t>
  </si>
  <si>
    <t>JOHNSON, DESHAUNDRA J</t>
  </si>
  <si>
    <t>SCHEDULER / COMMUNITY COORDINATOR</t>
  </si>
  <si>
    <t>DOZIER, KERCENA A</t>
  </si>
  <si>
    <t>ISLER, LUTHER D</t>
  </si>
  <si>
    <t>REILLY, NEIL D</t>
  </si>
  <si>
    <t>COMMUNICATIONS DIRECTOR</t>
  </si>
  <si>
    <t>GILTNER, PHILIP W</t>
  </si>
  <si>
    <t>ELLIS, SABRINA A</t>
  </si>
  <si>
    <t>OFFICE COORDINATOR</t>
  </si>
  <si>
    <t>HARMONGOFF, SHANA</t>
  </si>
  <si>
    <t>DIRECTOR OF COMMUNITY AFFAIRS</t>
  </si>
  <si>
    <t>ALCENA, VALERIE A</t>
  </si>
  <si>
    <t>SPECIAL ASSISTANT TO THE SENATOR</t>
  </si>
  <si>
    <t>KELLY, XIOMARA J</t>
  </si>
  <si>
    <t>MCDERMOTT, MARGARET M</t>
  </si>
  <si>
    <t>DIRECTOR OF SOCIAL SERVICES</t>
  </si>
  <si>
    <t>Brian Kavanagh</t>
  </si>
  <si>
    <t>Brian Kavanagh, Office Of Senator, Personal Staff Office, Senate</t>
  </si>
  <si>
    <t>SEGALL, DANIELLE L</t>
  </si>
  <si>
    <t>SENATOR BRIAN KAVANAGH</t>
  </si>
  <si>
    <t>SCHEDULER</t>
  </si>
  <si>
    <t>ZUCKERMAN, DANIELLE</t>
  </si>
  <si>
    <t>JUNG, FIONA J</t>
  </si>
  <si>
    <t>WEINBERGER, HEDY</t>
  </si>
  <si>
    <t>ADMINISTRATIVE ASSISTANT</t>
  </si>
  <si>
    <t>CHEUNG, LANA S</t>
  </si>
  <si>
    <t>GALARZA-MULLINS, VENUS</t>
  </si>
  <si>
    <t>MOSHER, SHANA E</t>
  </si>
  <si>
    <t>STAIR, CLEVELAND A</t>
  </si>
  <si>
    <t>LEGISLATIVE ASSISTANT</t>
  </si>
  <si>
    <t>Carl L. Marcellino, Office Of Senator, Personal Staff Office, Senate</t>
  </si>
  <si>
    <t>BERGIN, DESMOND J</t>
  </si>
  <si>
    <t>SENATOR CARL L. MARCELLINO</t>
  </si>
  <si>
    <t>OYSTER BAY</t>
  </si>
  <si>
    <t>SAVINO, ELLEN N</t>
  </si>
  <si>
    <t>DICOCCO, JOHN C</t>
  </si>
  <si>
    <t>Catharine M. Young</t>
  </si>
  <si>
    <t>Catharine M. Young, Office Of Senator, Personal Staff Office, Senate</t>
  </si>
  <si>
    <t>MADDALLA, CAROLE R</t>
  </si>
  <si>
    <t>SENATOR CATHARINE M. YOUNG</t>
  </si>
  <si>
    <t>ASSISTANT DIRECTOR OF OPERATIONS/ OF</t>
  </si>
  <si>
    <t>GRONEMEIER, DARRELL F</t>
  </si>
  <si>
    <t>OLEAN</t>
  </si>
  <si>
    <t>DISTRICT COMMUNICATIONS COORDINATOR</t>
  </si>
  <si>
    <t>AUMICK, DEBORAH A</t>
  </si>
  <si>
    <t>CONSTITUENT SPECIALIST</t>
  </si>
  <si>
    <t>FILLGROVE, GEORGE L</t>
  </si>
  <si>
    <t>CONSTITUENT RELATIONS MANAGER</t>
  </si>
  <si>
    <t>CULBERTSON, JAMES A</t>
  </si>
  <si>
    <t>EBERTH, JOHN T</t>
  </si>
  <si>
    <t>COMMUNICATIONS SPECIALIST</t>
  </si>
  <si>
    <t>SORBERO, JOSEPH A</t>
  </si>
  <si>
    <t>SCHMIDT, JULIE A</t>
  </si>
  <si>
    <t>DISTRICT COORDINATOR</t>
  </si>
  <si>
    <t>STIMSON, KARA L</t>
  </si>
  <si>
    <t>SECRETARY</t>
  </si>
  <si>
    <t>MULDOWNEY, KEVIN J</t>
  </si>
  <si>
    <t>JAMESTOWN</t>
  </si>
  <si>
    <t>CONSTITUENT RELATIONS SPECIALIST</t>
  </si>
  <si>
    <t>VANSTROM, LISA A</t>
  </si>
  <si>
    <t>HILL, LISA D</t>
  </si>
  <si>
    <t>GONZALEZ, MELISSA K</t>
  </si>
  <si>
    <t>DIR. OF OPERATIONS &amp; LEGIS. DIRECTOR</t>
  </si>
  <si>
    <t>HOLCOMB, RANDALL G</t>
  </si>
  <si>
    <t>DEBRINO, RYAN J</t>
  </si>
  <si>
    <t>DIRECTOR OF CORRESPONDENCE</t>
  </si>
  <si>
    <t>ROWLEY, SUSAN J</t>
  </si>
  <si>
    <t>BERGHELA JR, CARMINE</t>
  </si>
  <si>
    <t>CH/DOCUMENT ROOM</t>
  </si>
  <si>
    <t>DOCUMENT CLERK</t>
  </si>
  <si>
    <t>TATKO, MARK R</t>
  </si>
  <si>
    <t>ASST DOCUMENT ROOM MANAGER</t>
  </si>
  <si>
    <t>MCLEOD, RYAN J</t>
  </si>
  <si>
    <t>SUPERVISOR OF LEGISLATIVE SERVICES</t>
  </si>
  <si>
    <t>CARRK JR, VICTOR J</t>
  </si>
  <si>
    <t>DOCUMENT ROOM MANAGER</t>
  </si>
  <si>
    <t>HENNE, BRITTANY M</t>
  </si>
  <si>
    <t>CH/JOURNAL CLERK'S OFFICE</t>
  </si>
  <si>
    <t>BILL JACKETING CLERK</t>
  </si>
  <si>
    <t>RUGGLES, DANIEL G</t>
  </si>
  <si>
    <t>SUPERVISOR SENATE DESK OPERATIONS</t>
  </si>
  <si>
    <t>LILAC, JEFFREY P</t>
  </si>
  <si>
    <t>DULONG, JESSICA A</t>
  </si>
  <si>
    <t>DESK OPERATIONS CLERK</t>
  </si>
  <si>
    <t>RETAJCZYK, MARK D</t>
  </si>
  <si>
    <t>SENATE DESK OPERATIONS CLERK</t>
  </si>
  <si>
    <t>CAREY, MARY E</t>
  </si>
  <si>
    <t>JOURNAL CLERK</t>
  </si>
  <si>
    <t>TIBERIA, ROBERT</t>
  </si>
  <si>
    <t>DEPUTY JOURNAL CLERK</t>
  </si>
  <si>
    <t>D'ALBA, SUZANNE D</t>
  </si>
  <si>
    <t>COOK, CHRISTOPHER J</t>
  </si>
  <si>
    <t>CHAMBER SERVICES</t>
  </si>
  <si>
    <t>DIRECTOR OF CHAMBER SERVICES</t>
  </si>
  <si>
    <t>BURTON, KATHLEEN E</t>
  </si>
  <si>
    <t>CLERK/HOME RULE SECRETARY</t>
  </si>
  <si>
    <t>FALLON, MICHAEL C</t>
  </si>
  <si>
    <t>DIRECTOR</t>
  </si>
  <si>
    <t>Christopher Jacobs</t>
  </si>
  <si>
    <t>Christopher Jacobs, Office Of Senator, Personal Staff Office, Senate</t>
  </si>
  <si>
    <t>SAVAGE, CHRISTOPHER P</t>
  </si>
  <si>
    <t>SENATOR CHRISTOPHER JACOBS</t>
  </si>
  <si>
    <t>BUFFALO</t>
  </si>
  <si>
    <t>BALKIN, EMMA C</t>
  </si>
  <si>
    <t>SENATE AIDE</t>
  </si>
  <si>
    <t>PALASIESKI, FRANCIS J</t>
  </si>
  <si>
    <t>KIRKWOOD, JAMES A</t>
  </si>
  <si>
    <t>SHAPIRO, JEFFREY B</t>
  </si>
  <si>
    <t>LEGISLATIVE AIDE</t>
  </si>
  <si>
    <t>GRECO, MICHAEL A</t>
  </si>
  <si>
    <t>MANAGER CONSTITUENT SERVICES</t>
  </si>
  <si>
    <t>JENSEN, MICHELLE M</t>
  </si>
  <si>
    <t>PFEIFFER, PAUL S</t>
  </si>
  <si>
    <t>O'NEIL, SEAN P</t>
  </si>
  <si>
    <t>FIELD REPRESENTATIVE</t>
  </si>
  <si>
    <t>CORCORAN, BRIDGET A</t>
  </si>
  <si>
    <t>Daphne Jordan</t>
  </si>
  <si>
    <t>Daphne Jordan, Office Of Senator, Personal Staff Office, Senate</t>
  </si>
  <si>
    <t>CASALE, DANIEL F</t>
  </si>
  <si>
    <t>SENATOR DAPHNE JORDAN</t>
  </si>
  <si>
    <t>DIRECTOR OF CONSTITUENT SERVICES</t>
  </si>
  <si>
    <t>FITZPATRICK, JOSHUA K</t>
  </si>
  <si>
    <t>COMMUNICATIONS AND POLICY DIRECTOR</t>
  </si>
  <si>
    <t>THOMPSON, KRISTEN M</t>
  </si>
  <si>
    <t>HUNEAU, LAURA A</t>
  </si>
  <si>
    <t>OFFICE MANAGER</t>
  </si>
  <si>
    <t>GARDINIER, M STEPHANIE</t>
  </si>
  <si>
    <t>ADMINISTRATIVE ASSISTANT &amp; COLUMBIA</t>
  </si>
  <si>
    <t>CRONIN, PATRICK J</t>
  </si>
  <si>
    <t>GEMELLARO, PETER J</t>
  </si>
  <si>
    <t>LEGIS ANALYST CONST. SVCS SPECIALIST</t>
  </si>
  <si>
    <t>David J. Valesky, Office Of Senator, Personal Staff Office, Senate</t>
  </si>
  <si>
    <t>MAJOK, CHOL-AWAN A</t>
  </si>
  <si>
    <t>SENATOR DAVID J. VALESKY</t>
  </si>
  <si>
    <t>COMMUNITY ENGAGEMENT REPRESENTATIVE</t>
  </si>
  <si>
    <t>WILKINSON, JACOB R</t>
  </si>
  <si>
    <t>MARTINO, JESSICA A</t>
  </si>
  <si>
    <t>SENIOR ADMINISTRATIVE AIDE</t>
  </si>
  <si>
    <t>TITUS, MEGHAN M</t>
  </si>
  <si>
    <t>BUTLER, SCOTT R</t>
  </si>
  <si>
    <t>David S. Carlucci</t>
  </si>
  <si>
    <t>David S. Carlucci, Office Of Senator, Personal Staff Office, Senate</t>
  </si>
  <si>
    <t>CAHILL, BRENDAN C</t>
  </si>
  <si>
    <t>SENATOR DAVID S. CARLUCCI</t>
  </si>
  <si>
    <t>NEW CITY</t>
  </si>
  <si>
    <t>COFFIN, BRIAN M</t>
  </si>
  <si>
    <t>COHEN, DANIEL B</t>
  </si>
  <si>
    <t>OSSINING</t>
  </si>
  <si>
    <t>MULGREW, JOHN P</t>
  </si>
  <si>
    <t>MUELLER, MARY F</t>
  </si>
  <si>
    <t>ALEXIS, STEPHANIE M</t>
  </si>
  <si>
    <t>MARX JR, CHRISTOPHER B</t>
  </si>
  <si>
    <t>MCNEIL, REBECCA J</t>
  </si>
  <si>
    <t>EXECUTIVE AIDE</t>
  </si>
  <si>
    <t>Diane J. Savino</t>
  </si>
  <si>
    <t>Diane J. Savino, Office Of Senator, Personal Staff Office, Senate</t>
  </si>
  <si>
    <t>ONEILL, BARBARA M</t>
  </si>
  <si>
    <t>SENATOR DIANE J. SAVINO</t>
  </si>
  <si>
    <t>SENIOR ADVISOR</t>
  </si>
  <si>
    <t>PATTERSON, BRANDON S</t>
  </si>
  <si>
    <t>DIRECTOR OF OPERATIONS</t>
  </si>
  <si>
    <t>SPANTON, JESSICA</t>
  </si>
  <si>
    <t>OPERATIONS COORDINATOR</t>
  </si>
  <si>
    <t>CARBONE, JOANNE</t>
  </si>
  <si>
    <t>DIRECTOR OF SCHEDULING</t>
  </si>
  <si>
    <t>FIORE, OLGA</t>
  </si>
  <si>
    <t>CATALDO, ROBERT L</t>
  </si>
  <si>
    <t>MECCA, VICTORIA R</t>
  </si>
  <si>
    <t>Elizabeth Little</t>
  </si>
  <si>
    <t>Elizabeth Little, Office Of Senator, Personal Staff Office, Senate</t>
  </si>
  <si>
    <t>LUCAS, BONNIE J</t>
  </si>
  <si>
    <t>SENATOR ELIZABETH 0'C. LITTLE</t>
  </si>
  <si>
    <t>PLATTSBURGH</t>
  </si>
  <si>
    <t>MANTELLO, CARMELLA R</t>
  </si>
  <si>
    <t>BARTON, CATHERINE H</t>
  </si>
  <si>
    <t>GLENS FALLS</t>
  </si>
  <si>
    <t>CONSTITUENT SERVICE AIDE</t>
  </si>
  <si>
    <t>MACENTEE, DANIEL E</t>
  </si>
  <si>
    <t>CHIEF OF STAFF &amp; DIRECTOR OF COMMUNI</t>
  </si>
  <si>
    <t>LUNT, JENNIFER L</t>
  </si>
  <si>
    <t>EDUCATION ADVISOR</t>
  </si>
  <si>
    <t>SCHERER, KEITH M</t>
  </si>
  <si>
    <t>COMMUNITY OUTREACH DIRECTOR</t>
  </si>
  <si>
    <t>MCDONALD, MARY P</t>
  </si>
  <si>
    <t>SCHEDULER / LEGISLATIVE ASSISTANT</t>
  </si>
  <si>
    <t>MAROUN, PAUL A</t>
  </si>
  <si>
    <t>NORTH COUNTRY COORD./COUNSEL</t>
  </si>
  <si>
    <t>HENDERSON, SHARON</t>
  </si>
  <si>
    <t>SPECIAL PROJECTS COORDINATOR</t>
  </si>
  <si>
    <t>PAINE, JUDITH L</t>
  </si>
  <si>
    <t>FO/ACCOUNTS PAYABLE</t>
  </si>
  <si>
    <t>ACCOUNT CLERK</t>
  </si>
  <si>
    <t>GARDELL, MARIA L</t>
  </si>
  <si>
    <t>DEPUTY ACCOUNTS PAYABLE MANAGER</t>
  </si>
  <si>
    <t>GOULD, SHEILA J</t>
  </si>
  <si>
    <t>ACCOUNTS PAYABLE MANAGER</t>
  </si>
  <si>
    <t>COSTANZO, SUSAN L</t>
  </si>
  <si>
    <t>COLWELL, TIFFANY A</t>
  </si>
  <si>
    <t>FRANGELLA, DAVID S</t>
  </si>
  <si>
    <t>FO/PAYROLL</t>
  </si>
  <si>
    <t>GENERAL CLERK</t>
  </si>
  <si>
    <t>KENNY, JACKLYN M</t>
  </si>
  <si>
    <t>SENIOR PAYROLL PROCESSOR</t>
  </si>
  <si>
    <t>BARTZ, MELISSA R</t>
  </si>
  <si>
    <t>PAYROLL PROCESSOR</t>
  </si>
  <si>
    <t>DUPRE, SHARON M</t>
  </si>
  <si>
    <t>PAYROLL MANAGER</t>
  </si>
  <si>
    <t>LENT, STACI M</t>
  </si>
  <si>
    <t>Fred Akshar</t>
  </si>
  <si>
    <t>Fred Akshar, Office Of Senator, Personal Staff Office, Senate</t>
  </si>
  <si>
    <t>CAPOZZI, ANTHONY J</t>
  </si>
  <si>
    <t>SENATOR FREDERICK J. AKSHAR II</t>
  </si>
  <si>
    <t>BINGHAMTON</t>
  </si>
  <si>
    <t>FEDERMAN, BENJAMIN L</t>
  </si>
  <si>
    <t>GRAFTON, CHERYL K</t>
  </si>
  <si>
    <t>PUBLIC AFFAIRS COORDINATOR</t>
  </si>
  <si>
    <t>GRIPPO, DANIEL J</t>
  </si>
  <si>
    <t>CONSTITUENT SERVICES ASSISTANT</t>
  </si>
  <si>
    <t>PRIEST, EMMANUEL L</t>
  </si>
  <si>
    <t>DIRECTOR OF PUBLIC AFFAIRS</t>
  </si>
  <si>
    <t>MILLER, MARCIA E</t>
  </si>
  <si>
    <t>PUBLIC AFFAIRS ASSISTANT</t>
  </si>
  <si>
    <t>ALPAUGH, ROBIN M</t>
  </si>
  <si>
    <t>George Amedore</t>
  </si>
  <si>
    <t>George Amedore, Office Of Senator, Personal Staff Office, Senate</t>
  </si>
  <si>
    <t>CARDILLO, CATHY L</t>
  </si>
  <si>
    <t>SENATOR GEORGE AMEDORE</t>
  </si>
  <si>
    <t>WILLIAMS, CHRISTOPHER M</t>
  </si>
  <si>
    <t>BREAKELL, DOUGLAS A</t>
  </si>
  <si>
    <t>MILLER, EILEEN E</t>
  </si>
  <si>
    <t>DIRECTOR OF COMMUNICATIONS &amp; OPERATI</t>
  </si>
  <si>
    <t>HAYNES, HEIDI L</t>
  </si>
  <si>
    <t>KINGSTON</t>
  </si>
  <si>
    <t>CROTTY, PATRICIA A</t>
  </si>
  <si>
    <t>KELDER, RANDI M</t>
  </si>
  <si>
    <t>CONSTITUENT COORDINATOR</t>
  </si>
  <si>
    <t>SENECAL, RYAN S</t>
  </si>
  <si>
    <t>Jamaal Bailey</t>
  </si>
  <si>
    <t>Jamaal Bailey, Office Of Senator, Personal Staff Office, Senate</t>
  </si>
  <si>
    <t>MEZA, ASHLEY</t>
  </si>
  <si>
    <t>SENATOR JAMAAL BAILEY</t>
  </si>
  <si>
    <t>BRONX</t>
  </si>
  <si>
    <t>ASSOCIATE PRESS OFFICER</t>
  </si>
  <si>
    <t>MADDOX, DOMINIQUE E</t>
  </si>
  <si>
    <t>ADDOH, ISAAC</t>
  </si>
  <si>
    <t>JENKINS-COX, JACQUELINE M</t>
  </si>
  <si>
    <t>PARSON, JASCELYN L</t>
  </si>
  <si>
    <t>LAIDLEY, JASON D</t>
  </si>
  <si>
    <t>AGOSTO, KENNETH G</t>
  </si>
  <si>
    <t>FROHBERG, LESLIE G</t>
  </si>
  <si>
    <t>Maria Angelica</t>
  </si>
  <si>
    <t>Martinez Corzo</t>
  </si>
  <si>
    <t>MARTINEZ CORZO, MARIA ANGELICA</t>
  </si>
  <si>
    <t>DIRECTOR OF POLICY &amp; LEGISLATION</t>
  </si>
  <si>
    <t>GARAY, NANCY J</t>
  </si>
  <si>
    <t>OGILVIE, RANELL</t>
  </si>
  <si>
    <t>GROOM, UNIQUE N</t>
  </si>
  <si>
    <t>COLLINGS, MONTYNAL B</t>
  </si>
  <si>
    <t>MORELLO, SALVATTORE</t>
  </si>
  <si>
    <t>VALERA, AMANDA M</t>
  </si>
  <si>
    <t>James L. Seward</t>
  </si>
  <si>
    <t>James L. Seward, Office Of Senator, Personal Staff Office, Senate</t>
  </si>
  <si>
    <t>SEAMON, CATHERINE M</t>
  </si>
  <si>
    <t>SENATOR JAMES L. SEWARD</t>
  </si>
  <si>
    <t>ONEONTA</t>
  </si>
  <si>
    <t>OECHSNER, CHERYL A</t>
  </si>
  <si>
    <t>OFFICE ASSISTANT</t>
  </si>
  <si>
    <t>CANNISTRA, DOUGLAS B</t>
  </si>
  <si>
    <t>STAFF ASSISTANT</t>
  </si>
  <si>
    <t>DAVIE, DUNCAN S</t>
  </si>
  <si>
    <t>BISHOP, JEFFREY C</t>
  </si>
  <si>
    <t>BAILEY, JOSHUA C</t>
  </si>
  <si>
    <t>TAYLOR, JULIE L</t>
  </si>
  <si>
    <t>HEIMROTH, LAURIE A</t>
  </si>
  <si>
    <t>COMMITTEE CLERK</t>
  </si>
  <si>
    <t>KING, LUANN M</t>
  </si>
  <si>
    <t>CORTLAND</t>
  </si>
  <si>
    <t>SMITH, MARY L</t>
  </si>
  <si>
    <t>HERKIMER</t>
  </si>
  <si>
    <t>James Sanders</t>
  </si>
  <si>
    <t>James Sanders, Office Of Senator, Personal Staff Office, Senate</t>
  </si>
  <si>
    <t>COSTELLA, ANNMARIE</t>
  </si>
  <si>
    <t>SENATOR JAMES SANDERS</t>
  </si>
  <si>
    <t>JAMAICA</t>
  </si>
  <si>
    <t>O'NEILL, ASHLEY L</t>
  </si>
  <si>
    <t>EXECUTIVE ASSISTANT/SCHEDULER</t>
  </si>
  <si>
    <t>UZOIGWE, CHIEDU A</t>
  </si>
  <si>
    <t>CONSTITUENT SERVICES</t>
  </si>
  <si>
    <t>BENJAMIN, LATOYA R</t>
  </si>
  <si>
    <t>DIRECTOR OF ECONOMIC DEVELOPMENT</t>
  </si>
  <si>
    <t>GEORGE, LISA M</t>
  </si>
  <si>
    <t>FAR ROCKAWAY</t>
  </si>
  <si>
    <t>ALEXANDER, PAUL A</t>
  </si>
  <si>
    <t>HAMM, TAJUANA</t>
  </si>
  <si>
    <t>DEPUTY CHIEF STAFF / SENIOR ADVISOR</t>
  </si>
  <si>
    <t>JOHNSON, ZALEIKA V</t>
  </si>
  <si>
    <t>HOLLAND, MARVIN W</t>
  </si>
  <si>
    <t>James G. Skoufis</t>
  </si>
  <si>
    <t>James Skoufis, Office Of Senator, Personal Staff Office, Senate</t>
  </si>
  <si>
    <t>COYNE, BRENDAN G</t>
  </si>
  <si>
    <t>SENATOR JAMES SKOUFIS</t>
  </si>
  <si>
    <t>NEW WINDSOR</t>
  </si>
  <si>
    <t>COMMUNICATIONS ASSOCIATE</t>
  </si>
  <si>
    <t>VALLE, CARLOS F</t>
  </si>
  <si>
    <t>RODRIGUEZ, CHRISTINE M</t>
  </si>
  <si>
    <t>SENIOR GRANTS SPECIALIST</t>
  </si>
  <si>
    <t>TAUTEL, LAURIE R</t>
  </si>
  <si>
    <t>ANAGNOSTAKIS, MICHAEL</t>
  </si>
  <si>
    <t>GODDARD, ALEXANDER D</t>
  </si>
  <si>
    <t>SCHEDULER &amp; CONSTIT. RELATIONS COORD</t>
  </si>
  <si>
    <t>Maria Camila Gomez-osorio</t>
  </si>
  <si>
    <t>GOMEZ-OSORIO, MARIA CAMILA</t>
  </si>
  <si>
    <t>GULOTTA, JESSICA L</t>
  </si>
  <si>
    <t>MAZZARIELLO, MICHAEL</t>
  </si>
  <si>
    <t>CHIEF OF INVESTIGATIONS</t>
  </si>
  <si>
    <t>RABBITTS, DAVID A</t>
  </si>
  <si>
    <t>Elijah A Reichlin-melnick</t>
  </si>
  <si>
    <t>REICHLIN-MELNICK, ELIJAH A</t>
  </si>
  <si>
    <t>James Tedisco</t>
  </si>
  <si>
    <t>James Tedisco, Office Of Senator, Personal Staff Office, Senate</t>
  </si>
  <si>
    <t>KRAMER, ADAM D</t>
  </si>
  <si>
    <t>SENATOR JAMES TEDISCO</t>
  </si>
  <si>
    <t>CHIEF OF STAFF/DIR. COMMUNICATIONS</t>
  </si>
  <si>
    <t>BLIZINSKI, ALEXANDER J</t>
  </si>
  <si>
    <t>BIANCHI, ANTONIO M</t>
  </si>
  <si>
    <t>CLIFTON PARK</t>
  </si>
  <si>
    <t>FENTON, CASEY D</t>
  </si>
  <si>
    <t>RHODES, CHRISTOPHER M</t>
  </si>
  <si>
    <t>SUSKI, FRANCEINE D</t>
  </si>
  <si>
    <t>CONSTITUENT SERVICES COORDINATOR</t>
  </si>
  <si>
    <t>CONKLING-DONOVAN, JENNIFER P</t>
  </si>
  <si>
    <t>JOHNSTOWN</t>
  </si>
  <si>
    <t>PIRRO, JONATHAN A</t>
  </si>
  <si>
    <t>POLICY DIRECTOR</t>
  </si>
  <si>
    <t>KENNEALLY, MICHAEL J</t>
  </si>
  <si>
    <t>MANSION, MICHAEL P</t>
  </si>
  <si>
    <t>DEMARTINO, SHIRLEY A</t>
  </si>
  <si>
    <t>EXECUTIVE SECRETARY</t>
  </si>
  <si>
    <t>ELLIS, TRACY A</t>
  </si>
  <si>
    <t>DIRECTOR CONSTITUENT RELATIONS</t>
  </si>
  <si>
    <t>Jeffrey D. Klein, Office Of Senator, Personal Staff Office, Senate</t>
  </si>
  <si>
    <t>RODRIGUEZ JR, JOSE`</t>
  </si>
  <si>
    <t>SENATOR JEFFREY D. KLEIN</t>
  </si>
  <si>
    <t>EXECUTIVE DIRECTOR/DISTRICT OFFICE</t>
  </si>
  <si>
    <t>Jen Metzger</t>
  </si>
  <si>
    <t>Jen Metzger, Office Of Senator, Personal Staff Office, Senate</t>
  </si>
  <si>
    <t>FALLON, AMANDA A</t>
  </si>
  <si>
    <t>SENATOR JEN METZGER</t>
  </si>
  <si>
    <t>ALBANY OFFICE DIRECTOR</t>
  </si>
  <si>
    <t>PERO, KYLE T</t>
  </si>
  <si>
    <t>BERLIANT, LESLIE K</t>
  </si>
  <si>
    <t>MIDDLETOWN</t>
  </si>
  <si>
    <t>CORDELLA, MASSIMO</t>
  </si>
  <si>
    <t>HELMER, ELIZABETH A</t>
  </si>
  <si>
    <t>MYSLIK, AMY L</t>
  </si>
  <si>
    <t>Jesse Hamilton, Office Of Senator, Personal Staff Office, Senate</t>
  </si>
  <si>
    <t>FULLERTON, EAN W</t>
  </si>
  <si>
    <t>SENATOR JESSE HAMILTON</t>
  </si>
  <si>
    <t>BROOKLYN</t>
  </si>
  <si>
    <t>COMMUNICATIONS AND RESEARCH DIRECTOR</t>
  </si>
  <si>
    <t>Jim Gaughran</t>
  </si>
  <si>
    <t>Jim Gaughran, Office Of Senator, Personal Staff Office, Senate</t>
  </si>
  <si>
    <t>SORISI, ELENA M</t>
  </si>
  <si>
    <t>SENATOR JAMES F. GAUGHRAN</t>
  </si>
  <si>
    <t>CLEMENCY, KEVIN W</t>
  </si>
  <si>
    <t>FERONE, MARIO A</t>
  </si>
  <si>
    <t>ESPINOZA, MARISSA A</t>
  </si>
  <si>
    <t>LOPEZ, ROBERT</t>
  </si>
  <si>
    <t>THACHIL, LIYAMOL R</t>
  </si>
  <si>
    <t>John Brooks</t>
  </si>
  <si>
    <t>John Brooks, Office Of Senator, Personal Staff Office, Senate</t>
  </si>
  <si>
    <t>STONE, CAROLYN T</t>
  </si>
  <si>
    <t>SENATOR JOHN BROOKS</t>
  </si>
  <si>
    <t>MASSAPEQUA</t>
  </si>
  <si>
    <t>RUSSO, CHRISTOPHER J</t>
  </si>
  <si>
    <t>FARRELL, GABRIELLA M</t>
  </si>
  <si>
    <t>JAIKARAN, JENNIFER</t>
  </si>
  <si>
    <t>DEVLIN, KEVIN C</t>
  </si>
  <si>
    <t>MARTINEZ, LUCIA Y</t>
  </si>
  <si>
    <t>REID, MICHAEL F</t>
  </si>
  <si>
    <t>LEONARD, MASON R</t>
  </si>
  <si>
    <t>John Defrancisco</t>
  </si>
  <si>
    <t>John Defrancisco, Office Of Senator, Personal Staff Office, Senate</t>
  </si>
  <si>
    <t>LUTHER, CAROLE M</t>
  </si>
  <si>
    <t>SENATOR JOHN DEFRANCISCO</t>
  </si>
  <si>
    <t>CARD, HERMON R</t>
  </si>
  <si>
    <t>DENZAK, JORDAN M</t>
  </si>
  <si>
    <t>CONSTITUENT SERVICES REPRESENTATIVE</t>
  </si>
  <si>
    <t>SOMMERS, MICHAEL J</t>
  </si>
  <si>
    <t>BURTIS, CHRISTINA E</t>
  </si>
  <si>
    <t>RECEPTIONIST</t>
  </si>
  <si>
    <t>John J. Bonacic, Office Of Senator, Personal Staff Office, Senate</t>
  </si>
  <si>
    <t>WINCHELL, ANDREW J</t>
  </si>
  <si>
    <t>SENATOR JOHN J. BONACIC</t>
  </si>
  <si>
    <t>DRAKE, JOANN</t>
  </si>
  <si>
    <t>ITZLA, ROBERT H</t>
  </si>
  <si>
    <t>MOLE, TINA B</t>
  </si>
  <si>
    <t>John J. Flanagan</t>
  </si>
  <si>
    <t>John J. Flanagan, Office Of Senator, Personal Staff Office, Senate</t>
  </si>
  <si>
    <t>MEYER, ANGELA</t>
  </si>
  <si>
    <t>SENATOR JOHN J. FLANAGAN</t>
  </si>
  <si>
    <t>SMITHTOWN</t>
  </si>
  <si>
    <t>LANG, ANNMARIE</t>
  </si>
  <si>
    <t>DECARMINE-NUCCI, CAROL A</t>
  </si>
  <si>
    <t>WIRTH, MONICA H</t>
  </si>
  <si>
    <t>SCHNELL, NANCY A</t>
  </si>
  <si>
    <t>DIST. OFFICE COMMUNICATIONS COORD.</t>
  </si>
  <si>
    <t>BENNARDO, RAYMOND M</t>
  </si>
  <si>
    <t>CAROPPOLI, ROBERT M</t>
  </si>
  <si>
    <t>MUELLER, ROBIN J</t>
  </si>
  <si>
    <t>SPECIAL ASSISTANT MAJORITY LEADER</t>
  </si>
  <si>
    <t>John Liu</t>
  </si>
  <si>
    <t>John Liu, Office Of Senator, Personal Staff Office, Senate</t>
  </si>
  <si>
    <t>BARUCH, BARBARA</t>
  </si>
  <si>
    <t>SENATOR JOHN C. LIU</t>
  </si>
  <si>
    <t>BAYSIDE</t>
  </si>
  <si>
    <t>COMMUNITY REPRESENTATIVE</t>
  </si>
  <si>
    <t>DELLAQUILA, LISA B</t>
  </si>
  <si>
    <t>LEE, SOO J</t>
  </si>
  <si>
    <t>COMMUNITY MANAGER</t>
  </si>
  <si>
    <t>LIU, SHIANG</t>
  </si>
  <si>
    <t>Jose G. Rivera</t>
  </si>
  <si>
    <t>Jose G. Rivera, Office Of Senator, Personal Staff Office, Senate</t>
  </si>
  <si>
    <t>FINOL, ANNALICIA P</t>
  </si>
  <si>
    <t>SENATOR JOSE G. RIVERA</t>
  </si>
  <si>
    <t>REYES, HENNESSY S</t>
  </si>
  <si>
    <t>COMMUNITY AFFAIRS REPRESENTATIVE</t>
  </si>
  <si>
    <t>BAEZ, JAY</t>
  </si>
  <si>
    <t>POLICY ANALYST/COMMUNITY LIAISON</t>
  </si>
  <si>
    <t>MATTHEW, LATOYA</t>
  </si>
  <si>
    <t>DIRECTOR OF COMNTY AFFAIRS &amp; COUNSEL</t>
  </si>
  <si>
    <t>FOX, MICHAEL J</t>
  </si>
  <si>
    <t>RONDON-ALMONTE, MIGUEL A</t>
  </si>
  <si>
    <t>FERRARI, RACHEL M</t>
  </si>
  <si>
    <t>DIRECTOR OF STRATEGIC PLANNING AND S</t>
  </si>
  <si>
    <t>MUNT, VALERIA M</t>
  </si>
  <si>
    <t>BARRETO, LILLIAN</t>
  </si>
  <si>
    <t>COMMUNITY AFFAIRS ASSISTANT</t>
  </si>
  <si>
    <t>MENDEZ, JOANNA R</t>
  </si>
  <si>
    <t>VIVAR, DENISE I</t>
  </si>
  <si>
    <t>Jose M. Serrano</t>
  </si>
  <si>
    <t>Jose M. Serrano, Office Of Senator, Personal Staff Office, Senate</t>
  </si>
  <si>
    <t>DAMALAS, GEORGE R</t>
  </si>
  <si>
    <t>SENATOR JOSE M. SERRANO</t>
  </si>
  <si>
    <t>PEREZ-LOPEZ, JOSE-RAMON</t>
  </si>
  <si>
    <t>COMMISSO, JULIANA M</t>
  </si>
  <si>
    <t>OFFICE MANAGER/ALBANY</t>
  </si>
  <si>
    <t>BROCK, TERELL L</t>
  </si>
  <si>
    <t>HASSAN, SUAD I</t>
  </si>
  <si>
    <t>OLIVO, DAMARIS C</t>
  </si>
  <si>
    <t>SANTOS, SAADIA</t>
  </si>
  <si>
    <t>Joseph A. Griffo</t>
  </si>
  <si>
    <t>Joseph A. Griffo, Office Of Senator, Personal Staff Office, Senate</t>
  </si>
  <si>
    <t>ADEY, BRIAN T</t>
  </si>
  <si>
    <t>SENATOR JOSEPH A. GRIFFO</t>
  </si>
  <si>
    <t>UTICA</t>
  </si>
  <si>
    <t>DIRECTOR OF OPERATIONS AND ADMINISTR</t>
  </si>
  <si>
    <t>STAFFORD, DEANNA L</t>
  </si>
  <si>
    <t>DIR. OF CONST. SERV. COMMUN. RELAT</t>
  </si>
  <si>
    <t>PURCELL, GERALDINE E</t>
  </si>
  <si>
    <t>DIRECTOR OF LEGISLATION AND COMMITTE</t>
  </si>
  <si>
    <t>DURKISH, JAMES A</t>
  </si>
  <si>
    <t>LOWVILLE</t>
  </si>
  <si>
    <t>CONSTITUENT REPRESENTATIVE</t>
  </si>
  <si>
    <t>KINDERMAN, REED A</t>
  </si>
  <si>
    <t>DIRECTOR OF LEGISLATIVE AFFAIRS</t>
  </si>
  <si>
    <t>MILLER, RICHARD A</t>
  </si>
  <si>
    <t>CORRESPONDENCE SPECIALIST</t>
  </si>
  <si>
    <t>ASHLAW, RICHARD L</t>
  </si>
  <si>
    <t>MASSENA</t>
  </si>
  <si>
    <t>GEROULD, SAMUEL A</t>
  </si>
  <si>
    <t>DARCANGELO, SHELLY K</t>
  </si>
  <si>
    <t>DEPUTY DIRECTOR OF CONSTITUENT SERV.</t>
  </si>
  <si>
    <t>FANELLI, KENNETH J</t>
  </si>
  <si>
    <t>LATELLA, MARINA E</t>
  </si>
  <si>
    <t>CLERK</t>
  </si>
  <si>
    <t>Joseph E. Robach</t>
  </si>
  <si>
    <t>Joseph E. Robach, Office Of Senator, Personal Staff Office, Senate</t>
  </si>
  <si>
    <t>DOTTER, ASHLEY P</t>
  </si>
  <si>
    <t>SENATOR JOSEPH E. ROBACH</t>
  </si>
  <si>
    <t>ROCHESTER</t>
  </si>
  <si>
    <t>SPCL EVNTS CONSTIT RELATIONS COORD</t>
  </si>
  <si>
    <t>ALLKOFER, FRANK X</t>
  </si>
  <si>
    <t>CONSTITUENT RELATIONS AIDE</t>
  </si>
  <si>
    <t>JENSEN, JOSHUA T</t>
  </si>
  <si>
    <t>BURGESS, KATELIN E</t>
  </si>
  <si>
    <t>MUNZINGER, KATHERINE B</t>
  </si>
  <si>
    <t>JACKSON, PATRICIA A</t>
  </si>
  <si>
    <t>ANTHONY, PATRICIA W</t>
  </si>
  <si>
    <t>BARZ, STEVEN T</t>
  </si>
  <si>
    <t>RAGAZZO, TIMOTHY P</t>
  </si>
  <si>
    <t>DIRECTOR OF OPERATIONS &amp; LEGISLATION</t>
  </si>
  <si>
    <t>BROKER, TYLER P</t>
  </si>
  <si>
    <t>RANSOM, NOLAN T</t>
  </si>
  <si>
    <t>Joseph P Addabbo Jr</t>
  </si>
  <si>
    <t>Joseph P Addabbo Jr, Office Of Senator, Personal Staff Office, Senate</t>
  </si>
  <si>
    <t>GIUDICE, ANTHONY</t>
  </si>
  <si>
    <t>SENATOR JOSEPH P. ADDABBO, JR.</t>
  </si>
  <si>
    <t>HOWARD BEACH</t>
  </si>
  <si>
    <t>PRESS SECRETARY/SPECIAL EVENTS COORD</t>
  </si>
  <si>
    <t>MOORE, CARL V</t>
  </si>
  <si>
    <t>GRECH, EVA</t>
  </si>
  <si>
    <t>KASH, JANET K</t>
  </si>
  <si>
    <t>GRIFFIN, JEFFREY R</t>
  </si>
  <si>
    <t>MIDDLE VILLAGE</t>
  </si>
  <si>
    <t>PORTH, KRISTI D</t>
  </si>
  <si>
    <t>GIANNELLI, NEIL C</t>
  </si>
  <si>
    <t>MCCABE, PATRICIA</t>
  </si>
  <si>
    <t>DOREMUS, SANDEE</t>
  </si>
  <si>
    <t>SPELLMAN, SARAH E</t>
  </si>
  <si>
    <t>DELLANNO, THOMAS A</t>
  </si>
  <si>
    <t>ASSISTANT COMMUNITY LIAISON</t>
  </si>
  <si>
    <t>CLARK, VICTORIA L</t>
  </si>
  <si>
    <t>Kathleen Marchione, Office Of Senator, Personal Staff Office, Senate</t>
  </si>
  <si>
    <t>JEANSON, KATHY A</t>
  </si>
  <si>
    <t>SENATOR KATHLEEN MARCHIONE</t>
  </si>
  <si>
    <t>LEWIS, TOM L</t>
  </si>
  <si>
    <t>DEPUTY CHIEF STAFF DIR OF OPERATIONS</t>
  </si>
  <si>
    <t>HERRICK, SALLY A</t>
  </si>
  <si>
    <t>Kemp Hannon, Office Of Senator, Personal Staff Office, Senate</t>
  </si>
  <si>
    <t>GOODRICH, DANIEL D</t>
  </si>
  <si>
    <t>SENATOR KEMP HANNON</t>
  </si>
  <si>
    <t>GARDEN CITY</t>
  </si>
  <si>
    <t>BEMISS, ERICA D</t>
  </si>
  <si>
    <t>VITA, JACQUELINE A</t>
  </si>
  <si>
    <t>SENIOR LEGISLATIVE AIDE</t>
  </si>
  <si>
    <t>ADAMS, JANET</t>
  </si>
  <si>
    <t>FOLEY, MARILYN A</t>
  </si>
  <si>
    <t>Kenneth P. Lavalle</t>
  </si>
  <si>
    <t>Kenneth P. Lavalle, Office Of Senator, Personal Staff Office, Senate</t>
  </si>
  <si>
    <t>EISENHUT, ANN</t>
  </si>
  <si>
    <t>SENATOR KENNETH P. LAVALLE</t>
  </si>
  <si>
    <t>LAMOUNTAIN, BETH A</t>
  </si>
  <si>
    <t>MURPHY, BRIAN M</t>
  </si>
  <si>
    <t>Blower Ii</t>
  </si>
  <si>
    <t>BLOWER II, BRUCE G</t>
  </si>
  <si>
    <t>MOUNT SINAI</t>
  </si>
  <si>
    <t>KITO, JEFFREY K</t>
  </si>
  <si>
    <t>INGHAM, JOANN M</t>
  </si>
  <si>
    <t>GRIFFITHS, LAURA J</t>
  </si>
  <si>
    <t>FERRIS, ROSANNE</t>
  </si>
  <si>
    <t>LEGISLATIVE ANALYST</t>
  </si>
  <si>
    <t>AVIGNONE, VALERIE</t>
  </si>
  <si>
    <t>Kevin S. Parker</t>
  </si>
  <si>
    <t>Kevin S. Parker, Office Of Senator, Personal Staff Office, Senate</t>
  </si>
  <si>
    <t>DUKE, CHINUA W</t>
  </si>
  <si>
    <t>SENATOR KEVIN S. PARKER</t>
  </si>
  <si>
    <t>CADOGAN, GLENDA</t>
  </si>
  <si>
    <t>DISTRICT PRESS OFFICER</t>
  </si>
  <si>
    <t>JONES, JOSHUA M</t>
  </si>
  <si>
    <t>COMMITTEE DIRECTOR</t>
  </si>
  <si>
    <t>MARCELLE-MOOR, LACHANDA C</t>
  </si>
  <si>
    <t>CONSTITUENT AFFAIRS LIAISON</t>
  </si>
  <si>
    <t>JONES, NIKITI A</t>
  </si>
  <si>
    <t>DISTRICT OFFICE MANAGER</t>
  </si>
  <si>
    <t>WEISS, PETER R</t>
  </si>
  <si>
    <t>ROBINSON, RAVEN M</t>
  </si>
  <si>
    <t>TUCKER, TAMARA</t>
  </si>
  <si>
    <t>WILLIAMS, TARA A</t>
  </si>
  <si>
    <t>MOORE, THEODORE A</t>
  </si>
  <si>
    <t>SPECIAL PROJECTS DIRECTOR</t>
  </si>
  <si>
    <t>MAYERS, VAUGHN T</t>
  </si>
  <si>
    <t>COAXUM, TERESA</t>
  </si>
  <si>
    <t>LANGLAISE, NICOLE S</t>
  </si>
  <si>
    <t>DIRECTOR OF SPECIAL PROJECTS</t>
  </si>
  <si>
    <t>Kevin Thomas</t>
  </si>
  <si>
    <t>Kevin Thomas, Office Of Senator, Personal Staff Office, Senate</t>
  </si>
  <si>
    <t>BRAMER, TAMINA C</t>
  </si>
  <si>
    <t>SENATOR KEVIN M. THOMAS</t>
  </si>
  <si>
    <t>KENNEDY, MARK J</t>
  </si>
  <si>
    <t>NOGID, DONNA</t>
  </si>
  <si>
    <t>SALGADO, HENRY P</t>
  </si>
  <si>
    <t>OUTREACH COORDINATOR</t>
  </si>
  <si>
    <t>KOURY, JOHN A</t>
  </si>
  <si>
    <t>LC/ADMIN REGULATIONS REVIEW COMM</t>
  </si>
  <si>
    <t>HERNANDEZ, MICHAEL A</t>
  </si>
  <si>
    <t>LEGISLATIVE POLICY ANALYST</t>
  </si>
  <si>
    <t>GILLIGAN, CAITLIN B</t>
  </si>
  <si>
    <t>LC/DEVELOPMENT OF RURAL RESOURCES</t>
  </si>
  <si>
    <t>COMMUNICATIONS SPECIALIST/POLICY ANA</t>
  </si>
  <si>
    <t>KASOW, JILLIAN D</t>
  </si>
  <si>
    <t>CNSL DIR OF LGSLTV COMMSN RURAL RCS</t>
  </si>
  <si>
    <t>SEIBERT, KATHLEEN T</t>
  </si>
  <si>
    <t>LC/LEGISLATIVE ETHICS COMMISSION</t>
  </si>
  <si>
    <t>DEPUTY DIRECTOR DEPUTY COUNSEL</t>
  </si>
  <si>
    <t>JOINT LEGISLATIVE EMPLOYEE</t>
  </si>
  <si>
    <t>REID, LISA P</t>
  </si>
  <si>
    <t>EXECUTIVE DIRECTOR &amp; COUNSEL</t>
  </si>
  <si>
    <t>WHITE, MARYANN C</t>
  </si>
  <si>
    <t>SPECIAL COUNSEL</t>
  </si>
  <si>
    <t>BRATEK, NICOLE A</t>
  </si>
  <si>
    <t>COMPLIANCE ASSISTANT</t>
  </si>
  <si>
    <t>LANE, NICOLE S</t>
  </si>
  <si>
    <t>DOREN, VICKY T</t>
  </si>
  <si>
    <t>CONSTANTINO, BARBARA A</t>
  </si>
  <si>
    <t>LEGISLATIVE HEALTH SERVICE</t>
  </si>
  <si>
    <t>LEGISLATIVE HEALTH SVC STAFF NURSE</t>
  </si>
  <si>
    <t>RICH, BERNADETTE R</t>
  </si>
  <si>
    <t>RITOCH, SHEILA B</t>
  </si>
  <si>
    <t>VAN EPPS, CHRISTOPHER J</t>
  </si>
  <si>
    <t>LEGISLATIVE LIBRARY</t>
  </si>
  <si>
    <t>LAW LIBRARY ASSISTANT</t>
  </si>
  <si>
    <t>GILIBERTO, JAMES A</t>
  </si>
  <si>
    <t>LEGISLATIVE LIBRARIAN</t>
  </si>
  <si>
    <t>BARTLETTE JR, JOSEPH D</t>
  </si>
  <si>
    <t>BOGDAN, KAREN A</t>
  </si>
  <si>
    <t>BALASSIE, KATE S</t>
  </si>
  <si>
    <t>GERSZTOFF, STEPHEN L</t>
  </si>
  <si>
    <t>LAW LIBRARIAN</t>
  </si>
  <si>
    <t>ROHRER, SUZANNE E</t>
  </si>
  <si>
    <t>DENENBERG, ADAM S</t>
  </si>
  <si>
    <t>LEGISLATIVE MESSENGER SERVICE</t>
  </si>
  <si>
    <t>MESSENGER COORDINATOR</t>
  </si>
  <si>
    <t>WOJTOWICZ, BARBARA H</t>
  </si>
  <si>
    <t>MESSENGER</t>
  </si>
  <si>
    <t>MCDONALD, BARBARA</t>
  </si>
  <si>
    <t>BONESTEEL, BETH A</t>
  </si>
  <si>
    <t>ASSISTANT DIRECTOR</t>
  </si>
  <si>
    <t>ABREU, BRIAN A</t>
  </si>
  <si>
    <t>ROTUNDO, FRANCIS M</t>
  </si>
  <si>
    <t>AMODEO, GRETA G</t>
  </si>
  <si>
    <t>OLIVER, KADIJA S</t>
  </si>
  <si>
    <t>GRIFFIN, KATHERINE A</t>
  </si>
  <si>
    <t>SCHLEICH, KATHLEEN A</t>
  </si>
  <si>
    <t>O'BRIEN, KATHY A</t>
  </si>
  <si>
    <t>WICKHAM, KELLSEY B</t>
  </si>
  <si>
    <t>HARDY, KENNASHA S</t>
  </si>
  <si>
    <t>KATHER, KEVIN T</t>
  </si>
  <si>
    <t>DIR. LEGISLATIVE MESSENGER SERVICE</t>
  </si>
  <si>
    <t>LAPP, KIMBERLY A</t>
  </si>
  <si>
    <t>GAGNON, MARCUS L</t>
  </si>
  <si>
    <t>COHEN, MICHAEL A</t>
  </si>
  <si>
    <t>DALY, MICHELLE L</t>
  </si>
  <si>
    <t>SHOOK, MOLLIE A</t>
  </si>
  <si>
    <t>O'HARA, PATRICK M</t>
  </si>
  <si>
    <t>DESIENO, ROBERT B</t>
  </si>
  <si>
    <t>FORKEUTIS, SHARON M</t>
  </si>
  <si>
    <t>ZEH, VALERIE J</t>
  </si>
  <si>
    <t>GERARD, WILLIAM B</t>
  </si>
  <si>
    <t>CROWE, WILLIAM D</t>
  </si>
  <si>
    <t>Leroy Comrie</t>
  </si>
  <si>
    <t>Leroy Comrie, Office Of Senator, Personal Staff Office, Senate</t>
  </si>
  <si>
    <t>TARANTO, ANDREW C</t>
  </si>
  <si>
    <t>SENATOR LEROY COMRIE</t>
  </si>
  <si>
    <t>SAINT ALBANS</t>
  </si>
  <si>
    <t>COMMUNICATIONS LIAISON</t>
  </si>
  <si>
    <t>LABARGE, CHRISTOPHER W</t>
  </si>
  <si>
    <t>DAVIS, DERRICK</t>
  </si>
  <si>
    <t>Flowers Iii</t>
  </si>
  <si>
    <t>FLOWERS III, EARNEST</t>
  </si>
  <si>
    <t>LIAISON</t>
  </si>
  <si>
    <t>MENYWEATHER, LOIS</t>
  </si>
  <si>
    <t>SHELBORNE-BARFIELD, LYNETTE</t>
  </si>
  <si>
    <t>JACKSON, MARILYN R</t>
  </si>
  <si>
    <t>NICHOLS, PAUL M</t>
  </si>
  <si>
    <t>DEPUTY CHIEF OF STAFF / COUNSEL</t>
  </si>
  <si>
    <t>JACKSON, TAYLER D</t>
  </si>
  <si>
    <t>EASON, TIFFANY</t>
  </si>
  <si>
    <t>SCHEDULER / CONSTITUENT LIAISON</t>
  </si>
  <si>
    <t>MILLIEN JR, PIERRE</t>
  </si>
  <si>
    <t>Liz Krueger</t>
  </si>
  <si>
    <t>Liz Krueger, Office Of Senator, Personal Staff Office, Senate</t>
  </si>
  <si>
    <t>USHER, BRADLEY R</t>
  </si>
  <si>
    <t>SENATOR ELIZABETH KRUEGER</t>
  </si>
  <si>
    <t>BURKE, CAROLYN W</t>
  </si>
  <si>
    <t>GRESHAM, DAWN G</t>
  </si>
  <si>
    <t>HEALTH POLICY ANALYST/COMMUNITY LIAI</t>
  </si>
  <si>
    <t>FLAGG, JUSTIN N</t>
  </si>
  <si>
    <t>GRUNEWALD, MADELINE L</t>
  </si>
  <si>
    <t>SCHEDULER/COMMUNITY LIAISON</t>
  </si>
  <si>
    <t>VAN ITALLIE, MICHAEL S</t>
  </si>
  <si>
    <t>DIRECTOR OF TRANSPORTATION POLICY</t>
  </si>
  <si>
    <t>HART, MITZI K</t>
  </si>
  <si>
    <t>HALE-STERN, SARRA</t>
  </si>
  <si>
    <t>BRENNAN, WENDY</t>
  </si>
  <si>
    <t>COMMUNITY OUTREACH &amp; CONSTITUENT SER</t>
  </si>
  <si>
    <t>Luis R. Sepulveda</t>
  </si>
  <si>
    <t>Luis R. Sepulveda, Office Of Senator, Personal Staff Office, Senate</t>
  </si>
  <si>
    <t>KONEV, ANTON A</t>
  </si>
  <si>
    <t>SENATOR LUIS SEPULVEDA</t>
  </si>
  <si>
    <t>HERNANDEZ, CECILIA</t>
  </si>
  <si>
    <t>DEPUTY CHIEF OF STAFF/OPERATIONS</t>
  </si>
  <si>
    <t>GUERRERO, DANIEL A</t>
  </si>
  <si>
    <t>COMMUNITY AFFAIRS MANAGER</t>
  </si>
  <si>
    <t>BINI, FIORELLA S</t>
  </si>
  <si>
    <t>MARTINEZ, GUILLERMO A</t>
  </si>
  <si>
    <t>SHATARA, IBRAHIM B</t>
  </si>
  <si>
    <t>ZAK, OSHRIE M</t>
  </si>
  <si>
    <t>LEGISLATIVE COUNSEL</t>
  </si>
  <si>
    <t>KAPPSTATTER, ROBERT J</t>
  </si>
  <si>
    <t>GROSS, SAMARIS</t>
  </si>
  <si>
    <t>DIRECTOR OF INTERFAITH / SPEC. ASST</t>
  </si>
  <si>
    <t>GARCIA, FERNANDO</t>
  </si>
  <si>
    <t>ROYEES, NIPA</t>
  </si>
  <si>
    <t>SOSA, CHRISTOPHER A</t>
  </si>
  <si>
    <t>TORRADO, MIRIAN M</t>
  </si>
  <si>
    <t>Minority Administration, Central Staff Office, Senate</t>
  </si>
  <si>
    <t>VASQUEZ, ANGEL I</t>
  </si>
  <si>
    <t>MINORITY ADMINISTRATION</t>
  </si>
  <si>
    <t>SMITH, ANNE RHEA L</t>
  </si>
  <si>
    <t>DIRECTOR OF SPECIAL EVENTS DIVERSITY</t>
  </si>
  <si>
    <t>RAMOS, ARIELIS M</t>
  </si>
  <si>
    <t>ADMINISTRATIVE AIDE</t>
  </si>
  <si>
    <t>LUMPKIN, ARTHUR L</t>
  </si>
  <si>
    <t>DOUGHERTY, ASHLEY C</t>
  </si>
  <si>
    <t>WARD, BRENNAN J</t>
  </si>
  <si>
    <t>GONZALEZ, CHARVEYS</t>
  </si>
  <si>
    <t>TORRES, CINDY</t>
  </si>
  <si>
    <t>COMMUNITY AIDE</t>
  </si>
  <si>
    <t>CARIAS VALENZUELA, CLAUDIA</t>
  </si>
  <si>
    <t>MONE`, DAMARIS</t>
  </si>
  <si>
    <t>FOOTE, DEANNA</t>
  </si>
  <si>
    <t>WEAKLEY JR, DENNIS A</t>
  </si>
  <si>
    <t>HELLIGAR-LEWIS, ELISA M</t>
  </si>
  <si>
    <t>PAEZ, EMELY C</t>
  </si>
  <si>
    <t>KULE-RUBIN, FARRAH L</t>
  </si>
  <si>
    <t>HAMMER, FRANCESCA D</t>
  </si>
  <si>
    <t>PARKER, GRAHAM S</t>
  </si>
  <si>
    <t>RODRIGUEZ, GUILLERMO A</t>
  </si>
  <si>
    <t>CRUZ, IRIS D</t>
  </si>
  <si>
    <t>HOUSTON, JARVIS L</t>
  </si>
  <si>
    <t>CENICES, JETSENIA M</t>
  </si>
  <si>
    <t>HARKAVY, JONATHAN L</t>
  </si>
  <si>
    <t>ADORNO, JONATHAN M</t>
  </si>
  <si>
    <t>SAUNDERS, KERRY L</t>
  </si>
  <si>
    <t>MACCERA, KRISTIN M</t>
  </si>
  <si>
    <t>DIRECTOR OF ALBANY OPERATIONS</t>
  </si>
  <si>
    <t>FORKAS, LISA M</t>
  </si>
  <si>
    <t>SCHEDULER LEGISLATIVE AIDE</t>
  </si>
  <si>
    <t>SHERMAN, LLOYD W</t>
  </si>
  <si>
    <t>MILNE, MARGARET A</t>
  </si>
  <si>
    <t>SR. CONFIDENTIAL EXEC. ASSISTANT</t>
  </si>
  <si>
    <t>PEREZ, MARGARITA</t>
  </si>
  <si>
    <t>CHIEF OF STAFF ALBANY OFFICE</t>
  </si>
  <si>
    <t>KEEGAN, MARY FRANCIS D</t>
  </si>
  <si>
    <t>VERGARA, MAXINE U</t>
  </si>
  <si>
    <t>DIRECTOR OF ADMINISTRATION</t>
  </si>
  <si>
    <t>ALDANA, MIRIAM O</t>
  </si>
  <si>
    <t>DIRECTOR OF COMMUNITY RELATIONS</t>
  </si>
  <si>
    <t>MARCY, MOLLY M</t>
  </si>
  <si>
    <t>DEOLEO, NURYS B</t>
  </si>
  <si>
    <t>HAYNES, OLIVER C</t>
  </si>
  <si>
    <t>CARROW, PRISCILLA</t>
  </si>
  <si>
    <t>DEPTY DIR OF COMMUNITY RELATIONS</t>
  </si>
  <si>
    <t>LIPKIND, REUVEN</t>
  </si>
  <si>
    <t>CONSTITUENT SERVICES DIRECTOR</t>
  </si>
  <si>
    <t>PURCELL, SARANA G</t>
  </si>
  <si>
    <t>OLCESE, STEPHANIE</t>
  </si>
  <si>
    <t>CONSTITUENT SERVICES LIAISON</t>
  </si>
  <si>
    <t>ROTHBLATT, STEVEN RAUL</t>
  </si>
  <si>
    <t>DALY, THERESE A</t>
  </si>
  <si>
    <t>STAFF ASSISTANT OF THE DEMOCRATIC CO</t>
  </si>
  <si>
    <t>HELMS, WANDA E</t>
  </si>
  <si>
    <t>Minority Conf Serv &amp; Ext Relations, Central Staff Office, Senate</t>
  </si>
  <si>
    <t>LEWIS, ALEC D</t>
  </si>
  <si>
    <t>MINORITY CONF SERV &amp; EXT RELATIONS</t>
  </si>
  <si>
    <t>ELMASRI, ALEXANDER S</t>
  </si>
  <si>
    <t>DEPUTY DIRECTOR</t>
  </si>
  <si>
    <t>KELLY, BRIAN D</t>
  </si>
  <si>
    <t>SENIOR ASSOCIATE</t>
  </si>
  <si>
    <t>LEMON, CHELSEA M</t>
  </si>
  <si>
    <t>REGIONAL DIRECTOR</t>
  </si>
  <si>
    <t>CONROY, CHRISTOPHER M</t>
  </si>
  <si>
    <t>DEMBITZER, DAVID JONATHAN</t>
  </si>
  <si>
    <t>MILLINGTON JR, DONALD J</t>
  </si>
  <si>
    <t>DEPUTY DIRECTOR, DEMOCRATIC CONFEREN</t>
  </si>
  <si>
    <t>APONTE, INGA L</t>
  </si>
  <si>
    <t>TRANSLATOR</t>
  </si>
  <si>
    <t>CERRONI JR, JAMES J</t>
  </si>
  <si>
    <t>EXTERNAL RELATIONS ASSOCIATE</t>
  </si>
  <si>
    <t>LAFALCE, JESSICA N</t>
  </si>
  <si>
    <t>DIRECTOR OF COMMUNITY OUTREACH</t>
  </si>
  <si>
    <t>OMESTE, JOAN A</t>
  </si>
  <si>
    <t>IKWUAKOR, KELECHI</t>
  </si>
  <si>
    <t>DIAZ, MARIANELA</t>
  </si>
  <si>
    <t>REILLY, MARIANNE</t>
  </si>
  <si>
    <t>LERCH, MATTHEW R</t>
  </si>
  <si>
    <t>ASTORIA</t>
  </si>
  <si>
    <t>DIRECTOR &amp; COUNSEL OF EXTERNAL RELAT</t>
  </si>
  <si>
    <t>BRANDON, ROBERT J</t>
  </si>
  <si>
    <t>JONES-SULLIVAN, TANYA</t>
  </si>
  <si>
    <t>MCRAE, TESS</t>
  </si>
  <si>
    <t>PIERCE, TRACEY D</t>
  </si>
  <si>
    <t>DIR. OF DEMOCRATIC CONF SRVCS</t>
  </si>
  <si>
    <t>Minority Counsel/program, Central Staff Office, Senate</t>
  </si>
  <si>
    <t>ARTESSA, ALICIA G</t>
  </si>
  <si>
    <t>MINORITY COUNSEL/PROGRAM</t>
  </si>
  <si>
    <t>ASSOCIATE COUNSEL</t>
  </si>
  <si>
    <t>GODKIN, AMANDA A</t>
  </si>
  <si>
    <t>FLOOR COUNSEL</t>
  </si>
  <si>
    <t>LEWIS, ANTONETTE K</t>
  </si>
  <si>
    <t>CLENAHAN, BRYAN M</t>
  </si>
  <si>
    <t>SENIOR COUNSEL</t>
  </si>
  <si>
    <t>HIGGINS, CHRISTOPHER T</t>
  </si>
  <si>
    <t>DEPUTY COUNSEL</t>
  </si>
  <si>
    <t>EICHELBERGER, CLAYTON E</t>
  </si>
  <si>
    <t>LEINUNG, DANIEL M</t>
  </si>
  <si>
    <t>RANELLONE, DANIEL R</t>
  </si>
  <si>
    <t>BOYAJIAN, DONALD G</t>
  </si>
  <si>
    <t>POWELL, DOROTHY F</t>
  </si>
  <si>
    <t>NOWICKI, ELIZABETH A</t>
  </si>
  <si>
    <t>KATZ, ERIC J</t>
  </si>
  <si>
    <t>PANIZA, GABRIEL E</t>
  </si>
  <si>
    <t>SENIOR POLICY ADVISOR</t>
  </si>
  <si>
    <t>LONG, JAMES E</t>
  </si>
  <si>
    <t>JOSEPH, JELLISA M</t>
  </si>
  <si>
    <t>ASSISTANT COUNSEL</t>
  </si>
  <si>
    <t>PERSAUD, JESSICA T</t>
  </si>
  <si>
    <t>Confidential Executive Assistant</t>
  </si>
  <si>
    <t>SCHMIDT, JOANNA L</t>
  </si>
  <si>
    <t>CONFIDENTIAL EXECUTIVE ASSISTANT</t>
  </si>
  <si>
    <t>JONES, JORDINE Y</t>
  </si>
  <si>
    <t>MCNAMARA, KATHERINE K</t>
  </si>
  <si>
    <t>POLICY ANALYST</t>
  </si>
  <si>
    <t>KURT, KENAN K</t>
  </si>
  <si>
    <t>THREATTE, LONNIE T</t>
  </si>
  <si>
    <t>ASSISTANT DEPUTY DIRECTOR</t>
  </si>
  <si>
    <t>SHERIDAN, MANDY M</t>
  </si>
  <si>
    <t>GAREEB, NADIA K</t>
  </si>
  <si>
    <t>ASSISTANT DEPUTY COUNSEL</t>
  </si>
  <si>
    <t>MAMIS, NOAH A</t>
  </si>
  <si>
    <t>SENIOR POLICY ANALYST</t>
  </si>
  <si>
    <t>NERONI, OLGA J</t>
  </si>
  <si>
    <t>MCCARTHY, PAUL D</t>
  </si>
  <si>
    <t>POLICY COUNSEL</t>
  </si>
  <si>
    <t>ABRAHAM, PRINCY A</t>
  </si>
  <si>
    <t>Rules Counsel</t>
  </si>
  <si>
    <t>ANDREWS, SHELLEY M</t>
  </si>
  <si>
    <t>RULES COUNSEL</t>
  </si>
  <si>
    <t>FRAZIER, TAMARA S</t>
  </si>
  <si>
    <t>Erica N Rangel</t>
  </si>
  <si>
    <t>Erica N</t>
  </si>
  <si>
    <t>RANGEL, ERICA N</t>
  </si>
  <si>
    <t>PAULINO, ALEJANDRA N</t>
  </si>
  <si>
    <t>MINORITY LEADER'S SENIOR STAFF</t>
  </si>
  <si>
    <t>SECRETARY TO DEMOCRATIC CONFERENCE</t>
  </si>
  <si>
    <t>Felix O</t>
  </si>
  <si>
    <t>Finance Director</t>
  </si>
  <si>
    <t>MUNIZ, FELIX O</t>
  </si>
  <si>
    <t>FINANCE DIRECTOR</t>
  </si>
  <si>
    <t>MURPHY, MICHAEL T</t>
  </si>
  <si>
    <t>COMMUNICATIONS DIRECTOR/SENIOR POLIC</t>
  </si>
  <si>
    <t>Shontell M</t>
  </si>
  <si>
    <t>Dir Cnsl Prog &amp; Senate Fince Minrty</t>
  </si>
  <si>
    <t>SMITH, SHONTELL M</t>
  </si>
  <si>
    <t>DIR CNSL PROG &amp; SENATE FINCE MINRTY</t>
  </si>
  <si>
    <t>BALLANTYNE, SUZY S</t>
  </si>
  <si>
    <t>DIRECTOR OF INTERGOVERNMENTAL AFFAIR</t>
  </si>
  <si>
    <t>Minority Office Of Communications, Central Staff Office, Senate</t>
  </si>
  <si>
    <t>STOUT, AMANDA E</t>
  </si>
  <si>
    <t>MINORITY OFFICE OF COMMUNICATIONS</t>
  </si>
  <si>
    <t>PRESS AIDE</t>
  </si>
  <si>
    <t>PHILLIPS, BERNADETTE M</t>
  </si>
  <si>
    <t>LCA PRESS ASSISTANT</t>
  </si>
  <si>
    <t>KENNY, BRITTANY A</t>
  </si>
  <si>
    <t>GINSBURG, GARY K</t>
  </si>
  <si>
    <t>DEPUTY COMMUNICATIONS DIRECTOR</t>
  </si>
  <si>
    <t>PARSONS, GEORGINA R</t>
  </si>
  <si>
    <t>PRESS OFFICER</t>
  </si>
  <si>
    <t>HEPPNER, JONATHAN R</t>
  </si>
  <si>
    <t>BROOKS, NATHANIEL H</t>
  </si>
  <si>
    <t>DIRECTOR CREATIVE MEDIA</t>
  </si>
  <si>
    <t>ANDERSON, TIA S</t>
  </si>
  <si>
    <t>Marisol Alcantara, Office Of Senator, Personal Staff Office, Senate</t>
  </si>
  <si>
    <t>FORSYTHE, HAROLD S</t>
  </si>
  <si>
    <t>SENATOR MARISOL ALCANTARA</t>
  </si>
  <si>
    <t>HERRERA, JOANNA</t>
  </si>
  <si>
    <t>Martin J. Golden, Office Of Senator, Personal Staff Office, Senate</t>
  </si>
  <si>
    <t>GARSON, DOREEN A</t>
  </si>
  <si>
    <t>SENATOR MARTIN J. GOLDEN</t>
  </si>
  <si>
    <t>KASSAR, GERARD J</t>
  </si>
  <si>
    <t>Martin Malavé Dilan, Office Of Senator, Personal Staff Office, Senate</t>
  </si>
  <si>
    <t>MITCHELL, FREDRICK G</t>
  </si>
  <si>
    <t>SENATOR MARTIN M. DILAN</t>
  </si>
  <si>
    <t>ESPINAL, HUGO F</t>
  </si>
  <si>
    <t>ORTIZ, JAIME</t>
  </si>
  <si>
    <t>SUAREZ, MIGUEL A</t>
  </si>
  <si>
    <t>ROSS, OLLIE B</t>
  </si>
  <si>
    <t>NAUMOVITZ, ADAM C</t>
  </si>
  <si>
    <t>MEDIA SERVICES</t>
  </si>
  <si>
    <t>STYK, BRIAN A</t>
  </si>
  <si>
    <t>PRODUCTION TECHNICIAN</t>
  </si>
  <si>
    <t>LANDY, CELIFA A</t>
  </si>
  <si>
    <t>SHIELDS, CHRIS R</t>
  </si>
  <si>
    <t>PHOTOGRAPHER</t>
  </si>
  <si>
    <t>PRIMERO, CHRISTINA A</t>
  </si>
  <si>
    <t>SOTTILE, JAMES F</t>
  </si>
  <si>
    <t>LILKENDEY, JULIA G</t>
  </si>
  <si>
    <t>GOODKIN, LEONARD I</t>
  </si>
  <si>
    <t>NEW MEDIA MANAGER</t>
  </si>
  <si>
    <t>HANSEN, MARK E</t>
  </si>
  <si>
    <t>DIRECTOR MEDIA SERVICES</t>
  </si>
  <si>
    <t>EMERSON, MARK L</t>
  </si>
  <si>
    <t>CARTER, MATTHEW H</t>
  </si>
  <si>
    <t>SENIOR PRODUCTION TECHNICIAN</t>
  </si>
  <si>
    <t>OZMON, NANCY L</t>
  </si>
  <si>
    <t>HURTT, PETER F</t>
  </si>
  <si>
    <t>CHIEF ELECTRONICS ENGINEER</t>
  </si>
  <si>
    <t>DUDLEY, PETER J</t>
  </si>
  <si>
    <t>BISSAILLON, TANYA</t>
  </si>
  <si>
    <t>KAHIL, THOMAS J</t>
  </si>
  <si>
    <t>HOPPEL, ERIC M</t>
  </si>
  <si>
    <t>Michael H. Ranzenhofer</t>
  </si>
  <si>
    <t>Michael H. Ranzenhofer, Office Of Senator, Personal Staff Office, Senate</t>
  </si>
  <si>
    <t>MACIELAK-WOJTKOWSKI, CAROL A</t>
  </si>
  <si>
    <t>SENATOR MICHAEL H. RANZENHOFER</t>
  </si>
  <si>
    <t>WILLIAMSVILLE</t>
  </si>
  <si>
    <t>LEGISLATIVE ASSOCIATE</t>
  </si>
  <si>
    <t>AIKIN, DANIEL R</t>
  </si>
  <si>
    <t>DIRECTOR OF COMMUNICATIONS AND SPECI</t>
  </si>
  <si>
    <t>MORRISSEY, DEADRA D</t>
  </si>
  <si>
    <t>EXEC. SECRETARY/ALBANY OFFICE MNGR.</t>
  </si>
  <si>
    <t>GRASSO, JEROME J</t>
  </si>
  <si>
    <t>MCNULTY, JONATHAN E</t>
  </si>
  <si>
    <t>DR. CONST AFF/ SR. FIELD REP</t>
  </si>
  <si>
    <t>FORD, JULIA A</t>
  </si>
  <si>
    <t>DONNER, KATHLEEN M</t>
  </si>
  <si>
    <t>HETTLER, MICHAEL R</t>
  </si>
  <si>
    <t>COUNSEL/LEGISLATIVE DIRECTOR</t>
  </si>
  <si>
    <t>HAAS JR, NICHOLAS J</t>
  </si>
  <si>
    <t>LEGISLATIVE ASSNT / COMMITTEE CLERK</t>
  </si>
  <si>
    <t>BACHORSKI, RACHEL A</t>
  </si>
  <si>
    <t>ROGERS, GABRIELLA N</t>
  </si>
  <si>
    <t>DIRECTOR OF SCHEDULING/COMMUNITY LIA</t>
  </si>
  <si>
    <t>Michael N. Gianaris</t>
  </si>
  <si>
    <t>Michael N. Gianaris, Office Of Senator, Personal Staff Office, Senate</t>
  </si>
  <si>
    <t>BARTH, ADAM J</t>
  </si>
  <si>
    <t>SENATOR MICHAEL N. GIANARIS</t>
  </si>
  <si>
    <t>MARION, ALEXANDER H</t>
  </si>
  <si>
    <t>STATHATOS, IRENE</t>
  </si>
  <si>
    <t>KWACZ, KRISTINA T</t>
  </si>
  <si>
    <t>JOHNSON, LAKISHA N</t>
  </si>
  <si>
    <t>SAIS, MICHAEL D</t>
  </si>
  <si>
    <t>ZAINI, NELLA Y</t>
  </si>
  <si>
    <t>POVEROMO, ROSE MARIE</t>
  </si>
  <si>
    <t>Majority Communications, Central Staff Office, Senate</t>
  </si>
  <si>
    <t>GIOVE, CANDICE M</t>
  </si>
  <si>
    <t>MAJORITY COMMUNICATIONS</t>
  </si>
  <si>
    <t>MURPHY, CONNOR F</t>
  </si>
  <si>
    <t>WREN, MAUREEN F</t>
  </si>
  <si>
    <t>EXECUTIVE DEPUTY PRESS SECRETARY</t>
  </si>
  <si>
    <t>AGUAM, RAYAN S</t>
  </si>
  <si>
    <t>NEW MEDIA SPECIALIST</t>
  </si>
  <si>
    <t>FITZGERALD, SALLY K</t>
  </si>
  <si>
    <t>SNYDER, TERESA M</t>
  </si>
  <si>
    <t>REALE, THOMAS A</t>
  </si>
  <si>
    <t>DIRECTOR OF NEW MEDIA</t>
  </si>
  <si>
    <t>Majority Conference Services, Central Staff Office, Senate</t>
  </si>
  <si>
    <t>WRIGHT-CLEMENTE, BETH A</t>
  </si>
  <si>
    <t>MAJORITY CONFERENCE SERVICES</t>
  </si>
  <si>
    <t>SENIOR EDITOR AND COORDINATOR</t>
  </si>
  <si>
    <t>WATSON, BRIAN C</t>
  </si>
  <si>
    <t>SENIOR DATA ANAYLST AND COORDINATOR</t>
  </si>
  <si>
    <t>GORMAN, BRYAN J</t>
  </si>
  <si>
    <t>OUTREACH MANAGER / COORDINATOR</t>
  </si>
  <si>
    <t>SCHOLL, CAITLIN B</t>
  </si>
  <si>
    <t>COORDINATOR</t>
  </si>
  <si>
    <t>MCKENNA, CHRISTOPHER G</t>
  </si>
  <si>
    <t>FORMISANO, CHRISTOPHER J</t>
  </si>
  <si>
    <t>VIDEO PRODUCTION COORDINATOR</t>
  </si>
  <si>
    <t>STAZIO, CHRISTOPHER P</t>
  </si>
  <si>
    <t>SENIOR POLICY MANAGER / COORDINATOR</t>
  </si>
  <si>
    <t>PEEK, DONNA R</t>
  </si>
  <si>
    <t>SHAHEN JR, JAMES F</t>
  </si>
  <si>
    <t>LEAD WRITER - COORDINATOR</t>
  </si>
  <si>
    <t>COSTELLO, JON D</t>
  </si>
  <si>
    <t>DEPUTY DIR. MAJORITY CONFERENCE SVCS</t>
  </si>
  <si>
    <t>MCNAB, KEITH B</t>
  </si>
  <si>
    <t>CONFERENCE DIRECTOR OF INFORMATION T</t>
  </si>
  <si>
    <t>CAVANAUGH, MARISA N</t>
  </si>
  <si>
    <t>VERDILE, MARK A</t>
  </si>
  <si>
    <t>VIDEOGRAPHER/VIDEO SERVICES MANAGER</t>
  </si>
  <si>
    <t>NOONEY, MELISSA D</t>
  </si>
  <si>
    <t>CREATIVE SERVICES DIRECTOR</t>
  </si>
  <si>
    <t>ELLISON, MICHAEL A</t>
  </si>
  <si>
    <t>COOK, MICHAEL R</t>
  </si>
  <si>
    <t>DIRECTOR OF ON-LINE COMMUNICATIONS</t>
  </si>
  <si>
    <t>JOHNSON, OWEN H</t>
  </si>
  <si>
    <t>RESEARCH ASSISTANT</t>
  </si>
  <si>
    <t>RICHMOND, RYAN M</t>
  </si>
  <si>
    <t>DIGITAL ANALYSIS MANAGER</t>
  </si>
  <si>
    <t>NELSON, SAMUEL D</t>
  </si>
  <si>
    <t>DIRECTOR OF DIGITAL OUTREACH</t>
  </si>
  <si>
    <t>DURR, STEPHANIE A</t>
  </si>
  <si>
    <t>SENIOR DIGITAL OUTREACH COORDINATOR</t>
  </si>
  <si>
    <t>ROSSI, TERESA R</t>
  </si>
  <si>
    <t>BLOSSER-BERNARDO, TERRY L</t>
  </si>
  <si>
    <t>GRAPHIC DESIGN ASSISTANT</t>
  </si>
  <si>
    <t>Majority Counsel/program Office, Central Staff Office, Senate</t>
  </si>
  <si>
    <t>GOLD, ALLISON J</t>
  </si>
  <si>
    <t>MAJORITY COUNSEL/PROGRAM OFFICE</t>
  </si>
  <si>
    <t>CHURCH, AMY L</t>
  </si>
  <si>
    <t>TARPINIAN, ANNE S</t>
  </si>
  <si>
    <t>SENIOR COUNSEL/COMMITTEE DIRECTOR</t>
  </si>
  <si>
    <t>PISCITELLI, ANTHONY P</t>
  </si>
  <si>
    <t>MCREDMOND, BARBARA A</t>
  </si>
  <si>
    <t>KOSINSKI, BENJAMIN H</t>
  </si>
  <si>
    <t>VOLPE, BRITTANY C</t>
  </si>
  <si>
    <t>GLAVIN, COLLEEN M</t>
  </si>
  <si>
    <t>MURRAY, DARLENE D</t>
  </si>
  <si>
    <t>BURNS, DAVID J</t>
  </si>
  <si>
    <t>GRUENBERG, DAVID L</t>
  </si>
  <si>
    <t>ASSISTANT COUNSEL TO THE MAJORITY</t>
  </si>
  <si>
    <t>STEWART, IAN E</t>
  </si>
  <si>
    <t>WICKHAM JR, J THOMAS</t>
  </si>
  <si>
    <t>DIRECTOR, COUNCIL HEALTH CARE FINANC</t>
  </si>
  <si>
    <t>CURRAN, JAMES P</t>
  </si>
  <si>
    <t>FIRST ASSISTANT COUNSEL</t>
  </si>
  <si>
    <t>FEDERMAN, JONATHAN L</t>
  </si>
  <si>
    <t>Joseph W</t>
  </si>
  <si>
    <t>FOSKETT, JOSEPH W</t>
  </si>
  <si>
    <t>SINCLAIR, KRISTIN G</t>
  </si>
  <si>
    <t>HARRIS, LISA R</t>
  </si>
  <si>
    <t>PIZZOLA, LORRIE L</t>
  </si>
  <si>
    <t>COTRONA, MARY ROBYN</t>
  </si>
  <si>
    <t>HARRIS, MAUREEN F</t>
  </si>
  <si>
    <t>CAMERON, MICHELLE E</t>
  </si>
  <si>
    <t>DR. OF MAJORITY APPOINTMENTS</t>
  </si>
  <si>
    <t>COLEMAN, NICOLA T</t>
  </si>
  <si>
    <t>STEWART, NICOLE A</t>
  </si>
  <si>
    <t>MIDEY, PAUL M</t>
  </si>
  <si>
    <t>FARLEY, ROBERT T</t>
  </si>
  <si>
    <t>LATTIMORE, SUSAN T</t>
  </si>
  <si>
    <t>PREVITE, DAVID C</t>
  </si>
  <si>
    <t>MAJORITY LEADER'S SENIOR STAFF</t>
  </si>
  <si>
    <t>COUNSEL TO THE MAJORITY</t>
  </si>
  <si>
    <t>PATIENCE, FRANCIS W</t>
  </si>
  <si>
    <t>SECRETARY OF THE SENATE</t>
  </si>
  <si>
    <t>CONWAY, JOSEPH E</t>
  </si>
  <si>
    <t>DIR. OF MAJORITY CONFERENCE SERVICES</t>
  </si>
  <si>
    <t>MOONEY, PETER H</t>
  </si>
  <si>
    <t>REIF, SCOTT M</t>
  </si>
  <si>
    <t>DIRECTOR OF COMMUNICATIONS FOR THE M</t>
  </si>
  <si>
    <t>MACKINNON, SHAWN M</t>
  </si>
  <si>
    <t>SECRETARY SENATE FINANCE COMMITTEE</t>
  </si>
  <si>
    <t>Majority Legislative Services, Central Staff Office, Senate</t>
  </si>
  <si>
    <t>CIAMPOLI, JOHN</t>
  </si>
  <si>
    <t>MAJORITY LEGISLATIVE SERVICES</t>
  </si>
  <si>
    <t>Majority Operations Office, Central Staff Office, Senate</t>
  </si>
  <si>
    <t>HOLZER, AMANDA E</t>
  </si>
  <si>
    <t>MAJORITY OPERATIONS OFFICE</t>
  </si>
  <si>
    <t>MILLS III, CARL</t>
  </si>
  <si>
    <t>HAUPPAUGE</t>
  </si>
  <si>
    <t>LONG ISLAND REGIONAL DIRECTOR &amp; COUN</t>
  </si>
  <si>
    <t>REISINGER, CAROLYN M</t>
  </si>
  <si>
    <t>GEED, CHRISTINE A</t>
  </si>
  <si>
    <t>BAY SHORE</t>
  </si>
  <si>
    <t>CAREY JR, CHRISTOPHER J</t>
  </si>
  <si>
    <t>RYDLUN, DARCY P</t>
  </si>
  <si>
    <t>SHRUB OAK</t>
  </si>
  <si>
    <t>COMMITTEE INVESTIGATOR</t>
  </si>
  <si>
    <t>MURPHY, ELIZABETH A</t>
  </si>
  <si>
    <t>DUNCAN, ERIN E</t>
  </si>
  <si>
    <t>MCELHONE, JAMES E</t>
  </si>
  <si>
    <t>COMMUNITY RELATIONS SPECIALIST</t>
  </si>
  <si>
    <t>THOMAS, JAMES M</t>
  </si>
  <si>
    <t>OSWEGO</t>
  </si>
  <si>
    <t>REGIONAL POLICY ADVISOR</t>
  </si>
  <si>
    <t>MCCLELLAND, JAMES S</t>
  </si>
  <si>
    <t>WILLIAMS, JESSICA A</t>
  </si>
  <si>
    <t>REGIONAL COORDINATOR</t>
  </si>
  <si>
    <t>CIAMPOLI, JOHN JOSEPH</t>
  </si>
  <si>
    <t>GARCIA-OLIVA, JOSE M</t>
  </si>
  <si>
    <t>ANGILLETTA, JOSEPH</t>
  </si>
  <si>
    <t>SCHREINER, LAURA A</t>
  </si>
  <si>
    <t>KING, LESLIE E</t>
  </si>
  <si>
    <t>AGUI, MARI S</t>
  </si>
  <si>
    <t>EXECUTIVE ASSISTANT/EVENT COORDINATO</t>
  </si>
  <si>
    <t>JOHNSON, MICHAEL L</t>
  </si>
  <si>
    <t>CUSHING, MICHAEL S</t>
  </si>
  <si>
    <t>BELLANDO, RICHARD S</t>
  </si>
  <si>
    <t>ADLER, ROGER B</t>
  </si>
  <si>
    <t>LOVE, RYAN M</t>
  </si>
  <si>
    <t>DIRECTOR OF DIGITAL &amp; SOCIAL MEDIA</t>
  </si>
  <si>
    <t>RINALDI JR, SALVATORE J</t>
  </si>
  <si>
    <t>LONG ISLAND COORDINATOR</t>
  </si>
  <si>
    <t>MINGUELA, SARAH E</t>
  </si>
  <si>
    <t>LOSQUADRO, STELLA</t>
  </si>
  <si>
    <t>MCMAHON, SUSAN K</t>
  </si>
  <si>
    <t>PETERSON, SUSAN K</t>
  </si>
  <si>
    <t>FANG, MARK C</t>
  </si>
  <si>
    <t>ASSISTANT/SENIOR ADVISOR</t>
  </si>
  <si>
    <t>ROBINSON, BRETT A</t>
  </si>
  <si>
    <t>Majority Policy Development, Central Staff Office, Senate</t>
  </si>
  <si>
    <t>SILVERSTEIN, CHARLES P</t>
  </si>
  <si>
    <t>MAJORITY POLICY DEVELOPMENT</t>
  </si>
  <si>
    <t>DIRECTOR OF RESEARCH AND PROGRAM</t>
  </si>
  <si>
    <t>RUSH, CHRISTINE M</t>
  </si>
  <si>
    <t>DEPUTY DIRECTOR OF POLICY DEVELOPMEN</t>
  </si>
  <si>
    <t>MCCREADY, KELLY A</t>
  </si>
  <si>
    <t>EXECUTIVE DR. OF POLICY DEVELOPMENT</t>
  </si>
  <si>
    <t>Monica Martinez</t>
  </si>
  <si>
    <t>DAYE, ERICA C</t>
  </si>
  <si>
    <t>SENATOR MONICA R. MARTINEZ</t>
  </si>
  <si>
    <t>FELLRATH, ROBYN L</t>
  </si>
  <si>
    <t>GAGLIARDI, CHRISTINA</t>
  </si>
  <si>
    <t>RIVERA, DENISE</t>
  </si>
  <si>
    <t>SLOTNICK, ROSS A</t>
  </si>
  <si>
    <t>Neil D. Breslin</t>
  </si>
  <si>
    <t>Neil D. Breslin, Office Of Senator, Personal Staff Office, Senate</t>
  </si>
  <si>
    <t>VENNARD, AMANDA L</t>
  </si>
  <si>
    <t>SENATOR NEIL D. BRESLIN</t>
  </si>
  <si>
    <t>RAPPAZZO, BECKI S</t>
  </si>
  <si>
    <t>SCHNEIDER, EVAN C</t>
  </si>
  <si>
    <t>DIRECTOR OF POLICY DEVELOPMENT</t>
  </si>
  <si>
    <t>BARRY, KATHRYN F</t>
  </si>
  <si>
    <t>BARRON, MATTHEW R</t>
  </si>
  <si>
    <t>CETRINO, MAUREEN</t>
  </si>
  <si>
    <t>FURFARO, REGINA M</t>
  </si>
  <si>
    <t>Pamela Helming</t>
  </si>
  <si>
    <t>Pamela Helming, Office Of Senator, Personal Staff Office, Senate</t>
  </si>
  <si>
    <t>RUDOLPH, ADELINE C</t>
  </si>
  <si>
    <t>SENATOR PAMELA HELMING</t>
  </si>
  <si>
    <t>GENEVA</t>
  </si>
  <si>
    <t>BERO, ALLYSON N</t>
  </si>
  <si>
    <t>COMMUNITY AFFAIRS COORD / SCHEDULER</t>
  </si>
  <si>
    <t>CATT, CHRISTOPHER M</t>
  </si>
  <si>
    <t>BENDER, JOLENE B</t>
  </si>
  <si>
    <t>MONFILETTO, JONATHAN J</t>
  </si>
  <si>
    <t>GARNISH, JOSHUA G</t>
  </si>
  <si>
    <t>COMMUNITY &amp; CONSTITUENT AFFAIRS ASST</t>
  </si>
  <si>
    <t>CUNNINGHAM, KATE E</t>
  </si>
  <si>
    <t>GRANTS COORDINATOR/LEGISLATIVE ASSIS</t>
  </si>
  <si>
    <t>FRANK, KRISTIN L</t>
  </si>
  <si>
    <t>LEGAL COUNSEL DIRECTOR OF OPERATIONS</t>
  </si>
  <si>
    <t>SALOTTI, LISA M</t>
  </si>
  <si>
    <t>SENIOR CASEWORKER</t>
  </si>
  <si>
    <t>WRIGHT, TIMOTHY J</t>
  </si>
  <si>
    <t>COMMUNITY AFFAIRS COORDINATOR</t>
  </si>
  <si>
    <t>SALMAN, VANESSA K</t>
  </si>
  <si>
    <t>Patricia A. Ritchie</t>
  </si>
  <si>
    <t>Patricia A. Ritchie, Office Of Senator, Personal Staff Office, Senate</t>
  </si>
  <si>
    <t>FIKES, BONNIE J</t>
  </si>
  <si>
    <t>SENATOR PATRICIA A. RITCHIE</t>
  </si>
  <si>
    <t>WATERTOWN</t>
  </si>
  <si>
    <t>CONSTITUENT SERVICES SPECIALIST</t>
  </si>
  <si>
    <t>DWYER, BRIAN J</t>
  </si>
  <si>
    <t>POLETO JR, DAVID M</t>
  </si>
  <si>
    <t>CONSTITUENT RELATIONS ASSISTANT</t>
  </si>
  <si>
    <t>WISE, GRAHAM D</t>
  </si>
  <si>
    <t>MCKENNA, HOLLY J</t>
  </si>
  <si>
    <t>SENIOR COMMUNICATIONS ASSOCIATE</t>
  </si>
  <si>
    <t>REAGEN, JAMES E</t>
  </si>
  <si>
    <t>OGDENSBURG</t>
  </si>
  <si>
    <t>PUBLIC AFFAIRS LIAISON</t>
  </si>
  <si>
    <t>EDDY, LOGAN M</t>
  </si>
  <si>
    <t>SCHENK, MICHAEL J</t>
  </si>
  <si>
    <t>MCMURRAY, PATRICIA A</t>
  </si>
  <si>
    <t>EXECUTIVE DIRECTOR</t>
  </si>
  <si>
    <t>RABIDEAU, PATRICIA A</t>
  </si>
  <si>
    <t>BAKER, SANTINA E</t>
  </si>
  <si>
    <t>SPECIAL EVENTS COORDINATOR</t>
  </si>
  <si>
    <t>RUPERT, SARAH D</t>
  </si>
  <si>
    <t>SENIOR EXECUTIVE ASSISTANT</t>
  </si>
  <si>
    <t>COON, SARAH E</t>
  </si>
  <si>
    <t>COMPO, SARAH V</t>
  </si>
  <si>
    <t>O'SULLIVAN, SHEILA D</t>
  </si>
  <si>
    <t>DEPUTY DIR. AGRICULTURE COMM. / COUN</t>
  </si>
  <si>
    <t>DELAP, WILLIAM R</t>
  </si>
  <si>
    <t>MOUSAW, PEGGY L</t>
  </si>
  <si>
    <t>Patrick M. Gallivan</t>
  </si>
  <si>
    <t>Patrick M. Gallivan, Office Of Senator, Personal Staff Office, Senate</t>
  </si>
  <si>
    <t>CHWIECKO, ANNE F</t>
  </si>
  <si>
    <t>SENATOR PATRICK M. GALLIVAN</t>
  </si>
  <si>
    <t>ELMA</t>
  </si>
  <si>
    <t>COMMUNITY REPRESENTATIVE &amp; SPECIAL P</t>
  </si>
  <si>
    <t>ARMONY, BEATRICE L</t>
  </si>
  <si>
    <t>EXECUTIVE ASSISTANT / OFFICE MANAGER</t>
  </si>
  <si>
    <t>HOPKINS, EILEEN N</t>
  </si>
  <si>
    <t>SWIATEK, FRANK E</t>
  </si>
  <si>
    <t>SENIOR ADVISOR SMALL BUSINESS</t>
  </si>
  <si>
    <t>RANNEY, JAMES R</t>
  </si>
  <si>
    <t>HOWARD, KAREN M</t>
  </si>
  <si>
    <t>BRYAN, KEITH S</t>
  </si>
  <si>
    <t>RIEMAN, MARK N</t>
  </si>
  <si>
    <t>WARSAW</t>
  </si>
  <si>
    <t>MARTIN, MITCHELL A</t>
  </si>
  <si>
    <t>LADOPOULOS, NIKO P</t>
  </si>
  <si>
    <t>WICKERHAM, PHYLLIS P</t>
  </si>
  <si>
    <t>Peter Harckham</t>
  </si>
  <si>
    <t>Peter Harkham, Office Of Senator, Personal Staff Office, Senate</t>
  </si>
  <si>
    <t>YOUNG, BENJAMIN A</t>
  </si>
  <si>
    <t>SENATOR PETER B. HARCKHAM</t>
  </si>
  <si>
    <t>MEYER, GREGORY G</t>
  </si>
  <si>
    <t>CASTELHANO, JENNIFER P</t>
  </si>
  <si>
    <t>DAVILA, TITO A</t>
  </si>
  <si>
    <t>FINK, NANCY J</t>
  </si>
  <si>
    <t>FOSKETT, JOELLE M</t>
  </si>
  <si>
    <t>HARDY, JORDAN L</t>
  </si>
  <si>
    <t>Philip Boyle</t>
  </si>
  <si>
    <t>Philip Boyle, Office Of Senator, Personal Staff Office, Senate</t>
  </si>
  <si>
    <t>RIVERA, ANGEL M</t>
  </si>
  <si>
    <t>SENATOR PHILIP BOYLE</t>
  </si>
  <si>
    <t>OUTREACH DIRECTOR</t>
  </si>
  <si>
    <t>PARMELY, ANN B</t>
  </si>
  <si>
    <t>LAMNECK, CAITLIN M</t>
  </si>
  <si>
    <t>ADMINISTRATIVE PROJECT COORDINATOR</t>
  </si>
  <si>
    <t>CONNORS, CHRISTOPHER G</t>
  </si>
  <si>
    <t>CASE WORKER</t>
  </si>
  <si>
    <t>TANTONE, CLAUDIA</t>
  </si>
  <si>
    <t>SCHNEIDER, DEANNA J</t>
  </si>
  <si>
    <t>BENNETT, DENNIS P</t>
  </si>
  <si>
    <t>WIGGINS, EDWARD</t>
  </si>
  <si>
    <t>CANARY, GORDON D</t>
  </si>
  <si>
    <t>ROMEO, MARY</t>
  </si>
  <si>
    <t>FALK, MICHAEL J</t>
  </si>
  <si>
    <t>WALSH, PATRICIA A</t>
  </si>
  <si>
    <t>LAVERY, SCOTT M</t>
  </si>
  <si>
    <t>CONNOLLY JR, THOMAS S</t>
  </si>
  <si>
    <t>Rachel May</t>
  </si>
  <si>
    <t>Rachel May, Office Of Senator, Personal Staff Office, Senate</t>
  </si>
  <si>
    <t>WILLIAMS, KRISTIN M</t>
  </si>
  <si>
    <t>SENATOR RACHEL MAY</t>
  </si>
  <si>
    <t>ALBANY DIRECTOR OF OPERATION/DEPUTY</t>
  </si>
  <si>
    <t>BUMPUS, JESSICA M</t>
  </si>
  <si>
    <t>VANDERVORT, ERIC M</t>
  </si>
  <si>
    <t>ZELIFF, ZACHARY T</t>
  </si>
  <si>
    <t>Rich Funke</t>
  </si>
  <si>
    <t>Rich Funke, Office Of Senator, Personal Staff Office, Senate</t>
  </si>
  <si>
    <t>BARRETTE, ALEXANDER C</t>
  </si>
  <si>
    <t>SENATOR RICH FUNKE</t>
  </si>
  <si>
    <t>FAIRPORT</t>
  </si>
  <si>
    <t>SR CONSTITUENT SERVICES REP</t>
  </si>
  <si>
    <t>HUNTER, GLORIA J</t>
  </si>
  <si>
    <t>DEUBLER, HELEN A</t>
  </si>
  <si>
    <t>DEPUTY CHIEF OF STAFF ADMINISTRATION</t>
  </si>
  <si>
    <t>CHARD, JAKE R</t>
  </si>
  <si>
    <t>DEPUTY CHIEF OF STAFF FOR CONSTITUEN</t>
  </si>
  <si>
    <t>KNAPP, KEVIN M</t>
  </si>
  <si>
    <t>OTIS, KRISTIN N</t>
  </si>
  <si>
    <t>NELLIGAN, MATTHEW D</t>
  </si>
  <si>
    <t>CHIEF OF STAFF / SENIOR POLICY ADVIS</t>
  </si>
  <si>
    <t>CRUZ-IRVING, PATRICIA E</t>
  </si>
  <si>
    <t>NATER, SHALYM O</t>
  </si>
  <si>
    <t>BENDER, TREVOR W</t>
  </si>
  <si>
    <t>GUSTAFSON, ELIZABETH K</t>
  </si>
  <si>
    <t>CONSTITUENT RELATIONS REPRESENTATIVE</t>
  </si>
  <si>
    <t>Robert Jackson</t>
  </si>
  <si>
    <t>Robert Jackson, Office Of Senator, Personal Staff Office, Senate</t>
  </si>
  <si>
    <t>CHAMBRUN, GWENDOLYN R</t>
  </si>
  <si>
    <t>SENATOR ROBERT JACKSON</t>
  </si>
  <si>
    <t>ESPAILLAT, LESLIE E</t>
  </si>
  <si>
    <t>FIGUEROA, CARIDAD P</t>
  </si>
  <si>
    <t>GARCIA, JOHANNA</t>
  </si>
  <si>
    <t>MULLIGAN, BERNARD T</t>
  </si>
  <si>
    <t>RANJBARAN, GUITA</t>
  </si>
  <si>
    <t>Robert Ortt</t>
  </si>
  <si>
    <t>Robert Ortt, Office Of Senator, Personal Staff Office, Senate</t>
  </si>
  <si>
    <t>DUGAN, ANDREW M</t>
  </si>
  <si>
    <t>SENATOR ROBERT ORTT</t>
  </si>
  <si>
    <t>LUTZ, ERICA L</t>
  </si>
  <si>
    <t>LOCKPORT</t>
  </si>
  <si>
    <t>VERONICA, JOSHUA M</t>
  </si>
  <si>
    <t>CRUMB, KEVIN L</t>
  </si>
  <si>
    <t>GENOVESE, MADDILYN R</t>
  </si>
  <si>
    <t>BOYD, REGINA D</t>
  </si>
  <si>
    <t>EXECUTIVE ASSISTANT/COMMITTEE CLERK/</t>
  </si>
  <si>
    <t>WELCH, ROBERT W</t>
  </si>
  <si>
    <t>HEMPEL, SUZANNE B</t>
  </si>
  <si>
    <t>Roxanne J. Persaud</t>
  </si>
  <si>
    <t>Roxanne J. Persaud, Office Of Senator, Personal Staff Office, Senate</t>
  </si>
  <si>
    <t>SINGH, DANIL</t>
  </si>
  <si>
    <t>SENATOR ROXANNE J. PERSAUD</t>
  </si>
  <si>
    <t>COMMUNITY LIAISON / SCHEDULER</t>
  </si>
  <si>
    <t>THORPE, DEVIN A</t>
  </si>
  <si>
    <t>TETRUASHVILY, DIANA</t>
  </si>
  <si>
    <t>COMMUNICATIONS ASSISTANT</t>
  </si>
  <si>
    <t>VIECHWEG-HORSFORD, JENNIFER R</t>
  </si>
  <si>
    <t>COMMUNICATIONS COORDINATOR</t>
  </si>
  <si>
    <t>MONK, MARIE</t>
  </si>
  <si>
    <t>COOPER, MARLENE A</t>
  </si>
  <si>
    <t>BENJAMIN, MICHAEL D</t>
  </si>
  <si>
    <t>EDWIN, MICHELLE R</t>
  </si>
  <si>
    <t>BANKS, NIARA N</t>
  </si>
  <si>
    <t>Miller-council</t>
  </si>
  <si>
    <t>MILLER-COUNCIL, SANDRA L</t>
  </si>
  <si>
    <t>AVEIS, VERONICA M</t>
  </si>
  <si>
    <t>D'ONOFRIO, MATTHEW</t>
  </si>
  <si>
    <t>Sec Of The Senate/temp Assignment, Central Staff Office, Senate</t>
  </si>
  <si>
    <t>SALGADO, AMANDA D</t>
  </si>
  <si>
    <t>SEC OF THE SENATE/TEMP ASSIGNMENT</t>
  </si>
  <si>
    <t>SURBER GONZALEZ, AMANDA J</t>
  </si>
  <si>
    <t>COMMUNITY AFFAIRS SPECIALIST</t>
  </si>
  <si>
    <t>RUTUELO, ARLENE</t>
  </si>
  <si>
    <t>MAHER, BRIAN M</t>
  </si>
  <si>
    <t>TRUPIA, CHARLES M</t>
  </si>
  <si>
    <t>DUFFY, CHARLES P</t>
  </si>
  <si>
    <t>LONGO, CHARLOTTE D</t>
  </si>
  <si>
    <t>WONG-HO, CHING YEE K</t>
  </si>
  <si>
    <t>MOLLUSO, CHRISTOPHER M</t>
  </si>
  <si>
    <t>CAVANAGH, DANIEL J</t>
  </si>
  <si>
    <t>PAGANO, DANIEL L</t>
  </si>
  <si>
    <t>TOOMEY, DANIEL P</t>
  </si>
  <si>
    <t>ALBANY OPERATIONS COORDINATOR</t>
  </si>
  <si>
    <t>KELLEHER, DEBORAH PECK</t>
  </si>
  <si>
    <t>DIRECTOR EDUCATION COMMITTEE</t>
  </si>
  <si>
    <t>CODY, DEBRA J</t>
  </si>
  <si>
    <t>CONKLIN, DIANA M</t>
  </si>
  <si>
    <t>EXECUTIVE ADMINISTRATOR</t>
  </si>
  <si>
    <t>CRANSTON, DONALD J</t>
  </si>
  <si>
    <t>POHLID, DOROTHY V</t>
  </si>
  <si>
    <t>CALLAGHAN, ELIZABETH M</t>
  </si>
  <si>
    <t>RHOADES, GERALDINE A</t>
  </si>
  <si>
    <t>ATHERTON, GREGORY J</t>
  </si>
  <si>
    <t>Anderson Iii</t>
  </si>
  <si>
    <t>ANDERSON III, H ARTHUR</t>
  </si>
  <si>
    <t>HECKEN, H PHILIP</t>
  </si>
  <si>
    <t>DIRECTOR OF DISTRICT PROJECTS</t>
  </si>
  <si>
    <t>BELL, HOLLY L</t>
  </si>
  <si>
    <t>MCGEE, JAMES G</t>
  </si>
  <si>
    <t>SPRAGUE, JAMIE L</t>
  </si>
  <si>
    <t>DIRECTOR OF OPERATIONS/CONST SVS.</t>
  </si>
  <si>
    <t>CLEARY, JEFFREY D</t>
  </si>
  <si>
    <t>DIRECTOR OF GOVERNMENTAL RELATIONS</t>
  </si>
  <si>
    <t>KRAUS, JEFFREY F</t>
  </si>
  <si>
    <t>COUNSELOR</t>
  </si>
  <si>
    <t>DOWNS, JENNIFER</t>
  </si>
  <si>
    <t>DIRECTOR OF OPERATIONS AND PROGRAM</t>
  </si>
  <si>
    <t>RIMMER, JENNIFER E</t>
  </si>
  <si>
    <t>SPECIAL ADVISOR</t>
  </si>
  <si>
    <t>SLAGEN-BOBERSKY, JENNIFER M</t>
  </si>
  <si>
    <t>MCBRIDE, JOHN D</t>
  </si>
  <si>
    <t>QUAGLIONE, JOHN F</t>
  </si>
  <si>
    <t>DPTY CHIEF OF STAFF &amp; PRESS SECRETAR</t>
  </si>
  <si>
    <t>Banville Iii</t>
  </si>
  <si>
    <t>BANVILLE III, JOHN K</t>
  </si>
  <si>
    <t>SERAVALLI, JOHN M</t>
  </si>
  <si>
    <t>VELARDI, JOSEPH D</t>
  </si>
  <si>
    <t>AUSTIN, JOSHUA D</t>
  </si>
  <si>
    <t>POPE, KAREN</t>
  </si>
  <si>
    <t>WILSON, KATHY D</t>
  </si>
  <si>
    <t>DIR COMMUNICATIONS/DIR DISTRICT OPER</t>
  </si>
  <si>
    <t>WADE, KATHY L</t>
  </si>
  <si>
    <t>IVES, KIRK W</t>
  </si>
  <si>
    <t>MULLIGAN, KRISTIN J</t>
  </si>
  <si>
    <t>NOEL, LAURIE A</t>
  </si>
  <si>
    <t>CONSTITUENT LIAISON/OPERATIONS ASST.</t>
  </si>
  <si>
    <t>HANNON, LAURIE B</t>
  </si>
  <si>
    <t>VAVRICKA, LINDA D</t>
  </si>
  <si>
    <t>SCARPATI, MARIA</t>
  </si>
  <si>
    <t>OROS, MARIANNE C</t>
  </si>
  <si>
    <t>LOMBARDI, MARIE F</t>
  </si>
  <si>
    <t>KEPI, MARKO</t>
  </si>
  <si>
    <t>ARMELLINO, MARY FRANCES</t>
  </si>
  <si>
    <t>SECRETARY / RECEPTIONIST</t>
  </si>
  <si>
    <t>CAPP, MATTHEW J</t>
  </si>
  <si>
    <t>FITZGERALD, MEAGAN</t>
  </si>
  <si>
    <t>NOLAN, MEAGAN R</t>
  </si>
  <si>
    <t>BROWN, MEG V</t>
  </si>
  <si>
    <t>HURLBURT, MEGHAN E</t>
  </si>
  <si>
    <t>DOBROSKI, MEGHAN M</t>
  </si>
  <si>
    <t>JEFFERSON, MICHAEL C</t>
  </si>
  <si>
    <t>GRAHAM, MICHAEL J</t>
  </si>
  <si>
    <t>LAGUERRA, NANCY C</t>
  </si>
  <si>
    <t>MARSALA, NICHOLAS W</t>
  </si>
  <si>
    <t>MICHAELIS, O PETER T</t>
  </si>
  <si>
    <t>BOYLE, PATRICK D</t>
  </si>
  <si>
    <t>DO DIR / DEPTY CHIEF OF STAFF</t>
  </si>
  <si>
    <t>SCHRAA, PATRICK M</t>
  </si>
  <si>
    <t>DOSS, REBECCA E</t>
  </si>
  <si>
    <t>ASSISTANT COMMUNICATION DIRECTOR</t>
  </si>
  <si>
    <t>CONTE, ROBERT A</t>
  </si>
  <si>
    <t>MACLELLAN, SERENA M</t>
  </si>
  <si>
    <t>BRAUN, SHLOMO</t>
  </si>
  <si>
    <t>TAYLOR, STEVEN A</t>
  </si>
  <si>
    <t>DIRECTOR, SENATE SELECT COMMITTEE ON</t>
  </si>
  <si>
    <t>LAWES, TANIA A</t>
  </si>
  <si>
    <t>MORIARTY, THOMAS J</t>
  </si>
  <si>
    <t>DOWNS, TIFFANIE A</t>
  </si>
  <si>
    <t>LATINO, TIFFANY M</t>
  </si>
  <si>
    <t>LAMALFA, TONI ANN</t>
  </si>
  <si>
    <t>EXECUTIVE SECRETARY/COMMITTEE CLERK</t>
  </si>
  <si>
    <t>SPECKHARDT, TONYA M</t>
  </si>
  <si>
    <t>DISALVO, VICTORIA J</t>
  </si>
  <si>
    <t>CAPOCCIA, CHRISTOPHER C</t>
  </si>
  <si>
    <t>FERGUSON, FORREST W</t>
  </si>
  <si>
    <t>LAMAGNA, MELISSA A</t>
  </si>
  <si>
    <t>VIDAL, ALEXANDER M</t>
  </si>
  <si>
    <t>BYRON-SCHNEIDER, DIANNE L</t>
  </si>
  <si>
    <t>SECRETARY OF THE SENATE'S OFFICE</t>
  </si>
  <si>
    <t>HEIMROTH, HEATH A</t>
  </si>
  <si>
    <t>SPECIAL ASSNT TO SECY OF THE SENATE</t>
  </si>
  <si>
    <t>REQUATE, JO ANN V</t>
  </si>
  <si>
    <t>KING, KIMBERLEY R</t>
  </si>
  <si>
    <t>GRENCI, MARIA E</t>
  </si>
  <si>
    <t>SACK, MARY E</t>
  </si>
  <si>
    <t>DEPUTY EXECUTIVE ASSISTANT</t>
  </si>
  <si>
    <t>GLAZER, MARY KATE</t>
  </si>
  <si>
    <t>DEPUTY SECRETARY OF THE SENATE</t>
  </si>
  <si>
    <t>OSTRANDER, MICHAEL S</t>
  </si>
  <si>
    <t>RYAN, SUSAN M</t>
  </si>
  <si>
    <t>HUNTLEY, SHACEE</t>
  </si>
  <si>
    <t>REISMAN, COREY S</t>
  </si>
  <si>
    <t>SEN STUDENT PROGRAM OFF/FELLOWS</t>
  </si>
  <si>
    <t>SENATE FELLOW</t>
  </si>
  <si>
    <t>SADDLER, RACQUEL G</t>
  </si>
  <si>
    <t>ARNAUD, RACHEL L</t>
  </si>
  <si>
    <t>BENTLEY, AARON T</t>
  </si>
  <si>
    <t>CHAPNICK, SABIEL T</t>
  </si>
  <si>
    <t>GOLDFINE, AMANDA G</t>
  </si>
  <si>
    <t>GROSS, SYLVANNA L</t>
  </si>
  <si>
    <t>HELLER, MANDI T</t>
  </si>
  <si>
    <t>HIGHLEY, MERCEDES A</t>
  </si>
  <si>
    <t>MAIORANA, RHETT J</t>
  </si>
  <si>
    <t>PHILLIPS JR, MARK A</t>
  </si>
  <si>
    <t>POPE, TAMARA L</t>
  </si>
  <si>
    <t>POTERALSKI, ALEXMARIE</t>
  </si>
  <si>
    <t>RAPP, AMY J</t>
  </si>
  <si>
    <t>Sen Student Program Off/sess Asst, Central Staff Office, Senate</t>
  </si>
  <si>
    <t>ALLAIN, MICHAEL R</t>
  </si>
  <si>
    <t>SEN STUDENT PROGRAM OFF/SESS ASST</t>
  </si>
  <si>
    <t>SENATE SESSION ASSISTANT</t>
  </si>
  <si>
    <t>ARUL, JERRY H</t>
  </si>
  <si>
    <t>BALL, JESSIKA</t>
  </si>
  <si>
    <t>BOWMAN, ERICA K</t>
  </si>
  <si>
    <t>BURKE, GUNTHER K</t>
  </si>
  <si>
    <t>DELANEY, MATTHEW J</t>
  </si>
  <si>
    <t>FISK, MEGHAN A</t>
  </si>
  <si>
    <t>GAYLE, JOLAYNE A</t>
  </si>
  <si>
    <t>GIORDANO, LIAM P</t>
  </si>
  <si>
    <t>HARRIS, CHAMBERLAIN R</t>
  </si>
  <si>
    <t>HOLDEN, ALEXIA L</t>
  </si>
  <si>
    <t>JAMES, MALIK D</t>
  </si>
  <si>
    <t>LOMAX, AUSTIN T</t>
  </si>
  <si>
    <t>MALONE, THEO R</t>
  </si>
  <si>
    <t>MARINIDES, ALEXIOS G</t>
  </si>
  <si>
    <t>MARTINEZ, GISELLE L</t>
  </si>
  <si>
    <t>MCGOWEN, MATTHEW A</t>
  </si>
  <si>
    <t>NOLAN, JOSEPH R</t>
  </si>
  <si>
    <t>PALESANO, MATTHEW J</t>
  </si>
  <si>
    <t>PICKARD, MORIAH E</t>
  </si>
  <si>
    <t>PROVOST, JULIA A</t>
  </si>
  <si>
    <t>SABIO, YALITZA</t>
  </si>
  <si>
    <t>SEBASTIAN, JOSEPH E</t>
  </si>
  <si>
    <t>SHAHBAZ, SOWAIBAH</t>
  </si>
  <si>
    <t>SORCI, PAYTON A</t>
  </si>
  <si>
    <t>SOUTHWICK, JEREMY D</t>
  </si>
  <si>
    <t>STRAUSS, MOLLY T</t>
  </si>
  <si>
    <t>TAN, GINA M</t>
  </si>
  <si>
    <t>WILLIS, ANNIE L</t>
  </si>
  <si>
    <t>Allison L</t>
  </si>
  <si>
    <t>BRADLEY, ALLISON L</t>
  </si>
  <si>
    <t>SENATE FINANCE COMMITTEE/MAJORITY</t>
  </si>
  <si>
    <t>PRINCIPAL ANALYST</t>
  </si>
  <si>
    <t>EDDY, BENJAMIN R</t>
  </si>
  <si>
    <t>BUDGET ANALYST</t>
  </si>
  <si>
    <t>BOYLE, BRENDAN J</t>
  </si>
  <si>
    <t>VAAS, CHARLES F</t>
  </si>
  <si>
    <t>THOMAN, DAVE L</t>
  </si>
  <si>
    <t>SENIOR ANALYST</t>
  </si>
  <si>
    <t>EAGAN, JAMES W</t>
  </si>
  <si>
    <t>Jason P</t>
  </si>
  <si>
    <t>CLARK, JASON P</t>
  </si>
  <si>
    <t>IT OPERATIONS COORDINATOR</t>
  </si>
  <si>
    <t>WETHERBEE, JEFFREY E</t>
  </si>
  <si>
    <t>FISCAL POLICY ANALYST</t>
  </si>
  <si>
    <t>DEGIRONIMO, JEFFREY T</t>
  </si>
  <si>
    <t>FOGARTY, JOANNE E</t>
  </si>
  <si>
    <t>Divito</t>
  </si>
  <si>
    <t>DIVITO, JOHN J</t>
  </si>
  <si>
    <t>RESSLER, KEVIN J</t>
  </si>
  <si>
    <t>GANNON, KEVIN T</t>
  </si>
  <si>
    <t>LEGISLATIVE BUDGET ANALYST</t>
  </si>
  <si>
    <t>MELENDEZ, LAUREN L</t>
  </si>
  <si>
    <t>LOGIUDICE, MARIA A</t>
  </si>
  <si>
    <t>MANAG DIR OF BUDGET &amp; FISCAL STDIES</t>
  </si>
  <si>
    <t>NACHBAR, MARK S</t>
  </si>
  <si>
    <t>LAUSTRUP, NANCY E</t>
  </si>
  <si>
    <t>FOSCO, NICOLE C</t>
  </si>
  <si>
    <t>DIRECTOR OF FISCAL STUDIES</t>
  </si>
  <si>
    <t>DRAO, PETER C</t>
  </si>
  <si>
    <t>DIRECTOR OF BUDGET STUDIES</t>
  </si>
  <si>
    <t>MANULI JR, PHILIP T</t>
  </si>
  <si>
    <t>CARPINELLO, SHARON E</t>
  </si>
  <si>
    <t>RODWAY, STEVEN A</t>
  </si>
  <si>
    <t>HAVEL, THOMAS P</t>
  </si>
  <si>
    <t>DEPUTY SECRETARY</t>
  </si>
  <si>
    <t>MORELLI, MARY A</t>
  </si>
  <si>
    <t>POSTIGLIONE, ANDREW J</t>
  </si>
  <si>
    <t>SENATE FINANCE COMMITTEE/MINORITY</t>
  </si>
  <si>
    <t>DEPUTY FINANCE DIRECTOR</t>
  </si>
  <si>
    <t>Ashley S</t>
  </si>
  <si>
    <t>STEELE, ASHLEY S</t>
  </si>
  <si>
    <t>OFFICE ADMINISTRATOR</t>
  </si>
  <si>
    <t>KNIGHT, CELESTE R</t>
  </si>
  <si>
    <t>SR. CONFIDENTIAL EXECUTIVE ASSISTANT</t>
  </si>
  <si>
    <t>Curtis M</t>
  </si>
  <si>
    <t>Principal Budget Analyst</t>
  </si>
  <si>
    <t>EATMAN, CURTIS M</t>
  </si>
  <si>
    <t>PRINCIPAL BUDGET ANALYST</t>
  </si>
  <si>
    <t>David I.</t>
  </si>
  <si>
    <t>FRAZIER, DAVID I</t>
  </si>
  <si>
    <t>Donavan C</t>
  </si>
  <si>
    <t>BORINGTON, DONAVAN C</t>
  </si>
  <si>
    <t>Jacqueline Y</t>
  </si>
  <si>
    <t>DONALDSON, JACQUELINE Y</t>
  </si>
  <si>
    <t>SENIOR FINANCE ANALYST</t>
  </si>
  <si>
    <t>Joshua E</t>
  </si>
  <si>
    <t>KORN, JOSHUA E</t>
  </si>
  <si>
    <t>SWARTS, MARK E</t>
  </si>
  <si>
    <t>FISCAL ANALYST</t>
  </si>
  <si>
    <t>LACCETTI, MICHAEL J</t>
  </si>
  <si>
    <t>SZYDLO, MICHAEL P</t>
  </si>
  <si>
    <t>Saieed I</t>
  </si>
  <si>
    <t>Fiscal Studies Analyst</t>
  </si>
  <si>
    <t>KHALIL, SAIEED I</t>
  </si>
  <si>
    <t>FISCAL STUDIES ANALYST</t>
  </si>
  <si>
    <t>Sarah L</t>
  </si>
  <si>
    <t>BANGS, SARAH L</t>
  </si>
  <si>
    <t>Sebastian D</t>
  </si>
  <si>
    <t>SOLOMON, SEBASTIAN D</t>
  </si>
  <si>
    <t>COOPER, TERIA M</t>
  </si>
  <si>
    <t>Todd L</t>
  </si>
  <si>
    <t>SCHEUERMANN, TODD L</t>
  </si>
  <si>
    <t>NATOLI, DAVID J</t>
  </si>
  <si>
    <t>SENATE FISCAL OFFICE</t>
  </si>
  <si>
    <t>CHIEF FISCAL OFFICER</t>
  </si>
  <si>
    <t>FLAHERTY, CASEY E</t>
  </si>
  <si>
    <t>SENATE M&amp;O/DIRECTOR'S OFFICE</t>
  </si>
  <si>
    <t>MCKEARIN IV, FRANCIS J</t>
  </si>
  <si>
    <t>DEPUTY DIR. OF MAINT &amp; OPERATIONS</t>
  </si>
  <si>
    <t>CARNEY, KELLI A</t>
  </si>
  <si>
    <t>PAIGO, MARLITA A</t>
  </si>
  <si>
    <t>BEACH, WILLIAM J</t>
  </si>
  <si>
    <t>DIRECTOR OF MAINTENANCE &amp; OPERATIONS</t>
  </si>
  <si>
    <t>BERESFORD, BRIAN R</t>
  </si>
  <si>
    <t>SENATE M&amp;O/DO COORDINATOR</t>
  </si>
  <si>
    <t>DOWNSTATE OPERATIONS COORDINATOR</t>
  </si>
  <si>
    <t>REICHELT, CAROLYN A</t>
  </si>
  <si>
    <t>SCHWARTZ, FRANCI D</t>
  </si>
  <si>
    <t>STARR, TRACY L</t>
  </si>
  <si>
    <t>DISTRICT OFFICE COORDINATOR</t>
  </si>
  <si>
    <t>ESPOSITO, ROBERT J</t>
  </si>
  <si>
    <t>SENATE M&amp;O/FURNISHINGS CONTROL</t>
  </si>
  <si>
    <t>CHIEF FURNISHINGS</t>
  </si>
  <si>
    <t>BARNAS, ALINA</t>
  </si>
  <si>
    <t>SENATE M&amp;O/HOUSEKEEPING</t>
  </si>
  <si>
    <t>HOUSEKEEPER</t>
  </si>
  <si>
    <t>KURDT, ANTONIETTA E</t>
  </si>
  <si>
    <t>KANNES, DEBORAH L</t>
  </si>
  <si>
    <t>POPOWCZAK, GRACE U</t>
  </si>
  <si>
    <t>PIETKIEWICZ, IWONA J</t>
  </si>
  <si>
    <t>PAOLUCCI, MARY A</t>
  </si>
  <si>
    <t>SUPERVISOR OF HOUSEKEEPING</t>
  </si>
  <si>
    <t>DEDON, DAVID N</t>
  </si>
  <si>
    <t>SENATE M&amp;O/INV &amp; RECORDS MANAGEMENT</t>
  </si>
  <si>
    <t>MICROFILM CLERK</t>
  </si>
  <si>
    <t>MOORE, DONALD R</t>
  </si>
  <si>
    <t>SUPERVISOR FOR MICROFILM &amp; INVENTORY</t>
  </si>
  <si>
    <t>POZNANSKI, BOGUMIL C</t>
  </si>
  <si>
    <t>SENATE M&amp;O/MAINTENANCE</t>
  </si>
  <si>
    <t>MAINTENANCE WORKER</t>
  </si>
  <si>
    <t>LOCKWOOD, DAVID A</t>
  </si>
  <si>
    <t>MAINTENANCE SUPERVISOR</t>
  </si>
  <si>
    <t>PRATT, DONALD</t>
  </si>
  <si>
    <t>SPECKHARDT, HAYDEN M</t>
  </si>
  <si>
    <t>DICKERSHAID, JEFFREY W</t>
  </si>
  <si>
    <t>PITTS, JEREMY T</t>
  </si>
  <si>
    <t>WESTBROOK, MARK A</t>
  </si>
  <si>
    <t>MARTINEZ, ROBERT A</t>
  </si>
  <si>
    <t>WHITBECK, THOMAS J</t>
  </si>
  <si>
    <t>STALLMER, TIMOTHY J</t>
  </si>
  <si>
    <t>ASSISTANT SUPERVISOR OF MAINTENANCE</t>
  </si>
  <si>
    <t>KEEGAN, CHRISTOPHER R</t>
  </si>
  <si>
    <t>CASSIDY, DANIEL T</t>
  </si>
  <si>
    <t>SENATE M&amp;O/POST OFFICE</t>
  </si>
  <si>
    <t>POSTAL CLERK</t>
  </si>
  <si>
    <t>CREED, JAMES C</t>
  </si>
  <si>
    <t>ASSISTANT POSTMASTER</t>
  </si>
  <si>
    <t>ALDRICH, MARK C</t>
  </si>
  <si>
    <t>SHEPARD JR, THOMAS A</t>
  </si>
  <si>
    <t>POSTMASTER</t>
  </si>
  <si>
    <t>BIEGEL, RAE DAWN</t>
  </si>
  <si>
    <t>SECOR, CATHERINE M</t>
  </si>
  <si>
    <t>SENATE M&amp;O/PURCHASING</t>
  </si>
  <si>
    <t>PURCHASING CLERK</t>
  </si>
  <si>
    <t>ZIEBER, HARRY L</t>
  </si>
  <si>
    <t>PROCUREMENT OFFICER</t>
  </si>
  <si>
    <t>STEVENS, MEGHAN K</t>
  </si>
  <si>
    <t>DESANTIS, MICHAEL S</t>
  </si>
  <si>
    <t>CRESCENZI, NICOLE R</t>
  </si>
  <si>
    <t>PURCHASING AGENT</t>
  </si>
  <si>
    <t>BOONE, JEFFREY B</t>
  </si>
  <si>
    <t>SENATE M&amp;O/RECEIVING</t>
  </si>
  <si>
    <t>CHIEF OF RECEIVING</t>
  </si>
  <si>
    <t>PIACENTE, J THOMAS</t>
  </si>
  <si>
    <t>SENATE M&amp;O/SHOP</t>
  </si>
  <si>
    <t>CARPENTER II</t>
  </si>
  <si>
    <t>BRENNAN, SCOTT J</t>
  </si>
  <si>
    <t>SHOP SUPERVISOR</t>
  </si>
  <si>
    <t>MALOY, JOSEPH A</t>
  </si>
  <si>
    <t>SENATE M&amp;O/SUPPLY</t>
  </si>
  <si>
    <t>CHIEF SENATE SUPPLY</t>
  </si>
  <si>
    <t>MEAD, LAWRENCE W</t>
  </si>
  <si>
    <t>SUPPLY CLERK</t>
  </si>
  <si>
    <t>BANKS, NIGEL D</t>
  </si>
  <si>
    <t>LARKIN, THOMAS J</t>
  </si>
  <si>
    <t>DEPUTY SUPPLY CHIEF</t>
  </si>
  <si>
    <t>RANDALL, THEODORE T</t>
  </si>
  <si>
    <t>FERGUSON, MELISSA M</t>
  </si>
  <si>
    <t>SENATE M&amp;O/TELEPHONE OPERATORS</t>
  </si>
  <si>
    <t>ASSISTANT SUPERVISOR</t>
  </si>
  <si>
    <t>NEISEN, NICOLE M</t>
  </si>
  <si>
    <t>TELEPHONE OPERATOR</t>
  </si>
  <si>
    <t>YAVONDITTE, SHARON F</t>
  </si>
  <si>
    <t>SUPERVISOR TELEPHONE OPERATORS</t>
  </si>
  <si>
    <t>TALHAM, AMANDA K</t>
  </si>
  <si>
    <t>SENATE PERSONNEL OFFICE</t>
  </si>
  <si>
    <t>EMPLOYEE BENEFITS ASSISTANT</t>
  </si>
  <si>
    <t>ARDMAN, BARBARA J</t>
  </si>
  <si>
    <t>KARLQUIST, DAMITA C</t>
  </si>
  <si>
    <t>SENIOR EMPLOYMENT PROCESSING ASSOCIA</t>
  </si>
  <si>
    <t>HARRINGTON, DAWN L</t>
  </si>
  <si>
    <t>PERSONNEL OFFICER</t>
  </si>
  <si>
    <t>SCHMIDT, DONNA</t>
  </si>
  <si>
    <t>ASSISTANT PERSONNEL OFFICER</t>
  </si>
  <si>
    <t>SMITH, EILEEN T</t>
  </si>
  <si>
    <t>SUPERVISOR, TIME &amp; ATTENDANCE</t>
  </si>
  <si>
    <t>LEHAN, KAREN L</t>
  </si>
  <si>
    <t>BENEFITS ASSISTANT SUPERVISOR</t>
  </si>
  <si>
    <t>BURKE, KIMBERLY A</t>
  </si>
  <si>
    <t>RECRUITMENT AND TRAINING COORDINATOR</t>
  </si>
  <si>
    <t>MCGINLEY, MARY A</t>
  </si>
  <si>
    <t>TIME &amp; ATTENDANCE LIAISON</t>
  </si>
  <si>
    <t>DALY, MARY E</t>
  </si>
  <si>
    <t>EMPLOYMENT PROCESSING ASSOCIATE</t>
  </si>
  <si>
    <t>LAROSE, MARY PAT</t>
  </si>
  <si>
    <t>BENEFITS SUPERVISOR/LIAISON</t>
  </si>
  <si>
    <t>KELLY, SUZANNE E</t>
  </si>
  <si>
    <t>KATSUR, ANTHONY D</t>
  </si>
  <si>
    <t>SENATE SERGEANT-AT-ARMS</t>
  </si>
  <si>
    <t>SESSION SERGEANT-AT-ARMS</t>
  </si>
  <si>
    <t>REIMER, HENRY G</t>
  </si>
  <si>
    <t>DEPUTY SERGEANT-AT-ARMS</t>
  </si>
  <si>
    <t>PEPTIS JR, JOSEPH</t>
  </si>
  <si>
    <t>HELLER, MICHAEL F</t>
  </si>
  <si>
    <t>SLAGEN, STEPHEN F</t>
  </si>
  <si>
    <t>SERGEANT-AT-ARMS</t>
  </si>
  <si>
    <t>STURGES III, BENJAMIN M</t>
  </si>
  <si>
    <t>HUNT, ANNA M</t>
  </si>
  <si>
    <t>SENATE SERVICES</t>
  </si>
  <si>
    <t>ADMINISTRATIVE COORDINATOR</t>
  </si>
  <si>
    <t>GAMBACORTA, BRIAN M</t>
  </si>
  <si>
    <t>CLAYPOOL, CARRIE A</t>
  </si>
  <si>
    <t>HALTER, CHERYL B</t>
  </si>
  <si>
    <t>PRODUCTION COORDINATOR</t>
  </si>
  <si>
    <t>FIORE, JACQUELINE M</t>
  </si>
  <si>
    <t>WRITER</t>
  </si>
  <si>
    <t>SILVA, JULI D</t>
  </si>
  <si>
    <t>PATNAUDE, KAYLA L</t>
  </si>
  <si>
    <t>ROSSMAN, KIMBERLY L</t>
  </si>
  <si>
    <t>GALLAGHER, MARILYN M</t>
  </si>
  <si>
    <t>MCAULIFFE, MAUREEN E</t>
  </si>
  <si>
    <t>DONATO JR, RENATO</t>
  </si>
  <si>
    <t>TUROSKI JR, RICHARD F</t>
  </si>
  <si>
    <t>DIRECTOR OF SENATE SERVICES</t>
  </si>
  <si>
    <t>LUCAS, MITCHELL W</t>
  </si>
  <si>
    <t>SENATE STUDENT PROGRAMS OFFICE</t>
  </si>
  <si>
    <t>PARRELLA, NICHOLAS J</t>
  </si>
  <si>
    <t>DIRECTOR OF STUDENT PROGRAMS</t>
  </si>
  <si>
    <t>ESPOSITO, AUDREY S</t>
  </si>
  <si>
    <t>SENATE TECHNOLOGY SERVICES</t>
  </si>
  <si>
    <t>TECHNICAL WRITER</t>
  </si>
  <si>
    <t>DAVI, BARBARA A</t>
  </si>
  <si>
    <t>SENIOR OFFICE SUPPORT REPRESENTATIVE</t>
  </si>
  <si>
    <t>SHANKLAND, BENJAMEN M</t>
  </si>
  <si>
    <t>OFFICE SUPPORT REPRESENTATIVE</t>
  </si>
  <si>
    <t>DECRESCENZO, DEAN</t>
  </si>
  <si>
    <t>OSR/ REGIONAL SUPPORT SPECIALIST</t>
  </si>
  <si>
    <t>BOONE, HAYDEN J</t>
  </si>
  <si>
    <t>BELL, JAMES</t>
  </si>
  <si>
    <t>DIRECTOR, SENATE TECHNOLOGY SERVICES</t>
  </si>
  <si>
    <t>BIERNACKI, JASON J</t>
  </si>
  <si>
    <t>MANAGER STS EDUC. AND SUPPORT</t>
  </si>
  <si>
    <t>WILSON, KAITLIN C</t>
  </si>
  <si>
    <t>SUPERVISOR OF TRAINING</t>
  </si>
  <si>
    <t>SIERZEGA, KIMBERLY</t>
  </si>
  <si>
    <t>PETERSON, MARIA T</t>
  </si>
  <si>
    <t>MOORE, MARTIN E</t>
  </si>
  <si>
    <t>ASSISTANT TECHNICAL SUPPORT SUPV.</t>
  </si>
  <si>
    <t>CLOUSE, MARY L</t>
  </si>
  <si>
    <t>MANAGER OF SECURITY &amp; DOCUMENTATION</t>
  </si>
  <si>
    <t>MINIOTIS, MICHAEL A</t>
  </si>
  <si>
    <t>BOMBARD, PAUL J</t>
  </si>
  <si>
    <t>TECHNICAL SUPPORT SUPERVISOR</t>
  </si>
  <si>
    <t>GRIMALDI, ROSEANNA C</t>
  </si>
  <si>
    <t>BLAIR, RYAN T</t>
  </si>
  <si>
    <t>DIGITAL DIRECTOR</t>
  </si>
  <si>
    <t>WALSH, SCOTT J</t>
  </si>
  <si>
    <t>SECURITY COORDINATOR</t>
  </si>
  <si>
    <t>AGUIRRE, COLIN D</t>
  </si>
  <si>
    <t>TECHNICAL SUPPORT REPRESENTATIVE</t>
  </si>
  <si>
    <t>Shelley B. Mayer</t>
  </si>
  <si>
    <t>Shelley B. Mayer, Office Of Senator, Personal Staff Office, Senate</t>
  </si>
  <si>
    <t>BUDER, ANDREW W</t>
  </si>
  <si>
    <t>SENATOR SHELLEY MAYER</t>
  </si>
  <si>
    <t>PORT CHESTER</t>
  </si>
  <si>
    <t>PETERS, CHRISTINE A</t>
  </si>
  <si>
    <t>ULAJ, EMILJANA</t>
  </si>
  <si>
    <t>BRANCA, GENE R</t>
  </si>
  <si>
    <t>PETTOGRASSO, KATHLEEN V</t>
  </si>
  <si>
    <t>CASEY, NOEL A</t>
  </si>
  <si>
    <t>ESTROFF, RACHEL A</t>
  </si>
  <si>
    <t>SCULKY, RAYMOND L</t>
  </si>
  <si>
    <t>FIELDS, VINCENT R</t>
  </si>
  <si>
    <t>MERTENS, CONNER J</t>
  </si>
  <si>
    <t>O'SULLIVAN, MARY K</t>
  </si>
  <si>
    <t>WALKER, JACHELE M</t>
  </si>
  <si>
    <t>Simcha Felder</t>
  </si>
  <si>
    <t>Simcha Felder, Office Of Senator, Personal Staff Office, Senate</t>
  </si>
  <si>
    <t>BEST, BRYAN W</t>
  </si>
  <si>
    <t>SENATOR SIMCHA FELDER</t>
  </si>
  <si>
    <t>ACTING CHIEF OF STAFF</t>
  </si>
  <si>
    <t>NEUMANN, CIREL</t>
  </si>
  <si>
    <t>WALANSKY, ELLYN</t>
  </si>
  <si>
    <t>LANGSAM, JOSEPH C</t>
  </si>
  <si>
    <t>TOIV, JOSEPH L</t>
  </si>
  <si>
    <t>WOHLGELERNTER, JUDAH A</t>
  </si>
  <si>
    <t>TAYLOR, MICHELLE B</t>
  </si>
  <si>
    <t>GERMAIN, PEGGY L</t>
  </si>
  <si>
    <t>FUCHS, SHARON</t>
  </si>
  <si>
    <t>TOIV, SHERI</t>
  </si>
  <si>
    <t>SHAW, ANN E</t>
  </si>
  <si>
    <t>SS/GRAPHIC ARTS</t>
  </si>
  <si>
    <t>PROOFREADER</t>
  </si>
  <si>
    <t>GRAZIANO, ANTHONY J</t>
  </si>
  <si>
    <t>GRAPHIC ARTIST I</t>
  </si>
  <si>
    <t>GENSICKI, CAROLE L</t>
  </si>
  <si>
    <t>GRAPHIC ARTIST</t>
  </si>
  <si>
    <t>BRUCE, DAVID S</t>
  </si>
  <si>
    <t>SENIOR GRAPHIC ARTIST</t>
  </si>
  <si>
    <t>SHAW, KRISTIN E</t>
  </si>
  <si>
    <t>O'BRIEN, MARISA N</t>
  </si>
  <si>
    <t>SENIOR DESIGNER</t>
  </si>
  <si>
    <t>DORADO, PAUL</t>
  </si>
  <si>
    <t>MANAGER OF GRAPHICS</t>
  </si>
  <si>
    <t>KEARNS, ROBYN S</t>
  </si>
  <si>
    <t>STRUM, ANDREW D</t>
  </si>
  <si>
    <t>SS/PRODUCTION SERVICES</t>
  </si>
  <si>
    <t>PRODUCTION COORDINATOR I</t>
  </si>
  <si>
    <t>SHUFON JR, ANTHONY A</t>
  </si>
  <si>
    <t>DATA ANALYST</t>
  </si>
  <si>
    <t>BESSINGER, AUGUSTUS F</t>
  </si>
  <si>
    <t>FINISHING TECHNICIAN</t>
  </si>
  <si>
    <t>GRADESS, BENJAMIN W</t>
  </si>
  <si>
    <t>FACILITY ASSISTANT</t>
  </si>
  <si>
    <t>SABOURIN, BRIAN L</t>
  </si>
  <si>
    <t>FOGARTY, DANIEL J</t>
  </si>
  <si>
    <t>PRODUCTION FACILITY MANAGER</t>
  </si>
  <si>
    <t>VAHUE, DAVID H</t>
  </si>
  <si>
    <t>ASSISTANT PRODUCTION COORDINATOR 1</t>
  </si>
  <si>
    <t>HINE, DAVID L</t>
  </si>
  <si>
    <t>DIGITAL OPERATOR I</t>
  </si>
  <si>
    <t>NEISON, DONALD J</t>
  </si>
  <si>
    <t>PRODUCTION SERVICES DATA MANAGER</t>
  </si>
  <si>
    <t>HARTUNIAN, EDWARD J</t>
  </si>
  <si>
    <t>MAILING ASSISTANT</t>
  </si>
  <si>
    <t>KLINOWSKI, FRANK A</t>
  </si>
  <si>
    <t>LASER/QUICK COPY MANAGER</t>
  </si>
  <si>
    <t>BECK, FREDERICK A</t>
  </si>
  <si>
    <t>DIRECTOR OF PRODUCTIONS</t>
  </si>
  <si>
    <t>SEESTADT, FREDERICK J</t>
  </si>
  <si>
    <t>ASSISTANT PRODUCTION FACILITY MANAGE</t>
  </si>
  <si>
    <t>Mahserjian Iii</t>
  </si>
  <si>
    <t>MAHSERJIAN III, GEORGE</t>
  </si>
  <si>
    <t>KLOPFER, GREGORY E</t>
  </si>
  <si>
    <t>WAREHOUSE CLERK</t>
  </si>
  <si>
    <t>MARSHALL, GREGORY</t>
  </si>
  <si>
    <t>PREPRESS TECH II</t>
  </si>
  <si>
    <t>BYRNES, JAMES A</t>
  </si>
  <si>
    <t>PRESS OPERATOR I</t>
  </si>
  <si>
    <t>KELSON, JENNIFER L</t>
  </si>
  <si>
    <t>MAIL SELECTION SPECIALIST</t>
  </si>
  <si>
    <t>RIGSBEE, JOEL T</t>
  </si>
  <si>
    <t>BINDER OPERATIONS COORDINATOR</t>
  </si>
  <si>
    <t>RAPPAZZO III, JOSEPH J</t>
  </si>
  <si>
    <t>WEBPRESS OPERATORI</t>
  </si>
  <si>
    <t>SPENCER, KEITH J</t>
  </si>
  <si>
    <t>WALKER, KENNETH P</t>
  </si>
  <si>
    <t>FACILITY COORDINATOR I</t>
  </si>
  <si>
    <t>BROWN, KENNETH T</t>
  </si>
  <si>
    <t>PRODUCTION PROOFREADING COORDINATOR</t>
  </si>
  <si>
    <t>COLWILL, KEVIN M</t>
  </si>
  <si>
    <t>INTERNAL OPERATIONS MANAGER</t>
  </si>
  <si>
    <t>GANDRON, LEON M</t>
  </si>
  <si>
    <t>SYLVAIN, LINDA T</t>
  </si>
  <si>
    <t>GILCHRIST, MARTIN J</t>
  </si>
  <si>
    <t>O'ROURKE, MATTHEW R</t>
  </si>
  <si>
    <t>PRESS ASSISTANT</t>
  </si>
  <si>
    <t>MOHRHOFF, MICHAEL C</t>
  </si>
  <si>
    <t>PATTERSON, MICHAEL D</t>
  </si>
  <si>
    <t>FINISHING TECH 1</t>
  </si>
  <si>
    <t>UCHYTIL, NATHAN J</t>
  </si>
  <si>
    <t>LINGER, PATRICK S</t>
  </si>
  <si>
    <t>SENIOR WEBPRESS OPERATOR I</t>
  </si>
  <si>
    <t>DEFRANCISCO, PAUL J</t>
  </si>
  <si>
    <t>DONATO, RALPH J</t>
  </si>
  <si>
    <t>POSTAL OPERATIONS COORDINATOR</t>
  </si>
  <si>
    <t>OECHSNER, REBECCA M</t>
  </si>
  <si>
    <t>SENIOR PRODUCTION COORDINATOR</t>
  </si>
  <si>
    <t>O'BRIEN, RICHARD M</t>
  </si>
  <si>
    <t>DAVIS, RUSSELL M</t>
  </si>
  <si>
    <t>JONES, S DENNIS</t>
  </si>
  <si>
    <t>COURTEMANCHE, SCOTT A</t>
  </si>
  <si>
    <t>POSTAL OPERATIONS MANAGER</t>
  </si>
  <si>
    <t>HOTALING, SCOTT C</t>
  </si>
  <si>
    <t>HEADWELL, SEAN R</t>
  </si>
  <si>
    <t>SHAVER, STEVEN M</t>
  </si>
  <si>
    <t>LASER OPERATIONS SUPERVISOR</t>
  </si>
  <si>
    <t>SHUTTER, WILLIAM J</t>
  </si>
  <si>
    <t>MAILING OPERATOR II</t>
  </si>
  <si>
    <t>DOMINICK, JAKE L</t>
  </si>
  <si>
    <t>SNOVER, DAVID J</t>
  </si>
  <si>
    <t>MORIZIO, DAVID L</t>
  </si>
  <si>
    <t>SS/QUICK COPY</t>
  </si>
  <si>
    <t>SUPPLY ASSISTANT</t>
  </si>
  <si>
    <t>CHAMPINE, ERIC</t>
  </si>
  <si>
    <t>O'BRIEN, JOHN D</t>
  </si>
  <si>
    <t>PRODUCTION TECHNICIAN I</t>
  </si>
  <si>
    <t>BENSON, PETER H</t>
  </si>
  <si>
    <t>ALLEN, DONNA M</t>
  </si>
  <si>
    <t>SS/SENATE OFFICE SERVICES</t>
  </si>
  <si>
    <t>WETHERBEE, EMMA M</t>
  </si>
  <si>
    <t>DATA ENTRY OPERATOR</t>
  </si>
  <si>
    <t>REID, JENNIFER L</t>
  </si>
  <si>
    <t>DIRECTOR OF SENATE OFFICE SERVICES</t>
  </si>
  <si>
    <t>BLAIS, KATHERINE A</t>
  </si>
  <si>
    <t>WASIELEWSKI, LAUREN A</t>
  </si>
  <si>
    <t>DUMA, PETER M</t>
  </si>
  <si>
    <t>LOMBARDI, REGINA A</t>
  </si>
  <si>
    <t>CZELUSNIAK, SARAH A</t>
  </si>
  <si>
    <t>WORK COORDINATOR/PROOFER</t>
  </si>
  <si>
    <t>KERKER, ALEXANDER P</t>
  </si>
  <si>
    <t>WILLIAMS, SARAH E</t>
  </si>
  <si>
    <t>GREENSTEIN, CYNTHIA A</t>
  </si>
  <si>
    <t>SS/SPECIAL EVENTS</t>
  </si>
  <si>
    <t>SPECIAL EVENTS PROJECT COORDINATOR</t>
  </si>
  <si>
    <t>JETTER, DOUGLAS G</t>
  </si>
  <si>
    <t>SENIOR SPECIAL EVENTS COORDINATOR</t>
  </si>
  <si>
    <t>DEWEESE, KELLY C</t>
  </si>
  <si>
    <t>BRODERICK, MICHAEL W</t>
  </si>
  <si>
    <t>JONES, SHANE E</t>
  </si>
  <si>
    <t>MADDALLA, TAMMY L</t>
  </si>
  <si>
    <t>HEAPHY, ALISON G</t>
  </si>
  <si>
    <t>STS/BUSINESS APPLICATIONS CENTER</t>
  </si>
  <si>
    <t>DRUPAL ARCHITECT</t>
  </si>
  <si>
    <t>BUSH, ANN Y</t>
  </si>
  <si>
    <t>SENIOR PROGRAMMER</t>
  </si>
  <si>
    <t>CALABRESE, ANTHONY A</t>
  </si>
  <si>
    <t>PROGRAMMER</t>
  </si>
  <si>
    <t>PHILLIPS, BRIAN H</t>
  </si>
  <si>
    <t>PROGRAMMER / ANALYST</t>
  </si>
  <si>
    <t>HEITNER, BRIAN</t>
  </si>
  <si>
    <t>GORDINIER, CHRISTINE M</t>
  </si>
  <si>
    <t>SUPERVISOR, APPLICATIONS PROGRAMMING</t>
  </si>
  <si>
    <t>SAINTIL, FANES K</t>
  </si>
  <si>
    <t>WEB SUPPORT SPECIALIST</t>
  </si>
  <si>
    <t>BOUCHER, JOHN C</t>
  </si>
  <si>
    <t>ZALEWSKI, KENNETH J</t>
  </si>
  <si>
    <t>APPLICATIONS MANAGER</t>
  </si>
  <si>
    <t>CASEIRAS, KEVIN F</t>
  </si>
  <si>
    <t>BUSINESS APPLICATION DEVELOPER</t>
  </si>
  <si>
    <t>KING, KIMBERLY S</t>
  </si>
  <si>
    <t>STOUFFER, SAM L</t>
  </si>
  <si>
    <t>SENIOR WEB DEVELOPER</t>
  </si>
  <si>
    <t>SNYDER, SETH M</t>
  </si>
  <si>
    <t>HOLLYWOOD</t>
  </si>
  <si>
    <t>GARDNER, STEPHEN J</t>
  </si>
  <si>
    <t>DATABASE ADMINISTRATOR</t>
  </si>
  <si>
    <t>BINKOWSKI, STEVEN B</t>
  </si>
  <si>
    <t>WEB DEVELOPER</t>
  </si>
  <si>
    <t>GARRISON, GARY A</t>
  </si>
  <si>
    <t>STS/TELECOMMUNICATIONS</t>
  </si>
  <si>
    <t>SUPERVISOR OF COMPUTER OPERATIONS</t>
  </si>
  <si>
    <t>DONNELLY JR, JAMES K</t>
  </si>
  <si>
    <t>TELECOMMUNICATIONS ENGINEER</t>
  </si>
  <si>
    <t>LAFALCE, JEAN M</t>
  </si>
  <si>
    <t>SENIOR COMPUTER OPERATOR</t>
  </si>
  <si>
    <t>SPEZIALE, JOHN A</t>
  </si>
  <si>
    <t>UNIFIED COMMUNICATIONS ENGINEER</t>
  </si>
  <si>
    <t>SNYDER JR, JOHN I</t>
  </si>
  <si>
    <t>MNGR DATA PROCESSING UNIFIED COMM</t>
  </si>
  <si>
    <t>DEL TORTO, JOSEPH A</t>
  </si>
  <si>
    <t>NETWORK SUPPORT ANALYST</t>
  </si>
  <si>
    <t>MORIN, LISA A</t>
  </si>
  <si>
    <t>TELECOMMUNICATIONS NETWORK COORD</t>
  </si>
  <si>
    <t>ROCHLER, MATTHEW</t>
  </si>
  <si>
    <t>SENIOR UNIFIED COMMUNICTNS ENGINEER</t>
  </si>
  <si>
    <t>REED, ROBERT K</t>
  </si>
  <si>
    <t>SUPV SYSTEMS PROGRAMMING</t>
  </si>
  <si>
    <t>MOODY, WILLIAM</t>
  </si>
  <si>
    <t>SENIOR NETWORK ENGINEER</t>
  </si>
  <si>
    <t>MICHEL, JAMES T</t>
  </si>
  <si>
    <t>NETWORK ENGINEER</t>
  </si>
  <si>
    <t>Susan Serino</t>
  </si>
  <si>
    <t>Susan Serino, Office Of Senator, Personal Staff Office, Senate</t>
  </si>
  <si>
    <t>KOGON, ALYSSA B</t>
  </si>
  <si>
    <t>SENATOR SUSAN SERINO</t>
  </si>
  <si>
    <t>HYDE PARK</t>
  </si>
  <si>
    <t>FILANCIA, BRET A</t>
  </si>
  <si>
    <t>COMMUNITY LIAISON OPERATIONS ASST</t>
  </si>
  <si>
    <t>MCGOWAN, CAITLIN M</t>
  </si>
  <si>
    <t>BULGIA, CARLY E</t>
  </si>
  <si>
    <t>CHAUVIN, CAROLINE</t>
  </si>
  <si>
    <t>MULLIGAN, CIARA M</t>
  </si>
  <si>
    <t>CONSTITUENT COMMUNICATIONS ASSISTANT</t>
  </si>
  <si>
    <t>ANNABI, JACQUELINE</t>
  </si>
  <si>
    <t>PUTNAM VALLEY</t>
  </si>
  <si>
    <t>CUMOLETTI, KARA M</t>
  </si>
  <si>
    <t>DOLAN, KIRSTEN L</t>
  </si>
  <si>
    <t>BISKUP, LYDIA A</t>
  </si>
  <si>
    <t>DIRECTOR OF DISTRICT OFCE OPERATIONS</t>
  </si>
  <si>
    <t>CASSIDY, SHANNA M</t>
  </si>
  <si>
    <t>BERGUSON, TIMOTHY J</t>
  </si>
  <si>
    <t>RZODKIEWICZ, MATTHEW D</t>
  </si>
  <si>
    <t>Terrence P. Murphy, Office Of Senator, Personal Staff Office, Senate</t>
  </si>
  <si>
    <t>AUSTIN, BRIAN K</t>
  </si>
  <si>
    <t>SENATOR TERRENCE P. MURPHY</t>
  </si>
  <si>
    <t>WEB COMMUNICATIONS SPECIALIST</t>
  </si>
  <si>
    <t>SLATER, MATTHEW J</t>
  </si>
  <si>
    <t>HENNESSY, DANIEL J</t>
  </si>
  <si>
    <t>TF/DEMOGRAPHIC RESEARCH AND REAPP</t>
  </si>
  <si>
    <t>SENIOR RESEARCH ANALYST</t>
  </si>
  <si>
    <t>SCHAEFER, DAVID S</t>
  </si>
  <si>
    <t>TASSONE, FRANK</t>
  </si>
  <si>
    <t>EXEC DIR/DIR OF NYC MAJ. OPERATIONS</t>
  </si>
  <si>
    <t>Thomas Croci, Office Of Senator, Personal Staff Office, Senate</t>
  </si>
  <si>
    <t>HINTON, FRANCINE A</t>
  </si>
  <si>
    <t>SENATOR THOMAS CROCI</t>
  </si>
  <si>
    <t>MURPHY, LAWRENCE W</t>
  </si>
  <si>
    <t>SPECIAL ASSISTANT, VETERANS AFFAIRS</t>
  </si>
  <si>
    <t>NICOSIA, SALVATORE C</t>
  </si>
  <si>
    <t>COMMUNITY LIAISON/SPECIAL ASSISTANT</t>
  </si>
  <si>
    <t>Thomas F. O'mara</t>
  </si>
  <si>
    <t>Thomas F. O'mara, Office Of Senator, Personal Staff Office, Senate</t>
  </si>
  <si>
    <t>ALAPATT, BRIAN S</t>
  </si>
  <si>
    <t>SENATOR THOMAS F. O'MARA</t>
  </si>
  <si>
    <t>DECKER, DENISE M</t>
  </si>
  <si>
    <t>EXECUTIVE ADMINISTRATIVE ASSISTANT</t>
  </si>
  <si>
    <t>GOODNOUGH, GREG M</t>
  </si>
  <si>
    <t>MEDDLETON, JAMES J</t>
  </si>
  <si>
    <t>WAYAND-REIF, JEANETTE M</t>
  </si>
  <si>
    <t>POLLARD, JESSE T</t>
  </si>
  <si>
    <t>ENVIRONMENTAL POLICY ANALYST</t>
  </si>
  <si>
    <t>AMBRECHT, MICHAEL R</t>
  </si>
  <si>
    <t>LATTIN, SARA J</t>
  </si>
  <si>
    <t>ELMIRA</t>
  </si>
  <si>
    <t>DISTRICT OFFICE DIRECTOR</t>
  </si>
  <si>
    <t>SITRIN-MOORE, SHARON E</t>
  </si>
  <si>
    <t>Timothy M. Kennedy</t>
  </si>
  <si>
    <t>Timothy M. Kennedy, Office Of Senator, Personal Staff Office, Senate</t>
  </si>
  <si>
    <t>FOGEL, ADAM S</t>
  </si>
  <si>
    <t>SENATOR TIMOTHY M. KENNEDY</t>
  </si>
  <si>
    <t>FEARS, ELYSE E</t>
  </si>
  <si>
    <t>REID, EMILY L</t>
  </si>
  <si>
    <t>MULHERN, MCKAYLA A</t>
  </si>
  <si>
    <t>HIRSCHBECK, MOLLY P</t>
  </si>
  <si>
    <t>ORTIZ, PALMIRA A</t>
  </si>
  <si>
    <t>RODGERS, RICHARD M</t>
  </si>
  <si>
    <t>DAVIDSON, ROBERT L</t>
  </si>
  <si>
    <t>EVERHART, ZENETA B</t>
  </si>
  <si>
    <t>Toby Ann Stavisky</t>
  </si>
  <si>
    <t>Toby Ann Stavisky, Office Of Senator, Personal Staff Office, Senate</t>
  </si>
  <si>
    <t>TROISE JR, DAVID I</t>
  </si>
  <si>
    <t>SENATOR TOBY ANN STAVISKY</t>
  </si>
  <si>
    <t>FLUSHING</t>
  </si>
  <si>
    <t>HOE, GILBERT K</t>
  </si>
  <si>
    <t>DIR COMM OUTREACH / LEGISLATIVE AIDE</t>
  </si>
  <si>
    <t>LEE, JU E</t>
  </si>
  <si>
    <t>ABBOT, JUDITH L</t>
  </si>
  <si>
    <t>DYER, MARILYN M</t>
  </si>
  <si>
    <t>FAVILLA, MICHAEL A</t>
  </si>
  <si>
    <t>YANG, MINWEN</t>
  </si>
  <si>
    <t>HOSSAIN, RAIDA</t>
  </si>
  <si>
    <t>DIRECTOR OF CONSTITUENT AFFAIRS</t>
  </si>
  <si>
    <t>HILL, CHELSEA C</t>
  </si>
  <si>
    <t>Todd Kaminsky</t>
  </si>
  <si>
    <t>Todd Kaminsky, Office Of Senator, Personal Staff Office, Senate</t>
  </si>
  <si>
    <t>CRUZ, ADA B</t>
  </si>
  <si>
    <t>SENATOR TODD KAMINSKY</t>
  </si>
  <si>
    <t>ROCKVILLE CENTRE</t>
  </si>
  <si>
    <t>HUGHES, AIDAN P</t>
  </si>
  <si>
    <t>FOX, ALEXANDER J</t>
  </si>
  <si>
    <t>FARBENBLUM, ALEXANDRA</t>
  </si>
  <si>
    <t>CHRISTIAN, BRIELLE J</t>
  </si>
  <si>
    <t>LINAN, FENDI J</t>
  </si>
  <si>
    <t>MEYERS, HALIE J</t>
  </si>
  <si>
    <t>GOLDMAN, JUDY M</t>
  </si>
  <si>
    <t>WEISENBERG, SOGDIANA</t>
  </si>
  <si>
    <t>MINER, AARON Q</t>
  </si>
  <si>
    <t>WILKINS, ANDREA C</t>
  </si>
  <si>
    <t>SPECIAL ASSISTANT/SCHEDULER</t>
  </si>
  <si>
    <t>Tony Avella, Office Of Senator, Personal Staff Office, Senate</t>
  </si>
  <si>
    <t>FREDIANI, JEFFREY A</t>
  </si>
  <si>
    <t>SENATOR ANTHONY P. AVELLA, JR.</t>
  </si>
  <si>
    <t>LEMP, KERYN C</t>
  </si>
  <si>
    <t>ASSISTANT DEPUTY CHIEF OF STAFF</t>
  </si>
  <si>
    <t>RAHMAN, WALIUR</t>
  </si>
  <si>
    <t>ACEVEDO, SAMANTHA I</t>
  </si>
  <si>
    <t>DEPUTY LEGISLATIVE DIRECTOR</t>
  </si>
  <si>
    <t>Velmanette Montgomery</t>
  </si>
  <si>
    <t>Velmanette Montgomery, Office Of Senator, Personal Staff Office, Senate</t>
  </si>
  <si>
    <t>MOORE, DEBORAH R</t>
  </si>
  <si>
    <t>SENATOR VELMANETTE MONTGOMERY</t>
  </si>
  <si>
    <t>SALMON, JASON A</t>
  </si>
  <si>
    <t>CARO, JULIA</t>
  </si>
  <si>
    <t>JONAS, OSCAR M</t>
  </si>
  <si>
    <t>ROBBINS-CUBAS, SHAKTI A</t>
  </si>
  <si>
    <t>LEUNG, SUSAN</t>
  </si>
  <si>
    <t>Gustavo Rivera</t>
  </si>
  <si>
    <t>Gustavo Rivera, Office Of Senator, Personal Staff Office, Senate</t>
  </si>
  <si>
    <t>Jessica Ramos</t>
  </si>
  <si>
    <t>Jessica Ramos, Office Of Senator, Personal Staff Office, Senate</t>
  </si>
  <si>
    <t>vlookup all payroll</t>
  </si>
  <si>
    <t>vlookup payroll minus majority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</si>
</sst>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9" x14ac:knownFonts="1">
    <font>
      <sz val="11"/>
      <color theme="1"/>
      <name val="Calibri"/>
      <family val="2"/>
      <scheme val="minor"/>
    </font>
    <font>
      <sz val="12"/>
      <color theme="1"/>
      <name val="Calibri"/>
      <family val="2"/>
      <scheme val="minor"/>
    </font>
    <font>
      <sz val="11"/>
      <color rgb="FF000000"/>
      <name val="Calibri"/>
      <family val="2"/>
    </font>
    <font>
      <b/>
      <sz val="12"/>
      <color theme="1"/>
      <name val="Calibri"/>
      <family val="2"/>
      <scheme val="minor"/>
    </font>
    <font>
      <b/>
      <sz val="12"/>
      <color theme="1"/>
      <name val="Calibri"/>
      <family val="2"/>
    </font>
    <font>
      <sz val="10"/>
      <color theme="1"/>
      <name val="Arial"/>
      <family val="2"/>
    </font>
    <font>
      <sz val="10"/>
      <color theme="1"/>
      <name val="Calibri"/>
      <family val="2"/>
      <scheme val="minor"/>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23">
    <xf numFmtId="0" fontId="0" fillId="0" borderId="0" xfId="0"/>
    <xf numFmtId="164" fontId="2" fillId="0" borderId="0" xfId="0" applyNumberFormat="1" applyFont="1"/>
    <xf numFmtId="0" fontId="4" fillId="0" borderId="0" xfId="1" applyFont="1"/>
    <xf numFmtId="0" fontId="3" fillId="0" borderId="0" xfId="1" applyFont="1"/>
    <xf numFmtId="0" fontId="5" fillId="0" borderId="0" xfId="1" applyFont="1"/>
    <xf numFmtId="0" fontId="1" fillId="0" borderId="0" xfId="1"/>
    <xf numFmtId="0" fontId="6" fillId="0" borderId="0" xfId="1" applyFont="1"/>
    <xf numFmtId="0" fontId="1" fillId="0" borderId="0" xfId="1" applyFont="1"/>
    <xf numFmtId="0" fontId="7" fillId="0" borderId="0" xfId="1" applyFont="1"/>
    <xf numFmtId="0" fontId="8" fillId="0" borderId="0" xfId="1" applyFont="1"/>
    <xf numFmtId="0" fontId="6" fillId="2" borderId="0" xfId="1" applyFont="1" applyFill="1"/>
    <xf numFmtId="0" fontId="1" fillId="2" borderId="0" xfId="1" applyFont="1" applyFill="1"/>
    <xf numFmtId="0" fontId="7" fillId="2" borderId="0" xfId="1" applyFont="1" applyFill="1"/>
    <xf numFmtId="0" fontId="8" fillId="2" borderId="0" xfId="1" applyFont="1" applyFill="1"/>
    <xf numFmtId="0" fontId="5" fillId="2" borderId="0" xfId="1" applyFont="1" applyFill="1"/>
    <xf numFmtId="0" fontId="1" fillId="2" borderId="0" xfId="1" applyFill="1"/>
    <xf numFmtId="0" fontId="6" fillId="0" borderId="0" xfId="1" applyFont="1" applyFill="1"/>
    <xf numFmtId="0" fontId="1" fillId="0" borderId="0" xfId="1" applyFont="1" applyFill="1"/>
    <xf numFmtId="0" fontId="7" fillId="0" borderId="0" xfId="1" applyFont="1" applyFill="1"/>
    <xf numFmtId="0" fontId="8" fillId="0" borderId="0" xfId="1" applyFont="1" applyFill="1"/>
    <xf numFmtId="0" fontId="0" fillId="2" borderId="0" xfId="0" applyFill="1"/>
    <xf numFmtId="164" fontId="2" fillId="2" borderId="0" xfId="0" applyNumberFormat="1" applyFont="1" applyFill="1"/>
    <xf numFmtId="0" fontId="0" fillId="0" borderId="0" xfId="0" applyFill="1"/>
  </cellXfs>
  <cellStyles count="2">
    <cellStyle name="Normal" xfId="0" builtinId="0"/>
    <cellStyle name="Normal 2" xfId="1" xr:uid="{9C304565-772A-864A-9964-D2B40396A8A3}"/>
  </cellStyles>
  <dxfs count="54">
    <dxf>
      <font>
        <b val="0"/>
        <i val="0"/>
        <strike val="0"/>
        <condense val="0"/>
        <extend val="0"/>
        <outline val="0"/>
        <shadow val="0"/>
        <u val="none"/>
        <vertAlign val="baseline"/>
        <sz val="11"/>
        <color rgb="FF000000"/>
        <name val="Calibri"/>
        <family val="2"/>
        <scheme val="none"/>
      </font>
      <numFmt numFmtId="164" formatCode="yyyy\-mm\-dd\ h:mm"/>
    </dxf>
    <dxf>
      <numFmt numFmtId="0" formatCode="General"/>
    </dxf>
    <dxf>
      <numFmt numFmtId="0" formatCode="General"/>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strike val="0"/>
        <outline val="0"/>
        <shadow val="0"/>
        <u val="none"/>
        <vertAlign val="baseline"/>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strike val="0"/>
        <outline val="0"/>
        <shadow val="0"/>
        <u val="none"/>
        <vertAlign val="baseline"/>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strike val="0"/>
        <outline val="0"/>
        <shadow val="0"/>
        <u val="none"/>
        <vertAlign val="baseline"/>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2"/>
        <color rgb="FF000000"/>
        <name val="Calibri"/>
        <family val="2"/>
        <scheme val="minor"/>
      </font>
    </dxf>
    <dxf>
      <font>
        <b/>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strike val="0"/>
        <outline val="0"/>
        <shadow val="0"/>
        <u val="none"/>
        <vertAlign val="baseline"/>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strike val="0"/>
        <outline val="0"/>
        <shadow val="0"/>
        <u val="none"/>
        <vertAlign val="baseline"/>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strike val="0"/>
        <outline val="0"/>
        <shadow val="0"/>
        <u val="none"/>
        <vertAlign val="baseline"/>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1"/>
        <color rgb="FF000000"/>
        <name val="Calibri"/>
        <family val="2"/>
        <scheme val="none"/>
      </font>
      <numFmt numFmtId="164" formatCode="yyyy\-mm\-dd\ h:mm"/>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isonhmullin/Development/advocacy_institute/Mullin_Import_Senate_Staff_Jan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minus majority"/>
      <sheetName val="Creates"/>
      <sheetName val="IMPORT correct majority"/>
      <sheetName val="IMPORT alisha"/>
      <sheetName val="all_ppl_post_create"/>
      <sheetName val="all_podio_people"/>
      <sheetName val="all_podio_groups"/>
      <sheetName val="all_people_alisha"/>
      <sheetName val="all_groups_alisha"/>
    </sheetNames>
    <sheetDataSet>
      <sheetData sheetId="0"/>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6A1F23-CB52-3A42-A55F-6427C046E508}" name="Table15" displayName="Table15" ref="A1:BI263" totalsRowShown="0">
  <autoFilter ref="A1:BI263" xr:uid="{56793E1E-2BBE-634E-AC7A-C44A81665689}"/>
  <sortState ref="B2:BI263">
    <sortCondition descending="1" ref="E1:E263"/>
  </sortState>
  <tableColumns count="61">
    <tableColumn id="58" xr3:uid="{310A5FA7-2109-4E45-B691-1D8BE01C1B16}" name="Podio Item ID"/>
    <tableColumn id="50" xr3:uid="{DB0B6B23-F07D-4848-BB97-5EF400A6E249}" name="Full Name"/>
    <tableColumn id="61" xr3:uid="{E57FF96B-579C-4441-8485-0D8BB82E942E}" name="vlookup payroll minus majority" dataDxfId="53">
      <calculatedColumnFormula>VLOOKUP(Table15[[#This Row],[Full Name]],payroll_active[],1,0)</calculatedColumnFormula>
    </tableColumn>
    <tableColumn id="60" xr3:uid="{5F153288-E925-6348-900C-B7C28E5FE8E4}" name="vlookup all payroll" dataDxfId="52">
      <calculatedColumnFormula>VLOOKUP(Table15[[#This Row],[Full Name]],Table36[],1,0)</calculatedColumnFormula>
    </tableColumn>
    <tableColumn id="1" xr3:uid="{0BEDF965-09D7-014F-BB5E-4858847A620E}" name="Created on" dataDxfId="51"/>
    <tableColumn id="2" xr3:uid="{B69B50D7-39A4-0147-B969-3A6AF11A09BB}" name="Created by"/>
    <tableColumn id="3" xr3:uid="{0E02FC5B-F86C-2146-9289-F08C60B2F06C}" name="Full Name, Title"/>
    <tableColumn id="4" xr3:uid="{EFD6ED48-B58B-8742-82A0-A2E97EBC3869}" name="Image"/>
    <tableColumn id="5" xr3:uid="{CCA554B0-6503-A444-86B7-8B1FC72A6524}" name="Area Represented"/>
    <tableColumn id="6" xr3:uid="{4DD9EED7-3238-2349-8C68-599DE91E092D}" name="Party"/>
    <tableColumn id="7" xr3:uid="{C820DC88-AF85-DB4E-83C6-B742C5FE3E56}" name="Legislative Conference"/>
    <tableColumn id="8" xr3:uid="{23D9346A-A8D3-6C4A-B36C-62771969927B}" name="Year First Elected"/>
    <tableColumn id="9" xr3:uid="{8097859D-CE44-6146-8524-7363AF6434A5}" name="General Notes and Intel"/>
    <tableColumn id="10" xr3:uid="{B51BF21D-A89E-7247-B4A6-8A7BAA37D370}" name="Previous Roles in Government"/>
    <tableColumn id="11" xr3:uid="{C1A3C894-4FB2-FE43-957A-9AC8DAB93390}" name="Reports to Person"/>
    <tableColumn id="12" xr3:uid="{5CCE7787-BF9E-5442-B561-7CBEF493B9A5}" name="Works for Group"/>
    <tableColumn id="13" xr3:uid="{B962B6C3-9EA2-9141-8173-295E1CAE27EB}" name="Personal Staff Office"/>
    <tableColumn id="14" xr3:uid="{126211EB-203B-E64D-8BE0-85480F25C80C}" name="District Map"/>
    <tableColumn id="15" xr3:uid="{86FA38A9-2444-3542-993D-8756F7BD390F}" name="Region"/>
    <tableColumn id="16" xr3:uid="{823AB449-E065-224D-BE42-266DAA4BEE01}" name="Borough"/>
    <tableColumn id="17" xr3:uid="{BFB53C6D-3965-904D-B7D0-80B6B8632E9C}" name="Social Media"/>
    <tableColumn id="18" xr3:uid="{6CF0E50F-A543-4D45-8936-3C01C3D083EE}" name="Website"/>
    <tableColumn id="19" xr3:uid="{3A54D0DD-BF4C-0045-8FAA-FA41DD0EB788}" name="Email"/>
    <tableColumn id="20" xr3:uid="{EE351489-7D56-9A46-858D-54C15B4CE242}" name="Email 2"/>
    <tableColumn id="21" xr3:uid="{DDB00533-C8C7-4F43-AD7D-EDFC420A99F8}" name="Phone 1 / District Office"/>
    <tableColumn id="22" xr3:uid="{D63A8686-712B-5E41-8AF3-16EC30293E45}" name="Phone 2 / Capitol or Legislative Office"/>
    <tableColumn id="23" xr3:uid="{39B62A97-2DEE-FE45-A240-C44377BD1965}" name="Phone 3 / Other"/>
    <tableColumn id="24" xr3:uid="{677D85DB-BC1F-D446-9F85-2536C039CCCD}" name="Fax 1 / District Office"/>
    <tableColumn id="25" xr3:uid="{1E711E8B-A248-F141-A15E-EAD3D69FD1C0}" name="Fax 2 / Capital or Legislative Office"/>
    <tableColumn id="26" xr3:uid="{E1C89281-2EAF-3C44-90BC-85177B909C2E}" name="Address 1 / District Office"/>
    <tableColumn id="27" xr3:uid="{D08BDC46-A42C-1B41-B46B-C34F17AEF6C1}" name="Address 2 / Capitol or Legislative Office"/>
    <tableColumn id="28" xr3:uid="{345873AC-8041-CC46-85A2-CA254C878051}" name="Address 3 / Other"/>
    <tableColumn id="29" xr3:uid="{4CE8616A-13A6-6E4B-B85A-BEB7E7E9A391}" name="Gender"/>
    <tableColumn id="30" xr3:uid="{09127C47-607C-AF4E-A432-6A70317A1B94}" name="Race"/>
    <tableColumn id="31" xr3:uid="{408C2E6A-97E0-BA49-9182-09E7071E47B6}" name="Sexual Orientation"/>
    <tableColumn id="32" xr3:uid="{2FBC35F2-040E-FA4A-A7C2-466238263A63}" name="Bio"/>
    <tableColumn id="33" xr3:uid="{A155A7B8-90D3-6246-96D4-4CDB01378070}" name="Reason"/>
    <tableColumn id="34" xr3:uid="{532097F1-0603-FE4F-846C-557111797E5D}" name="Government Body"/>
    <tableColumn id="35" xr3:uid="{B5F32D65-B9C8-D543-90FF-2F6188E62787}" name="Election Status"/>
    <tableColumn id="36" xr3:uid="{BAA4A92F-2286-264B-90C7-A692BDE4A334}" name="In Legislative Leadership"/>
    <tableColumn id="37" xr3:uid="{0EF726AA-7316-6241-B73B-14677738BDF6}" name="Legislative Staff Type"/>
    <tableColumn id="38" xr3:uid="{59247872-AAB4-C043-87F5-305CD5779EC4}" name="Personal Staff Responsibility"/>
    <tableColumn id="39" xr3:uid="{73002F05-72F1-7C43-9D75-90D3F688250D}" name="Chairpersonship"/>
    <tableColumn id="40" xr3:uid="{214E0BAC-B788-C74E-9073-A0960C38C20D}" name="Ranker For"/>
    <tableColumn id="41" xr3:uid="{FC3BC909-CF66-E340-AE8D-68713FBA00E7}" name="Committee Assignments and Caucuses"/>
    <tableColumn id="42" xr3:uid="{073EB3DD-8B20-4A49-940B-50BA5033D03A}" name="2014 Human Rights Report Card Grade"/>
    <tableColumn id="43" xr3:uid="{2F3B9AD7-F8C4-8E4F-AFE5-955B4CE55341}" name="2014 Housing Rights Grade"/>
    <tableColumn id="44" xr3:uid="{4EA73662-98AF-B345-82B1-DD17CAA8C002}" name="2014 Workers Rights Grade"/>
    <tableColumn id="45" xr3:uid="{18D94F18-F974-4545-B09D-2F99D8733E46}" name="2014 Criminal or Juvenile Justice Grade"/>
    <tableColumn id="46" xr3:uid="{6C157223-F4AF-874E-8040-9C76AE17A189}" name="2014 Disability Rights Grade"/>
    <tableColumn id="47" xr3:uid="{7FC2FAB1-943E-594F-BF55-AC7737EFB989}" name="2014 Health Grade"/>
    <tableColumn id="48" xr3:uid="{90375331-9C73-6E4F-94ED-B89B6D448582}" name="2014 Government Accountability Grade"/>
    <tableColumn id="49" xr3:uid="{5B9A3AF5-9248-9847-B249-5A5840C4AD84}" name="2014 Voting Rights Grade"/>
    <tableColumn id="51" xr3:uid="{FC19C122-DF40-2E47-BF1B-DC14373682D4}" name="First Name"/>
    <tableColumn id="52" xr3:uid="{38A2D815-6E95-C846-AEAD-D6C92DF1452D}" name="Last Name"/>
    <tableColumn id="53" xr3:uid="{7CF1AD28-A720-E646-A533-40A804E70A1D}" name="Title"/>
    <tableColumn id="54" xr3:uid="{43302940-481C-F149-9B21-5D3119CABF76}" name="Leadership Title"/>
    <tableColumn id="55" xr3:uid="{0912A044-421D-D245-B2B4-B409F9DFC24E}" name="Active"/>
    <tableColumn id="56" xr3:uid="{60A4E1F5-B590-6C4B-8DA3-BE214C59D4EF}" name="District Represented"/>
    <tableColumn id="57" xr3:uid="{CF3EAC58-D8D7-7C47-BCD8-6B0A0452F3F2}" name="Open States ID"/>
    <tableColumn id="59" xr3:uid="{1217F35F-3343-504B-9083-35402FE514F3}" name="Tag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2C328F-9342-2149-967A-10C0B384044A}" name="payroll_active" displayName="payroll_active" ref="A1:V1133" totalsRowShown="0" headerRowDxfId="50" dataDxfId="49">
  <autoFilter ref="A1:V1133" xr:uid="{1ACEAF95-8AA2-DF44-A548-D51E688B2412}"/>
  <sortState ref="A2:V1133">
    <sortCondition ref="I1:I1133"/>
  </sortState>
  <tableColumns count="22">
    <tableColumn id="1" xr3:uid="{317ABBAD-720D-7642-9FCC-F06D3CDA2644}" name="Full Name" dataDxfId="48"/>
    <tableColumn id="2" xr3:uid="{9FD243BC-AFB6-C545-8B7A-731F32D08B71}" name="vlookup (Podio ID)" dataDxfId="47">
      <calculatedColumnFormula>VLOOKUP(payroll_active[[#This Row],[Full Name]], [1]!all_ppl_post[#Data], 2, 0)</calculatedColumnFormula>
    </tableColumn>
    <tableColumn id="3" xr3:uid="{5209A2C5-7C55-8041-9F2C-429D4A38ACAB}" name="First Name" dataDxfId="46"/>
    <tableColumn id="4" xr3:uid="{43DB5510-6C69-6E42-9C8E-8F1759C93BFA}" name="Last Name" dataDxfId="45"/>
    <tableColumn id="5" xr3:uid="{90EA9AAB-304D-D84B-AA55-F0B6B912DF01}" name="Title" dataDxfId="44"/>
    <tableColumn id="6" xr3:uid="{27007D85-271A-E844-8E9E-3F87E88906CE}" name="Legislative Staff Type" dataDxfId="43"/>
    <tableColumn id="7" xr3:uid="{08E9D41B-63CF-5046-B03E-D954BABFE0D1}" name="Personal Staff Office" dataDxfId="42"/>
    <tableColumn id="8" xr3:uid="{FFA06129-40C0-6F4C-A8E8-2F22BA035D86}" name="Reports to Person" dataDxfId="41"/>
    <tableColumn id="9" xr3:uid="{385EF7B2-1FC9-6341-B760-E1175988F3FF}" name="vlookup Reports to" dataDxfId="40">
      <calculatedColumnFormula>VLOOKUP(payroll_active[[#This Row],[Reports to Person]], [1]!all_people[#All], 2, 0)</calculatedColumnFormula>
    </tableColumn>
    <tableColumn id="21" xr3:uid="{97680C93-213E-D04C-8D45-8E130C2926FC}" name="Works for Corrected Majority" dataDxfId="39"/>
    <tableColumn id="22" xr3:uid="{7E5FB1F7-0849-7446-8506-D06654E0F15C}" name="Vlookup Works for Corrected" dataDxfId="38">
      <calculatedColumnFormula>VLOOKUP(payroll_active[[#This Row],[Works for Corrected Majority]],[1]!Table1[#Data],2,0)</calculatedColumnFormula>
    </tableColumn>
    <tableColumn id="10" xr3:uid="{A6AB26EA-0BD0-024A-8F83-209F5EC685DA}" name="Works for Group -OLD" dataDxfId="37"/>
    <tableColumn id="11" xr3:uid="{19B13786-BD89-3B49-9456-A2BDA22A8622}" name="vlookup Works for" dataDxfId="36">
      <calculatedColumnFormula>VLOOKUP(payroll_active[[#This Row],[Works for Group -OLD]], [1]!all_groups[#All], 2, 0)</calculatedColumnFormula>
    </tableColumn>
    <tableColumn id="12" xr3:uid="{60DDF895-A930-CD4D-993D-96F9570D9018}" name="Government Body" dataDxfId="35"/>
    <tableColumn id="13" xr3:uid="{027EA634-BF0E-4D41-873C-1A988F05DFFF}" name="Reason" dataDxfId="34"/>
    <tableColumn id="14" xr3:uid="{2BEE1445-7E80-3142-A938-D974EDB63377}" name="Active" dataDxfId="33"/>
    <tableColumn id="15" xr3:uid="{82C4D6AA-D9E5-0343-8033-07DF003E9C2F}" name="Column_1" dataDxfId="32"/>
    <tableColumn id="16" xr3:uid="{45A96E08-5977-5145-84AD-9D13FD507795}" name="FULL NAME2" dataDxfId="31"/>
    <tableColumn id="17" xr3:uid="{DA476596-0A6E-934B-A27E-ACB4470C4DE7}" name="OFFICE" dataDxfId="30"/>
    <tableColumn id="18" xr3:uid="{14F32D52-CAF6-5E4B-B8DD-AB09B4AAED06}" name="CITY" dataDxfId="29"/>
    <tableColumn id="19" xr3:uid="{D723F119-20D3-2246-B994-12360FF4DB05}" name="EMPLOYEE_TITLE" dataDxfId="28"/>
    <tableColumn id="20" xr3:uid="{A1993813-C9BD-314D-BFA8-08F2EA4F120E}" name="LEGISLATIVE_ENTITY" dataDxfId="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8717B7-B82B-4843-BD05-823A8D2FF7B3}" name="Table36" displayName="Table36" ref="A1:V1253" totalsRowShown="0" headerRowDxfId="26" dataDxfId="25">
  <autoFilter ref="A1:V1253" xr:uid="{1ACEAF95-8AA2-DF44-A548-D51E688B2412}"/>
  <sortState ref="A2:V1253">
    <sortCondition ref="J1:J1253"/>
  </sortState>
  <tableColumns count="22">
    <tableColumn id="1" xr3:uid="{574024C3-3BF0-524B-811E-F38C4A69E5CC}" name="Full Name" dataDxfId="24"/>
    <tableColumn id="2" xr3:uid="{60441A00-9696-2047-B070-2972A57E851C}" name="vlookup (Podio ID)" dataDxfId="23">
      <calculatedColumnFormula>VLOOKUP(Table36[[#This Row],[Full Name]], [1]!all_people5[#Data], 53, 0)</calculatedColumnFormula>
    </tableColumn>
    <tableColumn id="3" xr3:uid="{6BC3A4B3-368F-3546-92C2-3AF6FF6D2375}" name="First Name" dataDxfId="22"/>
    <tableColumn id="4" xr3:uid="{BB9C384D-B60D-3B4D-B84B-5562AABC5FEB}" name="Last Name" dataDxfId="21"/>
    <tableColumn id="5" xr3:uid="{667B9A5E-1AA4-BF49-A731-7C8ED4D07A6E}" name="Title" dataDxfId="20"/>
    <tableColumn id="6" xr3:uid="{EF81D5CB-20FD-6E40-AE3F-225986534CDE}" name="Legislative Staff Type" dataDxfId="19"/>
    <tableColumn id="7" xr3:uid="{D87822A3-EDC6-504F-97F2-AFBA48ECDA1A}" name="Personal Staff Office" dataDxfId="18"/>
    <tableColumn id="8" xr3:uid="{91F88A6F-0C6E-5C40-A84A-FA3AA06BEAB9}" name="Reports to Person" dataDxfId="17"/>
    <tableColumn id="9" xr3:uid="{AA1B0EDE-C18A-D348-9D2F-5EF85B00FB53}" name="vlookup Reports to" dataDxfId="16">
      <calculatedColumnFormula>VLOOKUP(Table36[[#This Row],[Reports to Person]], [1]!all_people[#All], 2, 0)</calculatedColumnFormula>
    </tableColumn>
    <tableColumn id="21" xr3:uid="{898FA830-C7D1-D64D-B917-7CD0E11C39D3}" name="Works for Corrected Majority" dataDxfId="15"/>
    <tableColumn id="22" xr3:uid="{FACA3366-BC85-CD4D-A5A2-4F943699472C}" name="Vlookup Works for Corrected" dataDxfId="14">
      <calculatedColumnFormula>VLOOKUP(Table36[[#This Row],[Works for Corrected Majority]],[1]!Table1[#Data],2,0)</calculatedColumnFormula>
    </tableColumn>
    <tableColumn id="10" xr3:uid="{D9BC09CC-8CE9-744D-9E16-CE33790194D8}" name="Works for Group -OLD" dataDxfId="13"/>
    <tableColumn id="11" xr3:uid="{35A6350C-6DA0-1B44-8FB7-6FA98674AB2A}" name="vlookup Works for" dataDxfId="12">
      <calculatedColumnFormula>VLOOKUP(Table36[[#This Row],[Works for Group -OLD]], [1]!all_groups[#All], 2, 0)</calculatedColumnFormula>
    </tableColumn>
    <tableColumn id="12" xr3:uid="{E18BF542-370B-2443-BF4E-3F2CC0E62256}" name="Government Body" dataDxfId="11"/>
    <tableColumn id="13" xr3:uid="{516ADA13-5EFE-784D-A214-55EAD717251A}" name="Reason" dataDxfId="10"/>
    <tableColumn id="14" xr3:uid="{9D5B446E-944C-BC4E-9B0D-7D44228AF0C8}" name="Active" dataDxfId="9"/>
    <tableColumn id="15" xr3:uid="{EA292D62-76C5-4F4C-BBB2-21F2B8B014E8}" name="Column_1" dataDxfId="8"/>
    <tableColumn id="16" xr3:uid="{B1FBD51A-5536-8346-94C1-41F997090D86}" name="FULL NAME2" dataDxfId="7"/>
    <tableColumn id="17" xr3:uid="{7896A499-6FD6-E449-9194-B9A8A4F17E5B}" name="OFFICE" dataDxfId="6"/>
    <tableColumn id="18" xr3:uid="{F307EDCC-55F7-5643-9A53-277E7741EAB3}" name="CITY" dataDxfId="5"/>
    <tableColumn id="19" xr3:uid="{8F36ACE9-B525-5C42-918C-F8C5ECB87383}" name="EMPLOYEE_TITLE" dataDxfId="4"/>
    <tableColumn id="20" xr3:uid="{81073E86-F98F-0B4E-88C8-1A1A934E3F3B}" name="LEGISLATIVE_ENTITY"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1DCEC-BE26-654E-AC5D-C45F7417C17F}" name="Table1" displayName="Table1" ref="A1:BI1531" totalsRowShown="0">
  <autoFilter ref="A1:BI1531" xr:uid="{56793E1E-2BBE-634E-AC7A-C44A81665689}"/>
  <sortState ref="A2:BI1531">
    <sortCondition ref="C1:C1531"/>
  </sortState>
  <tableColumns count="61">
    <tableColumn id="50" xr3:uid="{533DF785-E644-0645-A569-70662D436A6B}" name="Full Name"/>
    <tableColumn id="61" xr3:uid="{B95355D1-630E-4740-9351-9BD8A10170F9}" name="vlookup payroll minus majority" dataDxfId="2">
      <calculatedColumnFormula>VLOOKUP(Table1[[#This Row],[Full Name]],payroll_active[],1,0)</calculatedColumnFormula>
    </tableColumn>
    <tableColumn id="60" xr3:uid="{D29EDEA0-783B-0B47-9B33-B0286D74E0AA}" name="vlookup all payroll" dataDxfId="1">
      <calculatedColumnFormula>VLOOKUP(Table1[[#This Row],[Full Name]],Table36[],1,0)</calculatedColumnFormula>
    </tableColumn>
    <tableColumn id="1" xr3:uid="{0124FF6B-A8A2-6740-A87D-116386CA51CC}" name="Created on" dataDxfId="0"/>
    <tableColumn id="2" xr3:uid="{B8D8B408-48E2-8440-B4E4-67C22E4A830A}" name="Created by"/>
    <tableColumn id="3" xr3:uid="{D9FE2165-B79C-364D-BAD4-7746EDEA9BA8}" name="Full Name, Title"/>
    <tableColumn id="4" xr3:uid="{E9CDD73D-8FBD-E54A-A5C5-CABD65D25CC1}" name="Image"/>
    <tableColumn id="5" xr3:uid="{B036AF62-0547-544E-AAF9-C7B1B048DBE5}" name="Area Represented"/>
    <tableColumn id="6" xr3:uid="{BD000C67-FCA7-4846-8A51-BBA19FC85033}" name="Party"/>
    <tableColumn id="7" xr3:uid="{FEE91F44-49AC-8F4E-894C-4510B530D9FA}" name="Legislative Conference"/>
    <tableColumn id="8" xr3:uid="{FB69E4CC-75F2-5246-A612-9DBC50AE6254}" name="Year First Elected"/>
    <tableColumn id="9" xr3:uid="{E6A9F1A0-9FBB-E842-87A6-D6C240D854D2}" name="General Notes and Intel"/>
    <tableColumn id="10" xr3:uid="{F6AE6013-5F20-EC4E-9C22-994346F7182E}" name="Previous Roles in Government"/>
    <tableColumn id="11" xr3:uid="{2E61E12D-1D33-2448-AEF2-7C89128EA9A9}" name="Reports to Person"/>
    <tableColumn id="12" xr3:uid="{4313A692-778C-634B-B0F2-497D331C499D}" name="Works for Group"/>
    <tableColumn id="13" xr3:uid="{99781FBB-04F5-2044-867D-461C5D950482}" name="Personal Staff Office"/>
    <tableColumn id="14" xr3:uid="{421A328A-4B36-BB42-80D7-6F23C809B0B3}" name="District Map"/>
    <tableColumn id="15" xr3:uid="{437BD52F-FE5A-764D-B7FC-24CB7B1B8765}" name="Region"/>
    <tableColumn id="16" xr3:uid="{B8BE5A48-39D6-234B-A36A-7388A9C8EFB1}" name="Borough"/>
    <tableColumn id="17" xr3:uid="{BECAE587-B6DF-F94F-9D5B-CD0968D17669}" name="Social Media"/>
    <tableColumn id="18" xr3:uid="{B96330FE-9EA6-0749-B35C-FA4F8ADFF7F0}" name="Website"/>
    <tableColumn id="19" xr3:uid="{C5D965B5-7831-754E-A37F-DDF7E0A695DC}" name="Email"/>
    <tableColumn id="20" xr3:uid="{E1C65EA5-C904-E849-8BB3-57FF58F1651E}" name="Email 2"/>
    <tableColumn id="21" xr3:uid="{F35D19D7-D494-4941-BEA5-22625AA1E7B2}" name="Phone 1 / District Office"/>
    <tableColumn id="22" xr3:uid="{519F4966-9650-EE40-A025-45F144BC9E31}" name="Phone 2 / Capitol or Legislative Office"/>
    <tableColumn id="23" xr3:uid="{8E482053-A926-E947-B691-D951C68F09A0}" name="Phone 3 / Other"/>
    <tableColumn id="24" xr3:uid="{66CD32E4-E707-1C4A-A81B-FEC4B89D849B}" name="Fax 1 / District Office"/>
    <tableColumn id="25" xr3:uid="{787832BC-9124-2248-9723-7C4EAD0E0FCC}" name="Fax 2 / Capital or Legislative Office"/>
    <tableColumn id="26" xr3:uid="{D2ADCA58-C1A2-4945-89E3-9FC1807D77B1}" name="Address 1 / District Office"/>
    <tableColumn id="27" xr3:uid="{EF667639-C025-944A-AC88-662DCC45503C}" name="Address 2 / Capitol or Legislative Office"/>
    <tableColumn id="28" xr3:uid="{B6B2A735-99D2-3D42-A7BA-359D06C5F666}" name="Address 3 / Other"/>
    <tableColumn id="29" xr3:uid="{FD4560E8-97D1-CB45-841F-7A11A533D14B}" name="Gender"/>
    <tableColumn id="30" xr3:uid="{766861DF-90C8-9040-A01D-1178522B90D7}" name="Race"/>
    <tableColumn id="31" xr3:uid="{5F71A2D2-450D-9146-923E-BDC31AB5665B}" name="Sexual Orientation"/>
    <tableColumn id="32" xr3:uid="{13643659-00E2-6F43-AD5D-79FC93034F81}" name="Bio"/>
    <tableColumn id="33" xr3:uid="{DF53C8D4-07F0-5640-892F-9F47CD3E8ADB}" name="Reason"/>
    <tableColumn id="34" xr3:uid="{ABE58223-09B6-2C40-9CEF-31571671C1EB}" name="Government Body"/>
    <tableColumn id="35" xr3:uid="{F8186CD7-C036-C94F-BA00-CC542F5BEFA1}" name="Election Status"/>
    <tableColumn id="36" xr3:uid="{5D59F3CA-1F27-7748-B4D6-4546D01EE23B}" name="In Legislative Leadership"/>
    <tableColumn id="37" xr3:uid="{A2C5071F-E971-3046-9F44-FF2DA3909F00}" name="Legislative Staff Type"/>
    <tableColumn id="38" xr3:uid="{3C20A75C-8C96-6744-9F85-F7F97A1094AA}" name="Personal Staff Responsibility"/>
    <tableColumn id="39" xr3:uid="{BA3B53FC-2F94-A84E-AD1A-62D7096312B2}" name="Chairpersonship"/>
    <tableColumn id="40" xr3:uid="{EA46B7FC-7C3F-CA46-92ED-0A8A1678C37A}" name="Ranker For"/>
    <tableColumn id="41" xr3:uid="{C6671C26-3776-2744-985B-4D21E2DE85F8}" name="Committee Assignments and Caucuses"/>
    <tableColumn id="42" xr3:uid="{D8EA5798-7A18-9845-A5CF-DBC3EE5A7D4B}" name="2014 Human Rights Report Card Grade"/>
    <tableColumn id="43" xr3:uid="{AC6F55B3-3016-9E4C-B315-0E8640BCDDD8}" name="2014 Housing Rights Grade"/>
    <tableColumn id="44" xr3:uid="{B6E4ED59-99D6-DB4A-9505-3A64815771D8}" name="2014 Workers Rights Grade"/>
    <tableColumn id="45" xr3:uid="{BC7B627F-84DE-7A43-BC64-48FFB730E767}" name="2014 Criminal or Juvenile Justice Grade"/>
    <tableColumn id="46" xr3:uid="{2410B541-B4D6-B541-9F36-DBFBAB5BA107}" name="2014 Disability Rights Grade"/>
    <tableColumn id="47" xr3:uid="{4DAA4443-84DE-2E4D-97CC-0EB05F1706C0}" name="2014 Health Grade"/>
    <tableColumn id="48" xr3:uid="{5F89F8AA-C9F2-B44D-92B3-BD86620A3D5B}" name="2014 Government Accountability Grade"/>
    <tableColumn id="49" xr3:uid="{58FE6EDB-DDC7-F349-8E01-D3963B3F7F75}" name="2014 Voting Rights Grade"/>
    <tableColumn id="51" xr3:uid="{A4C58872-A626-8646-ABE4-A188A94AB382}" name="First Name"/>
    <tableColumn id="52" xr3:uid="{C6F309A4-2D73-6A40-9C96-4C1C814A3EE6}" name="Last Name"/>
    <tableColumn id="53" xr3:uid="{819E780C-1B5A-9A4E-B919-5C2BC2FA4DD9}" name="Title"/>
    <tableColumn id="54" xr3:uid="{5DDF9A1A-2620-684C-A8D9-45A2FCCA704B}" name="Leadership Title"/>
    <tableColumn id="55" xr3:uid="{E6F999D2-CC42-824F-A62C-E47288BDEA2C}" name="Active"/>
    <tableColumn id="56" xr3:uid="{43F0C1C1-B889-994A-BA79-EC090A0BC4CF}" name="District Represented"/>
    <tableColumn id="57" xr3:uid="{A5285631-889D-4249-94CA-5DBF670B919D}" name="Open States ID"/>
    <tableColumn id="58" xr3:uid="{9C1E594A-E00B-F142-9988-43A917FA08EF}" name="Podio Item ID"/>
    <tableColumn id="59" xr3:uid="{FB4D3FC9-B358-704F-B8A1-6DB0A2239414}" name="Tag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D2ED-348F-BC4A-9C81-B94A6924A596}">
  <dimension ref="A1:BI263"/>
  <sheetViews>
    <sheetView tabSelected="1" topLeftCell="BB1" workbookViewId="0">
      <selection activeCell="BF12" sqref="BF12"/>
    </sheetView>
  </sheetViews>
  <sheetFormatPr baseColWidth="10" defaultRowHeight="15" x14ac:dyDescent="0.2"/>
  <cols>
    <col min="1" max="1" width="14.6640625" customWidth="1"/>
    <col min="2" max="2" width="24.1640625" bestFit="1" customWidth="1"/>
    <col min="3" max="4" width="24.1640625" customWidth="1"/>
    <col min="5" max="5" width="15" bestFit="1" customWidth="1"/>
    <col min="6" max="6" width="11.83203125" customWidth="1"/>
    <col min="7" max="7" width="15.5" customWidth="1"/>
    <col min="9" max="9" width="17.5" customWidth="1"/>
    <col min="11" max="11" width="21" customWidth="1"/>
    <col min="12" max="12" width="16.83203125" customWidth="1"/>
    <col min="13" max="13" width="21.6640625" customWidth="1"/>
    <col min="14" max="14" width="26.6640625" customWidth="1"/>
    <col min="15" max="15" width="17.1640625" customWidth="1"/>
    <col min="16" max="16" width="216.5" bestFit="1" customWidth="1"/>
    <col min="17" max="17" width="18.6640625" customWidth="1"/>
    <col min="18" max="18" width="13" customWidth="1"/>
    <col min="21" max="21" width="13.33203125" customWidth="1"/>
    <col min="25" max="25" width="21.83203125" customWidth="1"/>
    <col min="26" max="26" width="32.1640625" customWidth="1"/>
    <col min="27" max="27" width="15.83203125" customWidth="1"/>
    <col min="28" max="28" width="19.33203125" customWidth="1"/>
    <col min="29" max="29" width="29.5" customWidth="1"/>
    <col min="30" max="30" width="23" customWidth="1"/>
    <col min="31" max="31" width="33.33203125" customWidth="1"/>
    <col min="32" max="32" width="17" customWidth="1"/>
    <col min="35" max="35" width="17.83203125" customWidth="1"/>
    <col min="38" max="38" width="17.5" customWidth="1"/>
    <col min="39" max="39" width="14.83203125" customWidth="1"/>
    <col min="40" max="40" width="22.33203125" customWidth="1"/>
    <col min="41" max="41" width="19.33203125" customWidth="1"/>
    <col min="42" max="42" width="25" customWidth="1"/>
    <col min="43" max="43" width="16" customWidth="1"/>
    <col min="44" max="44" width="11.6640625" customWidth="1"/>
    <col min="45" max="46" width="32.83203125" customWidth="1"/>
    <col min="47" max="47" width="24" customWidth="1"/>
    <col min="48" max="48" width="24.33203125" customWidth="1"/>
    <col min="49" max="49" width="33.83203125" customWidth="1"/>
    <col min="50" max="50" width="25" customWidth="1"/>
    <col min="51" max="51" width="18" customWidth="1"/>
    <col min="52" max="52" width="34.33203125" customWidth="1"/>
    <col min="53" max="53" width="23" customWidth="1"/>
    <col min="55" max="55" width="11.6640625" customWidth="1"/>
    <col min="56" max="56" width="11.33203125" customWidth="1"/>
    <col min="58" max="58" width="15.83203125" customWidth="1"/>
    <col min="60" max="60" width="19.5" customWidth="1"/>
    <col min="62" max="62" width="14" customWidth="1"/>
  </cols>
  <sheetData>
    <row r="1" spans="1:61" s="22" customFormat="1" x14ac:dyDescent="0.2">
      <c r="A1" t="s">
        <v>57</v>
      </c>
      <c r="B1" t="s">
        <v>49</v>
      </c>
      <c r="C1" t="s">
        <v>10615</v>
      </c>
      <c r="D1" t="s">
        <v>10614</v>
      </c>
      <c r="E1" t="s">
        <v>0</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50</v>
      </c>
      <c r="BC1" t="s">
        <v>51</v>
      </c>
      <c r="BD1" t="s">
        <v>52</v>
      </c>
      <c r="BE1" t="s">
        <v>53</v>
      </c>
      <c r="BF1" t="s">
        <v>54</v>
      </c>
      <c r="BG1" t="s">
        <v>55</v>
      </c>
      <c r="BH1" t="s">
        <v>56</v>
      </c>
      <c r="BI1" t="s">
        <v>58</v>
      </c>
    </row>
    <row r="2" spans="1:61" s="22" customFormat="1" x14ac:dyDescent="0.2">
      <c r="A2" t="s">
        <v>1258</v>
      </c>
      <c r="B2" t="s">
        <v>1255</v>
      </c>
      <c r="C2" t="e">
        <f>VLOOKUP(Table15[[#This Row],[Full Name]],payroll_active[],1,0)</f>
        <v>#N/A</v>
      </c>
      <c r="D2" t="e">
        <f>VLOOKUP(Table15[[#This Row],[Full Name]],Table36[],1,0)</f>
        <v>#N/A</v>
      </c>
      <c r="E2" s="1">
        <v>43203.54515046296</v>
      </c>
      <c r="F2" t="s">
        <v>59</v>
      </c>
      <c r="G2" t="s">
        <v>1254</v>
      </c>
      <c r="H2"/>
      <c r="I2"/>
      <c r="J2"/>
      <c r="K2"/>
      <c r="L2"/>
      <c r="M2"/>
      <c r="N2"/>
      <c r="O2" t="s">
        <v>996</v>
      </c>
      <c r="P2" t="s">
        <v>997</v>
      </c>
      <c r="Q2" t="s">
        <v>526</v>
      </c>
      <c r="R2"/>
      <c r="S2"/>
      <c r="T2"/>
      <c r="U2"/>
      <c r="V2"/>
      <c r="W2"/>
      <c r="X2"/>
      <c r="Y2"/>
      <c r="Z2"/>
      <c r="AA2"/>
      <c r="AB2"/>
      <c r="AC2"/>
      <c r="AD2"/>
      <c r="AE2"/>
      <c r="AF2"/>
      <c r="AG2"/>
      <c r="AH2"/>
      <c r="AI2"/>
      <c r="AJ2"/>
      <c r="AK2" t="s">
        <v>62</v>
      </c>
      <c r="AL2" t="s">
        <v>63</v>
      </c>
      <c r="AM2"/>
      <c r="AN2"/>
      <c r="AO2" t="s">
        <v>408</v>
      </c>
      <c r="AP2" t="s">
        <v>526</v>
      </c>
      <c r="AQ2"/>
      <c r="AR2"/>
      <c r="AS2"/>
      <c r="AT2"/>
      <c r="AU2"/>
      <c r="AV2"/>
      <c r="AW2"/>
      <c r="AX2"/>
      <c r="AY2"/>
      <c r="AZ2"/>
      <c r="BA2"/>
      <c r="BB2" t="s">
        <v>1256</v>
      </c>
      <c r="BC2" t="s">
        <v>1257</v>
      </c>
      <c r="BD2" t="s">
        <v>737</v>
      </c>
      <c r="BE2"/>
      <c r="BF2" t="s">
        <v>69</v>
      </c>
      <c r="BG2"/>
      <c r="BH2"/>
      <c r="BI2"/>
    </row>
    <row r="3" spans="1:61" s="22" customFormat="1" x14ac:dyDescent="0.2">
      <c r="A3" t="s">
        <v>1248</v>
      </c>
      <c r="B3" t="s">
        <v>1245</v>
      </c>
      <c r="C3" t="e">
        <f>VLOOKUP(Table15[[#This Row],[Full Name]],payroll_active[],1,0)</f>
        <v>#N/A</v>
      </c>
      <c r="D3" t="e">
        <f>VLOOKUP(Table15[[#This Row],[Full Name]],Table36[],1,0)</f>
        <v>#N/A</v>
      </c>
      <c r="E3" s="1">
        <v>43203.54515046296</v>
      </c>
      <c r="F3" t="s">
        <v>59</v>
      </c>
      <c r="G3" t="s">
        <v>1242</v>
      </c>
      <c r="H3"/>
      <c r="I3"/>
      <c r="J3"/>
      <c r="K3"/>
      <c r="L3"/>
      <c r="M3"/>
      <c r="N3"/>
      <c r="O3" t="s">
        <v>1243</v>
      </c>
      <c r="P3" t="s">
        <v>1244</v>
      </c>
      <c r="Q3" t="s">
        <v>526</v>
      </c>
      <c r="R3"/>
      <c r="S3"/>
      <c r="T3"/>
      <c r="U3"/>
      <c r="V3"/>
      <c r="W3"/>
      <c r="X3"/>
      <c r="Y3"/>
      <c r="Z3"/>
      <c r="AA3"/>
      <c r="AB3"/>
      <c r="AC3"/>
      <c r="AD3"/>
      <c r="AE3"/>
      <c r="AF3"/>
      <c r="AG3"/>
      <c r="AH3"/>
      <c r="AI3"/>
      <c r="AJ3"/>
      <c r="AK3" t="s">
        <v>62</v>
      </c>
      <c r="AL3" t="s">
        <v>63</v>
      </c>
      <c r="AM3"/>
      <c r="AN3"/>
      <c r="AO3" t="s">
        <v>408</v>
      </c>
      <c r="AP3" t="s">
        <v>526</v>
      </c>
      <c r="AQ3"/>
      <c r="AR3"/>
      <c r="AS3"/>
      <c r="AT3"/>
      <c r="AU3"/>
      <c r="AV3"/>
      <c r="AW3"/>
      <c r="AX3"/>
      <c r="AY3"/>
      <c r="AZ3"/>
      <c r="BA3"/>
      <c r="BB3" t="s">
        <v>1246</v>
      </c>
      <c r="BC3" t="s">
        <v>1247</v>
      </c>
      <c r="BD3" t="s">
        <v>477</v>
      </c>
      <c r="BE3"/>
      <c r="BF3" t="s">
        <v>69</v>
      </c>
      <c r="BG3"/>
      <c r="BH3"/>
      <c r="BI3"/>
    </row>
    <row r="4" spans="1:61" s="22" customFormat="1" x14ac:dyDescent="0.2">
      <c r="A4" t="s">
        <v>1263</v>
      </c>
      <c r="B4" t="s">
        <v>1260</v>
      </c>
      <c r="C4" t="e">
        <f>VLOOKUP(Table15[[#This Row],[Full Name]],payroll_active[],1,0)</f>
        <v>#N/A</v>
      </c>
      <c r="D4" t="e">
        <f>VLOOKUP(Table15[[#This Row],[Full Name]],Table36[],1,0)</f>
        <v>#N/A</v>
      </c>
      <c r="E4" s="1">
        <v>43203.54515046296</v>
      </c>
      <c r="F4" t="s">
        <v>59</v>
      </c>
      <c r="G4" t="s">
        <v>1259</v>
      </c>
      <c r="H4"/>
      <c r="I4"/>
      <c r="J4"/>
      <c r="K4"/>
      <c r="L4"/>
      <c r="M4"/>
      <c r="N4"/>
      <c r="O4" t="s">
        <v>822</v>
      </c>
      <c r="P4" t="s">
        <v>823</v>
      </c>
      <c r="Q4" t="s">
        <v>526</v>
      </c>
      <c r="R4"/>
      <c r="S4"/>
      <c r="T4"/>
      <c r="U4"/>
      <c r="V4"/>
      <c r="W4"/>
      <c r="X4"/>
      <c r="Y4"/>
      <c r="Z4"/>
      <c r="AA4"/>
      <c r="AB4"/>
      <c r="AC4"/>
      <c r="AD4"/>
      <c r="AE4"/>
      <c r="AF4"/>
      <c r="AG4"/>
      <c r="AH4"/>
      <c r="AI4"/>
      <c r="AJ4"/>
      <c r="AK4" t="s">
        <v>62</v>
      </c>
      <c r="AL4" t="s">
        <v>63</v>
      </c>
      <c r="AM4"/>
      <c r="AN4"/>
      <c r="AO4" t="s">
        <v>408</v>
      </c>
      <c r="AP4" t="s">
        <v>526</v>
      </c>
      <c r="AQ4"/>
      <c r="AR4"/>
      <c r="AS4"/>
      <c r="AT4"/>
      <c r="AU4"/>
      <c r="AV4"/>
      <c r="AW4"/>
      <c r="AX4"/>
      <c r="AY4"/>
      <c r="AZ4"/>
      <c r="BA4"/>
      <c r="BB4" t="s">
        <v>1261</v>
      </c>
      <c r="BC4" t="s">
        <v>1262</v>
      </c>
      <c r="BD4" t="s">
        <v>827</v>
      </c>
      <c r="BE4"/>
      <c r="BF4" t="s">
        <v>69</v>
      </c>
      <c r="BG4"/>
      <c r="BH4"/>
      <c r="BI4"/>
    </row>
    <row r="5" spans="1:61" s="22" customFormat="1" x14ac:dyDescent="0.2">
      <c r="A5" t="s">
        <v>1253</v>
      </c>
      <c r="B5" t="s">
        <v>1250</v>
      </c>
      <c r="C5" t="e">
        <f>VLOOKUP(Table15[[#This Row],[Full Name]],payroll_active[],1,0)</f>
        <v>#N/A</v>
      </c>
      <c r="D5" t="e">
        <f>VLOOKUP(Table15[[#This Row],[Full Name]],Table36[],1,0)</f>
        <v>#N/A</v>
      </c>
      <c r="E5" s="1">
        <v>43203.54515046296</v>
      </c>
      <c r="F5" t="s">
        <v>59</v>
      </c>
      <c r="G5" t="s">
        <v>1249</v>
      </c>
      <c r="H5"/>
      <c r="I5"/>
      <c r="J5"/>
      <c r="K5"/>
      <c r="L5"/>
      <c r="M5"/>
      <c r="N5"/>
      <c r="O5" t="s">
        <v>627</v>
      </c>
      <c r="P5" t="s">
        <v>628</v>
      </c>
      <c r="Q5" t="s">
        <v>526</v>
      </c>
      <c r="R5"/>
      <c r="S5"/>
      <c r="T5"/>
      <c r="U5"/>
      <c r="V5"/>
      <c r="W5"/>
      <c r="X5"/>
      <c r="Y5"/>
      <c r="Z5"/>
      <c r="AA5"/>
      <c r="AB5"/>
      <c r="AC5"/>
      <c r="AD5"/>
      <c r="AE5"/>
      <c r="AF5"/>
      <c r="AG5"/>
      <c r="AH5"/>
      <c r="AI5"/>
      <c r="AJ5"/>
      <c r="AK5" t="s">
        <v>62</v>
      </c>
      <c r="AL5" t="s">
        <v>63</v>
      </c>
      <c r="AM5"/>
      <c r="AN5"/>
      <c r="AO5" t="s">
        <v>408</v>
      </c>
      <c r="AP5" t="s">
        <v>526</v>
      </c>
      <c r="AQ5"/>
      <c r="AR5"/>
      <c r="AS5"/>
      <c r="AT5"/>
      <c r="AU5"/>
      <c r="AV5"/>
      <c r="AW5"/>
      <c r="AX5"/>
      <c r="AY5"/>
      <c r="AZ5"/>
      <c r="BA5"/>
      <c r="BB5" t="s">
        <v>1251</v>
      </c>
      <c r="BC5" t="s">
        <v>1252</v>
      </c>
      <c r="BD5" t="s">
        <v>632</v>
      </c>
      <c r="BE5"/>
      <c r="BF5" t="s">
        <v>69</v>
      </c>
      <c r="BG5"/>
      <c r="BH5"/>
      <c r="BI5"/>
    </row>
    <row r="6" spans="1:61" s="22" customFormat="1" x14ac:dyDescent="0.2">
      <c r="A6" t="s">
        <v>1241</v>
      </c>
      <c r="B6" t="s">
        <v>1238</v>
      </c>
      <c r="C6" t="e">
        <f>VLOOKUP(Table15[[#This Row],[Full Name]],payroll_active[],1,0)</f>
        <v>#N/A</v>
      </c>
      <c r="D6" t="e">
        <f>VLOOKUP(Table15[[#This Row],[Full Name]],Table36[],1,0)</f>
        <v>#N/A</v>
      </c>
      <c r="E6" s="1">
        <v>43203.54515046296</v>
      </c>
      <c r="F6" t="s">
        <v>59</v>
      </c>
      <c r="G6" t="s">
        <v>1237</v>
      </c>
      <c r="H6"/>
      <c r="I6"/>
      <c r="J6"/>
      <c r="K6"/>
      <c r="L6"/>
      <c r="M6"/>
      <c r="N6"/>
      <c r="O6" t="s">
        <v>405</v>
      </c>
      <c r="P6" t="s">
        <v>406</v>
      </c>
      <c r="Q6" t="s">
        <v>526</v>
      </c>
      <c r="R6"/>
      <c r="S6"/>
      <c r="T6"/>
      <c r="U6"/>
      <c r="V6"/>
      <c r="W6"/>
      <c r="X6"/>
      <c r="Y6"/>
      <c r="Z6"/>
      <c r="AA6"/>
      <c r="AB6"/>
      <c r="AC6"/>
      <c r="AD6"/>
      <c r="AE6"/>
      <c r="AF6"/>
      <c r="AG6"/>
      <c r="AH6"/>
      <c r="AI6"/>
      <c r="AJ6"/>
      <c r="AK6" t="s">
        <v>62</v>
      </c>
      <c r="AL6" t="s">
        <v>63</v>
      </c>
      <c r="AM6"/>
      <c r="AN6"/>
      <c r="AO6" t="s">
        <v>408</v>
      </c>
      <c r="AP6" t="s">
        <v>526</v>
      </c>
      <c r="AQ6"/>
      <c r="AR6"/>
      <c r="AS6"/>
      <c r="AT6"/>
      <c r="AU6"/>
      <c r="AV6"/>
      <c r="AW6"/>
      <c r="AX6"/>
      <c r="AY6"/>
      <c r="AZ6"/>
      <c r="BA6"/>
      <c r="BB6" t="s">
        <v>1239</v>
      </c>
      <c r="BC6" t="s">
        <v>1240</v>
      </c>
      <c r="BD6" t="s">
        <v>937</v>
      </c>
      <c r="BE6"/>
      <c r="BF6" t="s">
        <v>69</v>
      </c>
      <c r="BG6"/>
      <c r="BH6"/>
      <c r="BI6"/>
    </row>
    <row r="7" spans="1:61" s="22" customFormat="1" x14ac:dyDescent="0.2">
      <c r="A7" t="s">
        <v>1268</v>
      </c>
      <c r="B7" t="s">
        <v>1265</v>
      </c>
      <c r="C7" t="e">
        <f>VLOOKUP(Table15[[#This Row],[Full Name]],payroll_active[],1,0)</f>
        <v>#N/A</v>
      </c>
      <c r="D7" t="e">
        <f>VLOOKUP(Table15[[#This Row],[Full Name]],Table36[],1,0)</f>
        <v>#N/A</v>
      </c>
      <c r="E7" s="1">
        <v>43203.54515046296</v>
      </c>
      <c r="F7" t="s">
        <v>59</v>
      </c>
      <c r="G7" t="s">
        <v>1264</v>
      </c>
      <c r="H7"/>
      <c r="I7"/>
      <c r="J7"/>
      <c r="K7"/>
      <c r="L7"/>
      <c r="M7"/>
      <c r="N7"/>
      <c r="O7" t="s">
        <v>405</v>
      </c>
      <c r="P7" t="s">
        <v>406</v>
      </c>
      <c r="Q7" t="s">
        <v>526</v>
      </c>
      <c r="R7"/>
      <c r="S7"/>
      <c r="T7"/>
      <c r="U7"/>
      <c r="V7"/>
      <c r="W7"/>
      <c r="X7"/>
      <c r="Y7"/>
      <c r="Z7"/>
      <c r="AA7"/>
      <c r="AB7"/>
      <c r="AC7"/>
      <c r="AD7"/>
      <c r="AE7"/>
      <c r="AF7"/>
      <c r="AG7"/>
      <c r="AH7"/>
      <c r="AI7"/>
      <c r="AJ7"/>
      <c r="AK7" t="s">
        <v>62</v>
      </c>
      <c r="AL7" t="s">
        <v>63</v>
      </c>
      <c r="AM7"/>
      <c r="AN7"/>
      <c r="AO7" t="s">
        <v>408</v>
      </c>
      <c r="AP7" t="s">
        <v>526</v>
      </c>
      <c r="AQ7"/>
      <c r="AR7"/>
      <c r="AS7"/>
      <c r="AT7"/>
      <c r="AU7"/>
      <c r="AV7"/>
      <c r="AW7"/>
      <c r="AX7"/>
      <c r="AY7"/>
      <c r="AZ7"/>
      <c r="BA7"/>
      <c r="BB7" t="s">
        <v>1266</v>
      </c>
      <c r="BC7" t="s">
        <v>1267</v>
      </c>
      <c r="BD7" t="s">
        <v>937</v>
      </c>
      <c r="BE7"/>
      <c r="BF7" t="s">
        <v>69</v>
      </c>
      <c r="BG7"/>
      <c r="BH7"/>
      <c r="BI7"/>
    </row>
    <row r="8" spans="1:61" s="22" customFormat="1" x14ac:dyDescent="0.2">
      <c r="A8" t="s">
        <v>1355</v>
      </c>
      <c r="B8" t="s">
        <v>1352</v>
      </c>
      <c r="C8" t="e">
        <f>VLOOKUP(Table15[[#This Row],[Full Name]],payroll_active[],1,0)</f>
        <v>#N/A</v>
      </c>
      <c r="D8" t="e">
        <f>VLOOKUP(Table15[[#This Row],[Full Name]],Table36[],1,0)</f>
        <v>#N/A</v>
      </c>
      <c r="E8" s="1">
        <v>43203.545138888891</v>
      </c>
      <c r="F8" t="s">
        <v>59</v>
      </c>
      <c r="G8" t="s">
        <v>1351</v>
      </c>
      <c r="H8"/>
      <c r="I8"/>
      <c r="J8"/>
      <c r="K8"/>
      <c r="L8"/>
      <c r="M8"/>
      <c r="N8"/>
      <c r="O8" t="s">
        <v>952</v>
      </c>
      <c r="P8" t="s">
        <v>953</v>
      </c>
      <c r="Q8" t="s">
        <v>526</v>
      </c>
      <c r="R8"/>
      <c r="S8"/>
      <c r="T8"/>
      <c r="U8"/>
      <c r="V8"/>
      <c r="W8"/>
      <c r="X8"/>
      <c r="Y8"/>
      <c r="Z8"/>
      <c r="AA8"/>
      <c r="AB8"/>
      <c r="AC8"/>
      <c r="AD8"/>
      <c r="AE8"/>
      <c r="AF8"/>
      <c r="AG8"/>
      <c r="AH8"/>
      <c r="AI8"/>
      <c r="AJ8"/>
      <c r="AK8" t="s">
        <v>62</v>
      </c>
      <c r="AL8" t="s">
        <v>63</v>
      </c>
      <c r="AM8"/>
      <c r="AN8"/>
      <c r="AO8" t="s">
        <v>408</v>
      </c>
      <c r="AP8" t="s">
        <v>526</v>
      </c>
      <c r="AQ8"/>
      <c r="AR8"/>
      <c r="AS8"/>
      <c r="AT8"/>
      <c r="AU8"/>
      <c r="AV8"/>
      <c r="AW8"/>
      <c r="AX8"/>
      <c r="AY8"/>
      <c r="AZ8"/>
      <c r="BA8"/>
      <c r="BB8" t="s">
        <v>1353</v>
      </c>
      <c r="BC8" t="s">
        <v>512</v>
      </c>
      <c r="BD8" t="s">
        <v>1354</v>
      </c>
      <c r="BE8"/>
      <c r="BF8" t="s">
        <v>69</v>
      </c>
      <c r="BG8"/>
      <c r="BH8"/>
      <c r="BI8"/>
    </row>
    <row r="9" spans="1:61" s="22" customFormat="1" x14ac:dyDescent="0.2">
      <c r="A9" t="s">
        <v>1326</v>
      </c>
      <c r="B9" t="s">
        <v>1324</v>
      </c>
      <c r="C9" t="e">
        <f>VLOOKUP(Table15[[#This Row],[Full Name]],payroll_active[],1,0)</f>
        <v>#N/A</v>
      </c>
      <c r="D9" t="e">
        <f>VLOOKUP(Table15[[#This Row],[Full Name]],Table36[],1,0)</f>
        <v>#N/A</v>
      </c>
      <c r="E9" s="1">
        <v>43203.545138888891</v>
      </c>
      <c r="F9" t="s">
        <v>59</v>
      </c>
      <c r="G9" t="s">
        <v>1323</v>
      </c>
      <c r="H9"/>
      <c r="I9"/>
      <c r="J9"/>
      <c r="K9"/>
      <c r="L9"/>
      <c r="M9"/>
      <c r="N9"/>
      <c r="O9" t="s">
        <v>771</v>
      </c>
      <c r="P9" t="s">
        <v>772</v>
      </c>
      <c r="Q9" t="s">
        <v>526</v>
      </c>
      <c r="R9"/>
      <c r="S9"/>
      <c r="T9"/>
      <c r="U9"/>
      <c r="V9"/>
      <c r="W9"/>
      <c r="X9"/>
      <c r="Y9"/>
      <c r="Z9"/>
      <c r="AA9"/>
      <c r="AB9"/>
      <c r="AC9"/>
      <c r="AD9"/>
      <c r="AE9"/>
      <c r="AF9"/>
      <c r="AG9"/>
      <c r="AH9"/>
      <c r="AI9"/>
      <c r="AJ9"/>
      <c r="AK9" t="s">
        <v>62</v>
      </c>
      <c r="AL9" t="s">
        <v>63</v>
      </c>
      <c r="AM9"/>
      <c r="AN9"/>
      <c r="AO9" t="s">
        <v>408</v>
      </c>
      <c r="AP9" t="s">
        <v>526</v>
      </c>
      <c r="AQ9"/>
      <c r="AR9"/>
      <c r="AS9"/>
      <c r="AT9"/>
      <c r="AU9"/>
      <c r="AV9"/>
      <c r="AW9"/>
      <c r="AX9"/>
      <c r="AY9"/>
      <c r="AZ9"/>
      <c r="BA9"/>
      <c r="BB9" t="s">
        <v>1325</v>
      </c>
      <c r="BC9" t="s">
        <v>227</v>
      </c>
      <c r="BD9" t="s">
        <v>521</v>
      </c>
      <c r="BE9"/>
      <c r="BF9" t="s">
        <v>69</v>
      </c>
      <c r="BG9"/>
      <c r="BH9"/>
      <c r="BI9"/>
    </row>
    <row r="10" spans="1:61" s="22" customFormat="1" x14ac:dyDescent="0.2">
      <c r="A10" t="s">
        <v>1309</v>
      </c>
      <c r="B10" t="s">
        <v>1305</v>
      </c>
      <c r="C10" t="e">
        <f>VLOOKUP(Table15[[#This Row],[Full Name]],payroll_active[],1,0)</f>
        <v>#N/A</v>
      </c>
      <c r="D10" t="e">
        <f>VLOOKUP(Table15[[#This Row],[Full Name]],Table36[],1,0)</f>
        <v>#N/A</v>
      </c>
      <c r="E10" s="1">
        <v>43203.545138888891</v>
      </c>
      <c r="F10" t="s">
        <v>59</v>
      </c>
      <c r="G10" t="s">
        <v>1302</v>
      </c>
      <c r="H10"/>
      <c r="I10"/>
      <c r="J10"/>
      <c r="K10"/>
      <c r="L10"/>
      <c r="M10"/>
      <c r="N10"/>
      <c r="O10" t="s">
        <v>1303</v>
      </c>
      <c r="P10" t="s">
        <v>1304</v>
      </c>
      <c r="Q10" t="s">
        <v>526</v>
      </c>
      <c r="R10"/>
      <c r="S10"/>
      <c r="T10"/>
      <c r="U10"/>
      <c r="V10"/>
      <c r="W10"/>
      <c r="X10"/>
      <c r="Y10"/>
      <c r="Z10"/>
      <c r="AA10"/>
      <c r="AB10"/>
      <c r="AC10"/>
      <c r="AD10"/>
      <c r="AE10"/>
      <c r="AF10"/>
      <c r="AG10"/>
      <c r="AH10"/>
      <c r="AI10"/>
      <c r="AJ10"/>
      <c r="AK10" t="s">
        <v>62</v>
      </c>
      <c r="AL10" t="s">
        <v>63</v>
      </c>
      <c r="AM10"/>
      <c r="AN10"/>
      <c r="AO10" t="s">
        <v>408</v>
      </c>
      <c r="AP10" t="s">
        <v>526</v>
      </c>
      <c r="AQ10"/>
      <c r="AR10"/>
      <c r="AS10"/>
      <c r="AT10"/>
      <c r="AU10"/>
      <c r="AV10"/>
      <c r="AW10"/>
      <c r="AX10"/>
      <c r="AY10"/>
      <c r="AZ10"/>
      <c r="BA10"/>
      <c r="BB10" t="s">
        <v>1306</v>
      </c>
      <c r="BC10" t="s">
        <v>1307</v>
      </c>
      <c r="BD10" t="s">
        <v>1308</v>
      </c>
      <c r="BE10"/>
      <c r="BF10" t="s">
        <v>69</v>
      </c>
      <c r="BG10"/>
      <c r="BH10"/>
      <c r="BI10"/>
    </row>
    <row r="11" spans="1:61" s="22" customFormat="1" x14ac:dyDescent="0.2">
      <c r="A11" t="s">
        <v>1361</v>
      </c>
      <c r="B11" t="s">
        <v>1357</v>
      </c>
      <c r="C11" t="e">
        <f>VLOOKUP(Table15[[#This Row],[Full Name]],payroll_active[],1,0)</f>
        <v>#N/A</v>
      </c>
      <c r="D11" t="e">
        <f>VLOOKUP(Table15[[#This Row],[Full Name]],Table36[],1,0)</f>
        <v>#N/A</v>
      </c>
      <c r="E11" s="1">
        <v>43203.545138888891</v>
      </c>
      <c r="F11" t="s">
        <v>59</v>
      </c>
      <c r="G11" t="s">
        <v>1356</v>
      </c>
      <c r="H11"/>
      <c r="I11"/>
      <c r="J11"/>
      <c r="K11"/>
      <c r="L11"/>
      <c r="M11"/>
      <c r="N11"/>
      <c r="O11" t="s">
        <v>1303</v>
      </c>
      <c r="P11" t="s">
        <v>1304</v>
      </c>
      <c r="Q11" t="s">
        <v>526</v>
      </c>
      <c r="R11"/>
      <c r="S11"/>
      <c r="T11"/>
      <c r="U11"/>
      <c r="V11"/>
      <c r="W11"/>
      <c r="X11"/>
      <c r="Y11"/>
      <c r="Z11"/>
      <c r="AA11"/>
      <c r="AB11"/>
      <c r="AC11"/>
      <c r="AD11"/>
      <c r="AE11"/>
      <c r="AF11"/>
      <c r="AG11"/>
      <c r="AH11"/>
      <c r="AI11"/>
      <c r="AJ11"/>
      <c r="AK11" t="s">
        <v>62</v>
      </c>
      <c r="AL11" t="s">
        <v>63</v>
      </c>
      <c r="AM11"/>
      <c r="AN11"/>
      <c r="AO11" t="s">
        <v>408</v>
      </c>
      <c r="AP11" t="s">
        <v>526</v>
      </c>
      <c r="AQ11"/>
      <c r="AR11"/>
      <c r="AS11"/>
      <c r="AT11"/>
      <c r="AU11"/>
      <c r="AV11"/>
      <c r="AW11"/>
      <c r="AX11"/>
      <c r="AY11"/>
      <c r="AZ11"/>
      <c r="BA11"/>
      <c r="BB11" t="s">
        <v>1358</v>
      </c>
      <c r="BC11" t="s">
        <v>1359</v>
      </c>
      <c r="BD11" t="s">
        <v>1360</v>
      </c>
      <c r="BE11"/>
      <c r="BF11" t="s">
        <v>69</v>
      </c>
      <c r="BG11"/>
      <c r="BH11"/>
      <c r="BI11"/>
    </row>
    <row r="12" spans="1:61" s="22" customFormat="1" x14ac:dyDescent="0.2">
      <c r="A12" t="s">
        <v>1290</v>
      </c>
      <c r="B12" t="s">
        <v>1287</v>
      </c>
      <c r="C12" t="e">
        <f>VLOOKUP(Table15[[#This Row],[Full Name]],payroll_active[],1,0)</f>
        <v>#N/A</v>
      </c>
      <c r="D12" t="e">
        <f>VLOOKUP(Table15[[#This Row],[Full Name]],Table36[],1,0)</f>
        <v>#N/A</v>
      </c>
      <c r="E12" s="1">
        <v>43203.545138888891</v>
      </c>
      <c r="F12" t="s">
        <v>59</v>
      </c>
      <c r="G12" t="s">
        <v>1284</v>
      </c>
      <c r="H12"/>
      <c r="I12"/>
      <c r="J12"/>
      <c r="K12"/>
      <c r="L12"/>
      <c r="M12"/>
      <c r="N12"/>
      <c r="O12" t="s">
        <v>1285</v>
      </c>
      <c r="P12" t="s">
        <v>1286</v>
      </c>
      <c r="Q12" t="s">
        <v>526</v>
      </c>
      <c r="R12"/>
      <c r="S12"/>
      <c r="T12"/>
      <c r="U12"/>
      <c r="V12"/>
      <c r="W12"/>
      <c r="X12"/>
      <c r="Y12"/>
      <c r="Z12"/>
      <c r="AA12"/>
      <c r="AB12"/>
      <c r="AC12"/>
      <c r="AD12"/>
      <c r="AE12"/>
      <c r="AF12"/>
      <c r="AG12"/>
      <c r="AH12"/>
      <c r="AI12"/>
      <c r="AJ12"/>
      <c r="AK12" t="s">
        <v>62</v>
      </c>
      <c r="AL12" t="s">
        <v>63</v>
      </c>
      <c r="AM12"/>
      <c r="AN12"/>
      <c r="AO12" t="s">
        <v>408</v>
      </c>
      <c r="AP12" t="s">
        <v>526</v>
      </c>
      <c r="AQ12"/>
      <c r="AR12"/>
      <c r="AS12"/>
      <c r="AT12"/>
      <c r="AU12"/>
      <c r="AV12"/>
      <c r="AW12"/>
      <c r="AX12"/>
      <c r="AY12"/>
      <c r="AZ12"/>
      <c r="BA12"/>
      <c r="BB12" t="s">
        <v>1288</v>
      </c>
      <c r="BC12" t="s">
        <v>1289</v>
      </c>
      <c r="BD12" t="s">
        <v>599</v>
      </c>
      <c r="BE12"/>
      <c r="BF12" t="s">
        <v>69</v>
      </c>
      <c r="BG12"/>
      <c r="BH12"/>
      <c r="BI12"/>
    </row>
    <row r="13" spans="1:61" s="22" customFormat="1" x14ac:dyDescent="0.2">
      <c r="A13" t="s">
        <v>1334</v>
      </c>
      <c r="B13" t="s">
        <v>1330</v>
      </c>
      <c r="C13" t="e">
        <f>VLOOKUP(Table15[[#This Row],[Full Name]],payroll_active[],1,0)</f>
        <v>#N/A</v>
      </c>
      <c r="D13" t="e">
        <f>VLOOKUP(Table15[[#This Row],[Full Name]],Table36[],1,0)</f>
        <v>#N/A</v>
      </c>
      <c r="E13" s="1">
        <v>43203.545138888891</v>
      </c>
      <c r="F13" t="s">
        <v>59</v>
      </c>
      <c r="G13" t="s">
        <v>1327</v>
      </c>
      <c r="H13"/>
      <c r="I13"/>
      <c r="J13"/>
      <c r="K13"/>
      <c r="L13"/>
      <c r="M13"/>
      <c r="N13"/>
      <c r="O13" t="s">
        <v>1328</v>
      </c>
      <c r="P13" t="s">
        <v>1329</v>
      </c>
      <c r="Q13" t="s">
        <v>407</v>
      </c>
      <c r="R13"/>
      <c r="S13"/>
      <c r="T13"/>
      <c r="U13"/>
      <c r="V13"/>
      <c r="W13"/>
      <c r="X13"/>
      <c r="Y13"/>
      <c r="Z13"/>
      <c r="AA13"/>
      <c r="AB13"/>
      <c r="AC13"/>
      <c r="AD13"/>
      <c r="AE13"/>
      <c r="AF13"/>
      <c r="AG13"/>
      <c r="AH13"/>
      <c r="AI13"/>
      <c r="AJ13"/>
      <c r="AK13" t="s">
        <v>62</v>
      </c>
      <c r="AL13" t="s">
        <v>63</v>
      </c>
      <c r="AM13"/>
      <c r="AN13"/>
      <c r="AO13" t="s">
        <v>408</v>
      </c>
      <c r="AP13" t="s">
        <v>407</v>
      </c>
      <c r="AQ13"/>
      <c r="AR13"/>
      <c r="AS13"/>
      <c r="AT13"/>
      <c r="AU13"/>
      <c r="AV13"/>
      <c r="AW13"/>
      <c r="AX13"/>
      <c r="AY13"/>
      <c r="AZ13"/>
      <c r="BA13"/>
      <c r="BB13" t="s">
        <v>1331</v>
      </c>
      <c r="BC13" t="s">
        <v>1332</v>
      </c>
      <c r="BD13" t="s">
        <v>1333</v>
      </c>
      <c r="BE13"/>
      <c r="BF13" t="s">
        <v>69</v>
      </c>
      <c r="BG13"/>
      <c r="BH13"/>
      <c r="BI13"/>
    </row>
    <row r="14" spans="1:61" s="22" customFormat="1" x14ac:dyDescent="0.2">
      <c r="A14" t="s">
        <v>1372</v>
      </c>
      <c r="B14" t="s">
        <v>1370</v>
      </c>
      <c r="C14" t="e">
        <f>VLOOKUP(Table15[[#This Row],[Full Name]],payroll_active[],1,0)</f>
        <v>#N/A</v>
      </c>
      <c r="D14" t="e">
        <f>VLOOKUP(Table15[[#This Row],[Full Name]],Table36[],1,0)</f>
        <v>#N/A</v>
      </c>
      <c r="E14" s="1">
        <v>43203.545138888891</v>
      </c>
      <c r="F14" t="s">
        <v>59</v>
      </c>
      <c r="G14" t="s">
        <v>1367</v>
      </c>
      <c r="H14"/>
      <c r="I14"/>
      <c r="J14"/>
      <c r="K14"/>
      <c r="L14"/>
      <c r="M14"/>
      <c r="N14"/>
      <c r="O14" t="s">
        <v>1368</v>
      </c>
      <c r="P14" t="s">
        <v>1369</v>
      </c>
      <c r="Q14" t="s">
        <v>407</v>
      </c>
      <c r="R14"/>
      <c r="S14"/>
      <c r="T14"/>
      <c r="U14"/>
      <c r="V14"/>
      <c r="W14"/>
      <c r="X14"/>
      <c r="Y14"/>
      <c r="Z14"/>
      <c r="AA14"/>
      <c r="AB14"/>
      <c r="AC14"/>
      <c r="AD14"/>
      <c r="AE14"/>
      <c r="AF14"/>
      <c r="AG14"/>
      <c r="AH14"/>
      <c r="AI14"/>
      <c r="AJ14"/>
      <c r="AK14" t="s">
        <v>62</v>
      </c>
      <c r="AL14" t="s">
        <v>63</v>
      </c>
      <c r="AM14"/>
      <c r="AN14"/>
      <c r="AO14" t="s">
        <v>408</v>
      </c>
      <c r="AP14" t="s">
        <v>407</v>
      </c>
      <c r="AQ14"/>
      <c r="AR14"/>
      <c r="AS14"/>
      <c r="AT14"/>
      <c r="AU14"/>
      <c r="AV14"/>
      <c r="AW14"/>
      <c r="AX14"/>
      <c r="AY14"/>
      <c r="AZ14"/>
      <c r="BA14"/>
      <c r="BB14" t="s">
        <v>302</v>
      </c>
      <c r="BC14" t="s">
        <v>1371</v>
      </c>
      <c r="BD14" t="s">
        <v>957</v>
      </c>
      <c r="BE14"/>
      <c r="BF14" t="s">
        <v>69</v>
      </c>
      <c r="BG14"/>
      <c r="BH14"/>
      <c r="BI14"/>
    </row>
    <row r="15" spans="1:61" s="22" customFormat="1" x14ac:dyDescent="0.2">
      <c r="A15" t="s">
        <v>1389</v>
      </c>
      <c r="B15" t="s">
        <v>1386</v>
      </c>
      <c r="C15" t="e">
        <f>VLOOKUP(Table15[[#This Row],[Full Name]],payroll_active[],1,0)</f>
        <v>#N/A</v>
      </c>
      <c r="D15" t="e">
        <f>VLOOKUP(Table15[[#This Row],[Full Name]],Table36[],1,0)</f>
        <v>#N/A</v>
      </c>
      <c r="E15" s="1">
        <v>43203.545127314806</v>
      </c>
      <c r="F15" t="s">
        <v>59</v>
      </c>
      <c r="G15" t="s">
        <v>1385</v>
      </c>
      <c r="H15"/>
      <c r="I15"/>
      <c r="J15"/>
      <c r="K15"/>
      <c r="L15"/>
      <c r="M15"/>
      <c r="N15"/>
      <c r="O15" t="s">
        <v>754</v>
      </c>
      <c r="P15" t="s">
        <v>755</v>
      </c>
      <c r="Q15" t="s">
        <v>407</v>
      </c>
      <c r="R15"/>
      <c r="S15"/>
      <c r="T15"/>
      <c r="U15"/>
      <c r="V15"/>
      <c r="W15"/>
      <c r="X15"/>
      <c r="Y15"/>
      <c r="Z15"/>
      <c r="AA15"/>
      <c r="AB15"/>
      <c r="AC15"/>
      <c r="AD15"/>
      <c r="AE15"/>
      <c r="AF15"/>
      <c r="AG15"/>
      <c r="AH15"/>
      <c r="AI15"/>
      <c r="AJ15"/>
      <c r="AK15" t="s">
        <v>62</v>
      </c>
      <c r="AL15" t="s">
        <v>63</v>
      </c>
      <c r="AM15"/>
      <c r="AN15"/>
      <c r="AO15" t="s">
        <v>408</v>
      </c>
      <c r="AP15" t="s">
        <v>407</v>
      </c>
      <c r="AQ15"/>
      <c r="AR15"/>
      <c r="AS15"/>
      <c r="AT15"/>
      <c r="AU15"/>
      <c r="AV15"/>
      <c r="AW15"/>
      <c r="AX15"/>
      <c r="AY15"/>
      <c r="AZ15"/>
      <c r="BA15"/>
      <c r="BB15" t="s">
        <v>1387</v>
      </c>
      <c r="BC15" t="s">
        <v>1388</v>
      </c>
      <c r="BD15" t="s">
        <v>957</v>
      </c>
      <c r="BE15"/>
      <c r="BF15" t="s">
        <v>69</v>
      </c>
      <c r="BG15"/>
      <c r="BH15"/>
      <c r="BI15"/>
    </row>
    <row r="16" spans="1:61" x14ac:dyDescent="0.2">
      <c r="A16" t="s">
        <v>1449</v>
      </c>
      <c r="B16" t="s">
        <v>1445</v>
      </c>
      <c r="C16" t="e">
        <f>VLOOKUP(Table15[[#This Row],[Full Name]],payroll_active[],1,0)</f>
        <v>#N/A</v>
      </c>
      <c r="D16" t="e">
        <f>VLOOKUP(Table15[[#This Row],[Full Name]],Table36[],1,0)</f>
        <v>#N/A</v>
      </c>
      <c r="E16" s="1">
        <v>43203.545127314806</v>
      </c>
      <c r="F16" t="s">
        <v>59</v>
      </c>
      <c r="G16" t="s">
        <v>1443</v>
      </c>
      <c r="P16" t="s">
        <v>1444</v>
      </c>
      <c r="AK16" t="s">
        <v>62</v>
      </c>
      <c r="AL16" t="s">
        <v>63</v>
      </c>
      <c r="AO16" t="s">
        <v>64</v>
      </c>
      <c r="BB16" t="s">
        <v>1446</v>
      </c>
      <c r="BC16" t="s">
        <v>1447</v>
      </c>
      <c r="BD16" t="s">
        <v>1448</v>
      </c>
      <c r="BF16" t="s">
        <v>69</v>
      </c>
    </row>
    <row r="17" spans="1:58" x14ac:dyDescent="0.2">
      <c r="A17" t="s">
        <v>1454</v>
      </c>
      <c r="B17" t="s">
        <v>1451</v>
      </c>
      <c r="C17" t="e">
        <f>VLOOKUP(Table15[[#This Row],[Full Name]],payroll_active[],1,0)</f>
        <v>#N/A</v>
      </c>
      <c r="D17" t="e">
        <f>VLOOKUP(Table15[[#This Row],[Full Name]],Table36[],1,0)</f>
        <v>#N/A</v>
      </c>
      <c r="E17" s="1">
        <v>43203.545127314806</v>
      </c>
      <c r="F17" t="s">
        <v>59</v>
      </c>
      <c r="G17" t="s">
        <v>1450</v>
      </c>
      <c r="P17" t="s">
        <v>1444</v>
      </c>
      <c r="AK17" t="s">
        <v>62</v>
      </c>
      <c r="AL17" t="s">
        <v>63</v>
      </c>
      <c r="AO17" t="s">
        <v>64</v>
      </c>
      <c r="BB17" t="s">
        <v>1452</v>
      </c>
      <c r="BC17" t="s">
        <v>1453</v>
      </c>
      <c r="BD17" t="s">
        <v>1448</v>
      </c>
      <c r="BF17" t="s">
        <v>69</v>
      </c>
    </row>
    <row r="18" spans="1:58" x14ac:dyDescent="0.2">
      <c r="A18" t="s">
        <v>1411</v>
      </c>
      <c r="B18" t="s">
        <v>1407</v>
      </c>
      <c r="C18" t="e">
        <f>VLOOKUP(Table15[[#This Row],[Full Name]],payroll_active[],1,0)</f>
        <v>#N/A</v>
      </c>
      <c r="D18" t="e">
        <f>VLOOKUP(Table15[[#This Row],[Full Name]],Table36[],1,0)</f>
        <v>#N/A</v>
      </c>
      <c r="E18" s="1">
        <v>43203.545127314806</v>
      </c>
      <c r="F18" t="s">
        <v>59</v>
      </c>
      <c r="G18" t="s">
        <v>1406</v>
      </c>
      <c r="P18" t="s">
        <v>96</v>
      </c>
      <c r="AK18" t="s">
        <v>62</v>
      </c>
      <c r="AL18" t="s">
        <v>63</v>
      </c>
      <c r="AO18" t="s">
        <v>64</v>
      </c>
      <c r="BB18" t="s">
        <v>1408</v>
      </c>
      <c r="BC18" t="s">
        <v>1409</v>
      </c>
      <c r="BD18" t="s">
        <v>1410</v>
      </c>
      <c r="BF18" t="s">
        <v>69</v>
      </c>
    </row>
    <row r="19" spans="1:58" x14ac:dyDescent="0.2">
      <c r="A19" t="s">
        <v>1427</v>
      </c>
      <c r="B19" t="s">
        <v>1424</v>
      </c>
      <c r="C19" t="e">
        <f>VLOOKUP(Table15[[#This Row],[Full Name]],payroll_active[],1,0)</f>
        <v>#N/A</v>
      </c>
      <c r="D19" t="e">
        <f>VLOOKUP(Table15[[#This Row],[Full Name]],Table36[],1,0)</f>
        <v>#N/A</v>
      </c>
      <c r="E19" s="1">
        <v>43203.545127314806</v>
      </c>
      <c r="F19" t="s">
        <v>59</v>
      </c>
      <c r="G19" t="s">
        <v>1423</v>
      </c>
      <c r="P19" t="s">
        <v>96</v>
      </c>
      <c r="AK19" t="s">
        <v>62</v>
      </c>
      <c r="AL19" t="s">
        <v>63</v>
      </c>
      <c r="AO19" t="s">
        <v>64</v>
      </c>
      <c r="BB19" t="s">
        <v>1425</v>
      </c>
      <c r="BC19" t="s">
        <v>1426</v>
      </c>
      <c r="BD19" t="s">
        <v>1410</v>
      </c>
      <c r="BF19" t="s">
        <v>69</v>
      </c>
    </row>
    <row r="20" spans="1:58" x14ac:dyDescent="0.2">
      <c r="A20" t="s">
        <v>1493</v>
      </c>
      <c r="B20" t="s">
        <v>1490</v>
      </c>
      <c r="C20" t="e">
        <f>VLOOKUP(Table15[[#This Row],[Full Name]],payroll_active[],1,0)</f>
        <v>#N/A</v>
      </c>
      <c r="D20" t="e">
        <f>VLOOKUP(Table15[[#This Row],[Full Name]],Table36[],1,0)</f>
        <v>#N/A</v>
      </c>
      <c r="E20" s="1">
        <v>43203.545115740737</v>
      </c>
      <c r="F20" t="s">
        <v>59</v>
      </c>
      <c r="G20" t="s">
        <v>1488</v>
      </c>
      <c r="P20" t="s">
        <v>1489</v>
      </c>
      <c r="AK20" t="s">
        <v>62</v>
      </c>
      <c r="AL20" t="s">
        <v>63</v>
      </c>
      <c r="AO20" t="s">
        <v>64</v>
      </c>
      <c r="BB20" t="s">
        <v>1491</v>
      </c>
      <c r="BC20" t="s">
        <v>1492</v>
      </c>
      <c r="BD20" t="s">
        <v>434</v>
      </c>
      <c r="BF20" t="s">
        <v>69</v>
      </c>
    </row>
    <row r="21" spans="1:58" x14ac:dyDescent="0.2">
      <c r="A21" t="s">
        <v>1469</v>
      </c>
      <c r="B21" t="s">
        <v>1466</v>
      </c>
      <c r="C21" t="e">
        <f>VLOOKUP(Table15[[#This Row],[Full Name]],payroll_active[],1,0)</f>
        <v>#N/A</v>
      </c>
      <c r="D21" t="e">
        <f>VLOOKUP(Table15[[#This Row],[Full Name]],Table36[],1,0)</f>
        <v>#N/A</v>
      </c>
      <c r="E21" s="1">
        <v>43203.545115740737</v>
      </c>
      <c r="F21" t="s">
        <v>59</v>
      </c>
      <c r="G21" t="s">
        <v>1465</v>
      </c>
      <c r="P21" t="s">
        <v>1444</v>
      </c>
      <c r="AK21" t="s">
        <v>62</v>
      </c>
      <c r="AL21" t="s">
        <v>63</v>
      </c>
      <c r="AO21" t="s">
        <v>64</v>
      </c>
      <c r="BB21" t="s">
        <v>1467</v>
      </c>
      <c r="BC21" t="s">
        <v>1468</v>
      </c>
      <c r="BD21" t="s">
        <v>1448</v>
      </c>
      <c r="BF21" t="s">
        <v>69</v>
      </c>
    </row>
    <row r="22" spans="1:58" x14ac:dyDescent="0.2">
      <c r="A22" t="s">
        <v>1565</v>
      </c>
      <c r="B22" t="s">
        <v>1562</v>
      </c>
      <c r="C22" t="e">
        <f>VLOOKUP(Table15[[#This Row],[Full Name]],payroll_active[],1,0)</f>
        <v>#N/A</v>
      </c>
      <c r="D22" t="e">
        <f>VLOOKUP(Table15[[#This Row],[Full Name]],Table36[],1,0)</f>
        <v>#N/A</v>
      </c>
      <c r="E22" s="1">
        <v>43119.618333333332</v>
      </c>
      <c r="F22" t="s">
        <v>59</v>
      </c>
      <c r="G22" t="s">
        <v>1561</v>
      </c>
      <c r="P22" t="s">
        <v>138</v>
      </c>
      <c r="AK22" t="s">
        <v>62</v>
      </c>
      <c r="AL22" t="s">
        <v>63</v>
      </c>
      <c r="AO22" t="s">
        <v>64</v>
      </c>
      <c r="BB22" t="s">
        <v>1563</v>
      </c>
      <c r="BC22" t="s">
        <v>1564</v>
      </c>
      <c r="BD22" t="s">
        <v>142</v>
      </c>
      <c r="BF22" t="s">
        <v>69</v>
      </c>
    </row>
    <row r="23" spans="1:58" x14ac:dyDescent="0.2">
      <c r="A23" t="s">
        <v>1570</v>
      </c>
      <c r="B23" t="s">
        <v>1567</v>
      </c>
      <c r="C23" t="e">
        <f>VLOOKUP(Table15[[#This Row],[Full Name]],payroll_active[],1,0)</f>
        <v>#N/A</v>
      </c>
      <c r="D23" t="e">
        <f>VLOOKUP(Table15[[#This Row],[Full Name]],Table36[],1,0)</f>
        <v>#N/A</v>
      </c>
      <c r="E23" s="1">
        <v>43119.618333333332</v>
      </c>
      <c r="F23" t="s">
        <v>59</v>
      </c>
      <c r="G23" t="s">
        <v>1566</v>
      </c>
      <c r="P23" t="s">
        <v>138</v>
      </c>
      <c r="AK23" t="s">
        <v>62</v>
      </c>
      <c r="AL23" t="s">
        <v>63</v>
      </c>
      <c r="AO23" t="s">
        <v>64</v>
      </c>
      <c r="BB23" t="s">
        <v>1568</v>
      </c>
      <c r="BC23" t="s">
        <v>1569</v>
      </c>
      <c r="BD23" t="s">
        <v>142</v>
      </c>
      <c r="BF23" t="s">
        <v>69</v>
      </c>
    </row>
    <row r="24" spans="1:58" x14ac:dyDescent="0.2">
      <c r="A24" t="s">
        <v>1575</v>
      </c>
      <c r="B24" t="s">
        <v>1572</v>
      </c>
      <c r="C24" t="e">
        <f>VLOOKUP(Table15[[#This Row],[Full Name]],payroll_active[],1,0)</f>
        <v>#N/A</v>
      </c>
      <c r="D24" t="e">
        <f>VLOOKUP(Table15[[#This Row],[Full Name]],Table36[],1,0)</f>
        <v>#N/A</v>
      </c>
      <c r="E24" s="1">
        <v>43119.618333333332</v>
      </c>
      <c r="F24" t="s">
        <v>59</v>
      </c>
      <c r="G24" t="s">
        <v>1571</v>
      </c>
      <c r="P24" t="s">
        <v>138</v>
      </c>
      <c r="AK24" t="s">
        <v>62</v>
      </c>
      <c r="AL24" t="s">
        <v>63</v>
      </c>
      <c r="AO24" t="s">
        <v>64</v>
      </c>
      <c r="BB24" t="s">
        <v>1573</v>
      </c>
      <c r="BC24" t="s">
        <v>1574</v>
      </c>
      <c r="BD24" t="s">
        <v>142</v>
      </c>
      <c r="BF24" t="s">
        <v>69</v>
      </c>
    </row>
    <row r="25" spans="1:58" x14ac:dyDescent="0.2">
      <c r="A25" t="s">
        <v>1579</v>
      </c>
      <c r="B25" t="s">
        <v>1577</v>
      </c>
      <c r="C25" t="e">
        <f>VLOOKUP(Table15[[#This Row],[Full Name]],payroll_active[],1,0)</f>
        <v>#N/A</v>
      </c>
      <c r="D25" t="e">
        <f>VLOOKUP(Table15[[#This Row],[Full Name]],Table36[],1,0)</f>
        <v>#N/A</v>
      </c>
      <c r="E25" s="1">
        <v>43119.618333333332</v>
      </c>
      <c r="F25" t="s">
        <v>59</v>
      </c>
      <c r="G25" t="s">
        <v>1576</v>
      </c>
      <c r="P25" t="s">
        <v>138</v>
      </c>
      <c r="AK25" t="s">
        <v>62</v>
      </c>
      <c r="AL25" t="s">
        <v>63</v>
      </c>
      <c r="AO25" t="s">
        <v>64</v>
      </c>
      <c r="BB25" t="s">
        <v>1392</v>
      </c>
      <c r="BC25" t="s">
        <v>1578</v>
      </c>
      <c r="BD25" t="s">
        <v>142</v>
      </c>
      <c r="BF25" t="s">
        <v>69</v>
      </c>
    </row>
    <row r="26" spans="1:58" x14ac:dyDescent="0.2">
      <c r="A26" t="s">
        <v>1584</v>
      </c>
      <c r="B26" t="s">
        <v>1581</v>
      </c>
      <c r="C26" t="e">
        <f>VLOOKUP(Table15[[#This Row],[Full Name]],payroll_active[],1,0)</f>
        <v>#N/A</v>
      </c>
      <c r="D26" t="e">
        <f>VLOOKUP(Table15[[#This Row],[Full Name]],Table36[],1,0)</f>
        <v>#N/A</v>
      </c>
      <c r="E26" s="1">
        <v>43119.618333333332</v>
      </c>
      <c r="F26" t="s">
        <v>59</v>
      </c>
      <c r="G26" t="s">
        <v>1580</v>
      </c>
      <c r="P26" t="s">
        <v>138</v>
      </c>
      <c r="AK26" t="s">
        <v>62</v>
      </c>
      <c r="AL26" t="s">
        <v>63</v>
      </c>
      <c r="AO26" t="s">
        <v>64</v>
      </c>
      <c r="BB26" t="s">
        <v>1582</v>
      </c>
      <c r="BC26" t="s">
        <v>1583</v>
      </c>
      <c r="BD26" t="s">
        <v>142</v>
      </c>
      <c r="BF26" t="s">
        <v>69</v>
      </c>
    </row>
    <row r="27" spans="1:58" x14ac:dyDescent="0.2">
      <c r="A27" t="s">
        <v>1556</v>
      </c>
      <c r="B27" t="s">
        <v>1553</v>
      </c>
      <c r="C27" t="e">
        <f>VLOOKUP(Table15[[#This Row],[Full Name]],payroll_active[],1,0)</f>
        <v>#N/A</v>
      </c>
      <c r="D27" t="e">
        <f>VLOOKUP(Table15[[#This Row],[Full Name]],Table36[],1,0)</f>
        <v>#N/A</v>
      </c>
      <c r="E27" s="1">
        <v>43119.618333333332</v>
      </c>
      <c r="F27" t="s">
        <v>59</v>
      </c>
      <c r="G27" t="s">
        <v>1552</v>
      </c>
      <c r="P27" t="s">
        <v>103</v>
      </c>
      <c r="AK27" t="s">
        <v>62</v>
      </c>
      <c r="AL27" t="s">
        <v>63</v>
      </c>
      <c r="AO27" t="s">
        <v>64</v>
      </c>
      <c r="BB27" t="s">
        <v>1554</v>
      </c>
      <c r="BC27" t="s">
        <v>1555</v>
      </c>
      <c r="BD27" t="s">
        <v>1421</v>
      </c>
      <c r="BF27" t="s">
        <v>69</v>
      </c>
    </row>
    <row r="28" spans="1:58" x14ac:dyDescent="0.2">
      <c r="A28" t="s">
        <v>1599</v>
      </c>
      <c r="B28" t="s">
        <v>1596</v>
      </c>
      <c r="C28" t="e">
        <f>VLOOKUP(Table15[[#This Row],[Full Name]],payroll_active[],1,0)</f>
        <v>#N/A</v>
      </c>
      <c r="D28" t="e">
        <f>VLOOKUP(Table15[[#This Row],[Full Name]],Table36[],1,0)</f>
        <v>#N/A</v>
      </c>
      <c r="E28" s="1">
        <v>43119.618321759262</v>
      </c>
      <c r="F28" t="s">
        <v>59</v>
      </c>
      <c r="G28" t="s">
        <v>1595</v>
      </c>
      <c r="P28" t="s">
        <v>138</v>
      </c>
      <c r="AK28" t="s">
        <v>62</v>
      </c>
      <c r="AL28" t="s">
        <v>63</v>
      </c>
      <c r="AO28" t="s">
        <v>64</v>
      </c>
      <c r="BB28" t="s">
        <v>1597</v>
      </c>
      <c r="BC28" t="s">
        <v>1598</v>
      </c>
      <c r="BD28" t="s">
        <v>142</v>
      </c>
      <c r="BF28" t="s">
        <v>69</v>
      </c>
    </row>
    <row r="29" spans="1:58" x14ac:dyDescent="0.2">
      <c r="A29" t="s">
        <v>1604</v>
      </c>
      <c r="B29" t="s">
        <v>1601</v>
      </c>
      <c r="C29" t="e">
        <f>VLOOKUP(Table15[[#This Row],[Full Name]],payroll_active[],1,0)</f>
        <v>#N/A</v>
      </c>
      <c r="D29" t="e">
        <f>VLOOKUP(Table15[[#This Row],[Full Name]],Table36[],1,0)</f>
        <v>#N/A</v>
      </c>
      <c r="E29" s="1">
        <v>43119.618321759262</v>
      </c>
      <c r="F29" t="s">
        <v>59</v>
      </c>
      <c r="G29" t="s">
        <v>1600</v>
      </c>
      <c r="P29" t="s">
        <v>138</v>
      </c>
      <c r="AK29" t="s">
        <v>62</v>
      </c>
      <c r="AL29" t="s">
        <v>63</v>
      </c>
      <c r="AO29" t="s">
        <v>64</v>
      </c>
      <c r="BB29" t="s">
        <v>1602</v>
      </c>
      <c r="BC29" t="s">
        <v>1603</v>
      </c>
      <c r="BD29" t="s">
        <v>142</v>
      </c>
      <c r="BF29" t="s">
        <v>69</v>
      </c>
    </row>
    <row r="30" spans="1:58" x14ac:dyDescent="0.2">
      <c r="A30" t="s">
        <v>1617</v>
      </c>
      <c r="B30" t="s">
        <v>1614</v>
      </c>
      <c r="C30" t="e">
        <f>VLOOKUP(Table15[[#This Row],[Full Name]],payroll_active[],1,0)</f>
        <v>#N/A</v>
      </c>
      <c r="D30" t="e">
        <f>VLOOKUP(Table15[[#This Row],[Full Name]],Table36[],1,0)</f>
        <v>#N/A</v>
      </c>
      <c r="E30" s="1">
        <v>43119.618321759262</v>
      </c>
      <c r="F30" t="s">
        <v>59</v>
      </c>
      <c r="G30" t="s">
        <v>1613</v>
      </c>
      <c r="P30" t="s">
        <v>138</v>
      </c>
      <c r="AK30" t="s">
        <v>62</v>
      </c>
      <c r="AL30" t="s">
        <v>63</v>
      </c>
      <c r="AO30" t="s">
        <v>64</v>
      </c>
      <c r="BB30" t="s">
        <v>1615</v>
      </c>
      <c r="BC30" t="s">
        <v>1616</v>
      </c>
      <c r="BD30" t="s">
        <v>142</v>
      </c>
      <c r="BF30" t="s">
        <v>69</v>
      </c>
    </row>
    <row r="31" spans="1:58" x14ac:dyDescent="0.2">
      <c r="A31" t="s">
        <v>1622</v>
      </c>
      <c r="B31" t="s">
        <v>1619</v>
      </c>
      <c r="C31" t="e">
        <f>VLOOKUP(Table15[[#This Row],[Full Name]],payroll_active[],1,0)</f>
        <v>#N/A</v>
      </c>
      <c r="D31" t="e">
        <f>VLOOKUP(Table15[[#This Row],[Full Name]],Table36[],1,0)</f>
        <v>#N/A</v>
      </c>
      <c r="E31" s="1">
        <v>43119.618321759262</v>
      </c>
      <c r="F31" t="s">
        <v>59</v>
      </c>
      <c r="G31" t="s">
        <v>1618</v>
      </c>
      <c r="P31" t="s">
        <v>138</v>
      </c>
      <c r="AK31" t="s">
        <v>62</v>
      </c>
      <c r="AL31" t="s">
        <v>63</v>
      </c>
      <c r="AO31" t="s">
        <v>64</v>
      </c>
      <c r="BB31" t="s">
        <v>1620</v>
      </c>
      <c r="BC31" t="s">
        <v>1621</v>
      </c>
      <c r="BD31" t="s">
        <v>142</v>
      </c>
      <c r="BF31" t="s">
        <v>69</v>
      </c>
    </row>
    <row r="32" spans="1:58" x14ac:dyDescent="0.2">
      <c r="A32" t="s">
        <v>1627</v>
      </c>
      <c r="B32" t="s">
        <v>1624</v>
      </c>
      <c r="C32" t="e">
        <f>VLOOKUP(Table15[[#This Row],[Full Name]],payroll_active[],1,0)</f>
        <v>#N/A</v>
      </c>
      <c r="D32" t="e">
        <f>VLOOKUP(Table15[[#This Row],[Full Name]],Table36[],1,0)</f>
        <v>#N/A</v>
      </c>
      <c r="E32" s="1">
        <v>43119.618321759262</v>
      </c>
      <c r="F32" t="s">
        <v>59</v>
      </c>
      <c r="G32" t="s">
        <v>1623</v>
      </c>
      <c r="P32" t="s">
        <v>138</v>
      </c>
      <c r="AK32" t="s">
        <v>62</v>
      </c>
      <c r="AL32" t="s">
        <v>63</v>
      </c>
      <c r="AO32" t="s">
        <v>64</v>
      </c>
      <c r="BB32" t="s">
        <v>1625</v>
      </c>
      <c r="BC32" t="s">
        <v>1626</v>
      </c>
      <c r="BD32" t="s">
        <v>142</v>
      </c>
      <c r="BF32" t="s">
        <v>69</v>
      </c>
    </row>
    <row r="33" spans="1:58" x14ac:dyDescent="0.2">
      <c r="A33" t="s">
        <v>1632</v>
      </c>
      <c r="B33" t="s">
        <v>1629</v>
      </c>
      <c r="C33" t="e">
        <f>VLOOKUP(Table15[[#This Row],[Full Name]],payroll_active[],1,0)</f>
        <v>#N/A</v>
      </c>
      <c r="D33" t="e">
        <f>VLOOKUP(Table15[[#This Row],[Full Name]],Table36[],1,0)</f>
        <v>#N/A</v>
      </c>
      <c r="E33" s="1">
        <v>43119.618321759262</v>
      </c>
      <c r="F33" t="s">
        <v>59</v>
      </c>
      <c r="G33" t="s">
        <v>1628</v>
      </c>
      <c r="P33" t="s">
        <v>138</v>
      </c>
      <c r="AK33" t="s">
        <v>62</v>
      </c>
      <c r="AL33" t="s">
        <v>63</v>
      </c>
      <c r="AO33" t="s">
        <v>64</v>
      </c>
      <c r="BB33" t="s">
        <v>1630</v>
      </c>
      <c r="BC33" t="s">
        <v>1631</v>
      </c>
      <c r="BD33" t="s">
        <v>142</v>
      </c>
      <c r="BF33" t="s">
        <v>69</v>
      </c>
    </row>
    <row r="34" spans="1:58" x14ac:dyDescent="0.2">
      <c r="A34" t="s">
        <v>1637</v>
      </c>
      <c r="B34" t="s">
        <v>1634</v>
      </c>
      <c r="C34" t="e">
        <f>VLOOKUP(Table15[[#This Row],[Full Name]],payroll_active[],1,0)</f>
        <v>#N/A</v>
      </c>
      <c r="D34" t="e">
        <f>VLOOKUP(Table15[[#This Row],[Full Name]],Table36[],1,0)</f>
        <v>#N/A</v>
      </c>
      <c r="E34" s="1">
        <v>43119.618321759262</v>
      </c>
      <c r="F34" t="s">
        <v>59</v>
      </c>
      <c r="G34" t="s">
        <v>1633</v>
      </c>
      <c r="P34" t="s">
        <v>138</v>
      </c>
      <c r="AK34" t="s">
        <v>62</v>
      </c>
      <c r="AL34" t="s">
        <v>63</v>
      </c>
      <c r="AO34" t="s">
        <v>64</v>
      </c>
      <c r="BB34" t="s">
        <v>1635</v>
      </c>
      <c r="BC34" t="s">
        <v>1636</v>
      </c>
      <c r="BD34" t="s">
        <v>142</v>
      </c>
      <c r="BF34" t="s">
        <v>69</v>
      </c>
    </row>
    <row r="35" spans="1:58" x14ac:dyDescent="0.2">
      <c r="A35" t="s">
        <v>1641</v>
      </c>
      <c r="B35" t="s">
        <v>1639</v>
      </c>
      <c r="C35" t="e">
        <f>VLOOKUP(Table15[[#This Row],[Full Name]],payroll_active[],1,0)</f>
        <v>#N/A</v>
      </c>
      <c r="D35" t="e">
        <f>VLOOKUP(Table15[[#This Row],[Full Name]],Table36[],1,0)</f>
        <v>#N/A</v>
      </c>
      <c r="E35" s="1">
        <v>43119.618310185193</v>
      </c>
      <c r="F35" t="s">
        <v>59</v>
      </c>
      <c r="G35" t="s">
        <v>1638</v>
      </c>
      <c r="P35" t="s">
        <v>138</v>
      </c>
      <c r="AK35" t="s">
        <v>62</v>
      </c>
      <c r="AL35" t="s">
        <v>63</v>
      </c>
      <c r="AO35" t="s">
        <v>64</v>
      </c>
      <c r="BB35" t="s">
        <v>221</v>
      </c>
      <c r="BC35" t="s">
        <v>1640</v>
      </c>
      <c r="BD35" t="s">
        <v>142</v>
      </c>
      <c r="BF35" t="s">
        <v>69</v>
      </c>
    </row>
    <row r="36" spans="1:58" x14ac:dyDescent="0.2">
      <c r="A36" t="s">
        <v>1646</v>
      </c>
      <c r="B36" t="s">
        <v>1643</v>
      </c>
      <c r="C36" t="e">
        <f>VLOOKUP(Table15[[#This Row],[Full Name]],payroll_active[],1,0)</f>
        <v>#N/A</v>
      </c>
      <c r="D36" t="e">
        <f>VLOOKUP(Table15[[#This Row],[Full Name]],Table36[],1,0)</f>
        <v>#N/A</v>
      </c>
      <c r="E36" s="1">
        <v>43119.618310185193</v>
      </c>
      <c r="F36" t="s">
        <v>59</v>
      </c>
      <c r="G36" t="s">
        <v>1642</v>
      </c>
      <c r="P36" t="s">
        <v>138</v>
      </c>
      <c r="AK36" t="s">
        <v>62</v>
      </c>
      <c r="AL36" t="s">
        <v>63</v>
      </c>
      <c r="AO36" t="s">
        <v>64</v>
      </c>
      <c r="BB36" t="s">
        <v>1644</v>
      </c>
      <c r="BC36" t="s">
        <v>1645</v>
      </c>
      <c r="BD36" t="s">
        <v>142</v>
      </c>
      <c r="BF36" t="s">
        <v>69</v>
      </c>
    </row>
    <row r="37" spans="1:58" x14ac:dyDescent="0.2">
      <c r="A37" t="s">
        <v>1650</v>
      </c>
      <c r="B37" t="s">
        <v>1648</v>
      </c>
      <c r="C37" t="e">
        <f>VLOOKUP(Table15[[#This Row],[Full Name]],payroll_active[],1,0)</f>
        <v>#N/A</v>
      </c>
      <c r="D37" t="e">
        <f>VLOOKUP(Table15[[#This Row],[Full Name]],Table36[],1,0)</f>
        <v>#N/A</v>
      </c>
      <c r="E37" s="1">
        <v>43119.618310185193</v>
      </c>
      <c r="F37" t="s">
        <v>59</v>
      </c>
      <c r="G37" t="s">
        <v>1647</v>
      </c>
      <c r="P37" t="s">
        <v>138</v>
      </c>
      <c r="AK37" t="s">
        <v>62</v>
      </c>
      <c r="AL37" t="s">
        <v>63</v>
      </c>
      <c r="AO37" t="s">
        <v>64</v>
      </c>
      <c r="BB37" t="s">
        <v>1649</v>
      </c>
      <c r="BC37" t="s">
        <v>207</v>
      </c>
      <c r="BD37" t="s">
        <v>142</v>
      </c>
      <c r="BF37" t="s">
        <v>69</v>
      </c>
    </row>
    <row r="38" spans="1:58" x14ac:dyDescent="0.2">
      <c r="A38" t="s">
        <v>1655</v>
      </c>
      <c r="B38" t="s">
        <v>1652</v>
      </c>
      <c r="C38" t="e">
        <f>VLOOKUP(Table15[[#This Row],[Full Name]],payroll_active[],1,0)</f>
        <v>#N/A</v>
      </c>
      <c r="D38" t="e">
        <f>VLOOKUP(Table15[[#This Row],[Full Name]],Table36[],1,0)</f>
        <v>#N/A</v>
      </c>
      <c r="E38" s="1">
        <v>43119.618310185193</v>
      </c>
      <c r="F38" t="s">
        <v>59</v>
      </c>
      <c r="G38" t="s">
        <v>1651</v>
      </c>
      <c r="P38" t="s">
        <v>138</v>
      </c>
      <c r="AK38" t="s">
        <v>62</v>
      </c>
      <c r="AL38" t="s">
        <v>63</v>
      </c>
      <c r="AO38" t="s">
        <v>64</v>
      </c>
      <c r="BB38" t="s">
        <v>1653</v>
      </c>
      <c r="BC38" t="s">
        <v>1654</v>
      </c>
      <c r="BD38" t="s">
        <v>142</v>
      </c>
      <c r="BF38" t="s">
        <v>69</v>
      </c>
    </row>
    <row r="39" spans="1:58" x14ac:dyDescent="0.2">
      <c r="A39" t="s">
        <v>1660</v>
      </c>
      <c r="B39" t="s">
        <v>1657</v>
      </c>
      <c r="C39" t="e">
        <f>VLOOKUP(Table15[[#This Row],[Full Name]],payroll_active[],1,0)</f>
        <v>#N/A</v>
      </c>
      <c r="D39" t="e">
        <f>VLOOKUP(Table15[[#This Row],[Full Name]],Table36[],1,0)</f>
        <v>#N/A</v>
      </c>
      <c r="E39" s="1">
        <v>43119.618310185193</v>
      </c>
      <c r="F39" t="s">
        <v>59</v>
      </c>
      <c r="G39" t="s">
        <v>1656</v>
      </c>
      <c r="P39" t="s">
        <v>138</v>
      </c>
      <c r="AK39" t="s">
        <v>62</v>
      </c>
      <c r="AL39" t="s">
        <v>63</v>
      </c>
      <c r="AO39" t="s">
        <v>64</v>
      </c>
      <c r="BB39" t="s">
        <v>1658</v>
      </c>
      <c r="BC39" t="s">
        <v>1659</v>
      </c>
      <c r="BD39" t="s">
        <v>142</v>
      </c>
      <c r="BF39" t="s">
        <v>69</v>
      </c>
    </row>
    <row r="40" spans="1:58" x14ac:dyDescent="0.2">
      <c r="A40" t="s">
        <v>1665</v>
      </c>
      <c r="B40" t="s">
        <v>1662</v>
      </c>
      <c r="C40" t="e">
        <f>VLOOKUP(Table15[[#This Row],[Full Name]],payroll_active[],1,0)</f>
        <v>#N/A</v>
      </c>
      <c r="D40" t="e">
        <f>VLOOKUP(Table15[[#This Row],[Full Name]],Table36[],1,0)</f>
        <v>#N/A</v>
      </c>
      <c r="E40" s="1">
        <v>43119.618310185193</v>
      </c>
      <c r="F40" t="s">
        <v>59</v>
      </c>
      <c r="G40" t="s">
        <v>1661</v>
      </c>
      <c r="P40" t="s">
        <v>138</v>
      </c>
      <c r="AK40" t="s">
        <v>62</v>
      </c>
      <c r="AL40" t="s">
        <v>63</v>
      </c>
      <c r="AO40" t="s">
        <v>64</v>
      </c>
      <c r="BB40" t="s">
        <v>1663</v>
      </c>
      <c r="BC40" t="s">
        <v>1664</v>
      </c>
      <c r="BD40" t="s">
        <v>142</v>
      </c>
      <c r="BF40" t="s">
        <v>69</v>
      </c>
    </row>
    <row r="41" spans="1:58" x14ac:dyDescent="0.2">
      <c r="A41" t="s">
        <v>1670</v>
      </c>
      <c r="B41" t="s">
        <v>1667</v>
      </c>
      <c r="C41" t="e">
        <f>VLOOKUP(Table15[[#This Row],[Full Name]],payroll_active[],1,0)</f>
        <v>#N/A</v>
      </c>
      <c r="D41" t="e">
        <f>VLOOKUP(Table15[[#This Row],[Full Name]],Table36[],1,0)</f>
        <v>#N/A</v>
      </c>
      <c r="E41" s="1">
        <v>43119.618310185193</v>
      </c>
      <c r="F41" t="s">
        <v>59</v>
      </c>
      <c r="G41" t="s">
        <v>1666</v>
      </c>
      <c r="P41" t="s">
        <v>138</v>
      </c>
      <c r="AK41" t="s">
        <v>62</v>
      </c>
      <c r="AL41" t="s">
        <v>63</v>
      </c>
      <c r="AO41" t="s">
        <v>64</v>
      </c>
      <c r="BB41" t="s">
        <v>1668</v>
      </c>
      <c r="BC41" t="s">
        <v>1669</v>
      </c>
      <c r="BD41" t="s">
        <v>142</v>
      </c>
      <c r="BF41" t="s">
        <v>69</v>
      </c>
    </row>
    <row r="42" spans="1:58" x14ac:dyDescent="0.2">
      <c r="A42" t="s">
        <v>1675</v>
      </c>
      <c r="B42" t="s">
        <v>1672</v>
      </c>
      <c r="C42" t="e">
        <f>VLOOKUP(Table15[[#This Row],[Full Name]],payroll_active[],1,0)</f>
        <v>#N/A</v>
      </c>
      <c r="D42" t="e">
        <f>VLOOKUP(Table15[[#This Row],[Full Name]],Table36[],1,0)</f>
        <v>#N/A</v>
      </c>
      <c r="E42" s="1">
        <v>43119.618310185193</v>
      </c>
      <c r="F42" t="s">
        <v>59</v>
      </c>
      <c r="G42" t="s">
        <v>1671</v>
      </c>
      <c r="P42" t="s">
        <v>138</v>
      </c>
      <c r="AK42" t="s">
        <v>62</v>
      </c>
      <c r="AL42" t="s">
        <v>63</v>
      </c>
      <c r="AO42" t="s">
        <v>64</v>
      </c>
      <c r="BB42" t="s">
        <v>1673</v>
      </c>
      <c r="BC42" t="s">
        <v>1674</v>
      </c>
      <c r="BD42" t="s">
        <v>142</v>
      </c>
      <c r="BF42" t="s">
        <v>69</v>
      </c>
    </row>
    <row r="43" spans="1:58" x14ac:dyDescent="0.2">
      <c r="A43" t="s">
        <v>1680</v>
      </c>
      <c r="B43" t="s">
        <v>1677</v>
      </c>
      <c r="C43" t="e">
        <f>VLOOKUP(Table15[[#This Row],[Full Name]],payroll_active[],1,0)</f>
        <v>#N/A</v>
      </c>
      <c r="D43" t="e">
        <f>VLOOKUP(Table15[[#This Row],[Full Name]],Table36[],1,0)</f>
        <v>#N/A</v>
      </c>
      <c r="E43" s="1">
        <v>43119.618310185193</v>
      </c>
      <c r="F43" t="s">
        <v>59</v>
      </c>
      <c r="G43" t="s">
        <v>1676</v>
      </c>
      <c r="P43" t="s">
        <v>138</v>
      </c>
      <c r="AK43" t="s">
        <v>62</v>
      </c>
      <c r="AL43" t="s">
        <v>63</v>
      </c>
      <c r="AO43" t="s">
        <v>64</v>
      </c>
      <c r="BB43" t="s">
        <v>1678</v>
      </c>
      <c r="BC43" t="s">
        <v>1679</v>
      </c>
      <c r="BD43" t="s">
        <v>142</v>
      </c>
      <c r="BF43" t="s">
        <v>69</v>
      </c>
    </row>
    <row r="44" spans="1:58" x14ac:dyDescent="0.2">
      <c r="A44" t="s">
        <v>1685</v>
      </c>
      <c r="B44" t="s">
        <v>1682</v>
      </c>
      <c r="C44" t="e">
        <f>VLOOKUP(Table15[[#This Row],[Full Name]],payroll_active[],1,0)</f>
        <v>#N/A</v>
      </c>
      <c r="D44" t="e">
        <f>VLOOKUP(Table15[[#This Row],[Full Name]],Table36[],1,0)</f>
        <v>#N/A</v>
      </c>
      <c r="E44" s="1">
        <v>43119.618310185193</v>
      </c>
      <c r="F44" t="s">
        <v>59</v>
      </c>
      <c r="G44" t="s">
        <v>1681</v>
      </c>
      <c r="P44" t="s">
        <v>138</v>
      </c>
      <c r="AK44" t="s">
        <v>62</v>
      </c>
      <c r="AL44" t="s">
        <v>63</v>
      </c>
      <c r="AO44" t="s">
        <v>64</v>
      </c>
      <c r="BB44" t="s">
        <v>1683</v>
      </c>
      <c r="BC44" t="s">
        <v>1684</v>
      </c>
      <c r="BD44" t="s">
        <v>142</v>
      </c>
      <c r="BF44" t="s">
        <v>69</v>
      </c>
    </row>
    <row r="45" spans="1:58" x14ac:dyDescent="0.2">
      <c r="A45" t="s">
        <v>1690</v>
      </c>
      <c r="B45" t="s">
        <v>1687</v>
      </c>
      <c r="C45" t="e">
        <f>VLOOKUP(Table15[[#This Row],[Full Name]],payroll_active[],1,0)</f>
        <v>#N/A</v>
      </c>
      <c r="D45" t="e">
        <f>VLOOKUP(Table15[[#This Row],[Full Name]],Table36[],1,0)</f>
        <v>#N/A</v>
      </c>
      <c r="E45" s="1">
        <v>43119.618310185193</v>
      </c>
      <c r="F45" t="s">
        <v>59</v>
      </c>
      <c r="G45" t="s">
        <v>1686</v>
      </c>
      <c r="P45" t="s">
        <v>138</v>
      </c>
      <c r="AK45" t="s">
        <v>62</v>
      </c>
      <c r="AL45" t="s">
        <v>63</v>
      </c>
      <c r="AO45" t="s">
        <v>64</v>
      </c>
      <c r="BB45" t="s">
        <v>1688</v>
      </c>
      <c r="BC45" t="s">
        <v>1689</v>
      </c>
      <c r="BD45" t="s">
        <v>142</v>
      </c>
      <c r="BF45" t="s">
        <v>69</v>
      </c>
    </row>
    <row r="46" spans="1:58" x14ac:dyDescent="0.2">
      <c r="A46" t="s">
        <v>1708</v>
      </c>
      <c r="B46" t="s">
        <v>1705</v>
      </c>
      <c r="C46" t="e">
        <f>VLOOKUP(Table15[[#This Row],[Full Name]],payroll_active[],1,0)</f>
        <v>#N/A</v>
      </c>
      <c r="D46" t="e">
        <f>VLOOKUP(Table15[[#This Row],[Full Name]],Table36[],1,0)</f>
        <v>#N/A</v>
      </c>
      <c r="E46" s="1">
        <v>43119.618298611109</v>
      </c>
      <c r="F46" t="s">
        <v>59</v>
      </c>
      <c r="G46" t="s">
        <v>1704</v>
      </c>
      <c r="P46" t="s">
        <v>284</v>
      </c>
      <c r="AK46" t="s">
        <v>62</v>
      </c>
      <c r="AL46" t="s">
        <v>63</v>
      </c>
      <c r="AO46" t="s">
        <v>64</v>
      </c>
      <c r="BB46" t="s">
        <v>1706</v>
      </c>
      <c r="BC46" t="s">
        <v>1707</v>
      </c>
      <c r="BD46" t="s">
        <v>288</v>
      </c>
      <c r="BF46" t="s">
        <v>69</v>
      </c>
    </row>
    <row r="47" spans="1:58" x14ac:dyDescent="0.2">
      <c r="A47" t="s">
        <v>1713</v>
      </c>
      <c r="B47" t="s">
        <v>1710</v>
      </c>
      <c r="C47" t="e">
        <f>VLOOKUP(Table15[[#This Row],[Full Name]],payroll_active[],1,0)</f>
        <v>#N/A</v>
      </c>
      <c r="D47" t="e">
        <f>VLOOKUP(Table15[[#This Row],[Full Name]],Table36[],1,0)</f>
        <v>#N/A</v>
      </c>
      <c r="E47" s="1">
        <v>43119.618298611109</v>
      </c>
      <c r="F47" t="s">
        <v>59</v>
      </c>
      <c r="G47" t="s">
        <v>1709</v>
      </c>
      <c r="P47" t="s">
        <v>284</v>
      </c>
      <c r="AK47" t="s">
        <v>62</v>
      </c>
      <c r="AL47" t="s">
        <v>63</v>
      </c>
      <c r="AO47" t="s">
        <v>64</v>
      </c>
      <c r="BB47" t="s">
        <v>1711</v>
      </c>
      <c r="BC47" t="s">
        <v>1712</v>
      </c>
      <c r="BD47" t="s">
        <v>288</v>
      </c>
      <c r="BF47" t="s">
        <v>69</v>
      </c>
    </row>
    <row r="48" spans="1:58" x14ac:dyDescent="0.2">
      <c r="A48" t="s">
        <v>1718</v>
      </c>
      <c r="B48" t="s">
        <v>1715</v>
      </c>
      <c r="C48" t="e">
        <f>VLOOKUP(Table15[[#This Row],[Full Name]],payroll_active[],1,0)</f>
        <v>#N/A</v>
      </c>
      <c r="D48" t="e">
        <f>VLOOKUP(Table15[[#This Row],[Full Name]],Table36[],1,0)</f>
        <v>#N/A</v>
      </c>
      <c r="E48" s="1">
        <v>43119.618298611109</v>
      </c>
      <c r="F48" t="s">
        <v>59</v>
      </c>
      <c r="G48" t="s">
        <v>1714</v>
      </c>
      <c r="P48" t="s">
        <v>284</v>
      </c>
      <c r="AK48" t="s">
        <v>62</v>
      </c>
      <c r="AL48" t="s">
        <v>63</v>
      </c>
      <c r="AO48" t="s">
        <v>64</v>
      </c>
      <c r="BB48" t="s">
        <v>1716</v>
      </c>
      <c r="BC48" t="s">
        <v>1717</v>
      </c>
      <c r="BD48" t="s">
        <v>288</v>
      </c>
      <c r="BF48" t="s">
        <v>69</v>
      </c>
    </row>
    <row r="49" spans="1:58" x14ac:dyDescent="0.2">
      <c r="A49" t="s">
        <v>1721</v>
      </c>
      <c r="B49" t="s">
        <v>1720</v>
      </c>
      <c r="C49" t="e">
        <f>VLOOKUP(Table15[[#This Row],[Full Name]],payroll_active[],1,0)</f>
        <v>#N/A</v>
      </c>
      <c r="D49" t="e">
        <f>VLOOKUP(Table15[[#This Row],[Full Name]],Table36[],1,0)</f>
        <v>#N/A</v>
      </c>
      <c r="E49" s="1">
        <v>43119.618298611109</v>
      </c>
      <c r="F49" t="s">
        <v>59</v>
      </c>
      <c r="G49" t="s">
        <v>1719</v>
      </c>
      <c r="P49" t="s">
        <v>284</v>
      </c>
      <c r="AK49" t="s">
        <v>62</v>
      </c>
      <c r="AL49" t="s">
        <v>63</v>
      </c>
      <c r="AO49" t="s">
        <v>64</v>
      </c>
      <c r="BB49" t="s">
        <v>1549</v>
      </c>
      <c r="BC49" t="s">
        <v>1640</v>
      </c>
      <c r="BD49" t="s">
        <v>288</v>
      </c>
      <c r="BF49" t="s">
        <v>69</v>
      </c>
    </row>
    <row r="50" spans="1:58" x14ac:dyDescent="0.2">
      <c r="A50" t="s">
        <v>1726</v>
      </c>
      <c r="B50" t="s">
        <v>1723</v>
      </c>
      <c r="C50" t="e">
        <f>VLOOKUP(Table15[[#This Row],[Full Name]],payroll_active[],1,0)</f>
        <v>#N/A</v>
      </c>
      <c r="D50" t="e">
        <f>VLOOKUP(Table15[[#This Row],[Full Name]],Table36[],1,0)</f>
        <v>#N/A</v>
      </c>
      <c r="E50" s="1">
        <v>43119.618298611109</v>
      </c>
      <c r="F50" t="s">
        <v>59</v>
      </c>
      <c r="G50" t="s">
        <v>1722</v>
      </c>
      <c r="P50" t="s">
        <v>284</v>
      </c>
      <c r="AK50" t="s">
        <v>62</v>
      </c>
      <c r="AL50" t="s">
        <v>63</v>
      </c>
      <c r="AO50" t="s">
        <v>64</v>
      </c>
      <c r="BB50" t="s">
        <v>1724</v>
      </c>
      <c r="BC50" t="s">
        <v>1725</v>
      </c>
      <c r="BD50" t="s">
        <v>288</v>
      </c>
      <c r="BF50" t="s">
        <v>69</v>
      </c>
    </row>
    <row r="51" spans="1:58" x14ac:dyDescent="0.2">
      <c r="A51" t="s">
        <v>1731</v>
      </c>
      <c r="B51" t="s">
        <v>1728</v>
      </c>
      <c r="C51" t="e">
        <f>VLOOKUP(Table15[[#This Row],[Full Name]],payroll_active[],1,0)</f>
        <v>#N/A</v>
      </c>
      <c r="D51" t="e">
        <f>VLOOKUP(Table15[[#This Row],[Full Name]],Table36[],1,0)</f>
        <v>#N/A</v>
      </c>
      <c r="E51" s="1">
        <v>43119.618298611109</v>
      </c>
      <c r="F51" t="s">
        <v>59</v>
      </c>
      <c r="G51" t="s">
        <v>1727</v>
      </c>
      <c r="P51" t="s">
        <v>284</v>
      </c>
      <c r="AK51" t="s">
        <v>62</v>
      </c>
      <c r="AL51" t="s">
        <v>63</v>
      </c>
      <c r="AO51" t="s">
        <v>64</v>
      </c>
      <c r="BB51" t="s">
        <v>1729</v>
      </c>
      <c r="BC51" t="s">
        <v>1730</v>
      </c>
      <c r="BD51" t="s">
        <v>288</v>
      </c>
      <c r="BF51" t="s">
        <v>69</v>
      </c>
    </row>
    <row r="52" spans="1:58" x14ac:dyDescent="0.2">
      <c r="A52" t="s">
        <v>1736</v>
      </c>
      <c r="B52" t="s">
        <v>1733</v>
      </c>
      <c r="C52" t="e">
        <f>VLOOKUP(Table15[[#This Row],[Full Name]],payroll_active[],1,0)</f>
        <v>#N/A</v>
      </c>
      <c r="D52" t="e">
        <f>VLOOKUP(Table15[[#This Row],[Full Name]],Table36[],1,0)</f>
        <v>#N/A</v>
      </c>
      <c r="E52" s="1">
        <v>43119.618298611109</v>
      </c>
      <c r="F52" t="s">
        <v>59</v>
      </c>
      <c r="G52" t="s">
        <v>1732</v>
      </c>
      <c r="P52" t="s">
        <v>284</v>
      </c>
      <c r="AK52" t="s">
        <v>62</v>
      </c>
      <c r="AL52" t="s">
        <v>63</v>
      </c>
      <c r="AO52" t="s">
        <v>64</v>
      </c>
      <c r="BB52" t="s">
        <v>1734</v>
      </c>
      <c r="BC52" t="s">
        <v>1735</v>
      </c>
      <c r="BD52" t="s">
        <v>288</v>
      </c>
      <c r="BF52" t="s">
        <v>69</v>
      </c>
    </row>
    <row r="53" spans="1:58" x14ac:dyDescent="0.2">
      <c r="A53" t="s">
        <v>1740</v>
      </c>
      <c r="B53" t="s">
        <v>1738</v>
      </c>
      <c r="C53" t="e">
        <f>VLOOKUP(Table15[[#This Row],[Full Name]],payroll_active[],1,0)</f>
        <v>#N/A</v>
      </c>
      <c r="D53" t="e">
        <f>VLOOKUP(Table15[[#This Row],[Full Name]],Table36[],1,0)</f>
        <v>#N/A</v>
      </c>
      <c r="E53" s="1">
        <v>43119.618298611109</v>
      </c>
      <c r="F53" t="s">
        <v>59</v>
      </c>
      <c r="G53" t="s">
        <v>1737</v>
      </c>
      <c r="P53" t="s">
        <v>284</v>
      </c>
      <c r="AK53" t="s">
        <v>62</v>
      </c>
      <c r="AL53" t="s">
        <v>63</v>
      </c>
      <c r="AO53" t="s">
        <v>64</v>
      </c>
      <c r="BB53" t="s">
        <v>1739</v>
      </c>
      <c r="BC53" t="s">
        <v>1654</v>
      </c>
      <c r="BD53" t="s">
        <v>288</v>
      </c>
      <c r="BF53" t="s">
        <v>69</v>
      </c>
    </row>
    <row r="54" spans="1:58" x14ac:dyDescent="0.2">
      <c r="A54" t="s">
        <v>1703</v>
      </c>
      <c r="B54" t="s">
        <v>1700</v>
      </c>
      <c r="C54" t="e">
        <f>VLOOKUP(Table15[[#This Row],[Full Name]],payroll_active[],1,0)</f>
        <v>#N/A</v>
      </c>
      <c r="D54" t="e">
        <f>VLOOKUP(Table15[[#This Row],[Full Name]],Table36[],1,0)</f>
        <v>#N/A</v>
      </c>
      <c r="E54" s="1">
        <v>43119.618298611109</v>
      </c>
      <c r="F54" t="s">
        <v>59</v>
      </c>
      <c r="G54" t="s">
        <v>1699</v>
      </c>
      <c r="P54" t="s">
        <v>138</v>
      </c>
      <c r="AK54" t="s">
        <v>62</v>
      </c>
      <c r="AL54" t="s">
        <v>63</v>
      </c>
      <c r="AO54" t="s">
        <v>64</v>
      </c>
      <c r="BB54" t="s">
        <v>1701</v>
      </c>
      <c r="BC54" t="s">
        <v>1702</v>
      </c>
      <c r="BD54" t="s">
        <v>142</v>
      </c>
      <c r="BF54" t="s">
        <v>69</v>
      </c>
    </row>
    <row r="55" spans="1:58" x14ac:dyDescent="0.2">
      <c r="A55" t="s">
        <v>1789</v>
      </c>
      <c r="B55" t="s">
        <v>1786</v>
      </c>
      <c r="C55" t="e">
        <f>VLOOKUP(Table15[[#This Row],[Full Name]],payroll_active[],1,0)</f>
        <v>#N/A</v>
      </c>
      <c r="D55" t="e">
        <f>VLOOKUP(Table15[[#This Row],[Full Name]],Table36[],1,0)</f>
        <v>#N/A</v>
      </c>
      <c r="E55" s="1">
        <v>43119.618287037039</v>
      </c>
      <c r="F55" t="s">
        <v>59</v>
      </c>
      <c r="G55" t="s">
        <v>1785</v>
      </c>
      <c r="P55" t="s">
        <v>1401</v>
      </c>
      <c r="AK55" t="s">
        <v>62</v>
      </c>
      <c r="AL55" t="s">
        <v>63</v>
      </c>
      <c r="AO55" t="s">
        <v>64</v>
      </c>
      <c r="BB55" t="s">
        <v>1787</v>
      </c>
      <c r="BC55" t="s">
        <v>1788</v>
      </c>
      <c r="BD55" t="s">
        <v>135</v>
      </c>
      <c r="BF55" t="s">
        <v>69</v>
      </c>
    </row>
    <row r="56" spans="1:58" x14ac:dyDescent="0.2">
      <c r="A56" t="s">
        <v>1784</v>
      </c>
      <c r="B56" t="s">
        <v>1781</v>
      </c>
      <c r="C56" t="e">
        <f>VLOOKUP(Table15[[#This Row],[Full Name]],payroll_active[],1,0)</f>
        <v>#N/A</v>
      </c>
      <c r="D56" t="e">
        <f>VLOOKUP(Table15[[#This Row],[Full Name]],Table36[],1,0)</f>
        <v>#N/A</v>
      </c>
      <c r="E56" s="1">
        <v>43119.618287037039</v>
      </c>
      <c r="F56" t="s">
        <v>59</v>
      </c>
      <c r="G56" t="s">
        <v>1779</v>
      </c>
      <c r="P56" t="s">
        <v>1780</v>
      </c>
      <c r="AK56" t="s">
        <v>62</v>
      </c>
      <c r="AL56" t="s">
        <v>63</v>
      </c>
      <c r="AO56" t="s">
        <v>64</v>
      </c>
      <c r="BB56" t="s">
        <v>1782</v>
      </c>
      <c r="BC56" t="s">
        <v>1783</v>
      </c>
      <c r="BD56" t="s">
        <v>440</v>
      </c>
      <c r="BF56" t="s">
        <v>69</v>
      </c>
    </row>
    <row r="57" spans="1:58" x14ac:dyDescent="0.2">
      <c r="A57" t="s">
        <v>1744</v>
      </c>
      <c r="B57" t="s">
        <v>1742</v>
      </c>
      <c r="C57" t="e">
        <f>VLOOKUP(Table15[[#This Row],[Full Name]],payroll_active[],1,0)</f>
        <v>#N/A</v>
      </c>
      <c r="D57" t="e">
        <f>VLOOKUP(Table15[[#This Row],[Full Name]],Table36[],1,0)</f>
        <v>#N/A</v>
      </c>
      <c r="E57" s="1">
        <v>43119.618287037039</v>
      </c>
      <c r="F57" t="s">
        <v>59</v>
      </c>
      <c r="G57" t="s">
        <v>1741</v>
      </c>
      <c r="P57" t="s">
        <v>284</v>
      </c>
      <c r="AK57" t="s">
        <v>62</v>
      </c>
      <c r="AL57" t="s">
        <v>63</v>
      </c>
      <c r="AO57" t="s">
        <v>64</v>
      </c>
      <c r="BB57" t="s">
        <v>1743</v>
      </c>
      <c r="BC57" t="s">
        <v>463</v>
      </c>
      <c r="BD57" t="s">
        <v>288</v>
      </c>
      <c r="BF57" t="s">
        <v>69</v>
      </c>
    </row>
    <row r="58" spans="1:58" x14ac:dyDescent="0.2">
      <c r="A58" t="s">
        <v>1749</v>
      </c>
      <c r="B58" t="s">
        <v>1746</v>
      </c>
      <c r="C58" t="e">
        <f>VLOOKUP(Table15[[#This Row],[Full Name]],payroll_active[],1,0)</f>
        <v>#N/A</v>
      </c>
      <c r="D58" t="e">
        <f>VLOOKUP(Table15[[#This Row],[Full Name]],Table36[],1,0)</f>
        <v>#N/A</v>
      </c>
      <c r="E58" s="1">
        <v>43119.618287037039</v>
      </c>
      <c r="F58" t="s">
        <v>59</v>
      </c>
      <c r="G58" t="s">
        <v>1745</v>
      </c>
      <c r="P58" t="s">
        <v>284</v>
      </c>
      <c r="AK58" t="s">
        <v>62</v>
      </c>
      <c r="AL58" t="s">
        <v>63</v>
      </c>
      <c r="AO58" t="s">
        <v>64</v>
      </c>
      <c r="BB58" t="s">
        <v>1747</v>
      </c>
      <c r="BC58" t="s">
        <v>1748</v>
      </c>
      <c r="BD58" t="s">
        <v>288</v>
      </c>
      <c r="BF58" t="s">
        <v>69</v>
      </c>
    </row>
    <row r="59" spans="1:58" x14ac:dyDescent="0.2">
      <c r="A59" t="s">
        <v>1853</v>
      </c>
      <c r="B59" t="s">
        <v>1850</v>
      </c>
      <c r="C59" t="e">
        <f>VLOOKUP(Table15[[#This Row],[Full Name]],payroll_active[],1,0)</f>
        <v>#N/A</v>
      </c>
      <c r="D59" t="e">
        <f>VLOOKUP(Table15[[#This Row],[Full Name]],Table36[],1,0)</f>
        <v>#N/A</v>
      </c>
      <c r="E59" s="1">
        <v>43119.618275462963</v>
      </c>
      <c r="F59" t="s">
        <v>59</v>
      </c>
      <c r="G59" t="s">
        <v>1847</v>
      </c>
      <c r="O59" t="s">
        <v>1848</v>
      </c>
      <c r="P59" t="s">
        <v>1849</v>
      </c>
      <c r="Q59" t="s">
        <v>407</v>
      </c>
      <c r="AK59" t="s">
        <v>62</v>
      </c>
      <c r="AL59" t="s">
        <v>63</v>
      </c>
      <c r="AO59" t="s">
        <v>408</v>
      </c>
      <c r="AP59" t="s">
        <v>407</v>
      </c>
      <c r="BB59" t="s">
        <v>1851</v>
      </c>
      <c r="BC59" t="s">
        <v>1852</v>
      </c>
      <c r="BD59" t="s">
        <v>827</v>
      </c>
      <c r="BF59" t="s">
        <v>69</v>
      </c>
    </row>
    <row r="60" spans="1:58" x14ac:dyDescent="0.2">
      <c r="A60" t="s">
        <v>1809</v>
      </c>
      <c r="B60" t="s">
        <v>1806</v>
      </c>
      <c r="C60" t="e">
        <f>VLOOKUP(Table15[[#This Row],[Full Name]],payroll_active[],1,0)</f>
        <v>#N/A</v>
      </c>
      <c r="D60" t="e">
        <f>VLOOKUP(Table15[[#This Row],[Full Name]],Table36[],1,0)</f>
        <v>#N/A</v>
      </c>
      <c r="E60" s="1">
        <v>43119.618275462963</v>
      </c>
      <c r="F60" t="s">
        <v>59</v>
      </c>
      <c r="G60" t="s">
        <v>1804</v>
      </c>
      <c r="P60" t="s">
        <v>1805</v>
      </c>
      <c r="AK60" t="s">
        <v>62</v>
      </c>
      <c r="AL60" t="s">
        <v>63</v>
      </c>
      <c r="AO60" t="s">
        <v>64</v>
      </c>
      <c r="BB60" t="s">
        <v>1807</v>
      </c>
      <c r="BC60" t="s">
        <v>1808</v>
      </c>
      <c r="BD60" t="s">
        <v>737</v>
      </c>
      <c r="BF60" t="s">
        <v>69</v>
      </c>
    </row>
    <row r="61" spans="1:58" x14ac:dyDescent="0.2">
      <c r="A61" t="s">
        <v>1832</v>
      </c>
      <c r="B61" t="s">
        <v>1829</v>
      </c>
      <c r="C61" t="e">
        <f>VLOOKUP(Table15[[#This Row],[Full Name]],payroll_active[],1,0)</f>
        <v>#N/A</v>
      </c>
      <c r="D61" t="e">
        <f>VLOOKUP(Table15[[#This Row],[Full Name]],Table36[],1,0)</f>
        <v>#N/A</v>
      </c>
      <c r="E61" s="1">
        <v>43119.618275462963</v>
      </c>
      <c r="F61" t="s">
        <v>59</v>
      </c>
      <c r="G61" t="s">
        <v>1828</v>
      </c>
      <c r="O61" t="s">
        <v>1692</v>
      </c>
      <c r="P61" t="s">
        <v>1693</v>
      </c>
      <c r="Q61" t="s">
        <v>407</v>
      </c>
      <c r="AK61" t="s">
        <v>62</v>
      </c>
      <c r="AL61" t="s">
        <v>63</v>
      </c>
      <c r="AO61" t="s">
        <v>408</v>
      </c>
      <c r="AP61" t="s">
        <v>407</v>
      </c>
      <c r="BB61" t="s">
        <v>1830</v>
      </c>
      <c r="BC61" t="s">
        <v>1831</v>
      </c>
      <c r="BD61" t="s">
        <v>350</v>
      </c>
      <c r="BF61" t="s">
        <v>69</v>
      </c>
    </row>
    <row r="62" spans="1:58" x14ac:dyDescent="0.2">
      <c r="A62" t="s">
        <v>1827</v>
      </c>
      <c r="B62" t="s">
        <v>1823</v>
      </c>
      <c r="C62" t="e">
        <f>VLOOKUP(Table15[[#This Row],[Full Name]],payroll_active[],1,0)</f>
        <v>#N/A</v>
      </c>
      <c r="D62" t="e">
        <f>VLOOKUP(Table15[[#This Row],[Full Name]],Table36[],1,0)</f>
        <v>#N/A</v>
      </c>
      <c r="E62" s="1">
        <v>43119.618275462963</v>
      </c>
      <c r="F62" t="s">
        <v>59</v>
      </c>
      <c r="G62" t="s">
        <v>1822</v>
      </c>
      <c r="O62" t="s">
        <v>1328</v>
      </c>
      <c r="P62" t="s">
        <v>1329</v>
      </c>
      <c r="Q62" t="s">
        <v>407</v>
      </c>
      <c r="AK62" t="s">
        <v>62</v>
      </c>
      <c r="AL62" t="s">
        <v>63</v>
      </c>
      <c r="AO62" t="s">
        <v>408</v>
      </c>
      <c r="AP62" t="s">
        <v>407</v>
      </c>
      <c r="BB62" t="s">
        <v>1824</v>
      </c>
      <c r="BC62" t="s">
        <v>1825</v>
      </c>
      <c r="BD62" t="s">
        <v>1826</v>
      </c>
      <c r="BF62" t="s">
        <v>69</v>
      </c>
    </row>
    <row r="63" spans="1:58" x14ac:dyDescent="0.2">
      <c r="A63" t="s">
        <v>1901</v>
      </c>
      <c r="B63" t="s">
        <v>1898</v>
      </c>
      <c r="C63" t="e">
        <f>VLOOKUP(Table15[[#This Row],[Full Name]],payroll_active[],1,0)</f>
        <v>#N/A</v>
      </c>
      <c r="D63" t="e">
        <f>VLOOKUP(Table15[[#This Row],[Full Name]],Table36[],1,0)</f>
        <v>#N/A</v>
      </c>
      <c r="E63" s="1">
        <v>43119.618263888893</v>
      </c>
      <c r="F63" t="s">
        <v>59</v>
      </c>
      <c r="G63" t="s">
        <v>1897</v>
      </c>
      <c r="O63" t="s">
        <v>926</v>
      </c>
      <c r="P63" t="s">
        <v>927</v>
      </c>
      <c r="Q63" t="s">
        <v>407</v>
      </c>
      <c r="AK63" t="s">
        <v>62</v>
      </c>
      <c r="AL63" t="s">
        <v>63</v>
      </c>
      <c r="AO63" t="s">
        <v>408</v>
      </c>
      <c r="AP63" t="s">
        <v>407</v>
      </c>
      <c r="BB63" t="s">
        <v>1899</v>
      </c>
      <c r="BC63" t="s">
        <v>1900</v>
      </c>
      <c r="BD63" t="s">
        <v>440</v>
      </c>
      <c r="BF63" t="s">
        <v>69</v>
      </c>
    </row>
    <row r="64" spans="1:58" x14ac:dyDescent="0.2">
      <c r="A64" t="s">
        <v>1896</v>
      </c>
      <c r="B64" t="s">
        <v>1893</v>
      </c>
      <c r="C64" t="e">
        <f>VLOOKUP(Table15[[#This Row],[Full Name]],payroll_active[],1,0)</f>
        <v>#N/A</v>
      </c>
      <c r="D64" t="e">
        <f>VLOOKUP(Table15[[#This Row],[Full Name]],Table36[],1,0)</f>
        <v>#N/A</v>
      </c>
      <c r="E64" s="1">
        <v>43119.618263888893</v>
      </c>
      <c r="F64" t="s">
        <v>59</v>
      </c>
      <c r="G64" t="s">
        <v>1892</v>
      </c>
      <c r="O64" t="s">
        <v>1243</v>
      </c>
      <c r="P64" t="s">
        <v>1244</v>
      </c>
      <c r="Q64" t="s">
        <v>407</v>
      </c>
      <c r="AK64" t="s">
        <v>62</v>
      </c>
      <c r="AL64" t="s">
        <v>63</v>
      </c>
      <c r="AO64" t="s">
        <v>408</v>
      </c>
      <c r="AP64" t="s">
        <v>407</v>
      </c>
      <c r="BB64" t="s">
        <v>1894</v>
      </c>
      <c r="BC64" t="s">
        <v>1895</v>
      </c>
      <c r="BD64" t="s">
        <v>375</v>
      </c>
      <c r="BF64" t="s">
        <v>69</v>
      </c>
    </row>
    <row r="65" spans="1:58" x14ac:dyDescent="0.2">
      <c r="A65" t="s">
        <v>1883</v>
      </c>
      <c r="B65" t="s">
        <v>1879</v>
      </c>
      <c r="C65" t="e">
        <f>VLOOKUP(Table15[[#This Row],[Full Name]],payroll_active[],1,0)</f>
        <v>#N/A</v>
      </c>
      <c r="D65" t="e">
        <f>VLOOKUP(Table15[[#This Row],[Full Name]],Table36[],1,0)</f>
        <v>#N/A</v>
      </c>
      <c r="E65" s="1">
        <v>43119.618263888893</v>
      </c>
      <c r="F65" t="s">
        <v>59</v>
      </c>
      <c r="G65" t="s">
        <v>1876</v>
      </c>
      <c r="O65" t="s">
        <v>1877</v>
      </c>
      <c r="P65" t="s">
        <v>1878</v>
      </c>
      <c r="Q65" t="s">
        <v>407</v>
      </c>
      <c r="AK65" t="s">
        <v>62</v>
      </c>
      <c r="AL65" t="s">
        <v>63</v>
      </c>
      <c r="AO65" t="s">
        <v>408</v>
      </c>
      <c r="AP65" t="s">
        <v>407</v>
      </c>
      <c r="BB65" t="s">
        <v>1880</v>
      </c>
      <c r="BC65" t="s">
        <v>1881</v>
      </c>
      <c r="BD65" t="s">
        <v>1882</v>
      </c>
      <c r="BF65" t="s">
        <v>69</v>
      </c>
    </row>
    <row r="66" spans="1:58" x14ac:dyDescent="0.2">
      <c r="A66" t="s">
        <v>1875</v>
      </c>
      <c r="B66" t="s">
        <v>1871</v>
      </c>
      <c r="C66" t="e">
        <f>VLOOKUP(Table15[[#This Row],[Full Name]],payroll_active[],1,0)</f>
        <v>#N/A</v>
      </c>
      <c r="D66" t="e">
        <f>VLOOKUP(Table15[[#This Row],[Full Name]],Table36[],1,0)</f>
        <v>#N/A</v>
      </c>
      <c r="E66" s="1">
        <v>43119.618263888893</v>
      </c>
      <c r="F66" t="s">
        <v>59</v>
      </c>
      <c r="G66" t="s">
        <v>1870</v>
      </c>
      <c r="O66" t="s">
        <v>887</v>
      </c>
      <c r="P66" t="s">
        <v>888</v>
      </c>
      <c r="Q66" t="s">
        <v>407</v>
      </c>
      <c r="AK66" t="s">
        <v>62</v>
      </c>
      <c r="AL66" t="s">
        <v>63</v>
      </c>
      <c r="AO66" t="s">
        <v>408</v>
      </c>
      <c r="AP66" t="s">
        <v>407</v>
      </c>
      <c r="BB66" t="s">
        <v>1872</v>
      </c>
      <c r="BC66" t="s">
        <v>1873</v>
      </c>
      <c r="BD66" t="s">
        <v>1874</v>
      </c>
      <c r="BF66" t="s">
        <v>69</v>
      </c>
    </row>
    <row r="67" spans="1:58" x14ac:dyDescent="0.2">
      <c r="A67" t="s">
        <v>1869</v>
      </c>
      <c r="B67" t="s">
        <v>1866</v>
      </c>
      <c r="C67" t="e">
        <f>VLOOKUP(Table15[[#This Row],[Full Name]],payroll_active[],1,0)</f>
        <v>#N/A</v>
      </c>
      <c r="D67" t="e">
        <f>VLOOKUP(Table15[[#This Row],[Full Name]],Table36[],1,0)</f>
        <v>#N/A</v>
      </c>
      <c r="E67" s="1">
        <v>43119.618263888893</v>
      </c>
      <c r="F67" t="s">
        <v>59</v>
      </c>
      <c r="G67" t="s">
        <v>1865</v>
      </c>
      <c r="O67" t="s">
        <v>822</v>
      </c>
      <c r="P67" t="s">
        <v>823</v>
      </c>
      <c r="Q67" t="s">
        <v>407</v>
      </c>
      <c r="AK67" t="s">
        <v>62</v>
      </c>
      <c r="AL67" t="s">
        <v>63</v>
      </c>
      <c r="AO67" t="s">
        <v>408</v>
      </c>
      <c r="AP67" t="s">
        <v>407</v>
      </c>
      <c r="BB67" t="s">
        <v>1867</v>
      </c>
      <c r="BC67" t="s">
        <v>1868</v>
      </c>
      <c r="BD67" t="s">
        <v>957</v>
      </c>
      <c r="BF67" t="s">
        <v>69</v>
      </c>
    </row>
    <row r="68" spans="1:58" x14ac:dyDescent="0.2">
      <c r="A68" t="s">
        <v>1859</v>
      </c>
      <c r="B68" t="s">
        <v>1855</v>
      </c>
      <c r="C68" t="e">
        <f>VLOOKUP(Table15[[#This Row],[Full Name]],payroll_active[],1,0)</f>
        <v>#N/A</v>
      </c>
      <c r="D68" t="e">
        <f>VLOOKUP(Table15[[#This Row],[Full Name]],Table36[],1,0)</f>
        <v>#N/A</v>
      </c>
      <c r="E68" s="1">
        <v>43119.618263888893</v>
      </c>
      <c r="F68" t="s">
        <v>59</v>
      </c>
      <c r="G68" t="s">
        <v>1854</v>
      </c>
      <c r="O68" t="s">
        <v>814</v>
      </c>
      <c r="P68" t="s">
        <v>815</v>
      </c>
      <c r="Q68" t="s">
        <v>407</v>
      </c>
      <c r="AK68" t="s">
        <v>62</v>
      </c>
      <c r="AL68" t="s">
        <v>63</v>
      </c>
      <c r="AO68" t="s">
        <v>408</v>
      </c>
      <c r="AP68" t="s">
        <v>407</v>
      </c>
      <c r="BB68" t="s">
        <v>1856</v>
      </c>
      <c r="BC68" t="s">
        <v>1857</v>
      </c>
      <c r="BD68" t="s">
        <v>1858</v>
      </c>
      <c r="BF68" t="s">
        <v>69</v>
      </c>
    </row>
    <row r="69" spans="1:58" x14ac:dyDescent="0.2">
      <c r="A69" t="s">
        <v>1864</v>
      </c>
      <c r="B69" t="s">
        <v>1861</v>
      </c>
      <c r="C69" t="e">
        <f>VLOOKUP(Table15[[#This Row],[Full Name]],payroll_active[],1,0)</f>
        <v>#N/A</v>
      </c>
      <c r="D69" t="e">
        <f>VLOOKUP(Table15[[#This Row],[Full Name]],Table36[],1,0)</f>
        <v>#N/A</v>
      </c>
      <c r="E69" s="1">
        <v>43119.618263888893</v>
      </c>
      <c r="F69" t="s">
        <v>59</v>
      </c>
      <c r="G69" t="s">
        <v>1860</v>
      </c>
      <c r="O69" t="s">
        <v>814</v>
      </c>
      <c r="P69" t="s">
        <v>815</v>
      </c>
      <c r="Q69" t="s">
        <v>407</v>
      </c>
      <c r="AK69" t="s">
        <v>62</v>
      </c>
      <c r="AL69" t="s">
        <v>63</v>
      </c>
      <c r="AO69" t="s">
        <v>408</v>
      </c>
      <c r="AP69" t="s">
        <v>407</v>
      </c>
      <c r="BB69" t="s">
        <v>1862</v>
      </c>
      <c r="BC69" t="s">
        <v>1863</v>
      </c>
      <c r="BD69" t="s">
        <v>375</v>
      </c>
      <c r="BF69" t="s">
        <v>69</v>
      </c>
    </row>
    <row r="70" spans="1:58" x14ac:dyDescent="0.2">
      <c r="A70" t="s">
        <v>1934</v>
      </c>
      <c r="B70" t="s">
        <v>1931</v>
      </c>
      <c r="C70" t="e">
        <f>VLOOKUP(Table15[[#This Row],[Full Name]],payroll_active[],1,0)</f>
        <v>#N/A</v>
      </c>
      <c r="D70" t="e">
        <f>VLOOKUP(Table15[[#This Row],[Full Name]],Table36[],1,0)</f>
        <v>#N/A</v>
      </c>
      <c r="E70" s="1">
        <v>43119.618252314824</v>
      </c>
      <c r="F70" t="s">
        <v>59</v>
      </c>
      <c r="G70" t="s">
        <v>1930</v>
      </c>
      <c r="O70" t="s">
        <v>1606</v>
      </c>
      <c r="P70" t="s">
        <v>1607</v>
      </c>
      <c r="Q70" t="s">
        <v>526</v>
      </c>
      <c r="AK70" t="s">
        <v>62</v>
      </c>
      <c r="AL70" t="s">
        <v>63</v>
      </c>
      <c r="AO70" t="s">
        <v>408</v>
      </c>
      <c r="AP70" t="s">
        <v>526</v>
      </c>
      <c r="BB70" t="s">
        <v>1932</v>
      </c>
      <c r="BC70" t="s">
        <v>1933</v>
      </c>
      <c r="BD70" t="s">
        <v>737</v>
      </c>
      <c r="BF70" t="s">
        <v>69</v>
      </c>
    </row>
    <row r="71" spans="1:58" x14ac:dyDescent="0.2">
      <c r="A71" t="s">
        <v>1921</v>
      </c>
      <c r="B71" t="s">
        <v>1918</v>
      </c>
      <c r="C71" t="e">
        <f>VLOOKUP(Table15[[#This Row],[Full Name]],payroll_active[],1,0)</f>
        <v>#N/A</v>
      </c>
      <c r="D71" t="e">
        <f>VLOOKUP(Table15[[#This Row],[Full Name]],Table36[],1,0)</f>
        <v>#N/A</v>
      </c>
      <c r="E71" s="1">
        <v>43119.618252314824</v>
      </c>
      <c r="F71" t="s">
        <v>59</v>
      </c>
      <c r="G71" t="s">
        <v>1917</v>
      </c>
      <c r="O71" t="s">
        <v>524</v>
      </c>
      <c r="P71" t="s">
        <v>525</v>
      </c>
      <c r="Q71" t="s">
        <v>526</v>
      </c>
      <c r="AK71" t="s">
        <v>62</v>
      </c>
      <c r="AL71" t="s">
        <v>63</v>
      </c>
      <c r="AO71" t="s">
        <v>408</v>
      </c>
      <c r="AP71" t="s">
        <v>526</v>
      </c>
      <c r="BB71" t="s">
        <v>1919</v>
      </c>
      <c r="BC71" t="s">
        <v>1920</v>
      </c>
      <c r="BD71" t="s">
        <v>536</v>
      </c>
      <c r="BF71" t="s">
        <v>69</v>
      </c>
    </row>
    <row r="72" spans="1:58" x14ac:dyDescent="0.2">
      <c r="A72" t="s">
        <v>1911</v>
      </c>
      <c r="B72" t="s">
        <v>1908</v>
      </c>
      <c r="C72" t="e">
        <f>VLOOKUP(Table15[[#This Row],[Full Name]],payroll_active[],1,0)</f>
        <v>#N/A</v>
      </c>
      <c r="D72" t="e">
        <f>VLOOKUP(Table15[[#This Row],[Full Name]],Table36[],1,0)</f>
        <v>#N/A</v>
      </c>
      <c r="E72" s="1">
        <v>43119.618252314824</v>
      </c>
      <c r="F72" t="s">
        <v>59</v>
      </c>
      <c r="G72" t="s">
        <v>1907</v>
      </c>
      <c r="O72" t="s">
        <v>405</v>
      </c>
      <c r="P72" t="s">
        <v>406</v>
      </c>
      <c r="Q72" t="s">
        <v>526</v>
      </c>
      <c r="AK72" t="s">
        <v>62</v>
      </c>
      <c r="AL72" t="s">
        <v>63</v>
      </c>
      <c r="AO72" t="s">
        <v>408</v>
      </c>
      <c r="AP72" t="s">
        <v>526</v>
      </c>
      <c r="BB72" t="s">
        <v>1909</v>
      </c>
      <c r="BC72" t="s">
        <v>1910</v>
      </c>
      <c r="BD72" t="s">
        <v>937</v>
      </c>
      <c r="BF72" t="s">
        <v>69</v>
      </c>
    </row>
    <row r="73" spans="1:58" x14ac:dyDescent="0.2">
      <c r="A73" t="s">
        <v>1916</v>
      </c>
      <c r="B73" t="s">
        <v>1913</v>
      </c>
      <c r="C73" t="e">
        <f>VLOOKUP(Table15[[#This Row],[Full Name]],payroll_active[],1,0)</f>
        <v>#N/A</v>
      </c>
      <c r="D73" t="e">
        <f>VLOOKUP(Table15[[#This Row],[Full Name]],Table36[],1,0)</f>
        <v>#N/A</v>
      </c>
      <c r="E73" s="1">
        <v>43119.618252314824</v>
      </c>
      <c r="F73" t="s">
        <v>59</v>
      </c>
      <c r="G73" t="s">
        <v>1912</v>
      </c>
      <c r="O73" t="s">
        <v>405</v>
      </c>
      <c r="P73" t="s">
        <v>406</v>
      </c>
      <c r="Q73" t="s">
        <v>526</v>
      </c>
      <c r="AK73" t="s">
        <v>62</v>
      </c>
      <c r="AL73" t="s">
        <v>63</v>
      </c>
      <c r="AO73" t="s">
        <v>408</v>
      </c>
      <c r="AP73" t="s">
        <v>526</v>
      </c>
      <c r="BB73" t="s">
        <v>1914</v>
      </c>
      <c r="BC73" t="s">
        <v>1915</v>
      </c>
      <c r="BD73" t="s">
        <v>937</v>
      </c>
      <c r="BF73" t="s">
        <v>69</v>
      </c>
    </row>
    <row r="74" spans="1:58" x14ac:dyDescent="0.2">
      <c r="A74" t="s">
        <v>2008</v>
      </c>
      <c r="B74" t="s">
        <v>2005</v>
      </c>
      <c r="C74" t="e">
        <f>VLOOKUP(Table15[[#This Row],[Full Name]],payroll_active[],1,0)</f>
        <v>#N/A</v>
      </c>
      <c r="D74" t="e">
        <f>VLOOKUP(Table15[[#This Row],[Full Name]],Table36[],1,0)</f>
        <v>#N/A</v>
      </c>
      <c r="E74" s="1">
        <v>43119.61822916667</v>
      </c>
      <c r="F74" t="s">
        <v>59</v>
      </c>
      <c r="G74" t="s">
        <v>2004</v>
      </c>
      <c r="O74" t="s">
        <v>472</v>
      </c>
      <c r="P74" t="s">
        <v>473</v>
      </c>
      <c r="Q74" t="s">
        <v>526</v>
      </c>
      <c r="AK74" t="s">
        <v>62</v>
      </c>
      <c r="AL74" t="s">
        <v>63</v>
      </c>
      <c r="AO74" t="s">
        <v>408</v>
      </c>
      <c r="AP74" t="s">
        <v>526</v>
      </c>
      <c r="BB74" t="s">
        <v>2006</v>
      </c>
      <c r="BC74" t="s">
        <v>2007</v>
      </c>
      <c r="BD74" t="s">
        <v>827</v>
      </c>
      <c r="BF74" t="s">
        <v>69</v>
      </c>
    </row>
    <row r="75" spans="1:58" x14ac:dyDescent="0.2">
      <c r="A75" t="s">
        <v>2044</v>
      </c>
      <c r="B75" t="s">
        <v>2040</v>
      </c>
      <c r="C75" t="e">
        <f>VLOOKUP(Table15[[#This Row],[Full Name]],payroll_active[],1,0)</f>
        <v>#N/A</v>
      </c>
      <c r="D75" t="e">
        <f>VLOOKUP(Table15[[#This Row],[Full Name]],Table36[],1,0)</f>
        <v>#N/A</v>
      </c>
      <c r="E75" s="1">
        <v>43119.618217592593</v>
      </c>
      <c r="F75" t="s">
        <v>59</v>
      </c>
      <c r="G75" t="s">
        <v>2039</v>
      </c>
      <c r="O75" t="s">
        <v>1848</v>
      </c>
      <c r="P75" t="s">
        <v>1849</v>
      </c>
      <c r="Q75" t="s">
        <v>526</v>
      </c>
      <c r="AK75" t="s">
        <v>62</v>
      </c>
      <c r="AL75" t="s">
        <v>63</v>
      </c>
      <c r="AO75" t="s">
        <v>408</v>
      </c>
      <c r="AP75" t="s">
        <v>526</v>
      </c>
      <c r="BB75" t="s">
        <v>2041</v>
      </c>
      <c r="BC75" t="s">
        <v>2042</v>
      </c>
      <c r="BD75" t="s">
        <v>2043</v>
      </c>
      <c r="BF75" t="s">
        <v>69</v>
      </c>
    </row>
    <row r="76" spans="1:58" x14ac:dyDescent="0.2">
      <c r="A76" t="s">
        <v>2077</v>
      </c>
      <c r="B76" t="s">
        <v>2073</v>
      </c>
      <c r="C76" t="e">
        <f>VLOOKUP(Table15[[#This Row],[Full Name]],payroll_active[],1,0)</f>
        <v>#N/A</v>
      </c>
      <c r="D76" t="e">
        <f>VLOOKUP(Table15[[#This Row],[Full Name]],Table36[],1,0)</f>
        <v>#N/A</v>
      </c>
      <c r="E76" s="1">
        <v>43119.618206018517</v>
      </c>
      <c r="F76" t="s">
        <v>59</v>
      </c>
      <c r="G76" t="s">
        <v>2072</v>
      </c>
      <c r="O76" t="s">
        <v>926</v>
      </c>
      <c r="P76" t="s">
        <v>927</v>
      </c>
      <c r="Q76" t="s">
        <v>526</v>
      </c>
      <c r="AK76" t="s">
        <v>62</v>
      </c>
      <c r="AL76" t="s">
        <v>63</v>
      </c>
      <c r="AO76" t="s">
        <v>408</v>
      </c>
      <c r="AP76" t="s">
        <v>526</v>
      </c>
      <c r="BB76" t="s">
        <v>2074</v>
      </c>
      <c r="BC76" t="s">
        <v>2075</v>
      </c>
      <c r="BD76" t="s">
        <v>2076</v>
      </c>
      <c r="BF76" t="s">
        <v>69</v>
      </c>
    </row>
    <row r="77" spans="1:58" x14ac:dyDescent="0.2">
      <c r="A77" t="s">
        <v>2082</v>
      </c>
      <c r="B77" t="s">
        <v>2079</v>
      </c>
      <c r="C77" t="e">
        <f>VLOOKUP(Table15[[#This Row],[Full Name]],payroll_active[],1,0)</f>
        <v>#N/A</v>
      </c>
      <c r="D77" t="e">
        <f>VLOOKUP(Table15[[#This Row],[Full Name]],Table36[],1,0)</f>
        <v>#N/A</v>
      </c>
      <c r="E77" s="1">
        <v>43119.618206018517</v>
      </c>
      <c r="F77" t="s">
        <v>59</v>
      </c>
      <c r="G77" t="s">
        <v>2078</v>
      </c>
      <c r="O77" t="s">
        <v>926</v>
      </c>
      <c r="P77" t="s">
        <v>927</v>
      </c>
      <c r="Q77" t="s">
        <v>526</v>
      </c>
      <c r="AK77" t="s">
        <v>62</v>
      </c>
      <c r="AL77" t="s">
        <v>63</v>
      </c>
      <c r="AO77" t="s">
        <v>408</v>
      </c>
      <c r="AP77" t="s">
        <v>526</v>
      </c>
      <c r="BB77" t="s">
        <v>2080</v>
      </c>
      <c r="BC77" t="s">
        <v>2081</v>
      </c>
      <c r="BD77" t="s">
        <v>937</v>
      </c>
      <c r="BF77" t="s">
        <v>69</v>
      </c>
    </row>
    <row r="78" spans="1:58" x14ac:dyDescent="0.2">
      <c r="A78" t="s">
        <v>2055</v>
      </c>
      <c r="B78" t="s">
        <v>2053</v>
      </c>
      <c r="C78" t="e">
        <f>VLOOKUP(Table15[[#This Row],[Full Name]],payroll_active[],1,0)</f>
        <v>#N/A</v>
      </c>
      <c r="D78" t="e">
        <f>VLOOKUP(Table15[[#This Row],[Full Name]],Table36[],1,0)</f>
        <v>#N/A</v>
      </c>
      <c r="E78" s="1">
        <v>43119.618206018517</v>
      </c>
      <c r="F78" t="s">
        <v>59</v>
      </c>
      <c r="G78" t="s">
        <v>2051</v>
      </c>
      <c r="O78" t="s">
        <v>2046</v>
      </c>
      <c r="P78" t="s">
        <v>2052</v>
      </c>
      <c r="Q78" t="s">
        <v>526</v>
      </c>
      <c r="AK78" t="s">
        <v>62</v>
      </c>
      <c r="AL78" t="s">
        <v>63</v>
      </c>
      <c r="AO78" t="s">
        <v>408</v>
      </c>
      <c r="AP78" t="s">
        <v>526</v>
      </c>
      <c r="BB78" t="s">
        <v>2054</v>
      </c>
      <c r="BC78" t="s">
        <v>543</v>
      </c>
      <c r="BD78" t="s">
        <v>937</v>
      </c>
      <c r="BF78" t="s">
        <v>69</v>
      </c>
    </row>
    <row r="79" spans="1:58" x14ac:dyDescent="0.2">
      <c r="A79" t="s">
        <v>2110</v>
      </c>
      <c r="B79" t="s">
        <v>2107</v>
      </c>
      <c r="C79" t="e">
        <f>VLOOKUP(Table15[[#This Row],[Full Name]],payroll_active[],1,0)</f>
        <v>#N/A</v>
      </c>
      <c r="D79" t="e">
        <f>VLOOKUP(Table15[[#This Row],[Full Name]],Table36[],1,0)</f>
        <v>#N/A</v>
      </c>
      <c r="E79" s="1">
        <v>43119.618194444447</v>
      </c>
      <c r="F79" t="s">
        <v>59</v>
      </c>
      <c r="G79" t="s">
        <v>2106</v>
      </c>
      <c r="O79" t="s">
        <v>952</v>
      </c>
      <c r="P79" t="s">
        <v>953</v>
      </c>
      <c r="Q79" t="s">
        <v>526</v>
      </c>
      <c r="AK79" t="s">
        <v>62</v>
      </c>
      <c r="AL79" t="s">
        <v>63</v>
      </c>
      <c r="AO79" t="s">
        <v>408</v>
      </c>
      <c r="AP79" t="s">
        <v>526</v>
      </c>
      <c r="BB79" t="s">
        <v>2108</v>
      </c>
      <c r="BC79" t="s">
        <v>2109</v>
      </c>
      <c r="BD79" t="s">
        <v>513</v>
      </c>
      <c r="BF79" t="s">
        <v>69</v>
      </c>
    </row>
    <row r="80" spans="1:58" x14ac:dyDescent="0.2">
      <c r="A80" t="s">
        <v>2115</v>
      </c>
      <c r="B80" t="s">
        <v>2112</v>
      </c>
      <c r="C80" t="e">
        <f>VLOOKUP(Table15[[#This Row],[Full Name]],payroll_active[],1,0)</f>
        <v>#N/A</v>
      </c>
      <c r="D80" t="e">
        <f>VLOOKUP(Table15[[#This Row],[Full Name]],Table36[],1,0)</f>
        <v>#N/A</v>
      </c>
      <c r="E80" s="1">
        <v>43119.618194444447</v>
      </c>
      <c r="F80" t="s">
        <v>59</v>
      </c>
      <c r="G80" t="s">
        <v>2111</v>
      </c>
      <c r="O80" t="s">
        <v>952</v>
      </c>
      <c r="P80" t="s">
        <v>953</v>
      </c>
      <c r="Q80" t="s">
        <v>526</v>
      </c>
      <c r="AK80" t="s">
        <v>62</v>
      </c>
      <c r="AL80" t="s">
        <v>63</v>
      </c>
      <c r="AO80" t="s">
        <v>408</v>
      </c>
      <c r="AP80" t="s">
        <v>526</v>
      </c>
      <c r="BB80" t="s">
        <v>2113</v>
      </c>
      <c r="BC80" t="s">
        <v>2114</v>
      </c>
      <c r="BD80" t="s">
        <v>599</v>
      </c>
      <c r="BF80" t="s">
        <v>69</v>
      </c>
    </row>
    <row r="81" spans="1:58" x14ac:dyDescent="0.2">
      <c r="A81" t="s">
        <v>2139</v>
      </c>
      <c r="B81" t="s">
        <v>2136</v>
      </c>
      <c r="C81" t="e">
        <f>VLOOKUP(Table15[[#This Row],[Full Name]],payroll_active[],1,0)</f>
        <v>#N/A</v>
      </c>
      <c r="D81" t="e">
        <f>VLOOKUP(Table15[[#This Row],[Full Name]],Table36[],1,0)</f>
        <v>#N/A</v>
      </c>
      <c r="E81" s="1">
        <v>42990.670185185183</v>
      </c>
      <c r="F81" t="s">
        <v>59</v>
      </c>
      <c r="G81" t="s">
        <v>2134</v>
      </c>
      <c r="P81" t="s">
        <v>138</v>
      </c>
      <c r="Q81" t="s">
        <v>526</v>
      </c>
      <c r="W81" t="s">
        <v>2135</v>
      </c>
      <c r="AK81" t="s">
        <v>62</v>
      </c>
      <c r="AL81" t="s">
        <v>63</v>
      </c>
      <c r="AO81" t="s">
        <v>64</v>
      </c>
      <c r="BB81" t="s">
        <v>2137</v>
      </c>
      <c r="BC81" t="s">
        <v>2138</v>
      </c>
      <c r="BD81" t="s">
        <v>142</v>
      </c>
      <c r="BF81" t="s">
        <v>69</v>
      </c>
    </row>
    <row r="82" spans="1:58" x14ac:dyDescent="0.2">
      <c r="A82" t="s">
        <v>2239</v>
      </c>
      <c r="B82" t="s">
        <v>2235</v>
      </c>
      <c r="C82" t="e">
        <f>VLOOKUP(Table15[[#This Row],[Full Name]],payroll_active[],1,0)</f>
        <v>#N/A</v>
      </c>
      <c r="D82" t="e">
        <f>VLOOKUP(Table15[[#This Row],[Full Name]],Table36[],1,0)</f>
        <v>#N/A</v>
      </c>
      <c r="E82" s="1">
        <v>42990.605752314812</v>
      </c>
      <c r="F82" t="s">
        <v>59</v>
      </c>
      <c r="G82" t="s">
        <v>2234</v>
      </c>
      <c r="P82" t="s">
        <v>378</v>
      </c>
      <c r="Q82" t="s">
        <v>526</v>
      </c>
      <c r="AK82" t="s">
        <v>62</v>
      </c>
      <c r="AL82" t="s">
        <v>63</v>
      </c>
      <c r="AO82" t="s">
        <v>64</v>
      </c>
      <c r="BB82" t="s">
        <v>2236</v>
      </c>
      <c r="BC82" t="s">
        <v>2237</v>
      </c>
      <c r="BD82" t="s">
        <v>2238</v>
      </c>
      <c r="BF82" t="s">
        <v>69</v>
      </c>
    </row>
    <row r="83" spans="1:58" x14ac:dyDescent="0.2">
      <c r="A83" t="s">
        <v>2246</v>
      </c>
      <c r="B83" t="s">
        <v>2242</v>
      </c>
      <c r="C83" t="e">
        <f>VLOOKUP(Table15[[#This Row],[Full Name]],payroll_active[],1,0)</f>
        <v>#N/A</v>
      </c>
      <c r="D83" t="e">
        <f>VLOOKUP(Table15[[#This Row],[Full Name]],Table36[],1,0)</f>
        <v>#N/A</v>
      </c>
      <c r="E83" s="1">
        <v>42990.605752314812</v>
      </c>
      <c r="F83" t="s">
        <v>59</v>
      </c>
      <c r="G83" t="s">
        <v>2240</v>
      </c>
      <c r="N83" t="s">
        <v>2241</v>
      </c>
      <c r="Q83" t="s">
        <v>526</v>
      </c>
      <c r="AK83" t="s">
        <v>62</v>
      </c>
      <c r="AL83" t="s">
        <v>63</v>
      </c>
      <c r="AO83" t="s">
        <v>408</v>
      </c>
      <c r="BB83" t="s">
        <v>2243</v>
      </c>
      <c r="BC83" t="s">
        <v>2244</v>
      </c>
      <c r="BD83" t="s">
        <v>2245</v>
      </c>
      <c r="BF83" t="s">
        <v>69</v>
      </c>
    </row>
    <row r="84" spans="1:58" x14ac:dyDescent="0.2">
      <c r="A84" t="s">
        <v>2306</v>
      </c>
      <c r="B84" t="s">
        <v>2302</v>
      </c>
      <c r="C84" t="e">
        <f>VLOOKUP(Table15[[#This Row],[Full Name]],payroll_active[],1,0)</f>
        <v>#N/A</v>
      </c>
      <c r="D84" t="e">
        <f>VLOOKUP(Table15[[#This Row],[Full Name]],Table36[],1,0)</f>
        <v>#N/A</v>
      </c>
      <c r="E84" s="1">
        <v>42990.605740740742</v>
      </c>
      <c r="F84" t="s">
        <v>59</v>
      </c>
      <c r="G84" t="s">
        <v>2301</v>
      </c>
      <c r="O84" t="s">
        <v>1303</v>
      </c>
      <c r="P84" t="s">
        <v>1304</v>
      </c>
      <c r="Q84" t="s">
        <v>526</v>
      </c>
      <c r="AK84" t="s">
        <v>62</v>
      </c>
      <c r="AL84" t="s">
        <v>63</v>
      </c>
      <c r="AO84" t="s">
        <v>408</v>
      </c>
      <c r="AP84" t="s">
        <v>526</v>
      </c>
      <c r="BB84" t="s">
        <v>2303</v>
      </c>
      <c r="BC84" t="s">
        <v>2304</v>
      </c>
      <c r="BD84" t="s">
        <v>2305</v>
      </c>
      <c r="BF84" t="s">
        <v>69</v>
      </c>
    </row>
    <row r="85" spans="1:58" x14ac:dyDescent="0.2">
      <c r="A85" t="s">
        <v>2295</v>
      </c>
      <c r="B85" t="s">
        <v>2292</v>
      </c>
      <c r="C85" t="e">
        <f>VLOOKUP(Table15[[#This Row],[Full Name]],payroll_active[],1,0)</f>
        <v>#N/A</v>
      </c>
      <c r="D85" t="e">
        <f>VLOOKUP(Table15[[#This Row],[Full Name]],Table36[],1,0)</f>
        <v>#N/A</v>
      </c>
      <c r="E85" s="1">
        <v>42990.605740740742</v>
      </c>
      <c r="F85" t="s">
        <v>59</v>
      </c>
      <c r="G85" t="s">
        <v>2291</v>
      </c>
      <c r="O85" t="s">
        <v>754</v>
      </c>
      <c r="P85" t="s">
        <v>755</v>
      </c>
      <c r="Q85" t="s">
        <v>526</v>
      </c>
      <c r="AK85" t="s">
        <v>62</v>
      </c>
      <c r="AL85" t="s">
        <v>63</v>
      </c>
      <c r="AO85" t="s">
        <v>408</v>
      </c>
      <c r="AP85" t="s">
        <v>526</v>
      </c>
      <c r="BB85" t="s">
        <v>2293</v>
      </c>
      <c r="BC85" t="s">
        <v>2294</v>
      </c>
      <c r="BD85" t="s">
        <v>434</v>
      </c>
      <c r="BF85" t="s">
        <v>69</v>
      </c>
    </row>
    <row r="86" spans="1:58" x14ac:dyDescent="0.2">
      <c r="A86" t="s">
        <v>2284</v>
      </c>
      <c r="B86" t="s">
        <v>2280</v>
      </c>
      <c r="C86" t="e">
        <f>VLOOKUP(Table15[[#This Row],[Full Name]],payroll_active[],1,0)</f>
        <v>#N/A</v>
      </c>
      <c r="D86" t="e">
        <f>VLOOKUP(Table15[[#This Row],[Full Name]],Table36[],1,0)</f>
        <v>#N/A</v>
      </c>
      <c r="E86" s="1">
        <v>42990.605740740742</v>
      </c>
      <c r="F86" t="s">
        <v>59</v>
      </c>
      <c r="G86" t="s">
        <v>2279</v>
      </c>
      <c r="O86" t="s">
        <v>1285</v>
      </c>
      <c r="P86" t="s">
        <v>1286</v>
      </c>
      <c r="Q86" t="s">
        <v>526</v>
      </c>
      <c r="AK86" t="s">
        <v>62</v>
      </c>
      <c r="AL86" t="s">
        <v>63</v>
      </c>
      <c r="AO86" t="s">
        <v>408</v>
      </c>
      <c r="AP86" t="s">
        <v>526</v>
      </c>
      <c r="BB86" t="s">
        <v>2281</v>
      </c>
      <c r="BC86" t="s">
        <v>2282</v>
      </c>
      <c r="BD86" t="s">
        <v>2283</v>
      </c>
      <c r="BF86" t="s">
        <v>69</v>
      </c>
    </row>
    <row r="87" spans="1:58" x14ac:dyDescent="0.2">
      <c r="A87" t="s">
        <v>2352</v>
      </c>
      <c r="B87" t="s">
        <v>2349</v>
      </c>
      <c r="C87" t="e">
        <f>VLOOKUP(Table15[[#This Row],[Full Name]],payroll_active[],1,0)</f>
        <v>#N/A</v>
      </c>
      <c r="D87" t="e">
        <f>VLOOKUP(Table15[[#This Row],[Full Name]],Table36[],1,0)</f>
        <v>#N/A</v>
      </c>
      <c r="E87" s="1">
        <v>42990.605729166673</v>
      </c>
      <c r="F87" t="s">
        <v>59</v>
      </c>
      <c r="G87" t="s">
        <v>2348</v>
      </c>
      <c r="O87" t="s">
        <v>926</v>
      </c>
      <c r="P87" t="s">
        <v>927</v>
      </c>
      <c r="Q87" t="s">
        <v>526</v>
      </c>
      <c r="AK87" t="s">
        <v>62</v>
      </c>
      <c r="AL87" t="s">
        <v>63</v>
      </c>
      <c r="AO87" t="s">
        <v>408</v>
      </c>
      <c r="AP87" t="s">
        <v>526</v>
      </c>
      <c r="BB87" t="s">
        <v>2350</v>
      </c>
      <c r="BC87" t="s">
        <v>2351</v>
      </c>
      <c r="BD87" t="s">
        <v>357</v>
      </c>
      <c r="BF87" t="s">
        <v>69</v>
      </c>
    </row>
    <row r="88" spans="1:58" x14ac:dyDescent="0.2">
      <c r="A88" t="s">
        <v>2327</v>
      </c>
      <c r="B88" t="s">
        <v>2324</v>
      </c>
      <c r="C88" t="e">
        <f>VLOOKUP(Table15[[#This Row],[Full Name]],payroll_active[],1,0)</f>
        <v>#N/A</v>
      </c>
      <c r="D88" t="e">
        <f>VLOOKUP(Table15[[#This Row],[Full Name]],Table36[],1,0)</f>
        <v>#N/A</v>
      </c>
      <c r="E88" s="1">
        <v>42990.605729166673</v>
      </c>
      <c r="F88" t="s">
        <v>59</v>
      </c>
      <c r="G88" t="s">
        <v>2323</v>
      </c>
      <c r="O88" t="s">
        <v>1243</v>
      </c>
      <c r="P88" t="s">
        <v>1244</v>
      </c>
      <c r="Q88" t="s">
        <v>526</v>
      </c>
      <c r="AK88" t="s">
        <v>62</v>
      </c>
      <c r="AL88" t="s">
        <v>63</v>
      </c>
      <c r="AO88" t="s">
        <v>408</v>
      </c>
      <c r="AP88" t="s">
        <v>526</v>
      </c>
      <c r="BB88" t="s">
        <v>2325</v>
      </c>
      <c r="BC88" t="s">
        <v>2326</v>
      </c>
      <c r="BD88" t="s">
        <v>513</v>
      </c>
      <c r="BF88" t="s">
        <v>69</v>
      </c>
    </row>
    <row r="89" spans="1:58" x14ac:dyDescent="0.2">
      <c r="A89" t="s">
        <v>2332</v>
      </c>
      <c r="B89" t="s">
        <v>2329</v>
      </c>
      <c r="C89" t="e">
        <f>VLOOKUP(Table15[[#This Row],[Full Name]],payroll_active[],1,0)</f>
        <v>#N/A</v>
      </c>
      <c r="D89" t="e">
        <f>VLOOKUP(Table15[[#This Row],[Full Name]],Table36[],1,0)</f>
        <v>#N/A</v>
      </c>
      <c r="E89" s="1">
        <v>42990.605729166673</v>
      </c>
      <c r="F89" t="s">
        <v>59</v>
      </c>
      <c r="G89" t="s">
        <v>2328</v>
      </c>
      <c r="O89" t="s">
        <v>1243</v>
      </c>
      <c r="P89" t="s">
        <v>1244</v>
      </c>
      <c r="Q89" t="s">
        <v>526</v>
      </c>
      <c r="AK89" t="s">
        <v>62</v>
      </c>
      <c r="AL89" t="s">
        <v>63</v>
      </c>
      <c r="AO89" t="s">
        <v>408</v>
      </c>
      <c r="AP89" t="s">
        <v>526</v>
      </c>
      <c r="BB89" t="s">
        <v>2330</v>
      </c>
      <c r="BC89" t="s">
        <v>2331</v>
      </c>
      <c r="BD89" t="s">
        <v>477</v>
      </c>
      <c r="BF89" t="s">
        <v>69</v>
      </c>
    </row>
    <row r="90" spans="1:58" x14ac:dyDescent="0.2">
      <c r="A90" t="s">
        <v>2337</v>
      </c>
      <c r="B90" t="s">
        <v>2334</v>
      </c>
      <c r="C90" t="e">
        <f>VLOOKUP(Table15[[#This Row],[Full Name]],payroll_active[],1,0)</f>
        <v>#N/A</v>
      </c>
      <c r="D90" t="e">
        <f>VLOOKUP(Table15[[#This Row],[Full Name]],Table36[],1,0)</f>
        <v>#N/A</v>
      </c>
      <c r="E90" s="1">
        <v>42990.605729166673</v>
      </c>
      <c r="F90" t="s">
        <v>59</v>
      </c>
      <c r="G90" t="s">
        <v>2333</v>
      </c>
      <c r="O90" t="s">
        <v>1243</v>
      </c>
      <c r="P90" t="s">
        <v>1244</v>
      </c>
      <c r="Q90" t="s">
        <v>526</v>
      </c>
      <c r="AK90" t="s">
        <v>62</v>
      </c>
      <c r="AL90" t="s">
        <v>63</v>
      </c>
      <c r="AO90" t="s">
        <v>408</v>
      </c>
      <c r="AP90" t="s">
        <v>526</v>
      </c>
      <c r="BB90" t="s">
        <v>2335</v>
      </c>
      <c r="BC90" t="s">
        <v>2336</v>
      </c>
      <c r="BD90" t="s">
        <v>827</v>
      </c>
      <c r="BF90" t="s">
        <v>69</v>
      </c>
    </row>
    <row r="91" spans="1:58" x14ac:dyDescent="0.2">
      <c r="A91" t="s">
        <v>2316</v>
      </c>
      <c r="B91" t="s">
        <v>2313</v>
      </c>
      <c r="C91" t="e">
        <f>VLOOKUP(Table15[[#This Row],[Full Name]],payroll_active[],1,0)</f>
        <v>#N/A</v>
      </c>
      <c r="D91" t="e">
        <f>VLOOKUP(Table15[[#This Row],[Full Name]],Table36[],1,0)</f>
        <v>#N/A</v>
      </c>
      <c r="E91" s="1">
        <v>42990.605729166673</v>
      </c>
      <c r="F91" t="s">
        <v>59</v>
      </c>
      <c r="G91" t="s">
        <v>2312</v>
      </c>
      <c r="O91" t="s">
        <v>887</v>
      </c>
      <c r="P91" t="s">
        <v>888</v>
      </c>
      <c r="Q91" t="s">
        <v>526</v>
      </c>
      <c r="AK91" t="s">
        <v>62</v>
      </c>
      <c r="AL91" t="s">
        <v>63</v>
      </c>
      <c r="AO91" t="s">
        <v>408</v>
      </c>
      <c r="AP91" t="s">
        <v>526</v>
      </c>
      <c r="BB91" t="s">
        <v>2314</v>
      </c>
      <c r="BC91" t="s">
        <v>2315</v>
      </c>
      <c r="BD91" t="s">
        <v>698</v>
      </c>
      <c r="BF91" t="s">
        <v>69</v>
      </c>
    </row>
    <row r="92" spans="1:58" x14ac:dyDescent="0.2">
      <c r="A92" t="s">
        <v>2311</v>
      </c>
      <c r="B92" t="s">
        <v>2308</v>
      </c>
      <c r="C92" t="e">
        <f>VLOOKUP(Table15[[#This Row],[Full Name]],payroll_active[],1,0)</f>
        <v>#N/A</v>
      </c>
      <c r="D92" t="e">
        <f>VLOOKUP(Table15[[#This Row],[Full Name]],Table36[],1,0)</f>
        <v>#N/A</v>
      </c>
      <c r="E92" s="1">
        <v>42990.605729166673</v>
      </c>
      <c r="F92" t="s">
        <v>59</v>
      </c>
      <c r="G92" t="s">
        <v>2307</v>
      </c>
      <c r="O92" t="s">
        <v>2046</v>
      </c>
      <c r="P92" t="s">
        <v>2052</v>
      </c>
      <c r="Q92" t="s">
        <v>526</v>
      </c>
      <c r="AK92" t="s">
        <v>62</v>
      </c>
      <c r="AL92" t="s">
        <v>63</v>
      </c>
      <c r="AO92" t="s">
        <v>408</v>
      </c>
      <c r="AP92" t="s">
        <v>526</v>
      </c>
      <c r="BB92" t="s">
        <v>2309</v>
      </c>
      <c r="BC92" t="s">
        <v>2310</v>
      </c>
      <c r="BD92" t="s">
        <v>434</v>
      </c>
      <c r="BF92" t="s">
        <v>69</v>
      </c>
    </row>
    <row r="93" spans="1:58" x14ac:dyDescent="0.2">
      <c r="A93" t="s">
        <v>2373</v>
      </c>
      <c r="B93" t="s">
        <v>2370</v>
      </c>
      <c r="C93" t="e">
        <f>VLOOKUP(Table15[[#This Row],[Full Name]],payroll_active[],1,0)</f>
        <v>#N/A</v>
      </c>
      <c r="D93" t="e">
        <f>VLOOKUP(Table15[[#This Row],[Full Name]],Table36[],1,0)</f>
        <v>#N/A</v>
      </c>
      <c r="E93" s="1">
        <v>42990.605717592603</v>
      </c>
      <c r="F93" t="s">
        <v>59</v>
      </c>
      <c r="G93" t="s">
        <v>2369</v>
      </c>
      <c r="O93" t="s">
        <v>965</v>
      </c>
      <c r="P93" t="s">
        <v>966</v>
      </c>
      <c r="Q93" t="s">
        <v>526</v>
      </c>
      <c r="AK93" t="s">
        <v>62</v>
      </c>
      <c r="AL93" t="s">
        <v>63</v>
      </c>
      <c r="AO93" t="s">
        <v>408</v>
      </c>
      <c r="AP93" t="s">
        <v>526</v>
      </c>
      <c r="BB93" t="s">
        <v>2371</v>
      </c>
      <c r="BC93" t="s">
        <v>2372</v>
      </c>
      <c r="BD93" t="s">
        <v>434</v>
      </c>
      <c r="BF93" t="s">
        <v>69</v>
      </c>
    </row>
    <row r="94" spans="1:58" x14ac:dyDescent="0.2">
      <c r="A94" t="s">
        <v>2411</v>
      </c>
      <c r="B94" t="s">
        <v>2407</v>
      </c>
      <c r="C94" t="e">
        <f>VLOOKUP(Table15[[#This Row],[Full Name]],payroll_active[],1,0)</f>
        <v>#N/A</v>
      </c>
      <c r="D94" t="e">
        <f>VLOOKUP(Table15[[#This Row],[Full Name]],Table36[],1,0)</f>
        <v>#N/A</v>
      </c>
      <c r="E94" s="1">
        <v>42990.605717592603</v>
      </c>
      <c r="F94" t="s">
        <v>59</v>
      </c>
      <c r="G94" t="s">
        <v>2406</v>
      </c>
      <c r="O94" t="s">
        <v>405</v>
      </c>
      <c r="P94" t="s">
        <v>406</v>
      </c>
      <c r="Q94" t="s">
        <v>526</v>
      </c>
      <c r="AK94" t="s">
        <v>62</v>
      </c>
      <c r="AL94" t="s">
        <v>63</v>
      </c>
      <c r="AO94" t="s">
        <v>408</v>
      </c>
      <c r="AP94" t="s">
        <v>526</v>
      </c>
      <c r="BB94" t="s">
        <v>2408</v>
      </c>
      <c r="BC94" t="s">
        <v>2409</v>
      </c>
      <c r="BD94" t="s">
        <v>2410</v>
      </c>
      <c r="BF94" t="s">
        <v>69</v>
      </c>
    </row>
    <row r="95" spans="1:58" x14ac:dyDescent="0.2">
      <c r="A95" t="s">
        <v>2487</v>
      </c>
      <c r="B95" t="s">
        <v>2483</v>
      </c>
      <c r="C95" t="e">
        <f>VLOOKUP(Table15[[#This Row],[Full Name]],payroll_active[],1,0)</f>
        <v>#N/A</v>
      </c>
      <c r="D95" t="e">
        <f>VLOOKUP(Table15[[#This Row],[Full Name]],Table36[],1,0)</f>
        <v>#N/A</v>
      </c>
      <c r="E95" s="1">
        <v>42895.599444444437</v>
      </c>
      <c r="F95" t="s">
        <v>59</v>
      </c>
      <c r="G95" t="s">
        <v>2482</v>
      </c>
      <c r="P95" t="s">
        <v>1489</v>
      </c>
      <c r="AK95" t="s">
        <v>62</v>
      </c>
      <c r="AL95" t="s">
        <v>63</v>
      </c>
      <c r="AO95" t="s">
        <v>64</v>
      </c>
      <c r="BB95" t="s">
        <v>2484</v>
      </c>
      <c r="BC95" t="s">
        <v>2485</v>
      </c>
      <c r="BD95" t="s">
        <v>2486</v>
      </c>
      <c r="BF95" t="s">
        <v>69</v>
      </c>
    </row>
    <row r="96" spans="1:58" x14ac:dyDescent="0.2">
      <c r="A96" t="s">
        <v>2501</v>
      </c>
      <c r="B96" t="s">
        <v>2498</v>
      </c>
      <c r="C96" t="e">
        <f>VLOOKUP(Table15[[#This Row],[Full Name]],payroll_active[],1,0)</f>
        <v>#N/A</v>
      </c>
      <c r="D96" t="e">
        <f>VLOOKUP(Table15[[#This Row],[Full Name]],Table36[],1,0)</f>
        <v>#N/A</v>
      </c>
      <c r="E96" s="1">
        <v>42895.599432870367</v>
      </c>
      <c r="F96" t="s">
        <v>59</v>
      </c>
      <c r="G96" t="s">
        <v>2497</v>
      </c>
      <c r="O96" t="s">
        <v>1692</v>
      </c>
      <c r="P96" t="s">
        <v>1693</v>
      </c>
      <c r="Q96" t="s">
        <v>526</v>
      </c>
      <c r="AK96" t="s">
        <v>62</v>
      </c>
      <c r="AL96" t="s">
        <v>63</v>
      </c>
      <c r="AO96" t="s">
        <v>408</v>
      </c>
      <c r="AP96" t="s">
        <v>526</v>
      </c>
      <c r="BB96" t="s">
        <v>2499</v>
      </c>
      <c r="BC96" t="s">
        <v>2500</v>
      </c>
      <c r="BD96" t="s">
        <v>477</v>
      </c>
      <c r="BF96" t="s">
        <v>69</v>
      </c>
    </row>
    <row r="97" spans="1:58" x14ac:dyDescent="0.2">
      <c r="A97" t="s">
        <v>2530</v>
      </c>
      <c r="B97" t="s">
        <v>2527</v>
      </c>
      <c r="C97" t="e">
        <f>VLOOKUP(Table15[[#This Row],[Full Name]],payroll_active[],1,0)</f>
        <v>#N/A</v>
      </c>
      <c r="D97" t="e">
        <f>VLOOKUP(Table15[[#This Row],[Full Name]],Table36[],1,0)</f>
        <v>#N/A</v>
      </c>
      <c r="E97" s="1">
        <v>42895.599421296298</v>
      </c>
      <c r="F97" t="s">
        <v>59</v>
      </c>
      <c r="G97" t="s">
        <v>2523</v>
      </c>
      <c r="N97" t="s">
        <v>2524</v>
      </c>
      <c r="O97" t="s">
        <v>2525</v>
      </c>
      <c r="P97" t="s">
        <v>2526</v>
      </c>
      <c r="Q97" t="s">
        <v>526</v>
      </c>
      <c r="AK97" t="s">
        <v>62</v>
      </c>
      <c r="AL97" t="s">
        <v>63</v>
      </c>
      <c r="AO97" t="s">
        <v>408</v>
      </c>
      <c r="AP97" t="s">
        <v>526</v>
      </c>
      <c r="BB97" t="s">
        <v>2528</v>
      </c>
      <c r="BC97" t="s">
        <v>2529</v>
      </c>
      <c r="BD97" t="s">
        <v>434</v>
      </c>
      <c r="BF97" t="s">
        <v>69</v>
      </c>
    </row>
    <row r="98" spans="1:58" x14ac:dyDescent="0.2">
      <c r="A98" t="s">
        <v>2577</v>
      </c>
      <c r="B98" t="s">
        <v>2574</v>
      </c>
      <c r="C98" t="e">
        <f>VLOOKUP(Table15[[#This Row],[Full Name]],payroll_active[],1,0)</f>
        <v>#N/A</v>
      </c>
      <c r="D98" t="e">
        <f>VLOOKUP(Table15[[#This Row],[Full Name]],Table36[],1,0)</f>
        <v>#N/A</v>
      </c>
      <c r="E98" s="1">
        <v>42895.599409722221</v>
      </c>
      <c r="F98" t="s">
        <v>59</v>
      </c>
      <c r="G98" t="s">
        <v>2570</v>
      </c>
      <c r="N98" t="s">
        <v>2571</v>
      </c>
      <c r="O98" t="s">
        <v>2572</v>
      </c>
      <c r="P98" t="s">
        <v>2573</v>
      </c>
      <c r="Q98" t="s">
        <v>407</v>
      </c>
      <c r="AK98" t="s">
        <v>62</v>
      </c>
      <c r="AL98" t="s">
        <v>63</v>
      </c>
      <c r="AO98" t="s">
        <v>408</v>
      </c>
      <c r="AP98" t="s">
        <v>407</v>
      </c>
      <c r="BB98" t="s">
        <v>2575</v>
      </c>
      <c r="BC98" t="s">
        <v>2576</v>
      </c>
      <c r="BD98" t="s">
        <v>827</v>
      </c>
      <c r="BF98" t="s">
        <v>69</v>
      </c>
    </row>
    <row r="99" spans="1:58" x14ac:dyDescent="0.2">
      <c r="A99" t="s">
        <v>2603</v>
      </c>
      <c r="B99" t="s">
        <v>2600</v>
      </c>
      <c r="C99" t="e">
        <f>VLOOKUP(Table15[[#This Row],[Full Name]],payroll_active[],1,0)</f>
        <v>#N/A</v>
      </c>
      <c r="D99" t="e">
        <f>VLOOKUP(Table15[[#This Row],[Full Name]],Table36[],1,0)</f>
        <v>#N/A</v>
      </c>
      <c r="E99" s="1">
        <v>42895.599398148152</v>
      </c>
      <c r="F99" t="s">
        <v>59</v>
      </c>
      <c r="G99" t="s">
        <v>2599</v>
      </c>
      <c r="O99" t="s">
        <v>1303</v>
      </c>
      <c r="P99" t="s">
        <v>1304</v>
      </c>
      <c r="Q99" t="s">
        <v>526</v>
      </c>
      <c r="AK99" t="s">
        <v>62</v>
      </c>
      <c r="AL99" t="s">
        <v>63</v>
      </c>
      <c r="AO99" t="s">
        <v>408</v>
      </c>
      <c r="AP99" t="s">
        <v>526</v>
      </c>
      <c r="BB99" t="s">
        <v>2601</v>
      </c>
      <c r="BC99" t="s">
        <v>2602</v>
      </c>
      <c r="BD99" t="s">
        <v>577</v>
      </c>
      <c r="BF99" t="s">
        <v>69</v>
      </c>
    </row>
    <row r="100" spans="1:58" x14ac:dyDescent="0.2">
      <c r="A100" t="s">
        <v>2608</v>
      </c>
      <c r="B100" t="s">
        <v>2605</v>
      </c>
      <c r="C100" t="e">
        <f>VLOOKUP(Table15[[#This Row],[Full Name]],payroll_active[],1,0)</f>
        <v>#N/A</v>
      </c>
      <c r="D100" t="e">
        <f>VLOOKUP(Table15[[#This Row],[Full Name]],Table36[],1,0)</f>
        <v>#N/A</v>
      </c>
      <c r="E100" s="1">
        <v>42895.599398148152</v>
      </c>
      <c r="F100" t="s">
        <v>59</v>
      </c>
      <c r="G100" t="s">
        <v>2604</v>
      </c>
      <c r="O100" t="s">
        <v>1303</v>
      </c>
      <c r="P100" t="s">
        <v>1304</v>
      </c>
      <c r="Q100" t="s">
        <v>526</v>
      </c>
      <c r="AK100" t="s">
        <v>62</v>
      </c>
      <c r="AL100" t="s">
        <v>63</v>
      </c>
      <c r="AO100" t="s">
        <v>408</v>
      </c>
      <c r="AP100" t="s">
        <v>526</v>
      </c>
      <c r="BB100" t="s">
        <v>2606</v>
      </c>
      <c r="BC100" t="s">
        <v>2607</v>
      </c>
      <c r="BD100" t="s">
        <v>434</v>
      </c>
      <c r="BF100" t="s">
        <v>69</v>
      </c>
    </row>
    <row r="101" spans="1:58" x14ac:dyDescent="0.2">
      <c r="A101" t="s">
        <v>2614</v>
      </c>
      <c r="B101" t="s">
        <v>2611</v>
      </c>
      <c r="C101" t="e">
        <f>VLOOKUP(Table15[[#This Row],[Full Name]],payroll_active[],1,0)</f>
        <v>#N/A</v>
      </c>
      <c r="D101" t="e">
        <f>VLOOKUP(Table15[[#This Row],[Full Name]],Table36[],1,0)</f>
        <v>#N/A</v>
      </c>
      <c r="E101" s="1">
        <v>42895.599398148152</v>
      </c>
      <c r="F101" t="s">
        <v>59</v>
      </c>
      <c r="G101" t="s">
        <v>2609</v>
      </c>
      <c r="N101" t="s">
        <v>2610</v>
      </c>
      <c r="O101" t="s">
        <v>1303</v>
      </c>
      <c r="P101" t="s">
        <v>1304</v>
      </c>
      <c r="Q101" t="s">
        <v>526</v>
      </c>
      <c r="AK101" t="s">
        <v>62</v>
      </c>
      <c r="AL101" t="s">
        <v>63</v>
      </c>
      <c r="AO101" t="s">
        <v>408</v>
      </c>
      <c r="AP101" t="s">
        <v>526</v>
      </c>
      <c r="BB101" t="s">
        <v>2612</v>
      </c>
      <c r="BC101" t="s">
        <v>2613</v>
      </c>
      <c r="BD101" t="s">
        <v>1235</v>
      </c>
      <c r="BF101" t="s">
        <v>69</v>
      </c>
    </row>
    <row r="102" spans="1:58" x14ac:dyDescent="0.2">
      <c r="A102" t="s">
        <v>2588</v>
      </c>
      <c r="B102" t="s">
        <v>2586</v>
      </c>
      <c r="C102" t="e">
        <f>VLOOKUP(Table15[[#This Row],[Full Name]],payroll_active[],1,0)</f>
        <v>#N/A</v>
      </c>
      <c r="D102" t="e">
        <f>VLOOKUP(Table15[[#This Row],[Full Name]],Table36[],1,0)</f>
        <v>#N/A</v>
      </c>
      <c r="E102" s="1">
        <v>42895.599398148152</v>
      </c>
      <c r="F102" t="s">
        <v>59</v>
      </c>
      <c r="G102" t="s">
        <v>2583</v>
      </c>
      <c r="O102" t="s">
        <v>2584</v>
      </c>
      <c r="P102" t="s">
        <v>2585</v>
      </c>
      <c r="Q102" t="s">
        <v>526</v>
      </c>
      <c r="AK102" t="s">
        <v>62</v>
      </c>
      <c r="AL102" t="s">
        <v>63</v>
      </c>
      <c r="AO102" t="s">
        <v>408</v>
      </c>
      <c r="AP102" t="s">
        <v>526</v>
      </c>
      <c r="BB102" t="s">
        <v>2566</v>
      </c>
      <c r="BC102" t="s">
        <v>2587</v>
      </c>
      <c r="BD102" t="s">
        <v>737</v>
      </c>
      <c r="BF102" t="s">
        <v>69</v>
      </c>
    </row>
    <row r="103" spans="1:58" x14ac:dyDescent="0.2">
      <c r="A103" t="s">
        <v>2657</v>
      </c>
      <c r="B103" t="s">
        <v>2654</v>
      </c>
      <c r="C103" t="e">
        <f>VLOOKUP(Table15[[#This Row],[Full Name]],payroll_active[],1,0)</f>
        <v>#N/A</v>
      </c>
      <c r="D103" t="e">
        <f>VLOOKUP(Table15[[#This Row],[Full Name]],Table36[],1,0)</f>
        <v>#N/A</v>
      </c>
      <c r="E103" s="1">
        <v>42895.599386574067</v>
      </c>
      <c r="F103" t="s">
        <v>59</v>
      </c>
      <c r="G103" t="s">
        <v>2652</v>
      </c>
      <c r="N103" t="s">
        <v>2653</v>
      </c>
      <c r="O103" t="s">
        <v>996</v>
      </c>
      <c r="P103" t="s">
        <v>997</v>
      </c>
      <c r="Q103" t="s">
        <v>407</v>
      </c>
      <c r="AK103" t="s">
        <v>62</v>
      </c>
      <c r="AL103" t="s">
        <v>63</v>
      </c>
      <c r="AO103" t="s">
        <v>408</v>
      </c>
      <c r="AP103" t="s">
        <v>407</v>
      </c>
      <c r="BB103" t="s">
        <v>2655</v>
      </c>
      <c r="BC103" t="s">
        <v>2656</v>
      </c>
      <c r="BD103" t="s">
        <v>737</v>
      </c>
      <c r="BF103" t="s">
        <v>69</v>
      </c>
    </row>
    <row r="104" spans="1:58" x14ac:dyDescent="0.2">
      <c r="A104" t="s">
        <v>2664</v>
      </c>
      <c r="B104" t="s">
        <v>2660</v>
      </c>
      <c r="C104" t="e">
        <f>VLOOKUP(Table15[[#This Row],[Full Name]],payroll_active[],1,0)</f>
        <v>#N/A</v>
      </c>
      <c r="D104" t="e">
        <f>VLOOKUP(Table15[[#This Row],[Full Name]],Table36[],1,0)</f>
        <v>#N/A</v>
      </c>
      <c r="E104" s="1">
        <v>42895.599386574067</v>
      </c>
      <c r="F104" t="s">
        <v>59</v>
      </c>
      <c r="G104" t="s">
        <v>2658</v>
      </c>
      <c r="N104" t="s">
        <v>2659</v>
      </c>
      <c r="O104" t="s">
        <v>996</v>
      </c>
      <c r="P104" t="s">
        <v>997</v>
      </c>
      <c r="Q104" t="s">
        <v>526</v>
      </c>
      <c r="AK104" t="s">
        <v>62</v>
      </c>
      <c r="AL104" t="s">
        <v>63</v>
      </c>
      <c r="AO104" t="s">
        <v>408</v>
      </c>
      <c r="AP104" t="s">
        <v>526</v>
      </c>
      <c r="BB104" t="s">
        <v>2661</v>
      </c>
      <c r="BC104" t="s">
        <v>2662</v>
      </c>
      <c r="BD104" t="s">
        <v>2663</v>
      </c>
      <c r="BF104" t="s">
        <v>69</v>
      </c>
    </row>
    <row r="105" spans="1:58" x14ac:dyDescent="0.2">
      <c r="A105" t="s">
        <v>2628</v>
      </c>
      <c r="B105" t="s">
        <v>2624</v>
      </c>
      <c r="C105" t="e">
        <f>VLOOKUP(Table15[[#This Row],[Full Name]],payroll_active[],1,0)</f>
        <v>#N/A</v>
      </c>
      <c r="D105" t="e">
        <f>VLOOKUP(Table15[[#This Row],[Full Name]],Table36[],1,0)</f>
        <v>#N/A</v>
      </c>
      <c r="E105" s="1">
        <v>42895.599386574067</v>
      </c>
      <c r="F105" t="s">
        <v>59</v>
      </c>
      <c r="G105" t="s">
        <v>2620</v>
      </c>
      <c r="N105" t="s">
        <v>2621</v>
      </c>
      <c r="O105" t="s">
        <v>2622</v>
      </c>
      <c r="P105" t="s">
        <v>2623</v>
      </c>
      <c r="Q105" t="s">
        <v>526</v>
      </c>
      <c r="AK105" t="s">
        <v>62</v>
      </c>
      <c r="AL105" t="s">
        <v>63</v>
      </c>
      <c r="AO105" t="s">
        <v>408</v>
      </c>
      <c r="AP105" t="s">
        <v>526</v>
      </c>
      <c r="BB105" t="s">
        <v>2625</v>
      </c>
      <c r="BC105" t="s">
        <v>2626</v>
      </c>
      <c r="BD105" t="s">
        <v>2627</v>
      </c>
      <c r="BF105" t="s">
        <v>69</v>
      </c>
    </row>
    <row r="106" spans="1:58" x14ac:dyDescent="0.2">
      <c r="A106" t="s">
        <v>2669</v>
      </c>
      <c r="B106" t="s">
        <v>2666</v>
      </c>
      <c r="C106" t="e">
        <f>VLOOKUP(Table15[[#This Row],[Full Name]],payroll_active[],1,0)</f>
        <v>#N/A</v>
      </c>
      <c r="D106" t="e">
        <f>VLOOKUP(Table15[[#This Row],[Full Name]],Table36[],1,0)</f>
        <v>#N/A</v>
      </c>
      <c r="E106" s="1">
        <v>42895.599374999998</v>
      </c>
      <c r="F106" t="s">
        <v>59</v>
      </c>
      <c r="G106" t="s">
        <v>2665</v>
      </c>
      <c r="N106" t="s">
        <v>2653</v>
      </c>
      <c r="O106" t="s">
        <v>996</v>
      </c>
      <c r="P106" t="s">
        <v>997</v>
      </c>
      <c r="Q106" t="s">
        <v>526</v>
      </c>
      <c r="AK106" t="s">
        <v>62</v>
      </c>
      <c r="AL106" t="s">
        <v>63</v>
      </c>
      <c r="AO106" t="s">
        <v>408</v>
      </c>
      <c r="AP106" t="s">
        <v>526</v>
      </c>
      <c r="BB106" t="s">
        <v>2667</v>
      </c>
      <c r="BC106" t="s">
        <v>2668</v>
      </c>
      <c r="BD106" t="s">
        <v>737</v>
      </c>
      <c r="BF106" t="s">
        <v>69</v>
      </c>
    </row>
    <row r="107" spans="1:58" x14ac:dyDescent="0.2">
      <c r="A107" t="s">
        <v>2707</v>
      </c>
      <c r="B107" t="s">
        <v>2704</v>
      </c>
      <c r="C107" t="e">
        <f>VLOOKUP(Table15[[#This Row],[Full Name]],payroll_active[],1,0)</f>
        <v>#N/A</v>
      </c>
      <c r="D107" t="e">
        <f>VLOOKUP(Table15[[#This Row],[Full Name]],Table36[],1,0)</f>
        <v>#N/A</v>
      </c>
      <c r="E107" s="1">
        <v>42895.599363425928</v>
      </c>
      <c r="F107" t="s">
        <v>59</v>
      </c>
      <c r="G107" t="s">
        <v>2703</v>
      </c>
      <c r="O107" t="s">
        <v>539</v>
      </c>
      <c r="P107" t="s">
        <v>540</v>
      </c>
      <c r="Q107" t="s">
        <v>526</v>
      </c>
      <c r="AK107" t="s">
        <v>62</v>
      </c>
      <c r="AL107" t="s">
        <v>63</v>
      </c>
      <c r="AO107" t="s">
        <v>408</v>
      </c>
      <c r="AP107" t="s">
        <v>526</v>
      </c>
      <c r="BB107" t="s">
        <v>2705</v>
      </c>
      <c r="BC107" t="s">
        <v>2706</v>
      </c>
      <c r="BD107" t="s">
        <v>916</v>
      </c>
      <c r="BF107" t="s">
        <v>69</v>
      </c>
    </row>
    <row r="108" spans="1:58" x14ac:dyDescent="0.2">
      <c r="A108" t="s">
        <v>2720</v>
      </c>
      <c r="B108" t="s">
        <v>2717</v>
      </c>
      <c r="C108" t="e">
        <f>VLOOKUP(Table15[[#This Row],[Full Name]],payroll_active[],1,0)</f>
        <v>#N/A</v>
      </c>
      <c r="D108" t="e">
        <f>VLOOKUP(Table15[[#This Row],[Full Name]],Table36[],1,0)</f>
        <v>#N/A</v>
      </c>
      <c r="E108" s="1">
        <v>42895.599351851852</v>
      </c>
      <c r="F108" t="s">
        <v>59</v>
      </c>
      <c r="G108" t="s">
        <v>2714</v>
      </c>
      <c r="N108" t="s">
        <v>2715</v>
      </c>
      <c r="O108" t="s">
        <v>2219</v>
      </c>
      <c r="P108" t="s">
        <v>2716</v>
      </c>
      <c r="Q108" t="s">
        <v>526</v>
      </c>
      <c r="AK108" t="s">
        <v>62</v>
      </c>
      <c r="AL108" t="s">
        <v>63</v>
      </c>
      <c r="AO108" t="s">
        <v>408</v>
      </c>
      <c r="AP108" t="s">
        <v>526</v>
      </c>
      <c r="BB108" t="s">
        <v>2718</v>
      </c>
      <c r="BC108" t="s">
        <v>2719</v>
      </c>
      <c r="BD108" t="s">
        <v>434</v>
      </c>
      <c r="BF108" t="s">
        <v>69</v>
      </c>
    </row>
    <row r="109" spans="1:58" x14ac:dyDescent="0.2">
      <c r="A109" t="s">
        <v>2730</v>
      </c>
      <c r="B109" t="s">
        <v>2727</v>
      </c>
      <c r="C109" t="e">
        <f>VLOOKUP(Table15[[#This Row],[Full Name]],payroll_active[],1,0)</f>
        <v>#N/A</v>
      </c>
      <c r="D109" t="e">
        <f>VLOOKUP(Table15[[#This Row],[Full Name]],Table36[],1,0)</f>
        <v>#N/A</v>
      </c>
      <c r="E109" s="1">
        <v>42895.599351851852</v>
      </c>
      <c r="F109" t="s">
        <v>59</v>
      </c>
      <c r="G109" t="s">
        <v>2726</v>
      </c>
      <c r="O109" t="s">
        <v>524</v>
      </c>
      <c r="P109" t="s">
        <v>525</v>
      </c>
      <c r="Q109" t="s">
        <v>526</v>
      </c>
      <c r="AK109" t="s">
        <v>62</v>
      </c>
      <c r="AL109" t="s">
        <v>63</v>
      </c>
      <c r="AO109" t="s">
        <v>408</v>
      </c>
      <c r="AP109" t="s">
        <v>526</v>
      </c>
      <c r="BB109" t="s">
        <v>2728</v>
      </c>
      <c r="BC109" t="s">
        <v>2729</v>
      </c>
      <c r="BD109" t="s">
        <v>434</v>
      </c>
      <c r="BF109" t="s">
        <v>69</v>
      </c>
    </row>
    <row r="110" spans="1:58" x14ac:dyDescent="0.2">
      <c r="A110" t="s">
        <v>2754</v>
      </c>
      <c r="B110" t="s">
        <v>2751</v>
      </c>
      <c r="C110" t="e">
        <f>VLOOKUP(Table15[[#This Row],[Full Name]],payroll_active[],1,0)</f>
        <v>#N/A</v>
      </c>
      <c r="D110" t="e">
        <f>VLOOKUP(Table15[[#This Row],[Full Name]],Table36[],1,0)</f>
        <v>#N/A</v>
      </c>
      <c r="E110" s="1">
        <v>42790.667523148149</v>
      </c>
      <c r="F110" t="s">
        <v>59</v>
      </c>
      <c r="G110" t="s">
        <v>2750</v>
      </c>
      <c r="N110" t="s">
        <v>2738</v>
      </c>
      <c r="O110" t="s">
        <v>1923</v>
      </c>
      <c r="P110" t="s">
        <v>1924</v>
      </c>
      <c r="Q110" t="s">
        <v>526</v>
      </c>
      <c r="AK110" t="s">
        <v>62</v>
      </c>
      <c r="AL110" t="s">
        <v>63</v>
      </c>
      <c r="AO110" t="s">
        <v>408</v>
      </c>
      <c r="AP110" t="s">
        <v>526</v>
      </c>
      <c r="BB110" t="s">
        <v>2752</v>
      </c>
      <c r="BC110" t="s">
        <v>2753</v>
      </c>
      <c r="BD110" t="s">
        <v>434</v>
      </c>
      <c r="BF110" t="s">
        <v>69</v>
      </c>
    </row>
    <row r="111" spans="1:58" x14ac:dyDescent="0.2">
      <c r="A111" t="s">
        <v>2758</v>
      </c>
      <c r="B111" t="s">
        <v>2756</v>
      </c>
      <c r="C111" t="e">
        <f>VLOOKUP(Table15[[#This Row],[Full Name]],payroll_active[],1,0)</f>
        <v>#N/A</v>
      </c>
      <c r="D111" t="e">
        <f>VLOOKUP(Table15[[#This Row],[Full Name]],Table36[],1,0)</f>
        <v>#N/A</v>
      </c>
      <c r="E111" s="1">
        <v>42790.66741898148</v>
      </c>
      <c r="F111" t="s">
        <v>59</v>
      </c>
      <c r="G111" t="s">
        <v>2755</v>
      </c>
      <c r="O111" t="s">
        <v>405</v>
      </c>
      <c r="P111" t="s">
        <v>406</v>
      </c>
      <c r="Q111" t="s">
        <v>526</v>
      </c>
      <c r="AK111" t="s">
        <v>62</v>
      </c>
      <c r="AL111" t="s">
        <v>63</v>
      </c>
      <c r="AO111" t="s">
        <v>408</v>
      </c>
      <c r="AP111" t="s">
        <v>526</v>
      </c>
      <c r="BB111" t="s">
        <v>2757</v>
      </c>
      <c r="BC111" t="s">
        <v>207</v>
      </c>
      <c r="BD111" t="s">
        <v>937</v>
      </c>
      <c r="BF111" t="s">
        <v>69</v>
      </c>
    </row>
    <row r="112" spans="1:58" x14ac:dyDescent="0.2">
      <c r="A112" t="s">
        <v>2773</v>
      </c>
      <c r="B112" t="s">
        <v>2770</v>
      </c>
      <c r="C112" t="e">
        <f>VLOOKUP(Table15[[#This Row],[Full Name]],payroll_active[],1,0)</f>
        <v>#N/A</v>
      </c>
      <c r="D112" t="e">
        <f>VLOOKUP(Table15[[#This Row],[Full Name]],Table36[],1,0)</f>
        <v>#N/A</v>
      </c>
      <c r="E112" s="1">
        <v>42790.667280092603</v>
      </c>
      <c r="F112" t="s">
        <v>59</v>
      </c>
      <c r="G112" t="s">
        <v>2768</v>
      </c>
      <c r="O112" t="s">
        <v>2584</v>
      </c>
      <c r="P112" t="s">
        <v>2585</v>
      </c>
      <c r="Q112" t="s">
        <v>526</v>
      </c>
      <c r="W112" t="s">
        <v>2769</v>
      </c>
      <c r="AK112" t="s">
        <v>62</v>
      </c>
      <c r="AL112" t="s">
        <v>63</v>
      </c>
      <c r="AO112" t="s">
        <v>408</v>
      </c>
      <c r="AP112" t="s">
        <v>526</v>
      </c>
      <c r="BB112" t="s">
        <v>2771</v>
      </c>
      <c r="BC112" t="s">
        <v>2772</v>
      </c>
      <c r="BD112" t="s">
        <v>369</v>
      </c>
      <c r="BF112" t="s">
        <v>69</v>
      </c>
    </row>
    <row r="113" spans="1:58" x14ac:dyDescent="0.2">
      <c r="A113" t="s">
        <v>2779</v>
      </c>
      <c r="B113" t="s">
        <v>2776</v>
      </c>
      <c r="C113" t="e">
        <f>VLOOKUP(Table15[[#This Row],[Full Name]],payroll_active[],1,0)</f>
        <v>#N/A</v>
      </c>
      <c r="D113" t="e">
        <f>VLOOKUP(Table15[[#This Row],[Full Name]],Table36[],1,0)</f>
        <v>#N/A</v>
      </c>
      <c r="E113" s="1">
        <v>42790.666956018518</v>
      </c>
      <c r="F113" t="s">
        <v>59</v>
      </c>
      <c r="G113" t="s">
        <v>2774</v>
      </c>
      <c r="P113" t="s">
        <v>1489</v>
      </c>
      <c r="W113" t="s">
        <v>2775</v>
      </c>
      <c r="AK113" t="s">
        <v>62</v>
      </c>
      <c r="AL113" t="s">
        <v>63</v>
      </c>
      <c r="AO113" t="s">
        <v>64</v>
      </c>
      <c r="BB113" t="s">
        <v>2777</v>
      </c>
      <c r="BC113" t="s">
        <v>2778</v>
      </c>
      <c r="BD113" t="s">
        <v>1463</v>
      </c>
      <c r="BF113" t="s">
        <v>69</v>
      </c>
    </row>
    <row r="114" spans="1:58" x14ac:dyDescent="0.2">
      <c r="A114" t="s">
        <v>2785</v>
      </c>
      <c r="B114" t="s">
        <v>2782</v>
      </c>
      <c r="C114" t="e">
        <f>VLOOKUP(Table15[[#This Row],[Full Name]],payroll_active[],1,0)</f>
        <v>#N/A</v>
      </c>
      <c r="D114" t="e">
        <f>VLOOKUP(Table15[[#This Row],[Full Name]],Table36[],1,0)</f>
        <v>#N/A</v>
      </c>
      <c r="E114" s="1">
        <v>42790.666875000003</v>
      </c>
      <c r="F114" t="s">
        <v>59</v>
      </c>
      <c r="G114" t="s">
        <v>2780</v>
      </c>
      <c r="P114" t="s">
        <v>1489</v>
      </c>
      <c r="Q114" t="s">
        <v>407</v>
      </c>
      <c r="W114" t="s">
        <v>2781</v>
      </c>
      <c r="AK114" t="s">
        <v>62</v>
      </c>
      <c r="AL114" t="s">
        <v>63</v>
      </c>
      <c r="AO114" t="s">
        <v>64</v>
      </c>
      <c r="BB114" t="s">
        <v>438</v>
      </c>
      <c r="BC114" t="s">
        <v>2783</v>
      </c>
      <c r="BD114" t="s">
        <v>2784</v>
      </c>
      <c r="BF114" t="s">
        <v>69</v>
      </c>
    </row>
    <row r="115" spans="1:58" x14ac:dyDescent="0.2">
      <c r="A115" t="s">
        <v>2819</v>
      </c>
      <c r="B115" t="s">
        <v>2816</v>
      </c>
      <c r="C115" t="e">
        <f>VLOOKUP(Table15[[#This Row],[Full Name]],payroll_active[],1,0)</f>
        <v>#N/A</v>
      </c>
      <c r="D115" t="e">
        <f>VLOOKUP(Table15[[#This Row],[Full Name]],Table36[],1,0)</f>
        <v>#N/A</v>
      </c>
      <c r="E115" s="1">
        <v>42790.666087962964</v>
      </c>
      <c r="F115" t="s">
        <v>59</v>
      </c>
      <c r="G115" t="s">
        <v>2815</v>
      </c>
      <c r="O115" t="s">
        <v>405</v>
      </c>
      <c r="P115" t="s">
        <v>406</v>
      </c>
      <c r="Q115" t="s">
        <v>526</v>
      </c>
      <c r="AK115" t="s">
        <v>62</v>
      </c>
      <c r="AL115" t="s">
        <v>63</v>
      </c>
      <c r="AO115" t="s">
        <v>408</v>
      </c>
      <c r="AP115" t="s">
        <v>526</v>
      </c>
      <c r="BB115" t="s">
        <v>2817</v>
      </c>
      <c r="BC115" t="s">
        <v>2818</v>
      </c>
      <c r="BD115" t="s">
        <v>937</v>
      </c>
      <c r="BF115" t="s">
        <v>69</v>
      </c>
    </row>
    <row r="116" spans="1:58" x14ac:dyDescent="0.2">
      <c r="A116" t="s">
        <v>2835</v>
      </c>
      <c r="B116" t="s">
        <v>2831</v>
      </c>
      <c r="C116" t="e">
        <f>VLOOKUP(Table15[[#This Row],[Full Name]],payroll_active[],1,0)</f>
        <v>#N/A</v>
      </c>
      <c r="D116" t="e">
        <f>VLOOKUP(Table15[[#This Row],[Full Name]],Table36[],1,0)</f>
        <v>#N/A</v>
      </c>
      <c r="E116" s="1">
        <v>42789.531840277778</v>
      </c>
      <c r="F116" t="s">
        <v>59</v>
      </c>
      <c r="G116" t="s">
        <v>2830</v>
      </c>
      <c r="O116" t="s">
        <v>1013</v>
      </c>
      <c r="P116" t="s">
        <v>1014</v>
      </c>
      <c r="Q116" t="s">
        <v>526</v>
      </c>
      <c r="AK116" t="s">
        <v>62</v>
      </c>
      <c r="AL116" t="s">
        <v>63</v>
      </c>
      <c r="AO116" t="s">
        <v>408</v>
      </c>
      <c r="AP116" t="s">
        <v>526</v>
      </c>
      <c r="BB116" t="s">
        <v>2832</v>
      </c>
      <c r="BC116" t="s">
        <v>2833</v>
      </c>
      <c r="BD116" t="s">
        <v>2834</v>
      </c>
      <c r="BF116" t="s">
        <v>69</v>
      </c>
    </row>
    <row r="117" spans="1:58" x14ac:dyDescent="0.2">
      <c r="A117" t="s">
        <v>2850</v>
      </c>
      <c r="B117" t="s">
        <v>2848</v>
      </c>
      <c r="C117" t="e">
        <f>VLOOKUP(Table15[[#This Row],[Full Name]],payroll_active[],1,0)</f>
        <v>#N/A</v>
      </c>
      <c r="D117" t="e">
        <f>VLOOKUP(Table15[[#This Row],[Full Name]],Table36[],1,0)</f>
        <v>#N/A</v>
      </c>
      <c r="E117" s="1">
        <v>42789.531828703701</v>
      </c>
      <c r="F117" t="s">
        <v>59</v>
      </c>
      <c r="G117" t="s">
        <v>2847</v>
      </c>
      <c r="O117" t="s">
        <v>405</v>
      </c>
      <c r="P117" t="s">
        <v>406</v>
      </c>
      <c r="Q117" t="s">
        <v>526</v>
      </c>
      <c r="AK117" t="s">
        <v>62</v>
      </c>
      <c r="AL117" t="s">
        <v>63</v>
      </c>
      <c r="AO117" t="s">
        <v>408</v>
      </c>
      <c r="AP117" t="s">
        <v>526</v>
      </c>
      <c r="BB117" t="s">
        <v>568</v>
      </c>
      <c r="BC117" t="s">
        <v>2849</v>
      </c>
      <c r="BD117" t="s">
        <v>1200</v>
      </c>
      <c r="BF117" t="s">
        <v>69</v>
      </c>
    </row>
    <row r="118" spans="1:58" x14ac:dyDescent="0.2">
      <c r="A118" t="s">
        <v>2868</v>
      </c>
      <c r="B118" t="s">
        <v>2865</v>
      </c>
      <c r="C118" t="e">
        <f>VLOOKUP(Table15[[#This Row],[Full Name]],payroll_active[],1,0)</f>
        <v>#N/A</v>
      </c>
      <c r="D118" t="e">
        <f>VLOOKUP(Table15[[#This Row],[Full Name]],Table36[],1,0)</f>
        <v>#N/A</v>
      </c>
      <c r="E118" s="1">
        <v>42789.531817129631</v>
      </c>
      <c r="F118" t="s">
        <v>59</v>
      </c>
      <c r="G118" t="s">
        <v>2863</v>
      </c>
      <c r="O118" t="s">
        <v>2358</v>
      </c>
      <c r="P118" t="s">
        <v>2864</v>
      </c>
      <c r="Q118" t="s">
        <v>407</v>
      </c>
      <c r="AK118" t="s">
        <v>62</v>
      </c>
      <c r="AL118" t="s">
        <v>63</v>
      </c>
      <c r="AO118" t="s">
        <v>408</v>
      </c>
      <c r="AP118" t="s">
        <v>407</v>
      </c>
      <c r="BB118" t="s">
        <v>2866</v>
      </c>
      <c r="BC118" t="s">
        <v>2867</v>
      </c>
      <c r="BD118" t="s">
        <v>382</v>
      </c>
      <c r="BF118" t="s">
        <v>69</v>
      </c>
    </row>
    <row r="119" spans="1:58" x14ac:dyDescent="0.2">
      <c r="A119" t="s">
        <v>2873</v>
      </c>
      <c r="B119" t="s">
        <v>2870</v>
      </c>
      <c r="C119" t="e">
        <f>VLOOKUP(Table15[[#This Row],[Full Name]],payroll_active[],1,0)</f>
        <v>#N/A</v>
      </c>
      <c r="D119" t="e">
        <f>VLOOKUP(Table15[[#This Row],[Full Name]],Table36[],1,0)</f>
        <v>#N/A</v>
      </c>
      <c r="E119" s="1">
        <v>42789.531817129631</v>
      </c>
      <c r="F119" t="s">
        <v>59</v>
      </c>
      <c r="G119" t="s">
        <v>2869</v>
      </c>
      <c r="O119" t="s">
        <v>2093</v>
      </c>
      <c r="P119" t="s">
        <v>2094</v>
      </c>
      <c r="Q119" t="s">
        <v>407</v>
      </c>
      <c r="AK119" t="s">
        <v>62</v>
      </c>
      <c r="AL119" t="s">
        <v>63</v>
      </c>
      <c r="AO119" t="s">
        <v>408</v>
      </c>
      <c r="AP119" t="s">
        <v>407</v>
      </c>
      <c r="BB119" t="s">
        <v>2871</v>
      </c>
      <c r="BC119" t="s">
        <v>2872</v>
      </c>
      <c r="BD119" t="s">
        <v>521</v>
      </c>
      <c r="BF119" t="s">
        <v>69</v>
      </c>
    </row>
    <row r="120" spans="1:58" x14ac:dyDescent="0.2">
      <c r="A120" t="s">
        <v>2862</v>
      </c>
      <c r="B120" t="s">
        <v>2860</v>
      </c>
      <c r="C120" t="e">
        <f>VLOOKUP(Table15[[#This Row],[Full Name]],payroll_active[],1,0)</f>
        <v>#N/A</v>
      </c>
      <c r="D120" t="e">
        <f>VLOOKUP(Table15[[#This Row],[Full Name]],Table36[],1,0)</f>
        <v>#N/A</v>
      </c>
      <c r="E120" s="1">
        <v>42789.531817129631</v>
      </c>
      <c r="F120" t="s">
        <v>59</v>
      </c>
      <c r="G120" t="s">
        <v>2858</v>
      </c>
      <c r="N120" t="s">
        <v>2859</v>
      </c>
      <c r="O120" t="s">
        <v>405</v>
      </c>
      <c r="P120" t="s">
        <v>406</v>
      </c>
      <c r="Q120" t="s">
        <v>526</v>
      </c>
      <c r="AK120" t="s">
        <v>62</v>
      </c>
      <c r="AL120" t="s">
        <v>63</v>
      </c>
      <c r="AO120" t="s">
        <v>408</v>
      </c>
      <c r="AP120" t="s">
        <v>526</v>
      </c>
      <c r="BB120" t="s">
        <v>1425</v>
      </c>
      <c r="BC120" t="s">
        <v>2861</v>
      </c>
      <c r="BD120" t="s">
        <v>937</v>
      </c>
      <c r="BF120" t="s">
        <v>69</v>
      </c>
    </row>
    <row r="121" spans="1:58" x14ac:dyDescent="0.2">
      <c r="A121" t="s">
        <v>2895</v>
      </c>
      <c r="B121" t="s">
        <v>2891</v>
      </c>
      <c r="C121" t="e">
        <f>VLOOKUP(Table15[[#This Row],[Full Name]],payroll_active[],1,0)</f>
        <v>#N/A</v>
      </c>
      <c r="D121" t="e">
        <f>VLOOKUP(Table15[[#This Row],[Full Name]],Table36[],1,0)</f>
        <v>#N/A</v>
      </c>
      <c r="E121" s="1">
        <v>42789.531805555547</v>
      </c>
      <c r="F121" t="s">
        <v>59</v>
      </c>
      <c r="G121" t="s">
        <v>2890</v>
      </c>
      <c r="O121" t="s">
        <v>945</v>
      </c>
      <c r="P121" t="s">
        <v>946</v>
      </c>
      <c r="Q121" t="s">
        <v>526</v>
      </c>
      <c r="AK121" t="s">
        <v>62</v>
      </c>
      <c r="AL121" t="s">
        <v>63</v>
      </c>
      <c r="AO121" t="s">
        <v>408</v>
      </c>
      <c r="AP121" t="s">
        <v>526</v>
      </c>
      <c r="BB121" t="s">
        <v>2892</v>
      </c>
      <c r="BC121" t="s">
        <v>2893</v>
      </c>
      <c r="BD121" t="s">
        <v>2894</v>
      </c>
      <c r="BF121" t="s">
        <v>69</v>
      </c>
    </row>
    <row r="122" spans="1:58" x14ac:dyDescent="0.2">
      <c r="A122" t="s">
        <v>2905</v>
      </c>
      <c r="B122" t="s">
        <v>2902</v>
      </c>
      <c r="C122" t="e">
        <f>VLOOKUP(Table15[[#This Row],[Full Name]],payroll_active[],1,0)</f>
        <v>#N/A</v>
      </c>
      <c r="D122" t="e">
        <f>VLOOKUP(Table15[[#This Row],[Full Name]],Table36[],1,0)</f>
        <v>#N/A</v>
      </c>
      <c r="E122" s="1">
        <v>42789.531805555547</v>
      </c>
      <c r="F122" t="s">
        <v>59</v>
      </c>
      <c r="G122" t="s">
        <v>2901</v>
      </c>
      <c r="O122" t="s">
        <v>945</v>
      </c>
      <c r="P122" t="s">
        <v>946</v>
      </c>
      <c r="Q122" t="s">
        <v>526</v>
      </c>
      <c r="AK122" t="s">
        <v>62</v>
      </c>
      <c r="AL122" t="s">
        <v>63</v>
      </c>
      <c r="AO122" t="s">
        <v>408</v>
      </c>
      <c r="AP122" t="s">
        <v>526</v>
      </c>
      <c r="BB122" t="s">
        <v>2903</v>
      </c>
      <c r="BC122" t="s">
        <v>2904</v>
      </c>
      <c r="BD122" t="s">
        <v>426</v>
      </c>
      <c r="BF122" t="s">
        <v>69</v>
      </c>
    </row>
    <row r="123" spans="1:58" x14ac:dyDescent="0.2">
      <c r="A123" t="s">
        <v>2923</v>
      </c>
      <c r="B123" t="s">
        <v>2921</v>
      </c>
      <c r="C123" t="e">
        <f>VLOOKUP(Table15[[#This Row],[Full Name]],payroll_active[],1,0)</f>
        <v>#N/A</v>
      </c>
      <c r="D123" t="e">
        <f>VLOOKUP(Table15[[#This Row],[Full Name]],Table36[],1,0)</f>
        <v>#N/A</v>
      </c>
      <c r="E123" s="1">
        <v>42789.531805555547</v>
      </c>
      <c r="F123" t="s">
        <v>59</v>
      </c>
      <c r="G123" t="s">
        <v>2920</v>
      </c>
      <c r="O123" t="s">
        <v>926</v>
      </c>
      <c r="P123" t="s">
        <v>927</v>
      </c>
      <c r="Q123" t="s">
        <v>526</v>
      </c>
      <c r="AK123" t="s">
        <v>62</v>
      </c>
      <c r="AL123" t="s">
        <v>63</v>
      </c>
      <c r="AO123" t="s">
        <v>408</v>
      </c>
      <c r="AP123" t="s">
        <v>526</v>
      </c>
      <c r="BB123" t="s">
        <v>2058</v>
      </c>
      <c r="BC123" t="s">
        <v>2922</v>
      </c>
      <c r="BD123" t="s">
        <v>931</v>
      </c>
      <c r="BF123" t="s">
        <v>69</v>
      </c>
    </row>
    <row r="124" spans="1:58" x14ac:dyDescent="0.2">
      <c r="A124" t="s">
        <v>2963</v>
      </c>
      <c r="B124" t="s">
        <v>2960</v>
      </c>
      <c r="C124" t="e">
        <f>VLOOKUP(Table15[[#This Row],[Full Name]],payroll_active[],1,0)</f>
        <v>#N/A</v>
      </c>
      <c r="D124" t="e">
        <f>VLOOKUP(Table15[[#This Row],[Full Name]],Table36[],1,0)</f>
        <v>#N/A</v>
      </c>
      <c r="E124" s="1">
        <v>42789.531782407408</v>
      </c>
      <c r="F124" t="s">
        <v>59</v>
      </c>
      <c r="G124" t="s">
        <v>2959</v>
      </c>
      <c r="O124" t="s">
        <v>911</v>
      </c>
      <c r="P124" t="s">
        <v>912</v>
      </c>
      <c r="Q124" t="s">
        <v>407</v>
      </c>
      <c r="AK124" t="s">
        <v>62</v>
      </c>
      <c r="AL124" t="s">
        <v>63</v>
      </c>
      <c r="AO124" t="s">
        <v>408</v>
      </c>
      <c r="AP124" t="s">
        <v>407</v>
      </c>
      <c r="BB124" t="s">
        <v>2961</v>
      </c>
      <c r="BC124" t="s">
        <v>2962</v>
      </c>
      <c r="BD124" t="s">
        <v>2070</v>
      </c>
      <c r="BF124" t="s">
        <v>69</v>
      </c>
    </row>
    <row r="125" spans="1:58" x14ac:dyDescent="0.2">
      <c r="A125" t="s">
        <v>2979</v>
      </c>
      <c r="B125" t="s">
        <v>2977</v>
      </c>
      <c r="C125" t="e">
        <f>VLOOKUP(Table15[[#This Row],[Full Name]],payroll_active[],1,0)</f>
        <v>#N/A</v>
      </c>
      <c r="D125" t="e">
        <f>VLOOKUP(Table15[[#This Row],[Full Name]],Table36[],1,0)</f>
        <v>#N/A</v>
      </c>
      <c r="E125" s="1">
        <v>42789.531782407408</v>
      </c>
      <c r="F125" t="s">
        <v>59</v>
      </c>
      <c r="G125" t="s">
        <v>2976</v>
      </c>
      <c r="O125" t="s">
        <v>1885</v>
      </c>
      <c r="P125" t="s">
        <v>1886</v>
      </c>
      <c r="Q125" t="s">
        <v>407</v>
      </c>
      <c r="AK125" t="s">
        <v>62</v>
      </c>
      <c r="AL125" t="s">
        <v>63</v>
      </c>
      <c r="AO125" t="s">
        <v>408</v>
      </c>
      <c r="AP125" t="s">
        <v>407</v>
      </c>
      <c r="BB125" t="s">
        <v>2520</v>
      </c>
      <c r="BC125" t="s">
        <v>2978</v>
      </c>
      <c r="BD125" t="s">
        <v>845</v>
      </c>
      <c r="BF125" t="s">
        <v>69</v>
      </c>
    </row>
    <row r="126" spans="1:58" x14ac:dyDescent="0.2">
      <c r="A126" t="s">
        <v>2989</v>
      </c>
      <c r="B126" t="s">
        <v>2986</v>
      </c>
      <c r="C126" t="e">
        <f>VLOOKUP(Table15[[#This Row],[Full Name]],payroll_active[],1,0)</f>
        <v>#N/A</v>
      </c>
      <c r="D126" t="e">
        <f>VLOOKUP(Table15[[#This Row],[Full Name]],Table36[],1,0)</f>
        <v>#N/A</v>
      </c>
      <c r="E126" s="1">
        <v>42789.531770833331</v>
      </c>
      <c r="F126" t="s">
        <v>59</v>
      </c>
      <c r="G126" t="s">
        <v>2985</v>
      </c>
      <c r="O126" t="s">
        <v>1885</v>
      </c>
      <c r="P126" t="s">
        <v>1886</v>
      </c>
      <c r="Q126" t="s">
        <v>526</v>
      </c>
      <c r="AK126" t="s">
        <v>62</v>
      </c>
      <c r="AL126" t="s">
        <v>63</v>
      </c>
      <c r="AO126" t="s">
        <v>408</v>
      </c>
      <c r="AP126" t="s">
        <v>526</v>
      </c>
      <c r="BB126" t="s">
        <v>2987</v>
      </c>
      <c r="BC126" t="s">
        <v>2988</v>
      </c>
      <c r="BD126" t="s">
        <v>2974</v>
      </c>
      <c r="BF126" t="s">
        <v>69</v>
      </c>
    </row>
    <row r="127" spans="1:58" x14ac:dyDescent="0.2">
      <c r="A127" t="s">
        <v>3057</v>
      </c>
      <c r="B127" t="s">
        <v>3054</v>
      </c>
      <c r="C127" t="e">
        <f>VLOOKUP(Table15[[#This Row],[Full Name]],payroll_active[],1,0)</f>
        <v>#N/A</v>
      </c>
      <c r="D127" t="e">
        <f>VLOOKUP(Table15[[#This Row],[Full Name]],Table36[],1,0)</f>
        <v>#N/A</v>
      </c>
      <c r="E127" s="1">
        <v>42789.531747685192</v>
      </c>
      <c r="F127" t="s">
        <v>59</v>
      </c>
      <c r="G127" t="s">
        <v>3053</v>
      </c>
      <c r="O127" t="s">
        <v>2046</v>
      </c>
      <c r="P127" t="s">
        <v>2052</v>
      </c>
      <c r="Q127" t="s">
        <v>526</v>
      </c>
      <c r="AK127" t="s">
        <v>62</v>
      </c>
      <c r="AL127" t="s">
        <v>63</v>
      </c>
      <c r="AO127" t="s">
        <v>408</v>
      </c>
      <c r="AP127" t="s">
        <v>526</v>
      </c>
      <c r="BB127" t="s">
        <v>3055</v>
      </c>
      <c r="BC127" t="s">
        <v>3056</v>
      </c>
      <c r="BD127" t="s">
        <v>937</v>
      </c>
      <c r="BF127" t="s">
        <v>69</v>
      </c>
    </row>
    <row r="128" spans="1:58" x14ac:dyDescent="0.2">
      <c r="A128" t="s">
        <v>3068</v>
      </c>
      <c r="B128" t="s">
        <v>3065</v>
      </c>
      <c r="C128" t="e">
        <f>VLOOKUP(Table15[[#This Row],[Full Name]],payroll_active[],1,0)</f>
        <v>#N/A</v>
      </c>
      <c r="D128" t="e">
        <f>VLOOKUP(Table15[[#This Row],[Full Name]],Table36[],1,0)</f>
        <v>#N/A</v>
      </c>
      <c r="E128" s="1">
        <v>42789.531747685192</v>
      </c>
      <c r="F128" t="s">
        <v>59</v>
      </c>
      <c r="G128" t="s">
        <v>3064</v>
      </c>
      <c r="O128" t="s">
        <v>2046</v>
      </c>
      <c r="P128" t="s">
        <v>2052</v>
      </c>
      <c r="Q128" t="s">
        <v>526</v>
      </c>
      <c r="AK128" t="s">
        <v>62</v>
      </c>
      <c r="AL128" t="s">
        <v>63</v>
      </c>
      <c r="AO128" t="s">
        <v>408</v>
      </c>
      <c r="AP128" t="s">
        <v>526</v>
      </c>
      <c r="BB128" t="s">
        <v>3066</v>
      </c>
      <c r="BC128" t="s">
        <v>3067</v>
      </c>
      <c r="BD128" t="s">
        <v>135</v>
      </c>
      <c r="BF128" t="s">
        <v>69</v>
      </c>
    </row>
    <row r="129" spans="1:58" x14ac:dyDescent="0.2">
      <c r="A129" t="s">
        <v>3073</v>
      </c>
      <c r="B129" t="s">
        <v>3070</v>
      </c>
      <c r="C129" t="e">
        <f>VLOOKUP(Table15[[#This Row],[Full Name]],payroll_active[],1,0)</f>
        <v>#N/A</v>
      </c>
      <c r="D129" t="e">
        <f>VLOOKUP(Table15[[#This Row],[Full Name]],Table36[],1,0)</f>
        <v>#N/A</v>
      </c>
      <c r="E129" s="1">
        <v>42789.531736111108</v>
      </c>
      <c r="F129" t="s">
        <v>59</v>
      </c>
      <c r="G129" t="s">
        <v>3069</v>
      </c>
      <c r="O129" t="s">
        <v>2046</v>
      </c>
      <c r="P129" t="s">
        <v>2052</v>
      </c>
      <c r="Q129" t="s">
        <v>526</v>
      </c>
      <c r="AK129" t="s">
        <v>62</v>
      </c>
      <c r="AL129" t="s">
        <v>63</v>
      </c>
      <c r="AO129" t="s">
        <v>408</v>
      </c>
      <c r="AP129" t="s">
        <v>526</v>
      </c>
      <c r="BB129" t="s">
        <v>3071</v>
      </c>
      <c r="BC129" t="s">
        <v>3072</v>
      </c>
      <c r="BD129" t="s">
        <v>350</v>
      </c>
      <c r="BF129" t="s">
        <v>69</v>
      </c>
    </row>
    <row r="130" spans="1:58" x14ac:dyDescent="0.2">
      <c r="A130" t="s">
        <v>3077</v>
      </c>
      <c r="B130" t="s">
        <v>3075</v>
      </c>
      <c r="C130" t="e">
        <f>VLOOKUP(Table15[[#This Row],[Full Name]],payroll_active[],1,0)</f>
        <v>#N/A</v>
      </c>
      <c r="D130" t="e">
        <f>VLOOKUP(Table15[[#This Row],[Full Name]],Table36[],1,0)</f>
        <v>#N/A</v>
      </c>
      <c r="E130" s="1">
        <v>42789.531736111108</v>
      </c>
      <c r="F130" t="s">
        <v>59</v>
      </c>
      <c r="G130" t="s">
        <v>3074</v>
      </c>
      <c r="O130" t="s">
        <v>1303</v>
      </c>
      <c r="P130" t="s">
        <v>1304</v>
      </c>
      <c r="Q130" t="s">
        <v>526</v>
      </c>
      <c r="AK130" t="s">
        <v>62</v>
      </c>
      <c r="AL130" t="s">
        <v>63</v>
      </c>
      <c r="AO130" t="s">
        <v>408</v>
      </c>
      <c r="AP130" t="s">
        <v>526</v>
      </c>
      <c r="BB130" t="s">
        <v>3076</v>
      </c>
      <c r="BC130" t="s">
        <v>75</v>
      </c>
      <c r="BD130" t="s">
        <v>434</v>
      </c>
      <c r="BF130" t="s">
        <v>69</v>
      </c>
    </row>
    <row r="131" spans="1:58" x14ac:dyDescent="0.2">
      <c r="A131" t="s">
        <v>3082</v>
      </c>
      <c r="B131" t="s">
        <v>3079</v>
      </c>
      <c r="C131" t="e">
        <f>VLOOKUP(Table15[[#This Row],[Full Name]],payroll_active[],1,0)</f>
        <v>#N/A</v>
      </c>
      <c r="D131" t="e">
        <f>VLOOKUP(Table15[[#This Row],[Full Name]],Table36[],1,0)</f>
        <v>#N/A</v>
      </c>
      <c r="E131" s="1">
        <v>42789.531736111108</v>
      </c>
      <c r="F131" t="s">
        <v>59</v>
      </c>
      <c r="G131" t="s">
        <v>3078</v>
      </c>
      <c r="O131" t="s">
        <v>1303</v>
      </c>
      <c r="P131" t="s">
        <v>1304</v>
      </c>
      <c r="Q131" t="s">
        <v>526</v>
      </c>
      <c r="AK131" t="s">
        <v>62</v>
      </c>
      <c r="AL131" t="s">
        <v>63</v>
      </c>
      <c r="AO131" t="s">
        <v>408</v>
      </c>
      <c r="AP131" t="s">
        <v>526</v>
      </c>
      <c r="BB131" t="s">
        <v>3080</v>
      </c>
      <c r="BC131" t="s">
        <v>3081</v>
      </c>
      <c r="BD131" t="s">
        <v>434</v>
      </c>
      <c r="BF131" t="s">
        <v>69</v>
      </c>
    </row>
    <row r="132" spans="1:58" x14ac:dyDescent="0.2">
      <c r="A132" t="s">
        <v>3087</v>
      </c>
      <c r="B132" t="s">
        <v>3085</v>
      </c>
      <c r="C132" t="e">
        <f>VLOOKUP(Table15[[#This Row],[Full Name]],payroll_active[],1,0)</f>
        <v>#N/A</v>
      </c>
      <c r="D132" t="e">
        <f>VLOOKUP(Table15[[#This Row],[Full Name]],Table36[],1,0)</f>
        <v>#N/A</v>
      </c>
      <c r="E132" s="1">
        <v>42789.531736111108</v>
      </c>
      <c r="F132" t="s">
        <v>59</v>
      </c>
      <c r="G132" t="s">
        <v>3083</v>
      </c>
      <c r="O132" t="s">
        <v>822</v>
      </c>
      <c r="P132" t="s">
        <v>823</v>
      </c>
      <c r="Q132" t="s">
        <v>526</v>
      </c>
      <c r="W132" t="s">
        <v>3084</v>
      </c>
      <c r="AK132" t="s">
        <v>62</v>
      </c>
      <c r="AL132" t="s">
        <v>63</v>
      </c>
      <c r="AO132" t="s">
        <v>408</v>
      </c>
      <c r="AP132" t="s">
        <v>526</v>
      </c>
      <c r="BB132" t="s">
        <v>3086</v>
      </c>
      <c r="BC132" t="s">
        <v>75</v>
      </c>
      <c r="BD132" t="s">
        <v>464</v>
      </c>
      <c r="BF132" t="s">
        <v>69</v>
      </c>
    </row>
    <row r="133" spans="1:58" x14ac:dyDescent="0.2">
      <c r="A133" t="s">
        <v>3108</v>
      </c>
      <c r="B133" t="s">
        <v>3105</v>
      </c>
      <c r="C133" t="e">
        <f>VLOOKUP(Table15[[#This Row],[Full Name]],payroll_active[],1,0)</f>
        <v>#N/A</v>
      </c>
      <c r="D133" t="e">
        <f>VLOOKUP(Table15[[#This Row],[Full Name]],Table36[],1,0)</f>
        <v>#N/A</v>
      </c>
      <c r="E133" s="1">
        <v>42789.531724537039</v>
      </c>
      <c r="F133" t="s">
        <v>59</v>
      </c>
      <c r="G133" t="s">
        <v>3103</v>
      </c>
      <c r="O133" t="s">
        <v>814</v>
      </c>
      <c r="P133" t="s">
        <v>815</v>
      </c>
      <c r="Q133" t="s">
        <v>526</v>
      </c>
      <c r="W133" t="s">
        <v>3104</v>
      </c>
      <c r="AK133" t="s">
        <v>62</v>
      </c>
      <c r="AL133" t="s">
        <v>63</v>
      </c>
      <c r="AO133" t="s">
        <v>408</v>
      </c>
      <c r="AP133" t="s">
        <v>526</v>
      </c>
      <c r="BB133" t="s">
        <v>3106</v>
      </c>
      <c r="BC133" t="s">
        <v>3107</v>
      </c>
      <c r="BD133" t="s">
        <v>1845</v>
      </c>
      <c r="BF133" t="s">
        <v>69</v>
      </c>
    </row>
    <row r="134" spans="1:58" x14ac:dyDescent="0.2">
      <c r="A134" t="s">
        <v>3135</v>
      </c>
      <c r="B134" t="s">
        <v>3132</v>
      </c>
      <c r="C134" t="e">
        <f>VLOOKUP(Table15[[#This Row],[Full Name]],payroll_active[],1,0)</f>
        <v>#N/A</v>
      </c>
      <c r="D134" t="e">
        <f>VLOOKUP(Table15[[#This Row],[Full Name]],Table36[],1,0)</f>
        <v>#N/A</v>
      </c>
      <c r="E134" s="1">
        <v>42789.531712962962</v>
      </c>
      <c r="F134" t="s">
        <v>59</v>
      </c>
      <c r="G134" t="s">
        <v>3131</v>
      </c>
      <c r="O134" t="s">
        <v>2525</v>
      </c>
      <c r="P134" t="s">
        <v>2526</v>
      </c>
      <c r="Q134" t="s">
        <v>407</v>
      </c>
      <c r="AK134" t="s">
        <v>62</v>
      </c>
      <c r="AL134" t="s">
        <v>63</v>
      </c>
      <c r="AO134" t="s">
        <v>408</v>
      </c>
      <c r="AP134" t="s">
        <v>407</v>
      </c>
      <c r="BB134" t="s">
        <v>3133</v>
      </c>
      <c r="BC134" t="s">
        <v>3134</v>
      </c>
      <c r="BD134" t="s">
        <v>957</v>
      </c>
      <c r="BF134" t="s">
        <v>69</v>
      </c>
    </row>
    <row r="135" spans="1:58" x14ac:dyDescent="0.2">
      <c r="A135" t="s">
        <v>3159</v>
      </c>
      <c r="B135" t="s">
        <v>3156</v>
      </c>
      <c r="C135" t="e">
        <f>VLOOKUP(Table15[[#This Row],[Full Name]],payroll_active[],1,0)</f>
        <v>#N/A</v>
      </c>
      <c r="D135" t="e">
        <f>VLOOKUP(Table15[[#This Row],[Full Name]],Table36[],1,0)</f>
        <v>#N/A</v>
      </c>
      <c r="E135" s="1">
        <v>42789.531712962962</v>
      </c>
      <c r="F135" t="s">
        <v>59</v>
      </c>
      <c r="G135" t="s">
        <v>3155</v>
      </c>
      <c r="O135" t="s">
        <v>754</v>
      </c>
      <c r="P135" t="s">
        <v>755</v>
      </c>
      <c r="Q135" t="s">
        <v>526</v>
      </c>
      <c r="AK135" t="s">
        <v>62</v>
      </c>
      <c r="AL135" t="s">
        <v>63</v>
      </c>
      <c r="AO135" t="s">
        <v>408</v>
      </c>
      <c r="AP135" t="s">
        <v>526</v>
      </c>
      <c r="BB135" t="s">
        <v>3157</v>
      </c>
      <c r="BC135" t="s">
        <v>3158</v>
      </c>
      <c r="BD135" t="s">
        <v>434</v>
      </c>
      <c r="BF135" t="s">
        <v>69</v>
      </c>
    </row>
    <row r="136" spans="1:58" x14ac:dyDescent="0.2">
      <c r="A136" t="s">
        <v>3175</v>
      </c>
      <c r="B136" t="s">
        <v>3172</v>
      </c>
      <c r="C136" t="e">
        <f>VLOOKUP(Table15[[#This Row],[Full Name]],payroll_active[],1,0)</f>
        <v>#N/A</v>
      </c>
      <c r="D136" t="e">
        <f>VLOOKUP(Table15[[#This Row],[Full Name]],Table36[],1,0)</f>
        <v>#N/A</v>
      </c>
      <c r="E136" s="1">
        <v>42789.531701388893</v>
      </c>
      <c r="F136" t="s">
        <v>59</v>
      </c>
      <c r="G136" t="s">
        <v>3171</v>
      </c>
      <c r="O136" t="s">
        <v>1848</v>
      </c>
      <c r="P136" t="s">
        <v>1849</v>
      </c>
      <c r="Q136" t="s">
        <v>526</v>
      </c>
      <c r="AK136" t="s">
        <v>62</v>
      </c>
      <c r="AL136" t="s">
        <v>63</v>
      </c>
      <c r="AO136" t="s">
        <v>408</v>
      </c>
      <c r="AP136" t="s">
        <v>526</v>
      </c>
      <c r="BB136" t="s">
        <v>3173</v>
      </c>
      <c r="BC136" t="s">
        <v>3174</v>
      </c>
      <c r="BD136" t="s">
        <v>456</v>
      </c>
      <c r="BF136" t="s">
        <v>69</v>
      </c>
    </row>
    <row r="137" spans="1:58" x14ac:dyDescent="0.2">
      <c r="A137" t="s">
        <v>3205</v>
      </c>
      <c r="B137" t="s">
        <v>3202</v>
      </c>
      <c r="C137" t="e">
        <f>VLOOKUP(Table15[[#This Row],[Full Name]],payroll_active[],1,0)</f>
        <v>#N/A</v>
      </c>
      <c r="D137" t="e">
        <f>VLOOKUP(Table15[[#This Row],[Full Name]],Table36[],1,0)</f>
        <v>#N/A</v>
      </c>
      <c r="E137" s="1">
        <v>42789.531689814823</v>
      </c>
      <c r="F137" t="s">
        <v>59</v>
      </c>
      <c r="G137" t="s">
        <v>3200</v>
      </c>
      <c r="N137" t="s">
        <v>3201</v>
      </c>
      <c r="O137" t="s">
        <v>472</v>
      </c>
      <c r="P137" t="s">
        <v>473</v>
      </c>
      <c r="Q137" t="s">
        <v>526</v>
      </c>
      <c r="AK137" t="s">
        <v>62</v>
      </c>
      <c r="AL137" t="s">
        <v>63</v>
      </c>
      <c r="AO137" t="s">
        <v>408</v>
      </c>
      <c r="AP137" t="s">
        <v>526</v>
      </c>
      <c r="BB137" t="s">
        <v>3203</v>
      </c>
      <c r="BC137" t="s">
        <v>3204</v>
      </c>
      <c r="BD137" t="s">
        <v>827</v>
      </c>
      <c r="BF137" t="s">
        <v>69</v>
      </c>
    </row>
    <row r="138" spans="1:58" x14ac:dyDescent="0.2">
      <c r="A138" t="s">
        <v>3244</v>
      </c>
      <c r="B138" t="s">
        <v>3240</v>
      </c>
      <c r="C138" t="e">
        <f>VLOOKUP(Table15[[#This Row],[Full Name]],payroll_active[],1,0)</f>
        <v>#N/A</v>
      </c>
      <c r="D138" t="e">
        <f>VLOOKUP(Table15[[#This Row],[Full Name]],Table36[],1,0)</f>
        <v>#N/A</v>
      </c>
      <c r="E138" s="1">
        <v>42789.531678240739</v>
      </c>
      <c r="F138" t="s">
        <v>59</v>
      </c>
      <c r="G138" t="s">
        <v>3239</v>
      </c>
      <c r="O138" t="s">
        <v>1285</v>
      </c>
      <c r="P138" t="s">
        <v>1286</v>
      </c>
      <c r="Q138" t="s">
        <v>526</v>
      </c>
      <c r="AK138" t="s">
        <v>62</v>
      </c>
      <c r="AL138" t="s">
        <v>63</v>
      </c>
      <c r="AO138" t="s">
        <v>408</v>
      </c>
      <c r="AP138" t="s">
        <v>526</v>
      </c>
      <c r="BB138" t="s">
        <v>3241</v>
      </c>
      <c r="BC138" t="s">
        <v>3242</v>
      </c>
      <c r="BD138" t="s">
        <v>3243</v>
      </c>
      <c r="BF138" t="s">
        <v>69</v>
      </c>
    </row>
    <row r="139" spans="1:58" x14ac:dyDescent="0.2">
      <c r="A139" t="s">
        <v>3260</v>
      </c>
      <c r="B139" t="s">
        <v>3257</v>
      </c>
      <c r="C139" t="e">
        <f>VLOOKUP(Table15[[#This Row],[Full Name]],payroll_active[],1,0)</f>
        <v>#N/A</v>
      </c>
      <c r="D139" t="e">
        <f>VLOOKUP(Table15[[#This Row],[Full Name]],Table36[],1,0)</f>
        <v>#N/A</v>
      </c>
      <c r="E139" s="1">
        <v>42789.531678240739</v>
      </c>
      <c r="F139" t="s">
        <v>59</v>
      </c>
      <c r="G139" t="s">
        <v>3255</v>
      </c>
      <c r="O139" t="s">
        <v>1285</v>
      </c>
      <c r="P139" t="s">
        <v>1286</v>
      </c>
      <c r="Q139" t="s">
        <v>526</v>
      </c>
      <c r="W139" t="s">
        <v>3256</v>
      </c>
      <c r="AK139" t="s">
        <v>62</v>
      </c>
      <c r="AL139" t="s">
        <v>63</v>
      </c>
      <c r="AO139" t="s">
        <v>408</v>
      </c>
      <c r="AP139" t="s">
        <v>526</v>
      </c>
      <c r="BB139" t="s">
        <v>3258</v>
      </c>
      <c r="BC139" t="s">
        <v>3259</v>
      </c>
      <c r="BD139" t="s">
        <v>1200</v>
      </c>
      <c r="BF139" t="s">
        <v>69</v>
      </c>
    </row>
    <row r="140" spans="1:58" x14ac:dyDescent="0.2">
      <c r="A140" t="s">
        <v>3271</v>
      </c>
      <c r="B140" t="s">
        <v>3268</v>
      </c>
      <c r="C140" t="e">
        <f>VLOOKUP(Table15[[#This Row],[Full Name]],payroll_active[],1,0)</f>
        <v>#N/A</v>
      </c>
      <c r="D140" t="e">
        <f>VLOOKUP(Table15[[#This Row],[Full Name]],Table36[],1,0)</f>
        <v>#N/A</v>
      </c>
      <c r="E140" s="1">
        <v>42789.531678240739</v>
      </c>
      <c r="F140" t="s">
        <v>59</v>
      </c>
      <c r="G140" t="s">
        <v>3266</v>
      </c>
      <c r="O140" t="s">
        <v>1285</v>
      </c>
      <c r="P140" t="s">
        <v>1286</v>
      </c>
      <c r="Q140" t="s">
        <v>526</v>
      </c>
      <c r="W140" t="s">
        <v>3267</v>
      </c>
      <c r="AK140" t="s">
        <v>62</v>
      </c>
      <c r="AL140" t="s">
        <v>63</v>
      </c>
      <c r="AO140" t="s">
        <v>408</v>
      </c>
      <c r="AP140" t="s">
        <v>526</v>
      </c>
      <c r="BB140" t="s">
        <v>3269</v>
      </c>
      <c r="BC140" t="s">
        <v>3270</v>
      </c>
      <c r="BD140" t="s">
        <v>937</v>
      </c>
      <c r="BF140" t="s">
        <v>69</v>
      </c>
    </row>
    <row r="141" spans="1:58" x14ac:dyDescent="0.2">
      <c r="A141" t="s">
        <v>3327</v>
      </c>
      <c r="B141" t="s">
        <v>3324</v>
      </c>
      <c r="C141" t="e">
        <f>VLOOKUP(Table15[[#This Row],[Full Name]],payroll_active[],1,0)</f>
        <v>#N/A</v>
      </c>
      <c r="D141" t="e">
        <f>VLOOKUP(Table15[[#This Row],[Full Name]],Table36[],1,0)</f>
        <v>#N/A</v>
      </c>
      <c r="E141" s="1">
        <v>42789.531655092593</v>
      </c>
      <c r="F141" t="s">
        <v>59</v>
      </c>
      <c r="G141" t="s">
        <v>3322</v>
      </c>
      <c r="N141" t="s">
        <v>3323</v>
      </c>
      <c r="O141" t="s">
        <v>2622</v>
      </c>
      <c r="P141" t="s">
        <v>2623</v>
      </c>
      <c r="Q141" t="s">
        <v>526</v>
      </c>
      <c r="AK141" t="s">
        <v>62</v>
      </c>
      <c r="AL141" t="s">
        <v>63</v>
      </c>
      <c r="AO141" t="s">
        <v>408</v>
      </c>
      <c r="AP141" t="s">
        <v>526</v>
      </c>
      <c r="BB141" t="s">
        <v>3325</v>
      </c>
      <c r="BC141" t="s">
        <v>3326</v>
      </c>
      <c r="BD141" t="s">
        <v>811</v>
      </c>
      <c r="BF141" t="s">
        <v>69</v>
      </c>
    </row>
    <row r="142" spans="1:58" x14ac:dyDescent="0.2">
      <c r="A142" t="s">
        <v>3344</v>
      </c>
      <c r="B142" t="s">
        <v>3340</v>
      </c>
      <c r="C142" t="e">
        <f>VLOOKUP(Table15[[#This Row],[Full Name]],payroll_active[],1,0)</f>
        <v>#N/A</v>
      </c>
      <c r="D142" t="e">
        <f>VLOOKUP(Table15[[#This Row],[Full Name]],Table36[],1,0)</f>
        <v>#N/A</v>
      </c>
      <c r="E142" s="1">
        <v>42789.531643518523</v>
      </c>
      <c r="F142" t="s">
        <v>59</v>
      </c>
      <c r="G142" t="s">
        <v>3339</v>
      </c>
      <c r="O142" t="s">
        <v>572</v>
      </c>
      <c r="P142" t="s">
        <v>573</v>
      </c>
      <c r="Q142" t="s">
        <v>526</v>
      </c>
      <c r="AK142" t="s">
        <v>62</v>
      </c>
      <c r="AL142" t="s">
        <v>63</v>
      </c>
      <c r="AO142" t="s">
        <v>408</v>
      </c>
      <c r="AP142" t="s">
        <v>526</v>
      </c>
      <c r="BB142" t="s">
        <v>3341</v>
      </c>
      <c r="BC142" t="s">
        <v>3342</v>
      </c>
      <c r="BD142" t="s">
        <v>3343</v>
      </c>
      <c r="BF142" t="s">
        <v>69</v>
      </c>
    </row>
    <row r="143" spans="1:58" x14ac:dyDescent="0.2">
      <c r="A143" t="s">
        <v>3377</v>
      </c>
      <c r="B143" t="s">
        <v>3374</v>
      </c>
      <c r="C143" t="e">
        <f>VLOOKUP(Table15[[#This Row],[Full Name]],payroll_active[],1,0)</f>
        <v>#N/A</v>
      </c>
      <c r="D143" t="e">
        <f>VLOOKUP(Table15[[#This Row],[Full Name]],Table36[],1,0)</f>
        <v>#N/A</v>
      </c>
      <c r="E143" s="1">
        <v>42789.531631944446</v>
      </c>
      <c r="F143" t="s">
        <v>59</v>
      </c>
      <c r="G143" t="s">
        <v>3373</v>
      </c>
      <c r="O143" t="s">
        <v>546</v>
      </c>
      <c r="P143" t="s">
        <v>547</v>
      </c>
      <c r="Q143" t="s">
        <v>526</v>
      </c>
      <c r="AK143" t="s">
        <v>62</v>
      </c>
      <c r="AL143" t="s">
        <v>63</v>
      </c>
      <c r="AO143" t="s">
        <v>408</v>
      </c>
      <c r="AP143" t="s">
        <v>526</v>
      </c>
      <c r="BB143" t="s">
        <v>3375</v>
      </c>
      <c r="BC143" t="s">
        <v>3376</v>
      </c>
      <c r="BD143" t="s">
        <v>2685</v>
      </c>
      <c r="BF143" t="s">
        <v>69</v>
      </c>
    </row>
    <row r="144" spans="1:58" x14ac:dyDescent="0.2">
      <c r="A144" t="s">
        <v>3395</v>
      </c>
      <c r="B144" t="s">
        <v>3392</v>
      </c>
      <c r="C144" t="e">
        <f>VLOOKUP(Table15[[#This Row],[Full Name]],payroll_active[],1,0)</f>
        <v>#N/A</v>
      </c>
      <c r="D144" t="e">
        <f>VLOOKUP(Table15[[#This Row],[Full Name]],Table36[],1,0)</f>
        <v>#N/A</v>
      </c>
      <c r="E144" s="1">
        <v>42789.53162037037</v>
      </c>
      <c r="F144" t="s">
        <v>59</v>
      </c>
      <c r="G144" t="s">
        <v>3391</v>
      </c>
      <c r="O144" t="s">
        <v>2584</v>
      </c>
      <c r="P144" t="s">
        <v>2585</v>
      </c>
      <c r="Q144" t="s">
        <v>526</v>
      </c>
      <c r="AK144" t="s">
        <v>62</v>
      </c>
      <c r="AL144" t="s">
        <v>63</v>
      </c>
      <c r="AO144" t="s">
        <v>408</v>
      </c>
      <c r="AP144" t="s">
        <v>526</v>
      </c>
      <c r="BB144" t="s">
        <v>2096</v>
      </c>
      <c r="BC144" t="s">
        <v>3393</v>
      </c>
      <c r="BD144" t="s">
        <v>3394</v>
      </c>
      <c r="BF144" t="s">
        <v>69</v>
      </c>
    </row>
    <row r="145" spans="1:58" x14ac:dyDescent="0.2">
      <c r="A145" t="s">
        <v>3489</v>
      </c>
      <c r="B145" t="s">
        <v>3486</v>
      </c>
      <c r="C145" t="e">
        <f>VLOOKUP(Table15[[#This Row],[Full Name]],payroll_active[],1,0)</f>
        <v>#N/A</v>
      </c>
      <c r="D145" t="e">
        <f>VLOOKUP(Table15[[#This Row],[Full Name]],Table36[],1,0)</f>
        <v>#N/A</v>
      </c>
      <c r="E145" s="1">
        <v>42789.530995370369</v>
      </c>
      <c r="F145" t="s">
        <v>59</v>
      </c>
      <c r="G145" t="s">
        <v>3482</v>
      </c>
      <c r="P145" t="s">
        <v>1489</v>
      </c>
      <c r="W145" t="s">
        <v>3483</v>
      </c>
      <c r="Y145" t="s">
        <v>3484</v>
      </c>
      <c r="AJ145" t="s">
        <v>3485</v>
      </c>
      <c r="AK145" t="s">
        <v>62</v>
      </c>
      <c r="AL145" t="s">
        <v>63</v>
      </c>
      <c r="AO145" t="s">
        <v>64</v>
      </c>
      <c r="BB145" t="s">
        <v>3487</v>
      </c>
      <c r="BC145" t="s">
        <v>2138</v>
      </c>
      <c r="BD145" t="s">
        <v>3488</v>
      </c>
      <c r="BF145" t="s">
        <v>69</v>
      </c>
    </row>
    <row r="146" spans="1:58" x14ac:dyDescent="0.2">
      <c r="A146" t="s">
        <v>3517</v>
      </c>
      <c r="B146" t="s">
        <v>3514</v>
      </c>
      <c r="C146" t="e">
        <f>VLOOKUP(Table15[[#This Row],[Full Name]],payroll_active[],1,0)</f>
        <v>#N/A</v>
      </c>
      <c r="D146" t="e">
        <f>VLOOKUP(Table15[[#This Row],[Full Name]],Table36[],1,0)</f>
        <v>#N/A</v>
      </c>
      <c r="E146" s="1">
        <v>42789.5309837963</v>
      </c>
      <c r="F146" t="s">
        <v>59</v>
      </c>
      <c r="G146" t="s">
        <v>3513</v>
      </c>
      <c r="P146" t="s">
        <v>1489</v>
      </c>
      <c r="AK146" t="s">
        <v>62</v>
      </c>
      <c r="AL146" t="s">
        <v>63</v>
      </c>
      <c r="AO146" t="s">
        <v>64</v>
      </c>
      <c r="BB146" t="s">
        <v>3515</v>
      </c>
      <c r="BC146" t="s">
        <v>3516</v>
      </c>
      <c r="BD146" t="s">
        <v>521</v>
      </c>
      <c r="BF146" t="s">
        <v>69</v>
      </c>
    </row>
    <row r="147" spans="1:58" x14ac:dyDescent="0.2">
      <c r="A147" t="s">
        <v>3522</v>
      </c>
      <c r="B147" t="s">
        <v>3519</v>
      </c>
      <c r="C147" t="e">
        <f>VLOOKUP(Table15[[#This Row],[Full Name]],payroll_active[],1,0)</f>
        <v>#N/A</v>
      </c>
      <c r="D147" t="e">
        <f>VLOOKUP(Table15[[#This Row],[Full Name]],Table36[],1,0)</f>
        <v>#N/A</v>
      </c>
      <c r="E147" s="1">
        <v>42789.5309837963</v>
      </c>
      <c r="F147" t="s">
        <v>59</v>
      </c>
      <c r="G147" t="s">
        <v>3518</v>
      </c>
      <c r="P147" t="s">
        <v>1489</v>
      </c>
      <c r="AK147" t="s">
        <v>62</v>
      </c>
      <c r="AL147" t="s">
        <v>63</v>
      </c>
      <c r="AO147" t="s">
        <v>64</v>
      </c>
      <c r="BB147" t="s">
        <v>3520</v>
      </c>
      <c r="BC147" t="s">
        <v>3521</v>
      </c>
      <c r="BD147" t="s">
        <v>827</v>
      </c>
      <c r="BF147" t="s">
        <v>69</v>
      </c>
    </row>
    <row r="148" spans="1:58" x14ac:dyDescent="0.2">
      <c r="A148" t="s">
        <v>3512</v>
      </c>
      <c r="B148" t="s">
        <v>3509</v>
      </c>
      <c r="C148" t="e">
        <f>VLOOKUP(Table15[[#This Row],[Full Name]],payroll_active[],1,0)</f>
        <v>#N/A</v>
      </c>
      <c r="D148" t="e">
        <f>VLOOKUP(Table15[[#This Row],[Full Name]],Table36[],1,0)</f>
        <v>#N/A</v>
      </c>
      <c r="E148" s="1">
        <v>42789.5309837963</v>
      </c>
      <c r="F148" t="s">
        <v>59</v>
      </c>
      <c r="G148" t="s">
        <v>3508</v>
      </c>
      <c r="O148" t="s">
        <v>2046</v>
      </c>
      <c r="P148" t="s">
        <v>2052</v>
      </c>
      <c r="Q148" t="s">
        <v>526</v>
      </c>
      <c r="AK148" t="s">
        <v>62</v>
      </c>
      <c r="AL148" t="s">
        <v>63</v>
      </c>
      <c r="AO148" t="s">
        <v>408</v>
      </c>
      <c r="AP148" t="s">
        <v>526</v>
      </c>
      <c r="BB148" t="s">
        <v>3360</v>
      </c>
      <c r="BC148" t="s">
        <v>3510</v>
      </c>
      <c r="BD148" t="s">
        <v>3511</v>
      </c>
      <c r="BF148" t="s">
        <v>69</v>
      </c>
    </row>
    <row r="149" spans="1:58" x14ac:dyDescent="0.2">
      <c r="A149" t="s">
        <v>3533</v>
      </c>
      <c r="B149" t="s">
        <v>3530</v>
      </c>
      <c r="C149" t="e">
        <f>VLOOKUP(Table15[[#This Row],[Full Name]],payroll_active[],1,0)</f>
        <v>#N/A</v>
      </c>
      <c r="D149" t="e">
        <f>VLOOKUP(Table15[[#This Row],[Full Name]],Table36[],1,0)</f>
        <v>#N/A</v>
      </c>
      <c r="E149" s="1">
        <v>42789.530972222223</v>
      </c>
      <c r="F149" t="s">
        <v>59</v>
      </c>
      <c r="G149" t="s">
        <v>3529</v>
      </c>
      <c r="P149" t="s">
        <v>1489</v>
      </c>
      <c r="AK149" t="s">
        <v>62</v>
      </c>
      <c r="AL149" t="s">
        <v>63</v>
      </c>
      <c r="AO149" t="s">
        <v>64</v>
      </c>
      <c r="BB149" t="s">
        <v>3531</v>
      </c>
      <c r="BC149" t="s">
        <v>3532</v>
      </c>
      <c r="BD149" t="s">
        <v>521</v>
      </c>
      <c r="BF149" t="s">
        <v>69</v>
      </c>
    </row>
    <row r="150" spans="1:58" x14ac:dyDescent="0.2">
      <c r="A150" t="s">
        <v>3541</v>
      </c>
      <c r="B150" t="s">
        <v>3538</v>
      </c>
      <c r="C150" t="e">
        <f>VLOOKUP(Table15[[#This Row],[Full Name]],payroll_active[],1,0)</f>
        <v>#N/A</v>
      </c>
      <c r="D150" t="e">
        <f>VLOOKUP(Table15[[#This Row],[Full Name]],Table36[],1,0)</f>
        <v>#N/A</v>
      </c>
      <c r="E150" s="1">
        <v>42789.530972222223</v>
      </c>
      <c r="F150" t="s">
        <v>59</v>
      </c>
      <c r="G150" t="s">
        <v>3534</v>
      </c>
      <c r="P150" t="s">
        <v>1489</v>
      </c>
      <c r="W150" t="s">
        <v>3535</v>
      </c>
      <c r="Y150" t="s">
        <v>3536</v>
      </c>
      <c r="AJ150" t="s">
        <v>3537</v>
      </c>
      <c r="AK150" t="s">
        <v>62</v>
      </c>
      <c r="AL150" t="s">
        <v>63</v>
      </c>
      <c r="AO150" t="s">
        <v>64</v>
      </c>
      <c r="BB150" t="s">
        <v>3539</v>
      </c>
      <c r="BC150" t="s">
        <v>3540</v>
      </c>
      <c r="BD150" t="s">
        <v>375</v>
      </c>
      <c r="BF150" t="s">
        <v>69</v>
      </c>
    </row>
    <row r="151" spans="1:58" x14ac:dyDescent="0.2">
      <c r="A151" t="s">
        <v>3552</v>
      </c>
      <c r="B151" t="s">
        <v>3549</v>
      </c>
      <c r="C151" t="e">
        <f>VLOOKUP(Table15[[#This Row],[Full Name]],payroll_active[],1,0)</f>
        <v>#N/A</v>
      </c>
      <c r="D151" t="e">
        <f>VLOOKUP(Table15[[#This Row],[Full Name]],Table36[],1,0)</f>
        <v>#N/A</v>
      </c>
      <c r="E151" s="1">
        <v>42789.530972222223</v>
      </c>
      <c r="F151" t="s">
        <v>59</v>
      </c>
      <c r="G151" t="s">
        <v>3548</v>
      </c>
      <c r="P151" t="s">
        <v>1798</v>
      </c>
      <c r="AK151" t="s">
        <v>62</v>
      </c>
      <c r="AL151" t="s">
        <v>63</v>
      </c>
      <c r="AO151" t="s">
        <v>64</v>
      </c>
      <c r="BB151" t="s">
        <v>3550</v>
      </c>
      <c r="BC151" t="s">
        <v>3551</v>
      </c>
      <c r="BD151" t="s">
        <v>1101</v>
      </c>
      <c r="BF151" t="s">
        <v>69</v>
      </c>
    </row>
    <row r="152" spans="1:58" x14ac:dyDescent="0.2">
      <c r="A152" t="s">
        <v>3602</v>
      </c>
      <c r="B152" t="s">
        <v>3599</v>
      </c>
      <c r="C152" t="e">
        <f>VLOOKUP(Table15[[#This Row],[Full Name]],payroll_active[],1,0)</f>
        <v>#N/A</v>
      </c>
      <c r="D152" t="e">
        <f>VLOOKUP(Table15[[#This Row],[Full Name]],Table36[],1,0)</f>
        <v>#N/A</v>
      </c>
      <c r="E152" s="1">
        <v>42789.530960648153</v>
      </c>
      <c r="F152" t="s">
        <v>59</v>
      </c>
      <c r="G152" t="s">
        <v>3596</v>
      </c>
      <c r="P152" t="s">
        <v>1401</v>
      </c>
      <c r="Y152" t="s">
        <v>3597</v>
      </c>
      <c r="AJ152" t="s">
        <v>3598</v>
      </c>
      <c r="AK152" t="s">
        <v>62</v>
      </c>
      <c r="AL152" t="s">
        <v>63</v>
      </c>
      <c r="AO152" t="s">
        <v>64</v>
      </c>
      <c r="BB152" t="s">
        <v>3600</v>
      </c>
      <c r="BC152" t="s">
        <v>3601</v>
      </c>
      <c r="BD152" t="s">
        <v>745</v>
      </c>
      <c r="BF152" t="s">
        <v>69</v>
      </c>
    </row>
    <row r="153" spans="1:58" x14ac:dyDescent="0.2">
      <c r="A153" t="s">
        <v>3633</v>
      </c>
      <c r="B153" t="s">
        <v>3630</v>
      </c>
      <c r="C153" t="e">
        <f>VLOOKUP(Table15[[#This Row],[Full Name]],payroll_active[],1,0)</f>
        <v>#N/A</v>
      </c>
      <c r="D153" t="e">
        <f>VLOOKUP(Table15[[#This Row],[Full Name]],Table36[],1,0)</f>
        <v>#N/A</v>
      </c>
      <c r="E153" s="1">
        <v>42789.530949074076</v>
      </c>
      <c r="F153" t="s">
        <v>59</v>
      </c>
      <c r="G153" t="s">
        <v>3628</v>
      </c>
      <c r="N153" t="s">
        <v>3629</v>
      </c>
      <c r="P153" t="s">
        <v>391</v>
      </c>
      <c r="AK153" t="s">
        <v>62</v>
      </c>
      <c r="AL153" t="s">
        <v>63</v>
      </c>
      <c r="AO153" t="s">
        <v>64</v>
      </c>
      <c r="BB153" t="s">
        <v>3631</v>
      </c>
      <c r="BC153" t="s">
        <v>3632</v>
      </c>
      <c r="BD153" t="s">
        <v>2187</v>
      </c>
      <c r="BF153" t="s">
        <v>69</v>
      </c>
    </row>
    <row r="154" spans="1:58" x14ac:dyDescent="0.2">
      <c r="A154" t="s">
        <v>3725</v>
      </c>
      <c r="B154" t="s">
        <v>3722</v>
      </c>
      <c r="C154" t="e">
        <f>VLOOKUP(Table15[[#This Row],[Full Name]],payroll_active[],1,0)</f>
        <v>#N/A</v>
      </c>
      <c r="D154" t="e">
        <f>VLOOKUP(Table15[[#This Row],[Full Name]],Table36[],1,0)</f>
        <v>#N/A</v>
      </c>
      <c r="E154" s="1">
        <v>42789.530925925923</v>
      </c>
      <c r="F154" t="s">
        <v>59</v>
      </c>
      <c r="G154" t="s">
        <v>3719</v>
      </c>
      <c r="O154" t="s">
        <v>3720</v>
      </c>
      <c r="P154" t="s">
        <v>3721</v>
      </c>
      <c r="Q154" t="s">
        <v>407</v>
      </c>
      <c r="AK154" t="s">
        <v>62</v>
      </c>
      <c r="AL154" t="s">
        <v>63</v>
      </c>
      <c r="AO154" t="s">
        <v>408</v>
      </c>
      <c r="AP154" t="s">
        <v>407</v>
      </c>
      <c r="BB154" t="s">
        <v>3723</v>
      </c>
      <c r="BC154" t="s">
        <v>3724</v>
      </c>
      <c r="BD154" t="s">
        <v>375</v>
      </c>
      <c r="BF154" t="s">
        <v>69</v>
      </c>
    </row>
    <row r="155" spans="1:58" x14ac:dyDescent="0.2">
      <c r="A155" t="s">
        <v>3718</v>
      </c>
      <c r="B155" t="s">
        <v>3714</v>
      </c>
      <c r="C155" t="e">
        <f>VLOOKUP(Table15[[#This Row],[Full Name]],payroll_active[],1,0)</f>
        <v>#N/A</v>
      </c>
      <c r="D155" t="e">
        <f>VLOOKUP(Table15[[#This Row],[Full Name]],Table36[],1,0)</f>
        <v>#N/A</v>
      </c>
      <c r="E155" s="1">
        <v>42789.530925925923</v>
      </c>
      <c r="F155" t="s">
        <v>59</v>
      </c>
      <c r="G155" t="s">
        <v>3711</v>
      </c>
      <c r="P155" t="s">
        <v>1401</v>
      </c>
      <c r="Y155" t="s">
        <v>3712</v>
      </c>
      <c r="AJ155" t="s">
        <v>3713</v>
      </c>
      <c r="AK155" t="s">
        <v>62</v>
      </c>
      <c r="AL155" t="s">
        <v>63</v>
      </c>
      <c r="AO155" t="s">
        <v>64</v>
      </c>
      <c r="BB155" t="s">
        <v>3715</v>
      </c>
      <c r="BC155" t="s">
        <v>3716</v>
      </c>
      <c r="BD155" t="s">
        <v>3717</v>
      </c>
      <c r="BF155" t="s">
        <v>69</v>
      </c>
    </row>
    <row r="156" spans="1:58" x14ac:dyDescent="0.2">
      <c r="A156" t="s">
        <v>3797</v>
      </c>
      <c r="B156" t="s">
        <v>3794</v>
      </c>
      <c r="C156" t="e">
        <f>VLOOKUP(Table15[[#This Row],[Full Name]],payroll_active[],1,0)</f>
        <v>#N/A</v>
      </c>
      <c r="D156" t="e">
        <f>VLOOKUP(Table15[[#This Row],[Full Name]],Table36[],1,0)</f>
        <v>#N/A</v>
      </c>
      <c r="E156" s="1">
        <v>42789.530868055554</v>
      </c>
      <c r="F156" t="s">
        <v>59</v>
      </c>
      <c r="G156" t="s">
        <v>3792</v>
      </c>
      <c r="N156" t="s">
        <v>3793</v>
      </c>
      <c r="P156" t="s">
        <v>103</v>
      </c>
      <c r="AK156" t="s">
        <v>62</v>
      </c>
      <c r="AL156" t="s">
        <v>63</v>
      </c>
      <c r="AO156" t="s">
        <v>64</v>
      </c>
      <c r="BB156" t="s">
        <v>3795</v>
      </c>
      <c r="BC156" t="s">
        <v>3796</v>
      </c>
      <c r="BD156" t="s">
        <v>1421</v>
      </c>
      <c r="BF156" t="s">
        <v>69</v>
      </c>
    </row>
    <row r="157" spans="1:58" x14ac:dyDescent="0.2">
      <c r="A157" t="s">
        <v>3801</v>
      </c>
      <c r="B157" t="s">
        <v>3799</v>
      </c>
      <c r="C157" t="e">
        <f>VLOOKUP(Table15[[#This Row],[Full Name]],payroll_active[],1,0)</f>
        <v>#N/A</v>
      </c>
      <c r="D157" t="e">
        <f>VLOOKUP(Table15[[#This Row],[Full Name]],Table36[],1,0)</f>
        <v>#N/A</v>
      </c>
      <c r="E157" s="1">
        <v>42789.530868055554</v>
      </c>
      <c r="F157" t="s">
        <v>59</v>
      </c>
      <c r="G157" t="s">
        <v>3798</v>
      </c>
      <c r="N157" t="s">
        <v>3793</v>
      </c>
      <c r="P157" t="s">
        <v>103</v>
      </c>
      <c r="AK157" t="s">
        <v>62</v>
      </c>
      <c r="AL157" t="s">
        <v>63</v>
      </c>
      <c r="AO157" t="s">
        <v>64</v>
      </c>
      <c r="BB157" t="s">
        <v>3800</v>
      </c>
      <c r="BC157" t="s">
        <v>891</v>
      </c>
      <c r="BD157" t="s">
        <v>1421</v>
      </c>
      <c r="BF157" t="s">
        <v>69</v>
      </c>
    </row>
    <row r="158" spans="1:58" x14ac:dyDescent="0.2">
      <c r="A158" t="s">
        <v>3806</v>
      </c>
      <c r="B158" t="s">
        <v>3803</v>
      </c>
      <c r="C158" t="e">
        <f>VLOOKUP(Table15[[#This Row],[Full Name]],payroll_active[],1,0)</f>
        <v>#N/A</v>
      </c>
      <c r="D158" t="e">
        <f>VLOOKUP(Table15[[#This Row],[Full Name]],Table36[],1,0)</f>
        <v>#N/A</v>
      </c>
      <c r="E158" s="1">
        <v>42789.530868055554</v>
      </c>
      <c r="F158" t="s">
        <v>59</v>
      </c>
      <c r="G158" t="s">
        <v>3802</v>
      </c>
      <c r="N158" t="s">
        <v>3793</v>
      </c>
      <c r="P158" t="s">
        <v>103</v>
      </c>
      <c r="AK158" t="s">
        <v>62</v>
      </c>
      <c r="AL158" t="s">
        <v>63</v>
      </c>
      <c r="AO158" t="s">
        <v>64</v>
      </c>
      <c r="BB158" t="s">
        <v>3804</v>
      </c>
      <c r="BC158" t="s">
        <v>3805</v>
      </c>
      <c r="BD158" t="s">
        <v>1421</v>
      </c>
      <c r="BF158" t="s">
        <v>69</v>
      </c>
    </row>
    <row r="159" spans="1:58" x14ac:dyDescent="0.2">
      <c r="A159" t="s">
        <v>3821</v>
      </c>
      <c r="B159" t="s">
        <v>3818</v>
      </c>
      <c r="C159" t="e">
        <f>VLOOKUP(Table15[[#This Row],[Full Name]],payroll_active[],1,0)</f>
        <v>#N/A</v>
      </c>
      <c r="D159" t="e">
        <f>VLOOKUP(Table15[[#This Row],[Full Name]],Table36[],1,0)</f>
        <v>#N/A</v>
      </c>
      <c r="E159" s="1">
        <v>42789.530856481477</v>
      </c>
      <c r="F159" t="s">
        <v>59</v>
      </c>
      <c r="G159" t="s">
        <v>3817</v>
      </c>
      <c r="P159" t="s">
        <v>84</v>
      </c>
      <c r="AK159" t="s">
        <v>62</v>
      </c>
      <c r="AL159" t="s">
        <v>63</v>
      </c>
      <c r="AO159" t="s">
        <v>64</v>
      </c>
      <c r="BB159" t="s">
        <v>3819</v>
      </c>
      <c r="BC159" t="s">
        <v>3820</v>
      </c>
      <c r="BD159" t="s">
        <v>88</v>
      </c>
      <c r="BF159" t="s">
        <v>69</v>
      </c>
    </row>
    <row r="160" spans="1:58" x14ac:dyDescent="0.2">
      <c r="A160" t="s">
        <v>3843</v>
      </c>
      <c r="B160" t="s">
        <v>3840</v>
      </c>
      <c r="C160" t="e">
        <f>VLOOKUP(Table15[[#This Row],[Full Name]],payroll_active[],1,0)</f>
        <v>#N/A</v>
      </c>
      <c r="D160" t="e">
        <f>VLOOKUP(Table15[[#This Row],[Full Name]],Table36[],1,0)</f>
        <v>#N/A</v>
      </c>
      <c r="E160" s="1">
        <v>42789.512962962966</v>
      </c>
      <c r="F160" t="s">
        <v>1195</v>
      </c>
      <c r="G160" t="s">
        <v>3839</v>
      </c>
      <c r="O160" t="s">
        <v>602</v>
      </c>
      <c r="P160" t="s">
        <v>603</v>
      </c>
      <c r="Q160" t="s">
        <v>526</v>
      </c>
      <c r="AK160" t="s">
        <v>62</v>
      </c>
      <c r="AL160" t="s">
        <v>63</v>
      </c>
      <c r="AO160" t="s">
        <v>408</v>
      </c>
      <c r="AP160" t="s">
        <v>526</v>
      </c>
      <c r="BB160" t="s">
        <v>3841</v>
      </c>
      <c r="BC160" t="s">
        <v>3842</v>
      </c>
      <c r="BD160" t="s">
        <v>607</v>
      </c>
      <c r="BF160" t="s">
        <v>69</v>
      </c>
    </row>
    <row r="161" spans="1:58" x14ac:dyDescent="0.2">
      <c r="A161" t="s">
        <v>3868</v>
      </c>
      <c r="B161" t="s">
        <v>3865</v>
      </c>
      <c r="C161" t="e">
        <f>VLOOKUP(Table15[[#This Row],[Full Name]],payroll_active[],1,0)</f>
        <v>#N/A</v>
      </c>
      <c r="D161" t="e">
        <f>VLOOKUP(Table15[[#This Row],[Full Name]],Table36[],1,0)</f>
        <v>#N/A</v>
      </c>
      <c r="E161" s="1">
        <v>42788.84002314815</v>
      </c>
      <c r="F161" t="s">
        <v>1195</v>
      </c>
      <c r="G161" t="s">
        <v>3864</v>
      </c>
      <c r="O161" t="s">
        <v>771</v>
      </c>
      <c r="P161" t="s">
        <v>772</v>
      </c>
      <c r="Q161" t="s">
        <v>526</v>
      </c>
      <c r="AK161" t="s">
        <v>62</v>
      </c>
      <c r="AL161" t="s">
        <v>63</v>
      </c>
      <c r="AO161" t="s">
        <v>408</v>
      </c>
      <c r="AP161" t="s">
        <v>526</v>
      </c>
      <c r="BB161" t="s">
        <v>3866</v>
      </c>
      <c r="BC161" t="s">
        <v>3867</v>
      </c>
      <c r="BD161" t="s">
        <v>781</v>
      </c>
      <c r="BF161" t="s">
        <v>69</v>
      </c>
    </row>
    <row r="162" spans="1:58" x14ac:dyDescent="0.2">
      <c r="A162" t="s">
        <v>3879</v>
      </c>
      <c r="B162" t="s">
        <v>3876</v>
      </c>
      <c r="C162" t="e">
        <f>VLOOKUP(Table15[[#This Row],[Full Name]],payroll_active[],1,0)</f>
        <v>#N/A</v>
      </c>
      <c r="D162" t="e">
        <f>VLOOKUP(Table15[[#This Row],[Full Name]],Table36[],1,0)</f>
        <v>#N/A</v>
      </c>
      <c r="E162" s="1">
        <v>42788.839444444442</v>
      </c>
      <c r="F162" t="s">
        <v>1195</v>
      </c>
      <c r="G162" t="s">
        <v>3875</v>
      </c>
      <c r="O162" t="s">
        <v>546</v>
      </c>
      <c r="P162" t="s">
        <v>547</v>
      </c>
      <c r="Q162" t="s">
        <v>526</v>
      </c>
      <c r="AK162" t="s">
        <v>62</v>
      </c>
      <c r="AL162" t="s">
        <v>63</v>
      </c>
      <c r="AO162" t="s">
        <v>408</v>
      </c>
      <c r="AP162" t="s">
        <v>526</v>
      </c>
      <c r="BB162" t="s">
        <v>3877</v>
      </c>
      <c r="BC162" t="s">
        <v>3878</v>
      </c>
      <c r="BD162" t="s">
        <v>382</v>
      </c>
      <c r="BF162" t="s">
        <v>69</v>
      </c>
    </row>
    <row r="163" spans="1:58" x14ac:dyDescent="0.2">
      <c r="A163" t="s">
        <v>3934</v>
      </c>
      <c r="B163" t="s">
        <v>3932</v>
      </c>
      <c r="C163" t="e">
        <f>VLOOKUP(Table15[[#This Row],[Full Name]],payroll_active[],1,0)</f>
        <v>#N/A</v>
      </c>
      <c r="D163" t="e">
        <f>VLOOKUP(Table15[[#This Row],[Full Name]],Table36[],1,0)</f>
        <v>#N/A</v>
      </c>
      <c r="E163" s="1">
        <v>42618.943310185183</v>
      </c>
      <c r="F163" t="s">
        <v>1195</v>
      </c>
      <c r="G163" t="s">
        <v>3930</v>
      </c>
      <c r="N163" t="s">
        <v>3931</v>
      </c>
      <c r="P163" t="s">
        <v>2453</v>
      </c>
      <c r="AK163" t="s">
        <v>62</v>
      </c>
      <c r="AL163" t="s">
        <v>63</v>
      </c>
      <c r="AO163" t="s">
        <v>64</v>
      </c>
      <c r="BB163" t="s">
        <v>2520</v>
      </c>
      <c r="BC163" t="s">
        <v>3933</v>
      </c>
      <c r="BD163" t="s">
        <v>3922</v>
      </c>
      <c r="BF163" t="s">
        <v>69</v>
      </c>
    </row>
    <row r="164" spans="1:58" x14ac:dyDescent="0.2">
      <c r="A164" t="s">
        <v>3978</v>
      </c>
      <c r="B164" t="s">
        <v>3976</v>
      </c>
      <c r="C164" t="e">
        <f>VLOOKUP(Table15[[#This Row],[Full Name]],payroll_active[],1,0)</f>
        <v>#N/A</v>
      </c>
      <c r="D164" t="e">
        <f>VLOOKUP(Table15[[#This Row],[Full Name]],Table36[],1,0)</f>
        <v>#N/A</v>
      </c>
      <c r="E164" s="1">
        <v>42618.94327546296</v>
      </c>
      <c r="F164" t="s">
        <v>1195</v>
      </c>
      <c r="G164" t="s">
        <v>3975</v>
      </c>
      <c r="O164" t="s">
        <v>919</v>
      </c>
      <c r="P164" t="s">
        <v>920</v>
      </c>
      <c r="Q164" t="s">
        <v>526</v>
      </c>
      <c r="AK164" t="s">
        <v>62</v>
      </c>
      <c r="AL164" t="s">
        <v>63</v>
      </c>
      <c r="AO164" t="s">
        <v>408</v>
      </c>
      <c r="AP164" t="s">
        <v>526</v>
      </c>
      <c r="BB164" t="s">
        <v>1408</v>
      </c>
      <c r="BC164" t="s">
        <v>3977</v>
      </c>
      <c r="BD164" t="s">
        <v>434</v>
      </c>
      <c r="BF164" t="s">
        <v>69</v>
      </c>
    </row>
    <row r="165" spans="1:58" x14ac:dyDescent="0.2">
      <c r="A165" t="s">
        <v>3986</v>
      </c>
      <c r="B165" t="s">
        <v>3983</v>
      </c>
      <c r="C165" t="e">
        <f>VLOOKUP(Table15[[#This Row],[Full Name]],payroll_active[],1,0)</f>
        <v>#N/A</v>
      </c>
      <c r="D165" t="e">
        <f>VLOOKUP(Table15[[#This Row],[Full Name]],Table36[],1,0)</f>
        <v>#N/A</v>
      </c>
      <c r="E165" s="1">
        <v>42618.94326388889</v>
      </c>
      <c r="F165" t="s">
        <v>1195</v>
      </c>
      <c r="G165" t="s">
        <v>3979</v>
      </c>
      <c r="N165" t="s">
        <v>3980</v>
      </c>
      <c r="P165" t="s">
        <v>1489</v>
      </c>
      <c r="Q165" t="s">
        <v>526</v>
      </c>
      <c r="W165" t="s">
        <v>3981</v>
      </c>
      <c r="AK165" t="s">
        <v>62</v>
      </c>
      <c r="AL165" t="s">
        <v>63</v>
      </c>
      <c r="AO165" t="s">
        <v>64</v>
      </c>
      <c r="AP165" t="s">
        <v>3982</v>
      </c>
      <c r="BB165" t="s">
        <v>3984</v>
      </c>
      <c r="BC165" t="s">
        <v>3985</v>
      </c>
      <c r="BD165" t="s">
        <v>916</v>
      </c>
      <c r="BF165" t="s">
        <v>69</v>
      </c>
    </row>
    <row r="166" spans="1:58" x14ac:dyDescent="0.2">
      <c r="A166" t="s">
        <v>3997</v>
      </c>
      <c r="B166" t="s">
        <v>3994</v>
      </c>
      <c r="C166" t="e">
        <f>VLOOKUP(Table15[[#This Row],[Full Name]],payroll_active[],1,0)</f>
        <v>#N/A</v>
      </c>
      <c r="D166" t="e">
        <f>VLOOKUP(Table15[[#This Row],[Full Name]],Table36[],1,0)</f>
        <v>#N/A</v>
      </c>
      <c r="E166" s="1">
        <v>42618.943240740737</v>
      </c>
      <c r="F166" t="s">
        <v>1195</v>
      </c>
      <c r="G166" t="s">
        <v>3993</v>
      </c>
      <c r="P166" t="s">
        <v>3988</v>
      </c>
      <c r="AK166" t="s">
        <v>62</v>
      </c>
      <c r="AL166" t="s">
        <v>63</v>
      </c>
      <c r="AO166" t="s">
        <v>64</v>
      </c>
      <c r="BB166" t="s">
        <v>3995</v>
      </c>
      <c r="BC166" t="s">
        <v>3996</v>
      </c>
      <c r="BD166" t="s">
        <v>3991</v>
      </c>
      <c r="BF166" t="s">
        <v>69</v>
      </c>
    </row>
    <row r="167" spans="1:58" x14ac:dyDescent="0.2">
      <c r="A167" t="s">
        <v>4002</v>
      </c>
      <c r="B167" t="s">
        <v>3999</v>
      </c>
      <c r="C167" t="e">
        <f>VLOOKUP(Table15[[#This Row],[Full Name]],payroll_active[],1,0)</f>
        <v>#N/A</v>
      </c>
      <c r="D167" t="e">
        <f>VLOOKUP(Table15[[#This Row],[Full Name]],Table36[],1,0)</f>
        <v>#N/A</v>
      </c>
      <c r="E167" s="1">
        <v>42618.943229166667</v>
      </c>
      <c r="F167" t="s">
        <v>1195</v>
      </c>
      <c r="G167" t="s">
        <v>3998</v>
      </c>
      <c r="P167" t="s">
        <v>378</v>
      </c>
      <c r="AK167" t="s">
        <v>62</v>
      </c>
      <c r="AL167" t="s">
        <v>63</v>
      </c>
      <c r="AO167" t="s">
        <v>64</v>
      </c>
      <c r="BB167" t="s">
        <v>1491</v>
      </c>
      <c r="BC167" t="s">
        <v>4000</v>
      </c>
      <c r="BD167" t="s">
        <v>4001</v>
      </c>
      <c r="BF167" t="s">
        <v>69</v>
      </c>
    </row>
    <row r="168" spans="1:58" x14ac:dyDescent="0.2">
      <c r="A168" t="s">
        <v>4030</v>
      </c>
      <c r="B168" t="s">
        <v>4027</v>
      </c>
      <c r="C168" t="e">
        <f>VLOOKUP(Table15[[#This Row],[Full Name]],payroll_active[],1,0)</f>
        <v>#N/A</v>
      </c>
      <c r="D168" t="e">
        <f>VLOOKUP(Table15[[#This Row],[Full Name]],Table36[],1,0)</f>
        <v>#N/A</v>
      </c>
      <c r="E168" s="1">
        <v>42618.943229166667</v>
      </c>
      <c r="F168" t="s">
        <v>1195</v>
      </c>
      <c r="G168" t="s">
        <v>4026</v>
      </c>
      <c r="P168" t="s">
        <v>378</v>
      </c>
      <c r="AK168" t="s">
        <v>62</v>
      </c>
      <c r="AL168" t="s">
        <v>63</v>
      </c>
      <c r="AO168" t="s">
        <v>64</v>
      </c>
      <c r="BB168" t="s">
        <v>4028</v>
      </c>
      <c r="BC168" t="s">
        <v>4029</v>
      </c>
      <c r="BD168" t="s">
        <v>382</v>
      </c>
      <c r="BF168" t="s">
        <v>69</v>
      </c>
    </row>
    <row r="169" spans="1:58" x14ac:dyDescent="0.2">
      <c r="A169" t="s">
        <v>4057</v>
      </c>
      <c r="B169" t="s">
        <v>4054</v>
      </c>
      <c r="C169" t="e">
        <f>VLOOKUP(Table15[[#This Row],[Full Name]],payroll_active[],1,0)</f>
        <v>#N/A</v>
      </c>
      <c r="D169" t="e">
        <f>VLOOKUP(Table15[[#This Row],[Full Name]],Table36[],1,0)</f>
        <v>#N/A</v>
      </c>
      <c r="E169" s="1">
        <v>42618.943206018521</v>
      </c>
      <c r="F169" t="s">
        <v>1195</v>
      </c>
      <c r="G169" t="s">
        <v>4050</v>
      </c>
      <c r="N169" t="s">
        <v>4051</v>
      </c>
      <c r="O169" t="s">
        <v>4052</v>
      </c>
      <c r="P169" t="s">
        <v>4053</v>
      </c>
      <c r="Q169" t="s">
        <v>407</v>
      </c>
      <c r="AK169" t="s">
        <v>62</v>
      </c>
      <c r="AL169" t="s">
        <v>63</v>
      </c>
      <c r="AO169" t="s">
        <v>408</v>
      </c>
      <c r="AP169" t="s">
        <v>407</v>
      </c>
      <c r="BB169" t="s">
        <v>4055</v>
      </c>
      <c r="BC169" t="s">
        <v>1187</v>
      </c>
      <c r="BD169" t="s">
        <v>4056</v>
      </c>
      <c r="BF169" t="s">
        <v>69</v>
      </c>
    </row>
    <row r="170" spans="1:58" x14ac:dyDescent="0.2">
      <c r="A170" t="s">
        <v>4074</v>
      </c>
      <c r="B170" t="s">
        <v>4072</v>
      </c>
      <c r="C170" t="e">
        <f>VLOOKUP(Table15[[#This Row],[Full Name]],payroll_active[],1,0)</f>
        <v>#N/A</v>
      </c>
      <c r="D170" t="e">
        <f>VLOOKUP(Table15[[#This Row],[Full Name]],Table36[],1,0)</f>
        <v>#N/A</v>
      </c>
      <c r="E170" s="1">
        <v>42618.943148148152</v>
      </c>
      <c r="F170" t="s">
        <v>1195</v>
      </c>
      <c r="G170" t="s">
        <v>4071</v>
      </c>
      <c r="P170" t="s">
        <v>378</v>
      </c>
      <c r="AK170" t="s">
        <v>62</v>
      </c>
      <c r="AL170" t="s">
        <v>63</v>
      </c>
      <c r="AO170" t="s">
        <v>64</v>
      </c>
      <c r="AP170" t="s">
        <v>3982</v>
      </c>
      <c r="BB170" t="s">
        <v>3111</v>
      </c>
      <c r="BC170" t="s">
        <v>4073</v>
      </c>
      <c r="BD170" t="s">
        <v>426</v>
      </c>
      <c r="BF170" t="s">
        <v>69</v>
      </c>
    </row>
    <row r="171" spans="1:58" x14ac:dyDescent="0.2">
      <c r="A171" t="s">
        <v>4118</v>
      </c>
      <c r="B171" t="s">
        <v>4115</v>
      </c>
      <c r="C171" t="e">
        <f>VLOOKUP(Table15[[#This Row],[Full Name]],payroll_active[],1,0)</f>
        <v>#N/A</v>
      </c>
      <c r="D171" t="e">
        <f>VLOOKUP(Table15[[#This Row],[Full Name]],Table36[],1,0)</f>
        <v>#N/A</v>
      </c>
      <c r="E171" s="1">
        <v>42618.943101851852</v>
      </c>
      <c r="F171" t="s">
        <v>1195</v>
      </c>
      <c r="G171" t="s">
        <v>4114</v>
      </c>
      <c r="O171" t="s">
        <v>2913</v>
      </c>
      <c r="P171" t="s">
        <v>2914</v>
      </c>
      <c r="Q171" t="s">
        <v>526</v>
      </c>
      <c r="AK171" t="s">
        <v>62</v>
      </c>
      <c r="AL171" t="s">
        <v>63</v>
      </c>
      <c r="AO171" t="s">
        <v>408</v>
      </c>
      <c r="AP171" t="s">
        <v>526</v>
      </c>
      <c r="BB171" t="s">
        <v>4116</v>
      </c>
      <c r="BC171" t="s">
        <v>4117</v>
      </c>
      <c r="BD171" t="s">
        <v>513</v>
      </c>
      <c r="BF171" t="s">
        <v>69</v>
      </c>
    </row>
    <row r="172" spans="1:58" x14ac:dyDescent="0.2">
      <c r="A172" t="s">
        <v>4128</v>
      </c>
      <c r="B172" t="s">
        <v>4125</v>
      </c>
      <c r="C172" t="e">
        <f>VLOOKUP(Table15[[#This Row],[Full Name]],payroll_active[],1,0)</f>
        <v>#N/A</v>
      </c>
      <c r="D172" t="e">
        <f>VLOOKUP(Table15[[#This Row],[Full Name]],Table36[],1,0)</f>
        <v>#N/A</v>
      </c>
      <c r="E172" s="1">
        <v>42618.943090277768</v>
      </c>
      <c r="F172" t="s">
        <v>1195</v>
      </c>
      <c r="G172" t="s">
        <v>4124</v>
      </c>
      <c r="P172" t="s">
        <v>4044</v>
      </c>
      <c r="AK172" t="s">
        <v>62</v>
      </c>
      <c r="AL172" t="s">
        <v>63</v>
      </c>
      <c r="AO172" t="s">
        <v>64</v>
      </c>
      <c r="BB172" t="s">
        <v>4126</v>
      </c>
      <c r="BC172" t="s">
        <v>4127</v>
      </c>
      <c r="BD172" t="s">
        <v>4100</v>
      </c>
      <c r="BF172" t="s">
        <v>69</v>
      </c>
    </row>
    <row r="173" spans="1:58" x14ac:dyDescent="0.2">
      <c r="A173" t="s">
        <v>4157</v>
      </c>
      <c r="B173" t="s">
        <v>4154</v>
      </c>
      <c r="C173" t="e">
        <f>VLOOKUP(Table15[[#This Row],[Full Name]],payroll_active[],1,0)</f>
        <v>#N/A</v>
      </c>
      <c r="D173" t="e">
        <f>VLOOKUP(Table15[[#This Row],[Full Name]],Table36[],1,0)</f>
        <v>#N/A</v>
      </c>
      <c r="E173" s="1">
        <v>42618.943067129629</v>
      </c>
      <c r="F173" t="s">
        <v>1195</v>
      </c>
      <c r="G173" t="s">
        <v>4153</v>
      </c>
      <c r="P173" t="s">
        <v>117</v>
      </c>
      <c r="AK173" t="s">
        <v>62</v>
      </c>
      <c r="AL173" t="s">
        <v>63</v>
      </c>
      <c r="AO173" t="s">
        <v>64</v>
      </c>
      <c r="BB173" t="s">
        <v>4155</v>
      </c>
      <c r="BC173" t="s">
        <v>4156</v>
      </c>
      <c r="BD173" t="s">
        <v>121</v>
      </c>
      <c r="BF173" t="s">
        <v>69</v>
      </c>
    </row>
    <row r="174" spans="1:58" x14ac:dyDescent="0.2">
      <c r="A174" t="s">
        <v>4228</v>
      </c>
      <c r="B174" t="s">
        <v>4225</v>
      </c>
      <c r="C174" t="e">
        <f>VLOOKUP(Table15[[#This Row],[Full Name]],payroll_active[],1,0)</f>
        <v>#N/A</v>
      </c>
      <c r="D174" t="e">
        <f>VLOOKUP(Table15[[#This Row],[Full Name]],Table36[],1,0)</f>
        <v>#N/A</v>
      </c>
      <c r="E174" s="1">
        <v>42618.942974537043</v>
      </c>
      <c r="F174" t="s">
        <v>1195</v>
      </c>
      <c r="G174" t="s">
        <v>4223</v>
      </c>
      <c r="N174" t="s">
        <v>4224</v>
      </c>
      <c r="O174" t="s">
        <v>2913</v>
      </c>
      <c r="P174" t="s">
        <v>2914</v>
      </c>
      <c r="Q174" t="s">
        <v>407</v>
      </c>
      <c r="AK174" t="s">
        <v>62</v>
      </c>
      <c r="AL174" t="s">
        <v>63</v>
      </c>
      <c r="AO174" t="s">
        <v>408</v>
      </c>
      <c r="AP174" t="s">
        <v>407</v>
      </c>
      <c r="BB174" t="s">
        <v>4226</v>
      </c>
      <c r="BC174" t="s">
        <v>4227</v>
      </c>
      <c r="BD174" t="s">
        <v>135</v>
      </c>
      <c r="BF174" t="s">
        <v>69</v>
      </c>
    </row>
    <row r="175" spans="1:58" x14ac:dyDescent="0.2">
      <c r="A175" t="s">
        <v>4307</v>
      </c>
      <c r="B175" t="s">
        <v>4304</v>
      </c>
      <c r="C175" t="e">
        <f>VLOOKUP(Table15[[#This Row],[Full Name]],payroll_active[],1,0)</f>
        <v>#N/A</v>
      </c>
      <c r="D175" t="e">
        <f>VLOOKUP(Table15[[#This Row],[Full Name]],Table36[],1,0)</f>
        <v>#N/A</v>
      </c>
      <c r="E175" s="1">
        <v>42618.942858796298</v>
      </c>
      <c r="F175" t="s">
        <v>1195</v>
      </c>
      <c r="G175" t="s">
        <v>4302</v>
      </c>
      <c r="N175" t="s">
        <v>4303</v>
      </c>
      <c r="O175" t="s">
        <v>732</v>
      </c>
      <c r="P175" t="s">
        <v>733</v>
      </c>
      <c r="Q175" t="s">
        <v>407</v>
      </c>
      <c r="AK175" t="s">
        <v>62</v>
      </c>
      <c r="AL175" t="s">
        <v>63</v>
      </c>
      <c r="AO175" t="s">
        <v>408</v>
      </c>
      <c r="AP175" t="s">
        <v>407</v>
      </c>
      <c r="BB175" t="s">
        <v>4305</v>
      </c>
      <c r="BC175" t="s">
        <v>4306</v>
      </c>
      <c r="BD175" t="s">
        <v>135</v>
      </c>
      <c r="BF175" t="s">
        <v>69</v>
      </c>
    </row>
    <row r="176" spans="1:58" x14ac:dyDescent="0.2">
      <c r="A176" t="s">
        <v>4354</v>
      </c>
      <c r="B176" t="s">
        <v>4353</v>
      </c>
      <c r="C176" t="e">
        <f>VLOOKUP(Table15[[#This Row],[Full Name]],payroll_active[],1,0)</f>
        <v>#N/A</v>
      </c>
      <c r="D176" t="e">
        <f>VLOOKUP(Table15[[#This Row],[Full Name]],Table36[],1,0)</f>
        <v>#N/A</v>
      </c>
      <c r="E176" s="1">
        <v>42618.942789351851</v>
      </c>
      <c r="F176" t="s">
        <v>1195</v>
      </c>
      <c r="G176" t="s">
        <v>4351</v>
      </c>
      <c r="N176" t="s">
        <v>4352</v>
      </c>
      <c r="O176" t="s">
        <v>952</v>
      </c>
      <c r="P176" t="s">
        <v>953</v>
      </c>
      <c r="Q176" t="s">
        <v>526</v>
      </c>
      <c r="AK176" t="s">
        <v>62</v>
      </c>
      <c r="AL176" t="s">
        <v>63</v>
      </c>
      <c r="AO176" t="s">
        <v>408</v>
      </c>
      <c r="AP176" t="s">
        <v>526</v>
      </c>
      <c r="BB176" t="s">
        <v>1364</v>
      </c>
      <c r="BC176" t="s">
        <v>1984</v>
      </c>
      <c r="BD176" t="s">
        <v>426</v>
      </c>
      <c r="BF176" t="s">
        <v>69</v>
      </c>
    </row>
    <row r="177" spans="1:58" x14ac:dyDescent="0.2">
      <c r="A177" t="s">
        <v>4392</v>
      </c>
      <c r="B177" t="s">
        <v>4389</v>
      </c>
      <c r="C177" t="e">
        <f>VLOOKUP(Table15[[#This Row],[Full Name]],payroll_active[],1,0)</f>
        <v>#N/A</v>
      </c>
      <c r="D177" t="e">
        <f>VLOOKUP(Table15[[#This Row],[Full Name]],Table36[],1,0)</f>
        <v>#N/A</v>
      </c>
      <c r="E177" s="1">
        <v>42618.942731481482</v>
      </c>
      <c r="F177" t="s">
        <v>1195</v>
      </c>
      <c r="G177" t="s">
        <v>4388</v>
      </c>
      <c r="P177" t="s">
        <v>2787</v>
      </c>
      <c r="AK177" t="s">
        <v>62</v>
      </c>
      <c r="AL177" t="s">
        <v>63</v>
      </c>
      <c r="AO177" t="s">
        <v>64</v>
      </c>
      <c r="BB177" t="s">
        <v>4390</v>
      </c>
      <c r="BC177" t="s">
        <v>4391</v>
      </c>
      <c r="BD177" t="s">
        <v>2792</v>
      </c>
      <c r="BF177" t="s">
        <v>69</v>
      </c>
    </row>
    <row r="178" spans="1:58" x14ac:dyDescent="0.2">
      <c r="A178" t="s">
        <v>4409</v>
      </c>
      <c r="B178" t="s">
        <v>4406</v>
      </c>
      <c r="C178" t="e">
        <f>VLOOKUP(Table15[[#This Row],[Full Name]],payroll_active[],1,0)</f>
        <v>#N/A</v>
      </c>
      <c r="D178" t="e">
        <f>VLOOKUP(Table15[[#This Row],[Full Name]],Table36[],1,0)</f>
        <v>#N/A</v>
      </c>
      <c r="E178" s="1">
        <v>42618.942719907413</v>
      </c>
      <c r="F178" t="s">
        <v>1195</v>
      </c>
      <c r="G178" t="s">
        <v>4405</v>
      </c>
      <c r="O178" t="s">
        <v>740</v>
      </c>
      <c r="P178" t="s">
        <v>741</v>
      </c>
      <c r="Q178" t="s">
        <v>526</v>
      </c>
      <c r="AK178" t="s">
        <v>62</v>
      </c>
      <c r="AL178" t="s">
        <v>63</v>
      </c>
      <c r="AO178" t="s">
        <v>408</v>
      </c>
      <c r="AP178" t="s">
        <v>526</v>
      </c>
      <c r="BB178" t="s">
        <v>4407</v>
      </c>
      <c r="BC178" t="s">
        <v>4408</v>
      </c>
      <c r="BD178" t="s">
        <v>1826</v>
      </c>
      <c r="BF178" t="s">
        <v>69</v>
      </c>
    </row>
    <row r="179" spans="1:58" x14ac:dyDescent="0.2">
      <c r="A179" t="s">
        <v>4564</v>
      </c>
      <c r="B179" t="s">
        <v>4561</v>
      </c>
      <c r="C179" t="e">
        <f>VLOOKUP(Table15[[#This Row],[Full Name]],payroll_active[],1,0)</f>
        <v>#N/A</v>
      </c>
      <c r="D179" t="e">
        <f>VLOOKUP(Table15[[#This Row],[Full Name]],Table36[],1,0)</f>
        <v>#N/A</v>
      </c>
      <c r="E179" s="1">
        <v>42618.942569444444</v>
      </c>
      <c r="F179" t="s">
        <v>1195</v>
      </c>
      <c r="G179" t="s">
        <v>4559</v>
      </c>
      <c r="O179" t="s">
        <v>1848</v>
      </c>
      <c r="P179" t="s">
        <v>1849</v>
      </c>
      <c r="Q179" t="s">
        <v>526</v>
      </c>
      <c r="W179" t="s">
        <v>4560</v>
      </c>
      <c r="AK179" t="s">
        <v>62</v>
      </c>
      <c r="AL179" t="s">
        <v>63</v>
      </c>
      <c r="AO179" t="s">
        <v>408</v>
      </c>
      <c r="AP179" t="s">
        <v>526</v>
      </c>
      <c r="BB179" t="s">
        <v>4562</v>
      </c>
      <c r="BC179" t="s">
        <v>4563</v>
      </c>
      <c r="BD179" t="s">
        <v>624</v>
      </c>
      <c r="BF179" t="s">
        <v>69</v>
      </c>
    </row>
    <row r="180" spans="1:58" x14ac:dyDescent="0.2">
      <c r="A180" t="s">
        <v>4571</v>
      </c>
      <c r="B180" t="s">
        <v>4567</v>
      </c>
      <c r="C180" t="e">
        <f>VLOOKUP(Table15[[#This Row],[Full Name]],payroll_active[],1,0)</f>
        <v>#N/A</v>
      </c>
      <c r="D180" t="e">
        <f>VLOOKUP(Table15[[#This Row],[Full Name]],Table36[],1,0)</f>
        <v>#N/A</v>
      </c>
      <c r="E180" s="1">
        <v>42618.942557870367</v>
      </c>
      <c r="F180" t="s">
        <v>1195</v>
      </c>
      <c r="G180" t="s">
        <v>4565</v>
      </c>
      <c r="N180" t="s">
        <v>4566</v>
      </c>
      <c r="P180" t="s">
        <v>1401</v>
      </c>
      <c r="AK180" t="s">
        <v>62</v>
      </c>
      <c r="AL180" t="s">
        <v>63</v>
      </c>
      <c r="AO180" t="s">
        <v>64</v>
      </c>
      <c r="BB180" t="s">
        <v>4568</v>
      </c>
      <c r="BC180" t="s">
        <v>4569</v>
      </c>
      <c r="BD180" t="s">
        <v>4570</v>
      </c>
      <c r="BF180" t="s">
        <v>69</v>
      </c>
    </row>
    <row r="181" spans="1:58" x14ac:dyDescent="0.2">
      <c r="A181" t="s">
        <v>4616</v>
      </c>
      <c r="B181" t="s">
        <v>4612</v>
      </c>
      <c r="C181" t="e">
        <f>VLOOKUP(Table15[[#This Row],[Full Name]],payroll_active[],1,0)</f>
        <v>#N/A</v>
      </c>
      <c r="D181" t="e">
        <f>VLOOKUP(Table15[[#This Row],[Full Name]],Table36[],1,0)</f>
        <v>#N/A</v>
      </c>
      <c r="E181" s="1">
        <v>42618.942523148151</v>
      </c>
      <c r="F181" t="s">
        <v>1195</v>
      </c>
      <c r="G181" t="s">
        <v>4611</v>
      </c>
      <c r="P181" t="s">
        <v>4501</v>
      </c>
      <c r="AK181" t="s">
        <v>62</v>
      </c>
      <c r="AL181" t="s">
        <v>63</v>
      </c>
      <c r="AO181" t="s">
        <v>64</v>
      </c>
      <c r="BB181" t="s">
        <v>4613</v>
      </c>
      <c r="BC181" t="s">
        <v>4614</v>
      </c>
      <c r="BD181" t="s">
        <v>4615</v>
      </c>
      <c r="BF181" t="s">
        <v>69</v>
      </c>
    </row>
    <row r="182" spans="1:58" x14ac:dyDescent="0.2">
      <c r="A182" t="s">
        <v>4777</v>
      </c>
      <c r="B182" t="s">
        <v>4774</v>
      </c>
      <c r="C182" t="e">
        <f>VLOOKUP(Table15[[#This Row],[Full Name]],payroll_active[],1,0)</f>
        <v>#N/A</v>
      </c>
      <c r="D182" t="e">
        <f>VLOOKUP(Table15[[#This Row],[Full Name]],Table36[],1,0)</f>
        <v>#N/A</v>
      </c>
      <c r="E182" s="1">
        <v>42618.942326388889</v>
      </c>
      <c r="F182" t="s">
        <v>1195</v>
      </c>
      <c r="G182" t="s">
        <v>4772</v>
      </c>
      <c r="N182" t="s">
        <v>4773</v>
      </c>
      <c r="P182" t="s">
        <v>1489</v>
      </c>
      <c r="AK182" t="s">
        <v>62</v>
      </c>
      <c r="AL182" t="s">
        <v>63</v>
      </c>
      <c r="AO182" t="s">
        <v>64</v>
      </c>
      <c r="BB182" t="s">
        <v>4775</v>
      </c>
      <c r="BC182" t="s">
        <v>4776</v>
      </c>
      <c r="BD182" t="s">
        <v>135</v>
      </c>
      <c r="BF182" t="s">
        <v>69</v>
      </c>
    </row>
    <row r="183" spans="1:58" x14ac:dyDescent="0.2">
      <c r="A183" t="s">
        <v>4805</v>
      </c>
      <c r="B183" t="s">
        <v>4802</v>
      </c>
      <c r="C183" t="e">
        <f>VLOOKUP(Table15[[#This Row],[Full Name]],payroll_active[],1,0)</f>
        <v>#N/A</v>
      </c>
      <c r="D183" t="e">
        <f>VLOOKUP(Table15[[#This Row],[Full Name]],Table36[],1,0)</f>
        <v>#N/A</v>
      </c>
      <c r="E183" s="1">
        <v>42618.942280092589</v>
      </c>
      <c r="F183" t="s">
        <v>1195</v>
      </c>
      <c r="G183" t="s">
        <v>4801</v>
      </c>
      <c r="O183" t="s">
        <v>495</v>
      </c>
      <c r="P183" t="s">
        <v>496</v>
      </c>
      <c r="Q183" t="s">
        <v>526</v>
      </c>
      <c r="AK183" t="s">
        <v>62</v>
      </c>
      <c r="AL183" t="s">
        <v>63</v>
      </c>
      <c r="AO183" t="s">
        <v>408</v>
      </c>
      <c r="AP183" t="s">
        <v>526</v>
      </c>
      <c r="BB183" t="s">
        <v>4803</v>
      </c>
      <c r="BC183" t="s">
        <v>4804</v>
      </c>
      <c r="BD183" t="s">
        <v>440</v>
      </c>
      <c r="BF183" t="s">
        <v>69</v>
      </c>
    </row>
    <row r="184" spans="1:58" x14ac:dyDescent="0.2">
      <c r="A184" t="s">
        <v>4820</v>
      </c>
      <c r="B184" t="s">
        <v>4816</v>
      </c>
      <c r="C184" t="e">
        <f>VLOOKUP(Table15[[#This Row],[Full Name]],payroll_active[],1,0)</f>
        <v>#N/A</v>
      </c>
      <c r="D184" t="e">
        <f>VLOOKUP(Table15[[#This Row],[Full Name]],Table36[],1,0)</f>
        <v>#N/A</v>
      </c>
      <c r="E184" s="1">
        <v>42618.942280092589</v>
      </c>
      <c r="F184" t="s">
        <v>1195</v>
      </c>
      <c r="G184" t="s">
        <v>4815</v>
      </c>
      <c r="O184" t="s">
        <v>495</v>
      </c>
      <c r="P184" t="s">
        <v>496</v>
      </c>
      <c r="Q184" t="s">
        <v>526</v>
      </c>
      <c r="AK184" t="s">
        <v>62</v>
      </c>
      <c r="AL184" t="s">
        <v>63</v>
      </c>
      <c r="AO184" t="s">
        <v>408</v>
      </c>
      <c r="AP184" t="s">
        <v>526</v>
      </c>
      <c r="BB184" t="s">
        <v>4817</v>
      </c>
      <c r="BC184" t="s">
        <v>4818</v>
      </c>
      <c r="BD184" t="s">
        <v>4819</v>
      </c>
      <c r="BF184" t="s">
        <v>69</v>
      </c>
    </row>
    <row r="185" spans="1:58" x14ac:dyDescent="0.2">
      <c r="A185" t="s">
        <v>4935</v>
      </c>
      <c r="B185" t="s">
        <v>4932</v>
      </c>
      <c r="C185" t="e">
        <f>VLOOKUP(Table15[[#This Row],[Full Name]],payroll_active[],1,0)</f>
        <v>#N/A</v>
      </c>
      <c r="D185" t="e">
        <f>VLOOKUP(Table15[[#This Row],[Full Name]],Table36[],1,0)</f>
        <v>#N/A</v>
      </c>
      <c r="E185" s="1">
        <v>42618.942187499997</v>
      </c>
      <c r="F185" t="s">
        <v>1195</v>
      </c>
      <c r="G185" t="s">
        <v>4930</v>
      </c>
      <c r="P185" t="s">
        <v>1401</v>
      </c>
      <c r="Z185" t="s">
        <v>4931</v>
      </c>
      <c r="AK185" t="s">
        <v>62</v>
      </c>
      <c r="AL185" t="s">
        <v>63</v>
      </c>
      <c r="AO185" t="s">
        <v>64</v>
      </c>
      <c r="BB185" t="s">
        <v>4933</v>
      </c>
      <c r="BC185" t="s">
        <v>4934</v>
      </c>
      <c r="BD185" t="s">
        <v>350</v>
      </c>
      <c r="BF185" t="s">
        <v>69</v>
      </c>
    </row>
    <row r="186" spans="1:58" x14ac:dyDescent="0.2">
      <c r="A186" t="s">
        <v>4940</v>
      </c>
      <c r="B186" t="s">
        <v>4937</v>
      </c>
      <c r="C186" t="e">
        <f>VLOOKUP(Table15[[#This Row],[Full Name]],payroll_active[],1,0)</f>
        <v>#N/A</v>
      </c>
      <c r="D186" t="e">
        <f>VLOOKUP(Table15[[#This Row],[Full Name]],Table36[],1,0)</f>
        <v>#N/A</v>
      </c>
      <c r="E186" s="1">
        <v>42618.942175925928</v>
      </c>
      <c r="F186" t="s">
        <v>1195</v>
      </c>
      <c r="G186" t="s">
        <v>4936</v>
      </c>
      <c r="O186" t="s">
        <v>1994</v>
      </c>
      <c r="P186" t="s">
        <v>4919</v>
      </c>
      <c r="Q186" t="s">
        <v>526</v>
      </c>
      <c r="AK186" t="s">
        <v>62</v>
      </c>
      <c r="AL186" t="s">
        <v>63</v>
      </c>
      <c r="AO186" t="s">
        <v>408</v>
      </c>
      <c r="AP186" t="s">
        <v>526</v>
      </c>
      <c r="BB186" t="s">
        <v>4938</v>
      </c>
      <c r="BC186" t="s">
        <v>4939</v>
      </c>
      <c r="BD186" t="s">
        <v>521</v>
      </c>
      <c r="BF186" t="s">
        <v>69</v>
      </c>
    </row>
    <row r="187" spans="1:58" x14ac:dyDescent="0.2">
      <c r="A187" t="s">
        <v>4961</v>
      </c>
      <c r="B187" t="s">
        <v>4959</v>
      </c>
      <c r="C187" t="e">
        <f>VLOOKUP(Table15[[#This Row],[Full Name]],payroll_active[],1,0)</f>
        <v>#N/A</v>
      </c>
      <c r="D187" t="e">
        <f>VLOOKUP(Table15[[#This Row],[Full Name]],Table36[],1,0)</f>
        <v>#N/A</v>
      </c>
      <c r="E187" s="1">
        <v>42618.942152777781</v>
      </c>
      <c r="F187" t="s">
        <v>1195</v>
      </c>
      <c r="G187" t="s">
        <v>4957</v>
      </c>
      <c r="N187" t="s">
        <v>4958</v>
      </c>
      <c r="P187" t="s">
        <v>1401</v>
      </c>
      <c r="AK187" t="s">
        <v>62</v>
      </c>
      <c r="AL187" t="s">
        <v>63</v>
      </c>
      <c r="AO187" t="s">
        <v>64</v>
      </c>
      <c r="BB187" t="s">
        <v>749</v>
      </c>
      <c r="BC187" t="s">
        <v>4960</v>
      </c>
      <c r="BD187" t="s">
        <v>1463</v>
      </c>
      <c r="BF187" t="s">
        <v>69</v>
      </c>
    </row>
    <row r="188" spans="1:58" x14ac:dyDescent="0.2">
      <c r="A188" t="s">
        <v>4966</v>
      </c>
      <c r="B188" t="s">
        <v>4964</v>
      </c>
      <c r="C188" t="e">
        <f>VLOOKUP(Table15[[#This Row],[Full Name]],payroll_active[],1,0)</f>
        <v>#N/A</v>
      </c>
      <c r="D188" t="e">
        <f>VLOOKUP(Table15[[#This Row],[Full Name]],Table36[],1,0)</f>
        <v>#N/A</v>
      </c>
      <c r="E188" s="1">
        <v>42618.942129629628</v>
      </c>
      <c r="F188" t="s">
        <v>1195</v>
      </c>
      <c r="G188" t="s">
        <v>4962</v>
      </c>
      <c r="N188" t="s">
        <v>4958</v>
      </c>
      <c r="P188" t="s">
        <v>1401</v>
      </c>
      <c r="AJ188" t="s">
        <v>4963</v>
      </c>
      <c r="AK188" t="s">
        <v>62</v>
      </c>
      <c r="AL188" t="s">
        <v>63</v>
      </c>
      <c r="AO188" t="s">
        <v>64</v>
      </c>
      <c r="BB188" t="s">
        <v>196</v>
      </c>
      <c r="BC188" t="s">
        <v>4965</v>
      </c>
      <c r="BD188" t="s">
        <v>1463</v>
      </c>
      <c r="BF188" t="s">
        <v>69</v>
      </c>
    </row>
    <row r="189" spans="1:58" x14ac:dyDescent="0.2">
      <c r="A189" t="s">
        <v>5072</v>
      </c>
      <c r="B189" t="s">
        <v>5069</v>
      </c>
      <c r="C189" t="e">
        <f>VLOOKUP(Table15[[#This Row],[Full Name]],payroll_active[],1,0)</f>
        <v>#N/A</v>
      </c>
      <c r="D189" t="e">
        <f>VLOOKUP(Table15[[#This Row],[Full Name]],Table36[],1,0)</f>
        <v>#N/A</v>
      </c>
      <c r="E189" s="1">
        <v>42618.942025462973</v>
      </c>
      <c r="F189" t="s">
        <v>1195</v>
      </c>
      <c r="G189" t="s">
        <v>5067</v>
      </c>
      <c r="N189" t="s">
        <v>5068</v>
      </c>
      <c r="O189" t="s">
        <v>693</v>
      </c>
      <c r="P189" t="s">
        <v>694</v>
      </c>
      <c r="Q189" t="s">
        <v>407</v>
      </c>
      <c r="AK189" t="s">
        <v>62</v>
      </c>
      <c r="AL189" t="s">
        <v>63</v>
      </c>
      <c r="AO189" t="s">
        <v>408</v>
      </c>
      <c r="AP189" t="s">
        <v>407</v>
      </c>
      <c r="BB189" t="s">
        <v>5070</v>
      </c>
      <c r="BC189" t="s">
        <v>5071</v>
      </c>
      <c r="BD189" t="s">
        <v>135</v>
      </c>
      <c r="BF189" t="s">
        <v>69</v>
      </c>
    </row>
    <row r="190" spans="1:58" x14ac:dyDescent="0.2">
      <c r="A190" t="s">
        <v>5129</v>
      </c>
      <c r="B190" t="s">
        <v>5126</v>
      </c>
      <c r="C190" t="e">
        <f>VLOOKUP(Table15[[#This Row],[Full Name]],payroll_active[],1,0)</f>
        <v>#N/A</v>
      </c>
      <c r="D190" t="e">
        <f>VLOOKUP(Table15[[#This Row],[Full Name]],Table36[],1,0)</f>
        <v>#N/A</v>
      </c>
      <c r="E190" s="1">
        <v>42618.941990740743</v>
      </c>
      <c r="F190" t="s">
        <v>1195</v>
      </c>
      <c r="G190" t="s">
        <v>5121</v>
      </c>
      <c r="M190" t="s">
        <v>5122</v>
      </c>
      <c r="N190" t="s">
        <v>5123</v>
      </c>
      <c r="O190" t="s">
        <v>495</v>
      </c>
      <c r="P190" t="s">
        <v>496</v>
      </c>
      <c r="Q190" t="s">
        <v>526</v>
      </c>
      <c r="AG190" t="s">
        <v>5124</v>
      </c>
      <c r="AH190" t="s">
        <v>993</v>
      </c>
      <c r="AI190" t="s">
        <v>5125</v>
      </c>
      <c r="AK190" t="s">
        <v>62</v>
      </c>
      <c r="AL190" t="s">
        <v>63</v>
      </c>
      <c r="AO190" t="s">
        <v>408</v>
      </c>
      <c r="AP190" t="s">
        <v>526</v>
      </c>
      <c r="BB190" t="s">
        <v>5127</v>
      </c>
      <c r="BC190" t="s">
        <v>5128</v>
      </c>
      <c r="BD190" t="s">
        <v>426</v>
      </c>
      <c r="BF190" t="s">
        <v>69</v>
      </c>
    </row>
    <row r="191" spans="1:58" x14ac:dyDescent="0.2">
      <c r="A191" t="s">
        <v>5140</v>
      </c>
      <c r="B191" t="s">
        <v>5137</v>
      </c>
      <c r="C191" t="e">
        <f>VLOOKUP(Table15[[#This Row],[Full Name]],payroll_active[],1,0)</f>
        <v>#N/A</v>
      </c>
      <c r="D191" t="e">
        <f>VLOOKUP(Table15[[#This Row],[Full Name]],Table36[],1,0)</f>
        <v>#N/A</v>
      </c>
      <c r="E191" s="1">
        <v>42618.941979166673</v>
      </c>
      <c r="F191" t="s">
        <v>1195</v>
      </c>
      <c r="G191" t="s">
        <v>5134</v>
      </c>
      <c r="P191" t="s">
        <v>1401</v>
      </c>
      <c r="Y191" t="s">
        <v>5135</v>
      </c>
      <c r="AJ191" t="s">
        <v>5136</v>
      </c>
      <c r="AK191" t="s">
        <v>62</v>
      </c>
      <c r="AL191" t="s">
        <v>63</v>
      </c>
      <c r="AO191" t="s">
        <v>64</v>
      </c>
      <c r="BB191" t="s">
        <v>5138</v>
      </c>
      <c r="BC191" t="s">
        <v>5139</v>
      </c>
      <c r="BD191" t="s">
        <v>1463</v>
      </c>
      <c r="BF191" t="s">
        <v>69</v>
      </c>
    </row>
    <row r="192" spans="1:58" x14ac:dyDescent="0.2">
      <c r="A192" t="s">
        <v>5133</v>
      </c>
      <c r="B192" t="s">
        <v>5131</v>
      </c>
      <c r="C192" t="e">
        <f>VLOOKUP(Table15[[#This Row],[Full Name]],payroll_active[],1,0)</f>
        <v>#N/A</v>
      </c>
      <c r="D192" t="e">
        <f>VLOOKUP(Table15[[#This Row],[Full Name]],Table36[],1,0)</f>
        <v>#N/A</v>
      </c>
      <c r="E192" s="1">
        <v>42618.941979166673</v>
      </c>
      <c r="F192" t="s">
        <v>1195</v>
      </c>
      <c r="G192" t="s">
        <v>5130</v>
      </c>
      <c r="O192" t="s">
        <v>405</v>
      </c>
      <c r="P192" t="s">
        <v>406</v>
      </c>
      <c r="Q192" t="s">
        <v>407</v>
      </c>
      <c r="AK192" t="s">
        <v>62</v>
      </c>
      <c r="AL192" t="s">
        <v>63</v>
      </c>
      <c r="AO192" t="s">
        <v>408</v>
      </c>
      <c r="AP192" t="s">
        <v>407</v>
      </c>
      <c r="BB192" t="s">
        <v>410</v>
      </c>
      <c r="BC192" t="s">
        <v>5132</v>
      </c>
      <c r="BD192" t="s">
        <v>412</v>
      </c>
      <c r="BF192" t="s">
        <v>69</v>
      </c>
    </row>
    <row r="193" spans="1:58" x14ac:dyDescent="0.2">
      <c r="A193" t="s">
        <v>5214</v>
      </c>
      <c r="B193" t="s">
        <v>5211</v>
      </c>
      <c r="C193" t="e">
        <f>VLOOKUP(Table15[[#This Row],[Full Name]],payroll_active[],1,0)</f>
        <v>#N/A</v>
      </c>
      <c r="D193" t="e">
        <f>VLOOKUP(Table15[[#This Row],[Full Name]],Table36[],1,0)</f>
        <v>#N/A</v>
      </c>
      <c r="E193" s="1">
        <v>42618.941886574074</v>
      </c>
      <c r="F193" t="s">
        <v>1195</v>
      </c>
      <c r="G193" t="s">
        <v>5210</v>
      </c>
      <c r="O193" t="s">
        <v>2525</v>
      </c>
      <c r="P193" t="s">
        <v>2526</v>
      </c>
      <c r="Q193" t="s">
        <v>526</v>
      </c>
      <c r="AK193" t="s">
        <v>62</v>
      </c>
      <c r="AL193" t="s">
        <v>63</v>
      </c>
      <c r="AO193" t="s">
        <v>408</v>
      </c>
      <c r="AP193" t="s">
        <v>526</v>
      </c>
      <c r="BB193" t="s">
        <v>5212</v>
      </c>
      <c r="BC193" t="s">
        <v>5213</v>
      </c>
      <c r="BD193" t="s">
        <v>624</v>
      </c>
      <c r="BF193" t="s">
        <v>69</v>
      </c>
    </row>
    <row r="194" spans="1:58" x14ac:dyDescent="0.2">
      <c r="A194" t="s">
        <v>5233</v>
      </c>
      <c r="B194" t="s">
        <v>5230</v>
      </c>
      <c r="C194" t="e">
        <f>VLOOKUP(Table15[[#This Row],[Full Name]],payroll_active[],1,0)</f>
        <v>#N/A</v>
      </c>
      <c r="D194" t="e">
        <f>VLOOKUP(Table15[[#This Row],[Full Name]],Table36[],1,0)</f>
        <v>#N/A</v>
      </c>
      <c r="E194" s="1">
        <v>42618.941840277781</v>
      </c>
      <c r="F194" t="s">
        <v>1195</v>
      </c>
      <c r="G194" t="s">
        <v>5229</v>
      </c>
      <c r="P194" t="s">
        <v>131</v>
      </c>
      <c r="AK194" t="s">
        <v>62</v>
      </c>
      <c r="AL194" t="s">
        <v>63</v>
      </c>
      <c r="AO194" t="s">
        <v>64</v>
      </c>
      <c r="BB194" t="s">
        <v>4469</v>
      </c>
      <c r="BC194" t="s">
        <v>5231</v>
      </c>
      <c r="BD194" t="s">
        <v>5232</v>
      </c>
      <c r="BF194" t="s">
        <v>69</v>
      </c>
    </row>
    <row r="195" spans="1:58" x14ac:dyDescent="0.2">
      <c r="A195" t="s">
        <v>5540</v>
      </c>
      <c r="B195" t="s">
        <v>5536</v>
      </c>
      <c r="C195" t="e">
        <f>VLOOKUP(Table15[[#This Row],[Full Name]],payroll_active[],1,0)</f>
        <v>#N/A</v>
      </c>
      <c r="D195" t="e">
        <f>VLOOKUP(Table15[[#This Row],[Full Name]],Table36[],1,0)</f>
        <v>#N/A</v>
      </c>
      <c r="E195" s="1">
        <v>42618.941562499997</v>
      </c>
      <c r="F195" t="s">
        <v>1195</v>
      </c>
      <c r="G195" t="s">
        <v>5535</v>
      </c>
      <c r="P195" t="s">
        <v>3559</v>
      </c>
      <c r="AK195" t="s">
        <v>62</v>
      </c>
      <c r="AL195" t="s">
        <v>63</v>
      </c>
      <c r="AO195" t="s">
        <v>64</v>
      </c>
      <c r="BB195" t="s">
        <v>5537</v>
      </c>
      <c r="BC195" t="s">
        <v>5538</v>
      </c>
      <c r="BD195" t="s">
        <v>5539</v>
      </c>
      <c r="BF195" t="s">
        <v>69</v>
      </c>
    </row>
    <row r="196" spans="1:58" x14ac:dyDescent="0.2">
      <c r="A196" t="s">
        <v>5642</v>
      </c>
      <c r="B196" t="s">
        <v>5640</v>
      </c>
      <c r="C196" t="e">
        <f>VLOOKUP(Table15[[#This Row],[Full Name]],payroll_active[],1,0)</f>
        <v>#N/A</v>
      </c>
      <c r="D196" t="e">
        <f>VLOOKUP(Table15[[#This Row],[Full Name]],Table36[],1,0)</f>
        <v>#N/A</v>
      </c>
      <c r="E196" s="1">
        <v>42618.941412037027</v>
      </c>
      <c r="F196" t="s">
        <v>1195</v>
      </c>
      <c r="G196" t="s">
        <v>5637</v>
      </c>
      <c r="O196" t="s">
        <v>2046</v>
      </c>
      <c r="P196" t="s">
        <v>1489</v>
      </c>
      <c r="W196" t="s">
        <v>5638</v>
      </c>
      <c r="Y196" t="s">
        <v>5639</v>
      </c>
      <c r="AJ196" t="s">
        <v>3893</v>
      </c>
      <c r="AK196" t="s">
        <v>62</v>
      </c>
      <c r="AL196" t="s">
        <v>63</v>
      </c>
      <c r="AO196" t="s">
        <v>64</v>
      </c>
      <c r="BB196" t="s">
        <v>5641</v>
      </c>
      <c r="BC196" t="s">
        <v>4321</v>
      </c>
      <c r="BD196" t="s">
        <v>4886</v>
      </c>
      <c r="BF196" t="s">
        <v>69</v>
      </c>
    </row>
    <row r="197" spans="1:58" x14ac:dyDescent="0.2">
      <c r="A197" t="s">
        <v>5624</v>
      </c>
      <c r="B197" t="s">
        <v>5620</v>
      </c>
      <c r="C197" t="e">
        <f>VLOOKUP(Table15[[#This Row],[Full Name]],payroll_active[],1,0)</f>
        <v>#N/A</v>
      </c>
      <c r="D197" t="e">
        <f>VLOOKUP(Table15[[#This Row],[Full Name]],Table36[],1,0)</f>
        <v>#N/A</v>
      </c>
      <c r="E197" s="1">
        <v>42618.941412037027</v>
      </c>
      <c r="F197" t="s">
        <v>1195</v>
      </c>
      <c r="G197" t="s">
        <v>5619</v>
      </c>
      <c r="O197" t="s">
        <v>3720</v>
      </c>
      <c r="P197" t="s">
        <v>3721</v>
      </c>
      <c r="Q197" t="s">
        <v>407</v>
      </c>
      <c r="AK197" t="s">
        <v>62</v>
      </c>
      <c r="AL197" t="s">
        <v>63</v>
      </c>
      <c r="AO197" t="s">
        <v>408</v>
      </c>
      <c r="AP197" t="s">
        <v>407</v>
      </c>
      <c r="BB197" t="s">
        <v>5621</v>
      </c>
      <c r="BC197" t="s">
        <v>5622</v>
      </c>
      <c r="BD197" t="s">
        <v>5623</v>
      </c>
      <c r="BF197" t="s">
        <v>69</v>
      </c>
    </row>
    <row r="198" spans="1:58" x14ac:dyDescent="0.2">
      <c r="A198" t="s">
        <v>5659</v>
      </c>
      <c r="B198" t="s">
        <v>5656</v>
      </c>
      <c r="C198" t="e">
        <f>VLOOKUP(Table15[[#This Row],[Full Name]],payroll_active[],1,0)</f>
        <v>#N/A</v>
      </c>
      <c r="D198" t="e">
        <f>VLOOKUP(Table15[[#This Row],[Full Name]],Table36[],1,0)</f>
        <v>#N/A</v>
      </c>
      <c r="E198" s="1">
        <v>42618.941400462973</v>
      </c>
      <c r="F198" t="s">
        <v>1195</v>
      </c>
      <c r="G198" t="s">
        <v>5654</v>
      </c>
      <c r="N198" t="s">
        <v>5655</v>
      </c>
      <c r="P198" t="s">
        <v>1489</v>
      </c>
      <c r="Q198" t="s">
        <v>526</v>
      </c>
      <c r="AK198" t="s">
        <v>62</v>
      </c>
      <c r="AL198" t="s">
        <v>63</v>
      </c>
      <c r="AO198" t="s">
        <v>64</v>
      </c>
      <c r="BB198" t="s">
        <v>5657</v>
      </c>
      <c r="BC198" t="s">
        <v>4168</v>
      </c>
      <c r="BD198" t="s">
        <v>5658</v>
      </c>
      <c r="BF198" t="s">
        <v>69</v>
      </c>
    </row>
    <row r="199" spans="1:58" x14ac:dyDescent="0.2">
      <c r="A199" t="s">
        <v>5709</v>
      </c>
      <c r="B199" t="s">
        <v>5706</v>
      </c>
      <c r="C199" t="e">
        <f>VLOOKUP(Table15[[#This Row],[Full Name]],payroll_active[],1,0)</f>
        <v>#N/A</v>
      </c>
      <c r="D199" t="e">
        <f>VLOOKUP(Table15[[#This Row],[Full Name]],Table36[],1,0)</f>
        <v>#N/A</v>
      </c>
      <c r="E199" s="1">
        <v>42618.941331018519</v>
      </c>
      <c r="F199" t="s">
        <v>1195</v>
      </c>
      <c r="G199" t="s">
        <v>5705</v>
      </c>
      <c r="O199" t="s">
        <v>1303</v>
      </c>
      <c r="P199" t="s">
        <v>1304</v>
      </c>
      <c r="Q199" t="s">
        <v>526</v>
      </c>
      <c r="AK199" t="s">
        <v>62</v>
      </c>
      <c r="AL199" t="s">
        <v>63</v>
      </c>
      <c r="AO199" t="s">
        <v>408</v>
      </c>
      <c r="AP199" t="s">
        <v>526</v>
      </c>
      <c r="BB199" t="s">
        <v>5707</v>
      </c>
      <c r="BC199" t="s">
        <v>5708</v>
      </c>
      <c r="BD199" t="s">
        <v>434</v>
      </c>
      <c r="BF199" t="s">
        <v>69</v>
      </c>
    </row>
    <row r="200" spans="1:58" x14ac:dyDescent="0.2">
      <c r="A200" t="s">
        <v>5782</v>
      </c>
      <c r="B200" t="s">
        <v>5780</v>
      </c>
      <c r="C200" t="e">
        <f>VLOOKUP(Table15[[#This Row],[Full Name]],payroll_active[],1,0)</f>
        <v>#N/A</v>
      </c>
      <c r="D200" t="e">
        <f>VLOOKUP(Table15[[#This Row],[Full Name]],Table36[],1,0)</f>
        <v>#N/A</v>
      </c>
      <c r="E200" s="1">
        <v>42618.941284722219</v>
      </c>
      <c r="F200" t="s">
        <v>1195</v>
      </c>
      <c r="G200" t="s">
        <v>5779</v>
      </c>
      <c r="O200" t="s">
        <v>2046</v>
      </c>
      <c r="P200" t="s">
        <v>2052</v>
      </c>
      <c r="Q200" t="s">
        <v>526</v>
      </c>
      <c r="AK200" t="s">
        <v>62</v>
      </c>
      <c r="AL200" t="s">
        <v>63</v>
      </c>
      <c r="AO200" t="s">
        <v>408</v>
      </c>
      <c r="AP200" t="s">
        <v>526</v>
      </c>
      <c r="BB200" t="s">
        <v>5781</v>
      </c>
      <c r="BC200" t="s">
        <v>2798</v>
      </c>
      <c r="BD200" t="s">
        <v>3300</v>
      </c>
      <c r="BF200" t="s">
        <v>69</v>
      </c>
    </row>
    <row r="201" spans="1:58" x14ac:dyDescent="0.2">
      <c r="A201" t="s">
        <v>5831</v>
      </c>
      <c r="B201" t="s">
        <v>5829</v>
      </c>
      <c r="C201" t="e">
        <f>VLOOKUP(Table15[[#This Row],[Full Name]],payroll_active[],1,0)</f>
        <v>#N/A</v>
      </c>
      <c r="D201" t="e">
        <f>VLOOKUP(Table15[[#This Row],[Full Name]],Table36[],1,0)</f>
        <v>#N/A</v>
      </c>
      <c r="E201" s="1">
        <v>42618.941250000003</v>
      </c>
      <c r="F201" t="s">
        <v>1195</v>
      </c>
      <c r="G201" t="s">
        <v>5828</v>
      </c>
      <c r="P201" t="s">
        <v>96</v>
      </c>
      <c r="AK201" t="s">
        <v>62</v>
      </c>
      <c r="AL201" t="s">
        <v>63</v>
      </c>
      <c r="AO201" t="s">
        <v>64</v>
      </c>
      <c r="BB201" t="s">
        <v>5830</v>
      </c>
      <c r="BC201" t="s">
        <v>5516</v>
      </c>
      <c r="BD201" t="s">
        <v>100</v>
      </c>
      <c r="BF201" t="s">
        <v>69</v>
      </c>
    </row>
    <row r="202" spans="1:58" x14ac:dyDescent="0.2">
      <c r="A202" t="s">
        <v>6179</v>
      </c>
      <c r="B202" t="s">
        <v>6176</v>
      </c>
      <c r="C202" t="e">
        <f>VLOOKUP(Table15[[#This Row],[Full Name]],payroll_active[],1,0)</f>
        <v>#N/A</v>
      </c>
      <c r="D202" t="e">
        <f>VLOOKUP(Table15[[#This Row],[Full Name]],Table36[],1,0)</f>
        <v>#N/A</v>
      </c>
      <c r="E202" s="1">
        <v>42618.940949074073</v>
      </c>
      <c r="F202" t="s">
        <v>1195</v>
      </c>
      <c r="G202" t="s">
        <v>6175</v>
      </c>
      <c r="P202" t="s">
        <v>96</v>
      </c>
      <c r="AK202" t="s">
        <v>62</v>
      </c>
      <c r="AL202" t="s">
        <v>63</v>
      </c>
      <c r="AO202" t="s">
        <v>64</v>
      </c>
      <c r="BB202" t="s">
        <v>6177</v>
      </c>
      <c r="BC202" t="s">
        <v>6178</v>
      </c>
      <c r="BD202" t="s">
        <v>5767</v>
      </c>
      <c r="BF202" t="s">
        <v>69</v>
      </c>
    </row>
    <row r="203" spans="1:58" x14ac:dyDescent="0.2">
      <c r="A203" t="s">
        <v>6184</v>
      </c>
      <c r="B203" t="s">
        <v>6181</v>
      </c>
      <c r="C203" t="e">
        <f>VLOOKUP(Table15[[#This Row],[Full Name]],payroll_active[],1,0)</f>
        <v>#N/A</v>
      </c>
      <c r="D203" t="e">
        <f>VLOOKUP(Table15[[#This Row],[Full Name]],Table36[],1,0)</f>
        <v>#N/A</v>
      </c>
      <c r="E203" s="1">
        <v>42618.940949074073</v>
      </c>
      <c r="F203" t="s">
        <v>1195</v>
      </c>
      <c r="G203" t="s">
        <v>6180</v>
      </c>
      <c r="P203" t="s">
        <v>96</v>
      </c>
      <c r="AK203" t="s">
        <v>62</v>
      </c>
      <c r="AL203" t="s">
        <v>63</v>
      </c>
      <c r="AO203" t="s">
        <v>64</v>
      </c>
      <c r="BB203" t="s">
        <v>6182</v>
      </c>
      <c r="BC203" t="s">
        <v>543</v>
      </c>
      <c r="BD203" t="s">
        <v>6183</v>
      </c>
      <c r="BF203" t="s">
        <v>69</v>
      </c>
    </row>
    <row r="204" spans="1:58" x14ac:dyDescent="0.2">
      <c r="A204" t="s">
        <v>6287</v>
      </c>
      <c r="B204" t="s">
        <v>6286</v>
      </c>
      <c r="C204" t="e">
        <f>VLOOKUP(Table15[[#This Row],[Full Name]],payroll_active[],1,0)</f>
        <v>#N/A</v>
      </c>
      <c r="D204" t="e">
        <f>VLOOKUP(Table15[[#This Row],[Full Name]],Table36[],1,0)</f>
        <v>#N/A</v>
      </c>
      <c r="E204" s="1">
        <v>42618.940844907411</v>
      </c>
      <c r="F204" t="s">
        <v>1195</v>
      </c>
      <c r="G204" t="s">
        <v>6284</v>
      </c>
      <c r="N204" t="s">
        <v>6285</v>
      </c>
      <c r="P204" t="s">
        <v>284</v>
      </c>
      <c r="AK204" t="s">
        <v>62</v>
      </c>
      <c r="AL204" t="s">
        <v>63</v>
      </c>
      <c r="AO204" t="s">
        <v>64</v>
      </c>
      <c r="BB204" t="s">
        <v>1497</v>
      </c>
      <c r="BC204" t="s">
        <v>1074</v>
      </c>
      <c r="BD204" t="s">
        <v>288</v>
      </c>
      <c r="BF204" t="s">
        <v>69</v>
      </c>
    </row>
    <row r="205" spans="1:58" x14ac:dyDescent="0.2">
      <c r="A205" t="s">
        <v>6384</v>
      </c>
      <c r="B205" t="s">
        <v>6382</v>
      </c>
      <c r="C205" t="e">
        <f>VLOOKUP(Table15[[#This Row],[Full Name]],payroll_active[],1,0)</f>
        <v>#N/A</v>
      </c>
      <c r="D205" t="e">
        <f>VLOOKUP(Table15[[#This Row],[Full Name]],Table36[],1,0)</f>
        <v>#N/A</v>
      </c>
      <c r="E205" s="1">
        <v>42618.940729166658</v>
      </c>
      <c r="F205" t="s">
        <v>1195</v>
      </c>
      <c r="G205" t="s">
        <v>6381</v>
      </c>
      <c r="O205" t="s">
        <v>2525</v>
      </c>
      <c r="P205" t="s">
        <v>2526</v>
      </c>
      <c r="Q205" t="s">
        <v>526</v>
      </c>
      <c r="AK205" t="s">
        <v>62</v>
      </c>
      <c r="AL205" t="s">
        <v>63</v>
      </c>
      <c r="AO205" t="s">
        <v>408</v>
      </c>
      <c r="AP205" t="s">
        <v>526</v>
      </c>
      <c r="BB205" t="s">
        <v>1793</v>
      </c>
      <c r="BC205" t="s">
        <v>6383</v>
      </c>
      <c r="BD205" t="s">
        <v>350</v>
      </c>
      <c r="BF205" t="s">
        <v>69</v>
      </c>
    </row>
    <row r="206" spans="1:58" x14ac:dyDescent="0.2">
      <c r="A206" t="s">
        <v>6408</v>
      </c>
      <c r="B206" t="s">
        <v>6404</v>
      </c>
      <c r="C206" t="e">
        <f>VLOOKUP(Table15[[#This Row],[Full Name]],payroll_active[],1,0)</f>
        <v>#N/A</v>
      </c>
      <c r="D206" t="e">
        <f>VLOOKUP(Table15[[#This Row],[Full Name]],Table36[],1,0)</f>
        <v>#N/A</v>
      </c>
      <c r="E206" s="1">
        <v>42618.940706018519</v>
      </c>
      <c r="F206" t="s">
        <v>1195</v>
      </c>
      <c r="G206" t="s">
        <v>6402</v>
      </c>
      <c r="N206" t="s">
        <v>6403</v>
      </c>
      <c r="Q206" t="s">
        <v>526</v>
      </c>
      <c r="AK206" t="s">
        <v>62</v>
      </c>
      <c r="AL206" t="s">
        <v>63</v>
      </c>
      <c r="AO206" t="s">
        <v>408</v>
      </c>
      <c r="BB206" t="s">
        <v>6405</v>
      </c>
      <c r="BC206" t="s">
        <v>6406</v>
      </c>
      <c r="BD206" t="s">
        <v>6407</v>
      </c>
      <c r="BF206" t="s">
        <v>69</v>
      </c>
    </row>
    <row r="207" spans="1:58" x14ac:dyDescent="0.2">
      <c r="A207" t="s">
        <v>6445</v>
      </c>
      <c r="B207" t="s">
        <v>6443</v>
      </c>
      <c r="C207" t="e">
        <f>VLOOKUP(Table15[[#This Row],[Full Name]],payroll_active[],1,0)</f>
        <v>#N/A</v>
      </c>
      <c r="D207" t="e">
        <f>VLOOKUP(Table15[[#This Row],[Full Name]],Table36[],1,0)</f>
        <v>#N/A</v>
      </c>
      <c r="E207" s="1">
        <v>42618.940601851849</v>
      </c>
      <c r="F207" t="s">
        <v>1195</v>
      </c>
      <c r="G207" t="s">
        <v>6436</v>
      </c>
      <c r="N207" t="s">
        <v>6437</v>
      </c>
      <c r="P207" t="s">
        <v>6438</v>
      </c>
      <c r="Y207" t="s">
        <v>6439</v>
      </c>
      <c r="Z207" t="s">
        <v>6440</v>
      </c>
      <c r="AA207" t="s">
        <v>6441</v>
      </c>
      <c r="AJ207" t="s">
        <v>6442</v>
      </c>
      <c r="AK207" t="s">
        <v>62</v>
      </c>
      <c r="AL207" t="s">
        <v>63</v>
      </c>
      <c r="AO207" t="s">
        <v>64</v>
      </c>
      <c r="AP207" t="s">
        <v>3982</v>
      </c>
      <c r="BB207" t="s">
        <v>4985</v>
      </c>
      <c r="BC207" t="s">
        <v>6444</v>
      </c>
      <c r="BD207" t="s">
        <v>1200</v>
      </c>
      <c r="BF207" t="s">
        <v>69</v>
      </c>
    </row>
    <row r="208" spans="1:58" x14ac:dyDescent="0.2">
      <c r="A208" t="s">
        <v>6469</v>
      </c>
      <c r="B208" t="s">
        <v>6467</v>
      </c>
      <c r="C208" t="e">
        <f>VLOOKUP(Table15[[#This Row],[Full Name]],payroll_active[],1,0)</f>
        <v>#N/A</v>
      </c>
      <c r="D208" t="e">
        <f>VLOOKUP(Table15[[#This Row],[Full Name]],Table36[],1,0)</f>
        <v>#N/A</v>
      </c>
      <c r="E208" s="1">
        <v>42618.940567129634</v>
      </c>
      <c r="F208" t="s">
        <v>1195</v>
      </c>
      <c r="G208" t="s">
        <v>6466</v>
      </c>
      <c r="N208" t="s">
        <v>3793</v>
      </c>
      <c r="P208" t="s">
        <v>103</v>
      </c>
      <c r="AK208" t="s">
        <v>62</v>
      </c>
      <c r="AL208" t="s">
        <v>63</v>
      </c>
      <c r="AO208" t="s">
        <v>64</v>
      </c>
      <c r="BB208" t="s">
        <v>6468</v>
      </c>
      <c r="BC208" t="s">
        <v>5442</v>
      </c>
      <c r="BD208" t="s">
        <v>1421</v>
      </c>
      <c r="BF208" t="s">
        <v>69</v>
      </c>
    </row>
    <row r="209" spans="1:58" x14ac:dyDescent="0.2">
      <c r="A209" t="s">
        <v>6474</v>
      </c>
      <c r="B209" t="s">
        <v>6471</v>
      </c>
      <c r="C209" t="e">
        <f>VLOOKUP(Table15[[#This Row],[Full Name]],payroll_active[],1,0)</f>
        <v>#N/A</v>
      </c>
      <c r="D209" t="e">
        <f>VLOOKUP(Table15[[#This Row],[Full Name]],Table36[],1,0)</f>
        <v>#N/A</v>
      </c>
      <c r="E209" s="1">
        <v>42618.940555555557</v>
      </c>
      <c r="F209" t="s">
        <v>1195</v>
      </c>
      <c r="G209" t="s">
        <v>6470</v>
      </c>
      <c r="O209" t="s">
        <v>1885</v>
      </c>
      <c r="P209" t="s">
        <v>1886</v>
      </c>
      <c r="Q209" t="s">
        <v>407</v>
      </c>
      <c r="AK209" t="s">
        <v>62</v>
      </c>
      <c r="AL209" t="s">
        <v>63</v>
      </c>
      <c r="AO209" t="s">
        <v>408</v>
      </c>
      <c r="AP209" t="s">
        <v>407</v>
      </c>
      <c r="BB209" t="s">
        <v>6472</v>
      </c>
      <c r="BC209" t="s">
        <v>6473</v>
      </c>
      <c r="BD209" t="s">
        <v>4210</v>
      </c>
      <c r="BF209" t="s">
        <v>69</v>
      </c>
    </row>
    <row r="210" spans="1:58" x14ac:dyDescent="0.2">
      <c r="A210" t="s">
        <v>6479</v>
      </c>
      <c r="B210" t="s">
        <v>6476</v>
      </c>
      <c r="C210" t="e">
        <f>VLOOKUP(Table15[[#This Row],[Full Name]],payroll_active[],1,0)</f>
        <v>#N/A</v>
      </c>
      <c r="D210" t="e">
        <f>VLOOKUP(Table15[[#This Row],[Full Name]],Table36[],1,0)</f>
        <v>#N/A</v>
      </c>
      <c r="E210" s="1">
        <v>42618.940555555557</v>
      </c>
      <c r="F210" t="s">
        <v>1195</v>
      </c>
      <c r="G210" t="s">
        <v>6475</v>
      </c>
      <c r="P210" t="s">
        <v>103</v>
      </c>
      <c r="AK210" t="s">
        <v>62</v>
      </c>
      <c r="AL210" t="s">
        <v>63</v>
      </c>
      <c r="AO210" t="s">
        <v>64</v>
      </c>
      <c r="BB210" t="s">
        <v>6477</v>
      </c>
      <c r="BC210" t="s">
        <v>3985</v>
      </c>
      <c r="BD210" t="s">
        <v>6478</v>
      </c>
      <c r="BF210" t="s">
        <v>69</v>
      </c>
    </row>
    <row r="211" spans="1:58" x14ac:dyDescent="0.2">
      <c r="A211" t="s">
        <v>6492</v>
      </c>
      <c r="B211" t="s">
        <v>6490</v>
      </c>
      <c r="C211" t="e">
        <f>VLOOKUP(Table15[[#This Row],[Full Name]],payroll_active[],1,0)</f>
        <v>#N/A</v>
      </c>
      <c r="D211" t="e">
        <f>VLOOKUP(Table15[[#This Row],[Full Name]],Table36[],1,0)</f>
        <v>#N/A</v>
      </c>
      <c r="E211" s="1">
        <v>42618.94054398148</v>
      </c>
      <c r="F211" t="s">
        <v>1195</v>
      </c>
      <c r="G211" t="s">
        <v>6489</v>
      </c>
      <c r="N211" t="s">
        <v>3793</v>
      </c>
      <c r="P211" t="s">
        <v>103</v>
      </c>
      <c r="AK211" t="s">
        <v>62</v>
      </c>
      <c r="AL211" t="s">
        <v>63</v>
      </c>
      <c r="AO211" t="s">
        <v>64</v>
      </c>
      <c r="BB211" t="s">
        <v>2566</v>
      </c>
      <c r="BC211" t="s">
        <v>6491</v>
      </c>
      <c r="BD211" t="s">
        <v>1421</v>
      </c>
      <c r="BF211" t="s">
        <v>69</v>
      </c>
    </row>
    <row r="212" spans="1:58" x14ac:dyDescent="0.2">
      <c r="A212" t="s">
        <v>6508</v>
      </c>
      <c r="B212" t="s">
        <v>6505</v>
      </c>
      <c r="C212" t="e">
        <f>VLOOKUP(Table15[[#This Row],[Full Name]],payroll_active[],1,0)</f>
        <v>#N/A</v>
      </c>
      <c r="D212" t="e">
        <f>VLOOKUP(Table15[[#This Row],[Full Name]],Table36[],1,0)</f>
        <v>#N/A</v>
      </c>
      <c r="E212" s="1">
        <v>42618.940520833326</v>
      </c>
      <c r="F212" t="s">
        <v>1195</v>
      </c>
      <c r="G212" t="s">
        <v>6503</v>
      </c>
      <c r="N212" t="s">
        <v>6504</v>
      </c>
      <c r="P212" t="s">
        <v>1489</v>
      </c>
      <c r="AK212" t="s">
        <v>62</v>
      </c>
      <c r="AL212" t="s">
        <v>63</v>
      </c>
      <c r="AO212" t="s">
        <v>64</v>
      </c>
      <c r="BB212" t="s">
        <v>6506</v>
      </c>
      <c r="BC212" t="s">
        <v>6507</v>
      </c>
      <c r="BD212" t="s">
        <v>599</v>
      </c>
      <c r="BF212" t="s">
        <v>69</v>
      </c>
    </row>
    <row r="213" spans="1:58" x14ac:dyDescent="0.2">
      <c r="A213" t="s">
        <v>6535</v>
      </c>
      <c r="B213" t="s">
        <v>6533</v>
      </c>
      <c r="C213" t="e">
        <f>VLOOKUP(Table15[[#This Row],[Full Name]],payroll_active[],1,0)</f>
        <v>#N/A</v>
      </c>
      <c r="D213" t="e">
        <f>VLOOKUP(Table15[[#This Row],[Full Name]],Table36[],1,0)</f>
        <v>#N/A</v>
      </c>
      <c r="E213" s="1">
        <v>42618.940486111111</v>
      </c>
      <c r="F213" t="s">
        <v>1195</v>
      </c>
      <c r="G213" t="s">
        <v>6532</v>
      </c>
      <c r="O213" t="s">
        <v>1303</v>
      </c>
      <c r="P213" t="s">
        <v>1304</v>
      </c>
      <c r="Q213" t="s">
        <v>526</v>
      </c>
      <c r="AK213" t="s">
        <v>62</v>
      </c>
      <c r="AL213" t="s">
        <v>63</v>
      </c>
      <c r="AO213" t="s">
        <v>408</v>
      </c>
      <c r="AP213" t="s">
        <v>526</v>
      </c>
      <c r="BB213" t="s">
        <v>6534</v>
      </c>
      <c r="BC213" t="s">
        <v>1321</v>
      </c>
      <c r="BD213" t="s">
        <v>2663</v>
      </c>
      <c r="BF213" t="s">
        <v>69</v>
      </c>
    </row>
    <row r="214" spans="1:58" x14ac:dyDescent="0.2">
      <c r="A214" t="s">
        <v>6546</v>
      </c>
      <c r="B214" t="s">
        <v>6544</v>
      </c>
      <c r="C214" t="e">
        <f>VLOOKUP(Table15[[#This Row],[Full Name]],payroll_active[],1,0)</f>
        <v>#N/A</v>
      </c>
      <c r="D214" t="e">
        <f>VLOOKUP(Table15[[#This Row],[Full Name]],Table36[],1,0)</f>
        <v>#N/A</v>
      </c>
      <c r="E214" s="1">
        <v>42618.940474537027</v>
      </c>
      <c r="F214" t="s">
        <v>1195</v>
      </c>
      <c r="G214" t="s">
        <v>6541</v>
      </c>
      <c r="N214" t="s">
        <v>6542</v>
      </c>
      <c r="P214" t="s">
        <v>1401</v>
      </c>
      <c r="Y214" t="s">
        <v>6543</v>
      </c>
      <c r="AK214" t="s">
        <v>62</v>
      </c>
      <c r="AL214" t="s">
        <v>63</v>
      </c>
      <c r="AO214" t="s">
        <v>64</v>
      </c>
      <c r="BB214" t="s">
        <v>2591</v>
      </c>
      <c r="BC214" t="s">
        <v>6545</v>
      </c>
      <c r="BD214" t="s">
        <v>1463</v>
      </c>
      <c r="BF214" t="s">
        <v>69</v>
      </c>
    </row>
    <row r="215" spans="1:58" x14ac:dyDescent="0.2">
      <c r="A215" t="s">
        <v>6552</v>
      </c>
      <c r="B215" t="s">
        <v>6549</v>
      </c>
      <c r="C215" t="e">
        <f>VLOOKUP(Table15[[#This Row],[Full Name]],payroll_active[],1,0)</f>
        <v>#N/A</v>
      </c>
      <c r="D215" t="e">
        <f>VLOOKUP(Table15[[#This Row],[Full Name]],Table36[],1,0)</f>
        <v>#N/A</v>
      </c>
      <c r="E215" s="1">
        <v>42618.940462962957</v>
      </c>
      <c r="F215" t="s">
        <v>1195</v>
      </c>
      <c r="G215" t="s">
        <v>6547</v>
      </c>
      <c r="N215" t="s">
        <v>6548</v>
      </c>
      <c r="P215" t="s">
        <v>284</v>
      </c>
      <c r="AK215" t="s">
        <v>62</v>
      </c>
      <c r="AL215" t="s">
        <v>63</v>
      </c>
      <c r="AO215" t="s">
        <v>64</v>
      </c>
      <c r="BB215" t="s">
        <v>6550</v>
      </c>
      <c r="BC215" t="s">
        <v>6551</v>
      </c>
      <c r="BD215" t="s">
        <v>288</v>
      </c>
      <c r="BF215" t="s">
        <v>69</v>
      </c>
    </row>
    <row r="216" spans="1:58" x14ac:dyDescent="0.2">
      <c r="A216" t="s">
        <v>6595</v>
      </c>
      <c r="B216" t="s">
        <v>6592</v>
      </c>
      <c r="C216" t="e">
        <f>VLOOKUP(Table15[[#This Row],[Full Name]],payroll_active[],1,0)</f>
        <v>#N/A</v>
      </c>
      <c r="D216" t="e">
        <f>VLOOKUP(Table15[[#This Row],[Full Name]],Table36[],1,0)</f>
        <v>#N/A</v>
      </c>
      <c r="E216" s="1">
        <v>42618.940451388888</v>
      </c>
      <c r="F216" t="s">
        <v>1195</v>
      </c>
      <c r="G216" t="s">
        <v>6589</v>
      </c>
      <c r="O216" t="s">
        <v>2046</v>
      </c>
      <c r="P216" t="s">
        <v>6590</v>
      </c>
      <c r="W216" t="s">
        <v>6591</v>
      </c>
      <c r="AK216" t="s">
        <v>62</v>
      </c>
      <c r="AL216" t="s">
        <v>63</v>
      </c>
      <c r="AO216" t="s">
        <v>64</v>
      </c>
      <c r="AP216" t="s">
        <v>3982</v>
      </c>
      <c r="BB216" t="s">
        <v>6593</v>
      </c>
      <c r="BC216" t="s">
        <v>6594</v>
      </c>
      <c r="BD216" t="s">
        <v>426</v>
      </c>
      <c r="BF216" t="s">
        <v>69</v>
      </c>
    </row>
    <row r="217" spans="1:58" x14ac:dyDescent="0.2">
      <c r="A217" t="s">
        <v>6588</v>
      </c>
      <c r="B217" t="s">
        <v>6585</v>
      </c>
      <c r="C217" t="e">
        <f>VLOOKUP(Table15[[#This Row],[Full Name]],payroll_active[],1,0)</f>
        <v>#N/A</v>
      </c>
      <c r="D217" t="e">
        <f>VLOOKUP(Table15[[#This Row],[Full Name]],Table36[],1,0)</f>
        <v>#N/A</v>
      </c>
      <c r="E217" s="1">
        <v>42618.940451388888</v>
      </c>
      <c r="F217" t="s">
        <v>1195</v>
      </c>
      <c r="G217" t="s">
        <v>6584</v>
      </c>
      <c r="N217" t="s">
        <v>3793</v>
      </c>
      <c r="P217" t="s">
        <v>103</v>
      </c>
      <c r="AK217" t="s">
        <v>62</v>
      </c>
      <c r="AL217" t="s">
        <v>63</v>
      </c>
      <c r="AO217" t="s">
        <v>64</v>
      </c>
      <c r="BB217" t="s">
        <v>6586</v>
      </c>
      <c r="BC217" t="s">
        <v>6587</v>
      </c>
      <c r="BD217" t="s">
        <v>1421</v>
      </c>
      <c r="BF217" t="s">
        <v>69</v>
      </c>
    </row>
    <row r="218" spans="1:58" x14ac:dyDescent="0.2">
      <c r="A218" t="s">
        <v>6600</v>
      </c>
      <c r="B218" t="s">
        <v>6597</v>
      </c>
      <c r="C218" t="e">
        <f>VLOOKUP(Table15[[#This Row],[Full Name]],payroll_active[],1,0)</f>
        <v>#N/A</v>
      </c>
      <c r="D218" t="e">
        <f>VLOOKUP(Table15[[#This Row],[Full Name]],Table36[],1,0)</f>
        <v>#N/A</v>
      </c>
      <c r="E218" s="1">
        <v>42618.940451388888</v>
      </c>
      <c r="F218" t="s">
        <v>1195</v>
      </c>
      <c r="G218" t="s">
        <v>6596</v>
      </c>
      <c r="N218" t="s">
        <v>3793</v>
      </c>
      <c r="P218" t="s">
        <v>103</v>
      </c>
      <c r="AK218" t="s">
        <v>62</v>
      </c>
      <c r="AL218" t="s">
        <v>63</v>
      </c>
      <c r="AO218" t="s">
        <v>64</v>
      </c>
      <c r="BB218" t="s">
        <v>6598</v>
      </c>
      <c r="BC218" t="s">
        <v>6599</v>
      </c>
      <c r="BD218" t="s">
        <v>1421</v>
      </c>
      <c r="BF218" t="s">
        <v>69</v>
      </c>
    </row>
    <row r="219" spans="1:58" x14ac:dyDescent="0.2">
      <c r="A219" t="s">
        <v>6609</v>
      </c>
      <c r="B219" t="s">
        <v>6606</v>
      </c>
      <c r="C219" t="e">
        <f>VLOOKUP(Table15[[#This Row],[Full Name]],payroll_active[],1,0)</f>
        <v>#N/A</v>
      </c>
      <c r="D219" t="e">
        <f>VLOOKUP(Table15[[#This Row],[Full Name]],Table36[],1,0)</f>
        <v>#N/A</v>
      </c>
      <c r="E219" s="1">
        <v>42618.940428240741</v>
      </c>
      <c r="F219" t="s">
        <v>1195</v>
      </c>
      <c r="G219" t="s">
        <v>6605</v>
      </c>
      <c r="N219" t="s">
        <v>3793</v>
      </c>
      <c r="P219" t="s">
        <v>103</v>
      </c>
      <c r="AK219" t="s">
        <v>62</v>
      </c>
      <c r="AL219" t="s">
        <v>63</v>
      </c>
      <c r="AO219" t="s">
        <v>64</v>
      </c>
      <c r="BB219" t="s">
        <v>6607</v>
      </c>
      <c r="BC219" t="s">
        <v>6608</v>
      </c>
      <c r="BD219" t="s">
        <v>1421</v>
      </c>
      <c r="BF219" t="s">
        <v>69</v>
      </c>
    </row>
    <row r="220" spans="1:58" x14ac:dyDescent="0.2">
      <c r="A220" t="s">
        <v>6613</v>
      </c>
      <c r="B220" t="s">
        <v>6611</v>
      </c>
      <c r="C220" t="e">
        <f>VLOOKUP(Table15[[#This Row],[Full Name]],payroll_active[],1,0)</f>
        <v>#N/A</v>
      </c>
      <c r="D220" t="e">
        <f>VLOOKUP(Table15[[#This Row],[Full Name]],Table36[],1,0)</f>
        <v>#N/A</v>
      </c>
      <c r="E220" s="1">
        <v>42618.940428240741</v>
      </c>
      <c r="F220" t="s">
        <v>1195</v>
      </c>
      <c r="G220" t="s">
        <v>6610</v>
      </c>
      <c r="N220" t="s">
        <v>3793</v>
      </c>
      <c r="P220" t="s">
        <v>103</v>
      </c>
      <c r="AK220" t="s">
        <v>62</v>
      </c>
      <c r="AL220" t="s">
        <v>63</v>
      </c>
      <c r="AO220" t="s">
        <v>64</v>
      </c>
      <c r="BB220" t="s">
        <v>1164</v>
      </c>
      <c r="BC220" t="s">
        <v>6612</v>
      </c>
      <c r="BD220" t="s">
        <v>1421</v>
      </c>
      <c r="BF220" t="s">
        <v>69</v>
      </c>
    </row>
    <row r="221" spans="1:58" x14ac:dyDescent="0.2">
      <c r="A221" t="s">
        <v>6638</v>
      </c>
      <c r="B221" t="s">
        <v>6636</v>
      </c>
      <c r="C221" t="e">
        <f>VLOOKUP(Table15[[#This Row],[Full Name]],payroll_active[],1,0)</f>
        <v>#N/A</v>
      </c>
      <c r="D221" t="e">
        <f>VLOOKUP(Table15[[#This Row],[Full Name]],Table36[],1,0)</f>
        <v>#N/A</v>
      </c>
      <c r="E221" s="1">
        <v>42618.940405092602</v>
      </c>
      <c r="F221" t="s">
        <v>1195</v>
      </c>
      <c r="G221" t="s">
        <v>6635</v>
      </c>
      <c r="P221" t="s">
        <v>1489</v>
      </c>
      <c r="AK221" t="s">
        <v>62</v>
      </c>
      <c r="AL221" t="s">
        <v>63</v>
      </c>
      <c r="AO221" t="s">
        <v>64</v>
      </c>
      <c r="BB221" t="s">
        <v>6637</v>
      </c>
      <c r="BC221" t="s">
        <v>5252</v>
      </c>
      <c r="BD221" t="s">
        <v>434</v>
      </c>
      <c r="BF221" t="s">
        <v>69</v>
      </c>
    </row>
    <row r="222" spans="1:58" x14ac:dyDescent="0.2">
      <c r="A222" t="s">
        <v>6663</v>
      </c>
      <c r="B222" t="s">
        <v>6659</v>
      </c>
      <c r="C222" t="e">
        <f>VLOOKUP(Table15[[#This Row],[Full Name]],payroll_active[],1,0)</f>
        <v>#N/A</v>
      </c>
      <c r="D222" t="e">
        <f>VLOOKUP(Table15[[#This Row],[Full Name]],Table36[],1,0)</f>
        <v>#N/A</v>
      </c>
      <c r="E222" s="1">
        <v>42618.940381944441</v>
      </c>
      <c r="F222" t="s">
        <v>1195</v>
      </c>
      <c r="G222" t="s">
        <v>6655</v>
      </c>
      <c r="P222" t="s">
        <v>1489</v>
      </c>
      <c r="W222" t="s">
        <v>6656</v>
      </c>
      <c r="Y222" t="s">
        <v>6657</v>
      </c>
      <c r="AJ222" t="s">
        <v>6658</v>
      </c>
      <c r="AK222" t="s">
        <v>62</v>
      </c>
      <c r="AL222" t="s">
        <v>63</v>
      </c>
      <c r="AO222" t="s">
        <v>64</v>
      </c>
      <c r="BB222" t="s">
        <v>6660</v>
      </c>
      <c r="BC222" t="s">
        <v>6661</v>
      </c>
      <c r="BD222" t="s">
        <v>6662</v>
      </c>
      <c r="BF222" t="s">
        <v>69</v>
      </c>
    </row>
    <row r="223" spans="1:58" x14ac:dyDescent="0.2">
      <c r="A223" t="s">
        <v>6677</v>
      </c>
      <c r="B223" t="s">
        <v>6674</v>
      </c>
      <c r="C223" t="e">
        <f>VLOOKUP(Table15[[#This Row],[Full Name]],payroll_active[],1,0)</f>
        <v>#N/A</v>
      </c>
      <c r="D223" t="e">
        <f>VLOOKUP(Table15[[#This Row],[Full Name]],Table36[],1,0)</f>
        <v>#N/A</v>
      </c>
      <c r="E223" s="1">
        <v>42618.940370370372</v>
      </c>
      <c r="F223" t="s">
        <v>1195</v>
      </c>
      <c r="G223" t="s">
        <v>6673</v>
      </c>
      <c r="N223" t="s">
        <v>3793</v>
      </c>
      <c r="P223" t="s">
        <v>103</v>
      </c>
      <c r="AK223" t="s">
        <v>62</v>
      </c>
      <c r="AL223" t="s">
        <v>63</v>
      </c>
      <c r="AO223" t="s">
        <v>64</v>
      </c>
      <c r="BB223" t="s">
        <v>6675</v>
      </c>
      <c r="BC223" t="s">
        <v>6676</v>
      </c>
      <c r="BD223" t="s">
        <v>1421</v>
      </c>
      <c r="BF223" t="s">
        <v>69</v>
      </c>
    </row>
    <row r="224" spans="1:58" x14ac:dyDescent="0.2">
      <c r="A224" t="s">
        <v>6701</v>
      </c>
      <c r="B224" t="s">
        <v>6698</v>
      </c>
      <c r="C224" t="e">
        <f>VLOOKUP(Table15[[#This Row],[Full Name]],payroll_active[],1,0)</f>
        <v>#N/A</v>
      </c>
      <c r="D224" t="e">
        <f>VLOOKUP(Table15[[#This Row],[Full Name]],Table36[],1,0)</f>
        <v>#N/A</v>
      </c>
      <c r="E224" s="1">
        <v>42618.940347222233</v>
      </c>
      <c r="F224" t="s">
        <v>1195</v>
      </c>
      <c r="G224" t="s">
        <v>6697</v>
      </c>
      <c r="N224" t="s">
        <v>3793</v>
      </c>
      <c r="P224" t="s">
        <v>103</v>
      </c>
      <c r="AK224" t="s">
        <v>62</v>
      </c>
      <c r="AL224" t="s">
        <v>63</v>
      </c>
      <c r="AO224" t="s">
        <v>64</v>
      </c>
      <c r="BB224" t="s">
        <v>6699</v>
      </c>
      <c r="BC224" t="s">
        <v>6700</v>
      </c>
      <c r="BD224" t="s">
        <v>1421</v>
      </c>
      <c r="BF224" t="s">
        <v>69</v>
      </c>
    </row>
    <row r="225" spans="1:58" x14ac:dyDescent="0.2">
      <c r="A225" t="s">
        <v>6722</v>
      </c>
      <c r="B225" t="s">
        <v>6719</v>
      </c>
      <c r="C225" t="e">
        <f>VLOOKUP(Table15[[#This Row],[Full Name]],payroll_active[],1,0)</f>
        <v>#N/A</v>
      </c>
      <c r="D225" t="e">
        <f>VLOOKUP(Table15[[#This Row],[Full Name]],Table36[],1,0)</f>
        <v>#N/A</v>
      </c>
      <c r="E225" s="1">
        <v>42618.940324074072</v>
      </c>
      <c r="F225" t="s">
        <v>1195</v>
      </c>
      <c r="G225" t="s">
        <v>6718</v>
      </c>
      <c r="N225" t="s">
        <v>3793</v>
      </c>
      <c r="P225" t="s">
        <v>103</v>
      </c>
      <c r="AK225" t="s">
        <v>62</v>
      </c>
      <c r="AL225" t="s">
        <v>63</v>
      </c>
      <c r="AO225" t="s">
        <v>64</v>
      </c>
      <c r="BB225" t="s">
        <v>6720</v>
      </c>
      <c r="BC225" t="s">
        <v>6721</v>
      </c>
      <c r="BD225" t="s">
        <v>1421</v>
      </c>
      <c r="BF225" t="s">
        <v>69</v>
      </c>
    </row>
    <row r="226" spans="1:58" x14ac:dyDescent="0.2">
      <c r="A226" t="s">
        <v>6741</v>
      </c>
      <c r="B226" t="s">
        <v>6737</v>
      </c>
      <c r="C226" t="e">
        <f>VLOOKUP(Table15[[#This Row],[Full Name]],payroll_active[],1,0)</f>
        <v>#N/A</v>
      </c>
      <c r="D226" t="e">
        <f>VLOOKUP(Table15[[#This Row],[Full Name]],Table36[],1,0)</f>
        <v>#N/A</v>
      </c>
      <c r="E226" s="1">
        <v>42618.940289351849</v>
      </c>
      <c r="F226" t="s">
        <v>1195</v>
      </c>
      <c r="G226" t="s">
        <v>6732</v>
      </c>
      <c r="P226" t="s">
        <v>1489</v>
      </c>
      <c r="W226" t="s">
        <v>6733</v>
      </c>
      <c r="Y226" t="s">
        <v>6734</v>
      </c>
      <c r="Z226" t="s">
        <v>6735</v>
      </c>
      <c r="AJ226" t="s">
        <v>6736</v>
      </c>
      <c r="AK226" t="s">
        <v>62</v>
      </c>
      <c r="AL226" t="s">
        <v>63</v>
      </c>
      <c r="AO226" t="s">
        <v>64</v>
      </c>
      <c r="BB226" t="s">
        <v>6738</v>
      </c>
      <c r="BC226" t="s">
        <v>6739</v>
      </c>
      <c r="BD226" t="s">
        <v>6740</v>
      </c>
      <c r="BF226" t="s">
        <v>69</v>
      </c>
    </row>
    <row r="227" spans="1:58" x14ac:dyDescent="0.2">
      <c r="A227" t="s">
        <v>6751</v>
      </c>
      <c r="B227" t="s">
        <v>6749</v>
      </c>
      <c r="C227" t="e">
        <f>VLOOKUP(Table15[[#This Row],[Full Name]],payroll_active[],1,0)</f>
        <v>#N/A</v>
      </c>
      <c r="D227" t="e">
        <f>VLOOKUP(Table15[[#This Row],[Full Name]],Table36[],1,0)</f>
        <v>#N/A</v>
      </c>
      <c r="E227" s="1">
        <v>42618.94027777778</v>
      </c>
      <c r="F227" t="s">
        <v>1195</v>
      </c>
      <c r="G227" t="s">
        <v>6748</v>
      </c>
      <c r="O227" t="s">
        <v>2046</v>
      </c>
      <c r="P227" t="s">
        <v>2052</v>
      </c>
      <c r="Q227" t="s">
        <v>526</v>
      </c>
      <c r="AK227" t="s">
        <v>62</v>
      </c>
      <c r="AL227" t="s">
        <v>63</v>
      </c>
      <c r="AO227" t="s">
        <v>408</v>
      </c>
      <c r="AP227" t="s">
        <v>526</v>
      </c>
      <c r="BB227" t="s">
        <v>6750</v>
      </c>
      <c r="BC227" t="s">
        <v>5106</v>
      </c>
      <c r="BD227" t="s">
        <v>456</v>
      </c>
      <c r="BF227" t="s">
        <v>69</v>
      </c>
    </row>
    <row r="228" spans="1:58" x14ac:dyDescent="0.2">
      <c r="A228" t="s">
        <v>6783</v>
      </c>
      <c r="B228" t="s">
        <v>6779</v>
      </c>
      <c r="C228" t="e">
        <f>VLOOKUP(Table15[[#This Row],[Full Name]],payroll_active[],1,0)</f>
        <v>#N/A</v>
      </c>
      <c r="D228" t="e">
        <f>VLOOKUP(Table15[[#This Row],[Full Name]],Table36[],1,0)</f>
        <v>#N/A</v>
      </c>
      <c r="E228" s="1">
        <v>42618.94023148148</v>
      </c>
      <c r="F228" t="s">
        <v>1195</v>
      </c>
      <c r="G228" t="s">
        <v>6778</v>
      </c>
      <c r="O228" t="s">
        <v>887</v>
      </c>
      <c r="P228" t="s">
        <v>888</v>
      </c>
      <c r="Q228" t="s">
        <v>526</v>
      </c>
      <c r="AK228" t="s">
        <v>62</v>
      </c>
      <c r="AL228" t="s">
        <v>63</v>
      </c>
      <c r="AO228" t="s">
        <v>408</v>
      </c>
      <c r="AP228" t="s">
        <v>526</v>
      </c>
      <c r="BB228" t="s">
        <v>6780</v>
      </c>
      <c r="BC228" t="s">
        <v>6781</v>
      </c>
      <c r="BD228" t="s">
        <v>6782</v>
      </c>
      <c r="BF228" t="s">
        <v>69</v>
      </c>
    </row>
    <row r="229" spans="1:58" x14ac:dyDescent="0.2">
      <c r="A229" t="s">
        <v>6864</v>
      </c>
      <c r="B229" t="s">
        <v>6861</v>
      </c>
      <c r="C229" t="e">
        <f>VLOOKUP(Table15[[#This Row],[Full Name]],payroll_active[],1,0)</f>
        <v>#N/A</v>
      </c>
      <c r="D229" t="e">
        <f>VLOOKUP(Table15[[#This Row],[Full Name]],Table36[],1,0)</f>
        <v>#N/A</v>
      </c>
      <c r="E229" s="1">
        <v>42618.940185185187</v>
      </c>
      <c r="F229" t="s">
        <v>1195</v>
      </c>
      <c r="G229" t="s">
        <v>6858</v>
      </c>
      <c r="P229" t="s">
        <v>6438</v>
      </c>
      <c r="W229" t="s">
        <v>6859</v>
      </c>
      <c r="Y229" t="s">
        <v>6860</v>
      </c>
      <c r="AJ229" t="s">
        <v>6442</v>
      </c>
      <c r="AK229" t="s">
        <v>62</v>
      </c>
      <c r="AL229" t="s">
        <v>63</v>
      </c>
      <c r="AO229" t="s">
        <v>64</v>
      </c>
      <c r="BB229" t="s">
        <v>6862</v>
      </c>
      <c r="BC229" t="s">
        <v>6863</v>
      </c>
      <c r="BD229" t="s">
        <v>1200</v>
      </c>
      <c r="BF229" t="s">
        <v>69</v>
      </c>
    </row>
    <row r="230" spans="1:58" x14ac:dyDescent="0.2">
      <c r="A230" t="s">
        <v>6929</v>
      </c>
      <c r="B230" t="s">
        <v>6925</v>
      </c>
      <c r="C230" t="e">
        <f>VLOOKUP(Table15[[#This Row],[Full Name]],payroll_active[],1,0)</f>
        <v>#N/A</v>
      </c>
      <c r="D230" t="e">
        <f>VLOOKUP(Table15[[#This Row],[Full Name]],Table36[],1,0)</f>
        <v>#N/A</v>
      </c>
      <c r="E230" s="1">
        <v>42618.940115740741</v>
      </c>
      <c r="F230" t="s">
        <v>1195</v>
      </c>
      <c r="G230" t="s">
        <v>6924</v>
      </c>
      <c r="P230" t="s">
        <v>3787</v>
      </c>
      <c r="AK230" t="s">
        <v>62</v>
      </c>
      <c r="AL230" t="s">
        <v>63</v>
      </c>
      <c r="AO230" t="s">
        <v>64</v>
      </c>
      <c r="BB230" t="s">
        <v>6926</v>
      </c>
      <c r="BC230" t="s">
        <v>6927</v>
      </c>
      <c r="BD230" t="s">
        <v>6928</v>
      </c>
      <c r="BF230" t="s">
        <v>69</v>
      </c>
    </row>
    <row r="231" spans="1:58" x14ac:dyDescent="0.2">
      <c r="A231" t="s">
        <v>6988</v>
      </c>
      <c r="B231" t="s">
        <v>6985</v>
      </c>
      <c r="C231" t="e">
        <f>VLOOKUP(Table15[[#This Row],[Full Name]],payroll_active[],1,0)</f>
        <v>#N/A</v>
      </c>
      <c r="D231" t="e">
        <f>VLOOKUP(Table15[[#This Row],[Full Name]],Table36[],1,0)</f>
        <v>#N/A</v>
      </c>
      <c r="E231" s="1">
        <v>42618.940081018518</v>
      </c>
      <c r="F231" t="s">
        <v>1195</v>
      </c>
      <c r="G231" t="s">
        <v>6984</v>
      </c>
      <c r="O231" t="s">
        <v>911</v>
      </c>
      <c r="P231" t="s">
        <v>912</v>
      </c>
      <c r="Q231" t="s">
        <v>526</v>
      </c>
      <c r="AK231" t="s">
        <v>62</v>
      </c>
      <c r="AL231" t="s">
        <v>63</v>
      </c>
      <c r="AO231" t="s">
        <v>408</v>
      </c>
      <c r="AP231" t="s">
        <v>526</v>
      </c>
      <c r="BB231" t="s">
        <v>6986</v>
      </c>
      <c r="BC231" t="s">
        <v>2449</v>
      </c>
      <c r="BD231" t="s">
        <v>6987</v>
      </c>
      <c r="BF231" t="s">
        <v>69</v>
      </c>
    </row>
    <row r="232" spans="1:58" x14ac:dyDescent="0.2">
      <c r="A232" t="s">
        <v>7068</v>
      </c>
      <c r="B232" t="s">
        <v>7065</v>
      </c>
      <c r="C232" t="e">
        <f>VLOOKUP(Table15[[#This Row],[Full Name]],payroll_active[],1,0)</f>
        <v>#N/A</v>
      </c>
      <c r="D232" t="e">
        <f>VLOOKUP(Table15[[#This Row],[Full Name]],Table36[],1,0)</f>
        <v>#N/A</v>
      </c>
      <c r="E232" s="1">
        <v>42618.939988425933</v>
      </c>
      <c r="F232" t="s">
        <v>1195</v>
      </c>
      <c r="G232" t="s">
        <v>7063</v>
      </c>
      <c r="P232" t="s">
        <v>398</v>
      </c>
      <c r="Y232" t="s">
        <v>7064</v>
      </c>
      <c r="AJ232" t="s">
        <v>3598</v>
      </c>
      <c r="AK232" t="s">
        <v>62</v>
      </c>
      <c r="AL232" t="s">
        <v>63</v>
      </c>
      <c r="AO232" t="s">
        <v>64</v>
      </c>
      <c r="BB232" t="s">
        <v>3613</v>
      </c>
      <c r="BC232" t="s">
        <v>7066</v>
      </c>
      <c r="BD232" t="s">
        <v>7067</v>
      </c>
      <c r="BF232" t="s">
        <v>69</v>
      </c>
    </row>
    <row r="233" spans="1:58" x14ac:dyDescent="0.2">
      <c r="A233" t="s">
        <v>7110</v>
      </c>
      <c r="B233" t="s">
        <v>7107</v>
      </c>
      <c r="C233" t="e">
        <f>VLOOKUP(Table15[[#This Row],[Full Name]],payroll_active[],1,0)</f>
        <v>#N/A</v>
      </c>
      <c r="D233" t="e">
        <f>VLOOKUP(Table15[[#This Row],[Full Name]],Table36[],1,0)</f>
        <v>#N/A</v>
      </c>
      <c r="E233" s="1">
        <v>42618.939976851849</v>
      </c>
      <c r="F233" t="s">
        <v>1195</v>
      </c>
      <c r="G233" t="s">
        <v>7106</v>
      </c>
      <c r="P233" t="s">
        <v>391</v>
      </c>
      <c r="AK233" t="s">
        <v>62</v>
      </c>
      <c r="AL233" t="s">
        <v>63</v>
      </c>
      <c r="AO233" t="s">
        <v>64</v>
      </c>
      <c r="BB233" t="s">
        <v>7108</v>
      </c>
      <c r="BC233" t="s">
        <v>7109</v>
      </c>
      <c r="BD233" t="s">
        <v>350</v>
      </c>
      <c r="BF233" t="s">
        <v>69</v>
      </c>
    </row>
    <row r="234" spans="1:58" x14ac:dyDescent="0.2">
      <c r="A234" t="s">
        <v>7125</v>
      </c>
      <c r="B234" t="s">
        <v>7123</v>
      </c>
      <c r="C234" t="e">
        <f>VLOOKUP(Table15[[#This Row],[Full Name]],payroll_active[],1,0)</f>
        <v>#N/A</v>
      </c>
      <c r="D234" t="e">
        <f>VLOOKUP(Table15[[#This Row],[Full Name]],Table36[],1,0)</f>
        <v>#N/A</v>
      </c>
      <c r="E234" s="1">
        <v>42618.939965277779</v>
      </c>
      <c r="F234" t="s">
        <v>1195</v>
      </c>
      <c r="G234" t="s">
        <v>7122</v>
      </c>
      <c r="P234" t="s">
        <v>3787</v>
      </c>
      <c r="AK234" t="s">
        <v>62</v>
      </c>
      <c r="AL234" t="s">
        <v>63</v>
      </c>
      <c r="AO234" t="s">
        <v>64</v>
      </c>
      <c r="BB234" t="s">
        <v>3045</v>
      </c>
      <c r="BC234" t="s">
        <v>7124</v>
      </c>
      <c r="BD234" t="s">
        <v>3790</v>
      </c>
      <c r="BF234" t="s">
        <v>69</v>
      </c>
    </row>
    <row r="235" spans="1:58" x14ac:dyDescent="0.2">
      <c r="A235" t="s">
        <v>7173</v>
      </c>
      <c r="B235" t="s">
        <v>7170</v>
      </c>
      <c r="C235" t="e">
        <f>VLOOKUP(Table15[[#This Row],[Full Name]],payroll_active[],1,0)</f>
        <v>#N/A</v>
      </c>
      <c r="D235" t="e">
        <f>VLOOKUP(Table15[[#This Row],[Full Name]],Table36[],1,0)</f>
        <v>#N/A</v>
      </c>
      <c r="E235" s="1">
        <v>42618.939942129633</v>
      </c>
      <c r="F235" t="s">
        <v>1195</v>
      </c>
      <c r="G235" t="s">
        <v>7169</v>
      </c>
      <c r="P235" t="s">
        <v>3476</v>
      </c>
      <c r="AK235" t="s">
        <v>62</v>
      </c>
      <c r="AL235" t="s">
        <v>63</v>
      </c>
      <c r="AO235" t="s">
        <v>64</v>
      </c>
      <c r="BB235" t="s">
        <v>7171</v>
      </c>
      <c r="BC235" t="s">
        <v>5685</v>
      </c>
      <c r="BD235" t="s">
        <v>7172</v>
      </c>
      <c r="BF235" t="s">
        <v>69</v>
      </c>
    </row>
    <row r="236" spans="1:58" x14ac:dyDescent="0.2">
      <c r="A236" t="s">
        <v>7183</v>
      </c>
      <c r="B236" t="s">
        <v>7180</v>
      </c>
      <c r="C236" t="e">
        <f>VLOOKUP(Table15[[#This Row],[Full Name]],payroll_active[],1,0)</f>
        <v>#N/A</v>
      </c>
      <c r="D236" t="e">
        <f>VLOOKUP(Table15[[#This Row],[Full Name]],Table36[],1,0)</f>
        <v>#N/A</v>
      </c>
      <c r="E236" s="1">
        <v>42618.939930555563</v>
      </c>
      <c r="F236" t="s">
        <v>1195</v>
      </c>
      <c r="G236" t="s">
        <v>7179</v>
      </c>
      <c r="O236" t="s">
        <v>919</v>
      </c>
      <c r="P236" t="s">
        <v>920</v>
      </c>
      <c r="Q236" t="s">
        <v>526</v>
      </c>
      <c r="AK236" t="s">
        <v>62</v>
      </c>
      <c r="AL236" t="s">
        <v>63</v>
      </c>
      <c r="AO236" t="s">
        <v>408</v>
      </c>
      <c r="AP236" t="s">
        <v>526</v>
      </c>
      <c r="BB236" t="s">
        <v>7181</v>
      </c>
      <c r="BC236" t="s">
        <v>7182</v>
      </c>
      <c r="BD236" t="s">
        <v>434</v>
      </c>
      <c r="BF236" t="s">
        <v>69</v>
      </c>
    </row>
    <row r="237" spans="1:58" x14ac:dyDescent="0.2">
      <c r="A237" t="s">
        <v>7189</v>
      </c>
      <c r="B237" t="s">
        <v>7186</v>
      </c>
      <c r="C237" t="e">
        <f>VLOOKUP(Table15[[#This Row],[Full Name]],payroll_active[],1,0)</f>
        <v>#N/A</v>
      </c>
      <c r="D237" t="e">
        <f>VLOOKUP(Table15[[#This Row],[Full Name]],Table36[],1,0)</f>
        <v>#N/A</v>
      </c>
      <c r="E237" s="1">
        <v>42618.939918981479</v>
      </c>
      <c r="F237" t="s">
        <v>1195</v>
      </c>
      <c r="G237" t="s">
        <v>7184</v>
      </c>
      <c r="O237" t="s">
        <v>919</v>
      </c>
      <c r="P237" t="s">
        <v>920</v>
      </c>
      <c r="Q237" t="s">
        <v>407</v>
      </c>
      <c r="W237" t="s">
        <v>7185</v>
      </c>
      <c r="AK237" t="s">
        <v>62</v>
      </c>
      <c r="AL237" t="s">
        <v>63</v>
      </c>
      <c r="AO237" t="s">
        <v>408</v>
      </c>
      <c r="AP237" t="s">
        <v>407</v>
      </c>
      <c r="BB237" t="s">
        <v>7187</v>
      </c>
      <c r="BC237" t="s">
        <v>7188</v>
      </c>
      <c r="BD237" t="s">
        <v>440</v>
      </c>
      <c r="BF237" t="s">
        <v>69</v>
      </c>
    </row>
    <row r="238" spans="1:58" x14ac:dyDescent="0.2">
      <c r="A238" t="s">
        <v>7207</v>
      </c>
      <c r="B238" t="s">
        <v>7203</v>
      </c>
      <c r="C238" t="e">
        <f>VLOOKUP(Table15[[#This Row],[Full Name]],payroll_active[],1,0)</f>
        <v>#N/A</v>
      </c>
      <c r="D238" t="e">
        <f>VLOOKUP(Table15[[#This Row],[Full Name]],Table36[],1,0)</f>
        <v>#N/A</v>
      </c>
      <c r="E238" s="1">
        <v>42618.939918981479</v>
      </c>
      <c r="F238" t="s">
        <v>1195</v>
      </c>
      <c r="G238" t="s">
        <v>7202</v>
      </c>
      <c r="O238" t="s">
        <v>919</v>
      </c>
      <c r="P238" t="s">
        <v>920</v>
      </c>
      <c r="Q238" t="s">
        <v>526</v>
      </c>
      <c r="AK238" t="s">
        <v>62</v>
      </c>
      <c r="AL238" t="s">
        <v>63</v>
      </c>
      <c r="AO238" t="s">
        <v>408</v>
      </c>
      <c r="AP238" t="s">
        <v>526</v>
      </c>
      <c r="BB238" t="s">
        <v>7204</v>
      </c>
      <c r="BC238" t="s">
        <v>7205</v>
      </c>
      <c r="BD238" t="s">
        <v>7206</v>
      </c>
      <c r="BF238" t="s">
        <v>69</v>
      </c>
    </row>
    <row r="239" spans="1:58" x14ac:dyDescent="0.2">
      <c r="A239" t="s">
        <v>7306</v>
      </c>
      <c r="B239" t="s">
        <v>7304</v>
      </c>
      <c r="C239" t="e">
        <f>VLOOKUP(Table15[[#This Row],[Full Name]],payroll_active[],1,0)</f>
        <v>#N/A</v>
      </c>
      <c r="D239" t="e">
        <f>VLOOKUP(Table15[[#This Row],[Full Name]],Table36[],1,0)</f>
        <v>#N/A</v>
      </c>
      <c r="E239" s="1">
        <v>42618.939837962957</v>
      </c>
      <c r="F239" t="s">
        <v>1195</v>
      </c>
      <c r="G239" t="s">
        <v>7301</v>
      </c>
      <c r="P239" t="s">
        <v>1489</v>
      </c>
      <c r="W239" t="s">
        <v>7302</v>
      </c>
      <c r="Y239" t="s">
        <v>7303</v>
      </c>
      <c r="AJ239" t="s">
        <v>3485</v>
      </c>
      <c r="AK239" t="s">
        <v>62</v>
      </c>
      <c r="AL239" t="s">
        <v>63</v>
      </c>
      <c r="AO239" t="s">
        <v>64</v>
      </c>
      <c r="BB239" t="s">
        <v>2068</v>
      </c>
      <c r="BC239" t="s">
        <v>7305</v>
      </c>
      <c r="BD239" t="s">
        <v>350</v>
      </c>
      <c r="BF239" t="s">
        <v>69</v>
      </c>
    </row>
    <row r="240" spans="1:58" x14ac:dyDescent="0.2">
      <c r="A240" t="s">
        <v>7324</v>
      </c>
      <c r="B240" t="s">
        <v>7321</v>
      </c>
      <c r="C240" t="e">
        <f>VLOOKUP(Table15[[#This Row],[Full Name]],payroll_active[],1,0)</f>
        <v>#N/A</v>
      </c>
      <c r="D240" t="e">
        <f>VLOOKUP(Table15[[#This Row],[Full Name]],Table36[],1,0)</f>
        <v>#N/A</v>
      </c>
      <c r="E240" s="1">
        <v>42618.939837962957</v>
      </c>
      <c r="F240" t="s">
        <v>1195</v>
      </c>
      <c r="G240" t="s">
        <v>7319</v>
      </c>
      <c r="O240" t="s">
        <v>1692</v>
      </c>
      <c r="P240" t="s">
        <v>1693</v>
      </c>
      <c r="Q240" t="s">
        <v>407</v>
      </c>
      <c r="W240" t="s">
        <v>7320</v>
      </c>
      <c r="AK240" t="s">
        <v>62</v>
      </c>
      <c r="AL240" t="s">
        <v>63</v>
      </c>
      <c r="AO240" t="s">
        <v>408</v>
      </c>
      <c r="AP240" t="s">
        <v>407</v>
      </c>
      <c r="BB240" t="s">
        <v>7322</v>
      </c>
      <c r="BC240" t="s">
        <v>7323</v>
      </c>
      <c r="BD240" t="s">
        <v>6056</v>
      </c>
      <c r="BF240" t="s">
        <v>69</v>
      </c>
    </row>
    <row r="241" spans="1:58" x14ac:dyDescent="0.2">
      <c r="A241" t="s">
        <v>7369</v>
      </c>
      <c r="B241" t="s">
        <v>7366</v>
      </c>
      <c r="C241" t="e">
        <f>VLOOKUP(Table15[[#This Row],[Full Name]],payroll_active[],1,0)</f>
        <v>#N/A</v>
      </c>
      <c r="D241" t="e">
        <f>VLOOKUP(Table15[[#This Row],[Full Name]],Table36[],1,0)</f>
        <v>#N/A</v>
      </c>
      <c r="E241" s="1">
        <v>42618.939803240741</v>
      </c>
      <c r="F241" t="s">
        <v>1195</v>
      </c>
      <c r="G241" t="s">
        <v>7360</v>
      </c>
      <c r="O241" t="s">
        <v>495</v>
      </c>
      <c r="P241" t="s">
        <v>496</v>
      </c>
      <c r="Q241" t="s">
        <v>526</v>
      </c>
      <c r="W241" t="s">
        <v>7361</v>
      </c>
      <c r="X241" t="s">
        <v>7362</v>
      </c>
      <c r="Y241" t="s">
        <v>7363</v>
      </c>
      <c r="AA241" t="s">
        <v>7364</v>
      </c>
      <c r="AG241" t="s">
        <v>7365</v>
      </c>
      <c r="AH241" t="s">
        <v>993</v>
      </c>
      <c r="AK241" t="s">
        <v>62</v>
      </c>
      <c r="AL241" t="s">
        <v>63</v>
      </c>
      <c r="AO241" t="s">
        <v>408</v>
      </c>
      <c r="AP241" t="s">
        <v>526</v>
      </c>
      <c r="BB241" t="s">
        <v>7367</v>
      </c>
      <c r="BC241" t="s">
        <v>7368</v>
      </c>
      <c r="BD241" t="s">
        <v>2104</v>
      </c>
      <c r="BF241" t="s">
        <v>69</v>
      </c>
    </row>
    <row r="242" spans="1:58" x14ac:dyDescent="0.2">
      <c r="A242" t="s">
        <v>7405</v>
      </c>
      <c r="B242" t="s">
        <v>7402</v>
      </c>
      <c r="C242" t="e">
        <f>VLOOKUP(Table15[[#This Row],[Full Name]],payroll_active[],1,0)</f>
        <v>#N/A</v>
      </c>
      <c r="D242" t="e">
        <f>VLOOKUP(Table15[[#This Row],[Full Name]],Table36[],1,0)</f>
        <v>#N/A</v>
      </c>
      <c r="E242" s="1">
        <v>42618.939768518518</v>
      </c>
      <c r="F242" t="s">
        <v>1195</v>
      </c>
      <c r="G242" t="s">
        <v>7401</v>
      </c>
      <c r="P242" t="s">
        <v>2453</v>
      </c>
      <c r="AK242" t="s">
        <v>62</v>
      </c>
      <c r="AL242" t="s">
        <v>63</v>
      </c>
      <c r="AO242" t="s">
        <v>64</v>
      </c>
      <c r="BB242" t="s">
        <v>7403</v>
      </c>
      <c r="BC242" t="s">
        <v>7404</v>
      </c>
      <c r="BD242" t="s">
        <v>3922</v>
      </c>
      <c r="BF242" t="s">
        <v>69</v>
      </c>
    </row>
    <row r="243" spans="1:58" x14ac:dyDescent="0.2">
      <c r="A243" t="s">
        <v>7411</v>
      </c>
      <c r="B243" t="s">
        <v>7407</v>
      </c>
      <c r="C243" t="e">
        <f>VLOOKUP(Table15[[#This Row],[Full Name]],payroll_active[],1,0)</f>
        <v>#N/A</v>
      </c>
      <c r="D243" t="e">
        <f>VLOOKUP(Table15[[#This Row],[Full Name]],Table36[],1,0)</f>
        <v>#N/A</v>
      </c>
      <c r="E243" s="1">
        <v>42618.939756944441</v>
      </c>
      <c r="F243" t="s">
        <v>1195</v>
      </c>
      <c r="G243" t="s">
        <v>7406</v>
      </c>
      <c r="P243" t="s">
        <v>2453</v>
      </c>
      <c r="AK243" t="s">
        <v>62</v>
      </c>
      <c r="AL243" t="s">
        <v>63</v>
      </c>
      <c r="AO243" t="s">
        <v>64</v>
      </c>
      <c r="BB243" t="s">
        <v>7408</v>
      </c>
      <c r="BC243" t="s">
        <v>7409</v>
      </c>
      <c r="BD243" t="s">
        <v>7410</v>
      </c>
      <c r="BF243" t="s">
        <v>69</v>
      </c>
    </row>
    <row r="244" spans="1:58" x14ac:dyDescent="0.2">
      <c r="A244" t="s">
        <v>7450</v>
      </c>
      <c r="B244" t="s">
        <v>7446</v>
      </c>
      <c r="C244" t="e">
        <f>VLOOKUP(Table15[[#This Row],[Full Name]],payroll_active[],1,0)</f>
        <v>#N/A</v>
      </c>
      <c r="D244" t="e">
        <f>VLOOKUP(Table15[[#This Row],[Full Name]],Table36[],1,0)</f>
        <v>#N/A</v>
      </c>
      <c r="E244" s="1">
        <v>42618.939733796287</v>
      </c>
      <c r="F244" t="s">
        <v>1195</v>
      </c>
      <c r="G244" t="s">
        <v>7445</v>
      </c>
      <c r="O244" t="s">
        <v>919</v>
      </c>
      <c r="P244" t="s">
        <v>920</v>
      </c>
      <c r="Q244" t="s">
        <v>526</v>
      </c>
      <c r="AK244" t="s">
        <v>62</v>
      </c>
      <c r="AL244" t="s">
        <v>63</v>
      </c>
      <c r="AO244" t="s">
        <v>408</v>
      </c>
      <c r="AP244" t="s">
        <v>526</v>
      </c>
      <c r="BB244" t="s">
        <v>7447</v>
      </c>
      <c r="BC244" t="s">
        <v>7448</v>
      </c>
      <c r="BD244" t="s">
        <v>7449</v>
      </c>
      <c r="BF244" t="s">
        <v>69</v>
      </c>
    </row>
    <row r="245" spans="1:58" x14ac:dyDescent="0.2">
      <c r="A245" t="s">
        <v>7469</v>
      </c>
      <c r="B245" t="s">
        <v>7467</v>
      </c>
      <c r="C245" t="e">
        <f>VLOOKUP(Table15[[#This Row],[Full Name]],payroll_active[],1,0)</f>
        <v>#N/A</v>
      </c>
      <c r="D245" t="e">
        <f>VLOOKUP(Table15[[#This Row],[Full Name]],Table36[],1,0)</f>
        <v>#N/A</v>
      </c>
      <c r="E245" s="1">
        <v>42618.939444444448</v>
      </c>
      <c r="F245" t="s">
        <v>1195</v>
      </c>
      <c r="G245" t="s">
        <v>7466</v>
      </c>
      <c r="O245" t="s">
        <v>1692</v>
      </c>
      <c r="P245" t="s">
        <v>1693</v>
      </c>
      <c r="Q245" t="s">
        <v>407</v>
      </c>
      <c r="AK245" t="s">
        <v>62</v>
      </c>
      <c r="AL245" t="s">
        <v>63</v>
      </c>
      <c r="AO245" t="s">
        <v>408</v>
      </c>
      <c r="AP245" t="s">
        <v>407</v>
      </c>
      <c r="BB245" t="s">
        <v>6675</v>
      </c>
      <c r="BC245" t="s">
        <v>7468</v>
      </c>
      <c r="BD245" t="s">
        <v>382</v>
      </c>
      <c r="BF245" t="s">
        <v>69</v>
      </c>
    </row>
    <row r="246" spans="1:58" x14ac:dyDescent="0.2">
      <c r="A246" t="s">
        <v>7480</v>
      </c>
      <c r="B246" t="s">
        <v>7476</v>
      </c>
      <c r="C246" t="e">
        <f>VLOOKUP(Table15[[#This Row],[Full Name]],payroll_active[],1,0)</f>
        <v>#N/A</v>
      </c>
      <c r="D246" t="e">
        <f>VLOOKUP(Table15[[#This Row],[Full Name]],Table36[],1,0)</f>
        <v>#N/A</v>
      </c>
      <c r="E246" s="1">
        <v>42618.939386574071</v>
      </c>
      <c r="F246" t="s">
        <v>1195</v>
      </c>
      <c r="G246" t="s">
        <v>7475</v>
      </c>
      <c r="P246" t="s">
        <v>84</v>
      </c>
      <c r="AK246" t="s">
        <v>62</v>
      </c>
      <c r="AL246" t="s">
        <v>63</v>
      </c>
      <c r="AO246" t="s">
        <v>64</v>
      </c>
      <c r="BB246" t="s">
        <v>7477</v>
      </c>
      <c r="BC246" t="s">
        <v>7478</v>
      </c>
      <c r="BD246" t="s">
        <v>7479</v>
      </c>
      <c r="BF246" t="s">
        <v>69</v>
      </c>
    </row>
    <row r="247" spans="1:58" x14ac:dyDescent="0.2">
      <c r="A247" t="s">
        <v>7507</v>
      </c>
      <c r="B247" t="s">
        <v>7504</v>
      </c>
      <c r="C247" t="e">
        <f>VLOOKUP(Table15[[#This Row],[Full Name]],payroll_active[],1,0)</f>
        <v>#N/A</v>
      </c>
      <c r="D247" t="e">
        <f>VLOOKUP(Table15[[#This Row],[Full Name]],Table36[],1,0)</f>
        <v>#N/A</v>
      </c>
      <c r="E247" s="1">
        <v>42618.939375000002</v>
      </c>
      <c r="F247" t="s">
        <v>1195</v>
      </c>
      <c r="G247" t="s">
        <v>7503</v>
      </c>
      <c r="P247" t="s">
        <v>2446</v>
      </c>
      <c r="AK247" t="s">
        <v>62</v>
      </c>
      <c r="AL247" t="s">
        <v>63</v>
      </c>
      <c r="AO247" t="s">
        <v>64</v>
      </c>
      <c r="BB247" t="s">
        <v>7505</v>
      </c>
      <c r="BC247" t="s">
        <v>7506</v>
      </c>
      <c r="BD247" t="s">
        <v>7495</v>
      </c>
      <c r="BF247" t="s">
        <v>69</v>
      </c>
    </row>
    <row r="248" spans="1:58" x14ac:dyDescent="0.2">
      <c r="A248" t="s">
        <v>7584</v>
      </c>
      <c r="B248" t="s">
        <v>7582</v>
      </c>
      <c r="C248" t="e">
        <f>VLOOKUP(Table15[[#This Row],[Full Name]],payroll_active[],1,0)</f>
        <v>#N/A</v>
      </c>
      <c r="D248" t="e">
        <f>VLOOKUP(Table15[[#This Row],[Full Name]],Table36[],1,0)</f>
        <v>#N/A</v>
      </c>
      <c r="E248" s="1">
        <v>42618.939340277779</v>
      </c>
      <c r="F248" t="s">
        <v>1195</v>
      </c>
      <c r="G248" t="s">
        <v>7580</v>
      </c>
      <c r="O248" t="s">
        <v>2564</v>
      </c>
      <c r="P248" t="s">
        <v>7581</v>
      </c>
      <c r="Q248" t="s">
        <v>407</v>
      </c>
      <c r="AK248" t="s">
        <v>62</v>
      </c>
      <c r="AL248" t="s">
        <v>63</v>
      </c>
      <c r="AO248" t="s">
        <v>408</v>
      </c>
      <c r="AP248" t="s">
        <v>407</v>
      </c>
      <c r="BB248" t="s">
        <v>7583</v>
      </c>
      <c r="BC248" t="s">
        <v>2132</v>
      </c>
      <c r="BD248" t="s">
        <v>350</v>
      </c>
      <c r="BF248" t="s">
        <v>69</v>
      </c>
    </row>
    <row r="249" spans="1:58" x14ac:dyDescent="0.2">
      <c r="A249" t="s">
        <v>7626</v>
      </c>
      <c r="B249" t="s">
        <v>7624</v>
      </c>
      <c r="C249" t="e">
        <f>VLOOKUP(Table15[[#This Row],[Full Name]],payroll_active[],1,0)</f>
        <v>#N/A</v>
      </c>
      <c r="D249" t="e">
        <f>VLOOKUP(Table15[[#This Row],[Full Name]],Table36[],1,0)</f>
        <v>#N/A</v>
      </c>
      <c r="E249" s="1">
        <v>42618.939305555563</v>
      </c>
      <c r="F249" t="s">
        <v>1195</v>
      </c>
      <c r="G249" t="s">
        <v>7623</v>
      </c>
      <c r="O249" t="s">
        <v>911</v>
      </c>
      <c r="P249" t="s">
        <v>912</v>
      </c>
      <c r="Q249" t="s">
        <v>526</v>
      </c>
      <c r="AK249" t="s">
        <v>62</v>
      </c>
      <c r="AL249" t="s">
        <v>63</v>
      </c>
      <c r="AO249" t="s">
        <v>408</v>
      </c>
      <c r="AP249" t="s">
        <v>526</v>
      </c>
      <c r="BB249" t="s">
        <v>2402</v>
      </c>
      <c r="BC249" t="s">
        <v>7625</v>
      </c>
      <c r="BD249" t="s">
        <v>916</v>
      </c>
      <c r="BF249" t="s">
        <v>69</v>
      </c>
    </row>
    <row r="250" spans="1:58" x14ac:dyDescent="0.2">
      <c r="A250" t="s">
        <v>7663</v>
      </c>
      <c r="B250" t="s">
        <v>7661</v>
      </c>
      <c r="C250" t="e">
        <f>VLOOKUP(Table15[[#This Row],[Full Name]],payroll_active[],1,0)</f>
        <v>#N/A</v>
      </c>
      <c r="D250" t="e">
        <f>VLOOKUP(Table15[[#This Row],[Full Name]],Table36[],1,0)</f>
        <v>#N/A</v>
      </c>
      <c r="E250" s="1">
        <v>42618.939247685194</v>
      </c>
      <c r="F250" t="s">
        <v>1195</v>
      </c>
      <c r="G250" t="s">
        <v>7660</v>
      </c>
      <c r="O250" t="s">
        <v>2543</v>
      </c>
      <c r="P250" t="s">
        <v>3207</v>
      </c>
      <c r="Q250" t="s">
        <v>407</v>
      </c>
      <c r="AK250" t="s">
        <v>62</v>
      </c>
      <c r="AL250" t="s">
        <v>63</v>
      </c>
      <c r="AO250" t="s">
        <v>408</v>
      </c>
      <c r="AP250" t="s">
        <v>407</v>
      </c>
      <c r="BB250" t="s">
        <v>7662</v>
      </c>
      <c r="BC250" t="s">
        <v>2778</v>
      </c>
      <c r="BD250" t="s">
        <v>375</v>
      </c>
      <c r="BF250" t="s">
        <v>69</v>
      </c>
    </row>
    <row r="251" spans="1:58" x14ac:dyDescent="0.2">
      <c r="A251" t="s">
        <v>7704</v>
      </c>
      <c r="B251" t="s">
        <v>7701</v>
      </c>
      <c r="C251" t="e">
        <f>VLOOKUP(Table15[[#This Row],[Full Name]],payroll_active[],1,0)</f>
        <v>#N/A</v>
      </c>
      <c r="D251" t="e">
        <f>VLOOKUP(Table15[[#This Row],[Full Name]],Table36[],1,0)</f>
        <v>#N/A</v>
      </c>
      <c r="E251" s="1">
        <v>42618.939212962963</v>
      </c>
      <c r="F251" t="s">
        <v>1195</v>
      </c>
      <c r="G251" t="s">
        <v>7699</v>
      </c>
      <c r="N251" t="s">
        <v>7700</v>
      </c>
      <c r="O251" t="s">
        <v>2584</v>
      </c>
      <c r="P251" t="s">
        <v>2585</v>
      </c>
      <c r="Q251" t="s">
        <v>526</v>
      </c>
      <c r="AK251" t="s">
        <v>62</v>
      </c>
      <c r="AL251" t="s">
        <v>63</v>
      </c>
      <c r="AO251" t="s">
        <v>408</v>
      </c>
      <c r="AP251" t="s">
        <v>526</v>
      </c>
      <c r="BB251" t="s">
        <v>7702</v>
      </c>
      <c r="BC251" t="s">
        <v>7703</v>
      </c>
      <c r="BD251" t="s">
        <v>2098</v>
      </c>
      <c r="BF251" t="s">
        <v>69</v>
      </c>
    </row>
    <row r="252" spans="1:58" x14ac:dyDescent="0.2">
      <c r="A252" t="s">
        <v>7750</v>
      </c>
      <c r="B252" t="s">
        <v>7749</v>
      </c>
      <c r="C252" t="e">
        <f>VLOOKUP(Table15[[#This Row],[Full Name]],payroll_active[],1,0)</f>
        <v>#N/A</v>
      </c>
      <c r="D252" t="e">
        <f>VLOOKUP(Table15[[#This Row],[Full Name]],Table36[],1,0)</f>
        <v>#N/A</v>
      </c>
      <c r="E252" s="1">
        <v>42618.939189814817</v>
      </c>
      <c r="F252" t="s">
        <v>1195</v>
      </c>
      <c r="G252" t="s">
        <v>7748</v>
      </c>
      <c r="O252" t="s">
        <v>663</v>
      </c>
      <c r="P252" t="s">
        <v>664</v>
      </c>
      <c r="Q252" t="s">
        <v>526</v>
      </c>
      <c r="AK252" t="s">
        <v>62</v>
      </c>
      <c r="AL252" t="s">
        <v>63</v>
      </c>
      <c r="AO252" t="s">
        <v>408</v>
      </c>
      <c r="AP252" t="s">
        <v>526</v>
      </c>
      <c r="BB252" t="s">
        <v>666</v>
      </c>
      <c r="BC252" t="s">
        <v>3430</v>
      </c>
      <c r="BD252" t="s">
        <v>668</v>
      </c>
      <c r="BF252" t="s">
        <v>69</v>
      </c>
    </row>
    <row r="253" spans="1:58" x14ac:dyDescent="0.2">
      <c r="A253" t="s">
        <v>7817</v>
      </c>
      <c r="B253" t="s">
        <v>7815</v>
      </c>
      <c r="C253" t="e">
        <f>VLOOKUP(Table15[[#This Row],[Full Name]],payroll_active[],1,0)</f>
        <v>#N/A</v>
      </c>
      <c r="D253" t="e">
        <f>VLOOKUP(Table15[[#This Row],[Full Name]],Table36[],1,0)</f>
        <v>#N/A</v>
      </c>
      <c r="E253" s="1">
        <v>42618.939143518517</v>
      </c>
      <c r="F253" t="s">
        <v>1195</v>
      </c>
      <c r="G253" t="s">
        <v>7814</v>
      </c>
      <c r="P253" t="s">
        <v>61</v>
      </c>
      <c r="AK253" t="s">
        <v>62</v>
      </c>
      <c r="AL253" t="s">
        <v>63</v>
      </c>
      <c r="AO253" t="s">
        <v>64</v>
      </c>
      <c r="BB253" t="s">
        <v>7816</v>
      </c>
      <c r="BC253" t="s">
        <v>2950</v>
      </c>
      <c r="BD253" t="s">
        <v>135</v>
      </c>
      <c r="BF253" t="s">
        <v>69</v>
      </c>
    </row>
    <row r="254" spans="1:58" x14ac:dyDescent="0.2">
      <c r="A254" t="s">
        <v>7848</v>
      </c>
      <c r="B254" t="s">
        <v>7846</v>
      </c>
      <c r="C254" t="e">
        <f>VLOOKUP(Table15[[#This Row],[Full Name]],payroll_active[],1,0)</f>
        <v>#N/A</v>
      </c>
      <c r="D254" t="e">
        <f>VLOOKUP(Table15[[#This Row],[Full Name]],Table36[],1,0)</f>
        <v>#N/A</v>
      </c>
      <c r="E254" s="1">
        <v>42618.939108796287</v>
      </c>
      <c r="F254" t="s">
        <v>1195</v>
      </c>
      <c r="G254" t="s">
        <v>7845</v>
      </c>
      <c r="O254" t="s">
        <v>2622</v>
      </c>
      <c r="P254" t="s">
        <v>2623</v>
      </c>
      <c r="Q254" t="s">
        <v>526</v>
      </c>
      <c r="AK254" t="s">
        <v>62</v>
      </c>
      <c r="AL254" t="s">
        <v>63</v>
      </c>
      <c r="AO254" t="s">
        <v>408</v>
      </c>
      <c r="AP254" t="s">
        <v>526</v>
      </c>
      <c r="BB254" t="s">
        <v>4742</v>
      </c>
      <c r="BC254" t="s">
        <v>7847</v>
      </c>
      <c r="BD254" t="s">
        <v>811</v>
      </c>
      <c r="BF254" t="s">
        <v>69</v>
      </c>
    </row>
    <row r="255" spans="1:58" x14ac:dyDescent="0.2">
      <c r="A255" t="s">
        <v>7917</v>
      </c>
      <c r="B255" t="s">
        <v>7913</v>
      </c>
      <c r="C255" t="e">
        <f>VLOOKUP(Table15[[#This Row],[Full Name]],payroll_active[],1,0)</f>
        <v>#N/A</v>
      </c>
      <c r="D255" t="e">
        <f>VLOOKUP(Table15[[#This Row],[Full Name]],Table36[],1,0)</f>
        <v>#N/A</v>
      </c>
      <c r="E255" s="1">
        <v>42618.939085648148</v>
      </c>
      <c r="F255" t="s">
        <v>1195</v>
      </c>
      <c r="G255" t="s">
        <v>7912</v>
      </c>
      <c r="O255" t="s">
        <v>602</v>
      </c>
      <c r="P255" t="s">
        <v>603</v>
      </c>
      <c r="Q255" t="s">
        <v>407</v>
      </c>
      <c r="AK255" t="s">
        <v>62</v>
      </c>
      <c r="AL255" t="s">
        <v>63</v>
      </c>
      <c r="AO255" t="s">
        <v>408</v>
      </c>
      <c r="AP255" t="s">
        <v>407</v>
      </c>
      <c r="BB255" t="s">
        <v>7914</v>
      </c>
      <c r="BC255" t="s">
        <v>7915</v>
      </c>
      <c r="BD255" t="s">
        <v>7916</v>
      </c>
      <c r="BF255" t="s">
        <v>69</v>
      </c>
    </row>
    <row r="256" spans="1:58" x14ac:dyDescent="0.2">
      <c r="A256" t="s">
        <v>7983</v>
      </c>
      <c r="B256" t="s">
        <v>7981</v>
      </c>
      <c r="C256" t="e">
        <f>VLOOKUP(Table15[[#This Row],[Full Name]],payroll_active[],1,0)</f>
        <v>#N/A</v>
      </c>
      <c r="D256" t="e">
        <f>VLOOKUP(Table15[[#This Row],[Full Name]],Table36[],1,0)</f>
        <v>#N/A</v>
      </c>
      <c r="E256" s="1">
        <v>42618.939062500001</v>
      </c>
      <c r="F256" t="s">
        <v>1195</v>
      </c>
      <c r="G256" t="s">
        <v>7980</v>
      </c>
      <c r="P256" t="s">
        <v>72</v>
      </c>
      <c r="AK256" t="s">
        <v>62</v>
      </c>
      <c r="AL256" t="s">
        <v>63</v>
      </c>
      <c r="AO256" t="s">
        <v>64</v>
      </c>
      <c r="BB256" t="s">
        <v>3914</v>
      </c>
      <c r="BC256" t="s">
        <v>7982</v>
      </c>
      <c r="BD256" t="s">
        <v>2450</v>
      </c>
      <c r="BF256" t="s">
        <v>69</v>
      </c>
    </row>
    <row r="257" spans="1:58" x14ac:dyDescent="0.2">
      <c r="A257" t="s">
        <v>8038</v>
      </c>
      <c r="B257" t="s">
        <v>8035</v>
      </c>
      <c r="C257" t="e">
        <f>VLOOKUP(Table15[[#This Row],[Full Name]],payroll_active[],1,0)</f>
        <v>#N/A</v>
      </c>
      <c r="D257" t="e">
        <f>VLOOKUP(Table15[[#This Row],[Full Name]],Table36[],1,0)</f>
        <v>#N/A</v>
      </c>
      <c r="E257" s="1">
        <v>42618.939039351862</v>
      </c>
      <c r="F257" t="s">
        <v>1195</v>
      </c>
      <c r="G257" t="s">
        <v>8034</v>
      </c>
      <c r="P257" t="s">
        <v>1479</v>
      </c>
      <c r="AK257" t="s">
        <v>62</v>
      </c>
      <c r="AL257" t="s">
        <v>63</v>
      </c>
      <c r="AO257" t="s">
        <v>64</v>
      </c>
      <c r="BB257" t="s">
        <v>8036</v>
      </c>
      <c r="BC257" t="s">
        <v>8037</v>
      </c>
      <c r="BD257" t="s">
        <v>135</v>
      </c>
      <c r="BF257" t="s">
        <v>69</v>
      </c>
    </row>
    <row r="258" spans="1:58" x14ac:dyDescent="0.2">
      <c r="A258" t="s">
        <v>8033</v>
      </c>
      <c r="B258" t="s">
        <v>8030</v>
      </c>
      <c r="C258" t="e">
        <f>VLOOKUP(Table15[[#This Row],[Full Name]],payroll_active[],1,0)</f>
        <v>#N/A</v>
      </c>
      <c r="D258" t="e">
        <f>VLOOKUP(Table15[[#This Row],[Full Name]],Table36[],1,0)</f>
        <v>#N/A</v>
      </c>
      <c r="E258" s="1">
        <v>42618.939039351862</v>
      </c>
      <c r="F258" t="s">
        <v>1195</v>
      </c>
      <c r="G258" t="s">
        <v>8029</v>
      </c>
      <c r="P258" t="s">
        <v>72</v>
      </c>
      <c r="AK258" t="s">
        <v>62</v>
      </c>
      <c r="AL258" t="s">
        <v>63</v>
      </c>
      <c r="AO258" t="s">
        <v>64</v>
      </c>
      <c r="BB258" t="s">
        <v>8031</v>
      </c>
      <c r="BC258" t="s">
        <v>8032</v>
      </c>
      <c r="BD258" t="s">
        <v>76</v>
      </c>
      <c r="BF258" t="s">
        <v>69</v>
      </c>
    </row>
    <row r="259" spans="1:58" x14ac:dyDescent="0.2">
      <c r="A259" t="s">
        <v>8105</v>
      </c>
      <c r="B259" t="s">
        <v>8101</v>
      </c>
      <c r="C259" t="e">
        <f>VLOOKUP(Table15[[#This Row],[Full Name]],payroll_active[],1,0)</f>
        <v>#N/A</v>
      </c>
      <c r="D259" t="e">
        <f>VLOOKUP(Table15[[#This Row],[Full Name]],Table36[],1,0)</f>
        <v>#N/A</v>
      </c>
      <c r="E259" s="1">
        <v>42618.939016203702</v>
      </c>
      <c r="F259" t="s">
        <v>1195</v>
      </c>
      <c r="G259" t="s">
        <v>8099</v>
      </c>
      <c r="O259" t="s">
        <v>1328</v>
      </c>
      <c r="P259" t="s">
        <v>1329</v>
      </c>
      <c r="Q259" t="s">
        <v>407</v>
      </c>
      <c r="W259" t="s">
        <v>8100</v>
      </c>
      <c r="AK259" t="s">
        <v>62</v>
      </c>
      <c r="AL259" t="s">
        <v>63</v>
      </c>
      <c r="AO259" t="s">
        <v>408</v>
      </c>
      <c r="AP259" t="s">
        <v>407</v>
      </c>
      <c r="BB259" t="s">
        <v>8102</v>
      </c>
      <c r="BC259" t="s">
        <v>8103</v>
      </c>
      <c r="BD259" t="s">
        <v>8104</v>
      </c>
      <c r="BF259" t="s">
        <v>69</v>
      </c>
    </row>
    <row r="260" spans="1:58" x14ac:dyDescent="0.2">
      <c r="A260" t="s">
        <v>8098</v>
      </c>
      <c r="B260" t="s">
        <v>8094</v>
      </c>
      <c r="C260" t="e">
        <f>VLOOKUP(Table15[[#This Row],[Full Name]],payroll_active[],1,0)</f>
        <v>#N/A</v>
      </c>
      <c r="D260" t="e">
        <f>VLOOKUP(Table15[[#This Row],[Full Name]],Table36[],1,0)</f>
        <v>#N/A</v>
      </c>
      <c r="E260" s="1">
        <v>42618.939016203702</v>
      </c>
      <c r="F260" t="s">
        <v>1195</v>
      </c>
      <c r="G260" t="s">
        <v>8093</v>
      </c>
      <c r="P260" t="s">
        <v>84</v>
      </c>
      <c r="AK260" t="s">
        <v>62</v>
      </c>
      <c r="AL260" t="s">
        <v>63</v>
      </c>
      <c r="AO260" t="s">
        <v>64</v>
      </c>
      <c r="BB260" t="s">
        <v>8095</v>
      </c>
      <c r="BC260" t="s">
        <v>8096</v>
      </c>
      <c r="BD260" t="s">
        <v>8097</v>
      </c>
      <c r="BF260" t="s">
        <v>69</v>
      </c>
    </row>
    <row r="261" spans="1:58" x14ac:dyDescent="0.2">
      <c r="A261" t="s">
        <v>8269</v>
      </c>
      <c r="B261" t="s">
        <v>8267</v>
      </c>
      <c r="C261" t="e">
        <f>VLOOKUP(Table15[[#This Row],[Full Name]],payroll_active[],1,0)</f>
        <v>#N/A</v>
      </c>
      <c r="D261" t="e">
        <f>VLOOKUP(Table15[[#This Row],[Full Name]],Table36[],1,0)</f>
        <v>#N/A</v>
      </c>
      <c r="E261" s="1">
        <v>42618.938946759263</v>
      </c>
      <c r="F261" t="s">
        <v>1195</v>
      </c>
      <c r="G261" t="s">
        <v>8265</v>
      </c>
      <c r="N261" t="s">
        <v>8266</v>
      </c>
      <c r="O261" t="s">
        <v>627</v>
      </c>
      <c r="P261" t="s">
        <v>628</v>
      </c>
      <c r="Q261" t="s">
        <v>407</v>
      </c>
      <c r="AK261" t="s">
        <v>62</v>
      </c>
      <c r="AL261" t="s">
        <v>63</v>
      </c>
      <c r="AO261" t="s">
        <v>408</v>
      </c>
      <c r="AP261" t="s">
        <v>407</v>
      </c>
      <c r="BB261" t="s">
        <v>8268</v>
      </c>
      <c r="BC261" t="s">
        <v>6647</v>
      </c>
      <c r="BD261" t="s">
        <v>440</v>
      </c>
      <c r="BF261" t="s">
        <v>69</v>
      </c>
    </row>
    <row r="262" spans="1:58" x14ac:dyDescent="0.2">
      <c r="A262" t="s">
        <v>8291</v>
      </c>
      <c r="B262" t="s">
        <v>8287</v>
      </c>
      <c r="C262" t="e">
        <f>VLOOKUP(Table15[[#This Row],[Full Name]],payroll_active[],1,0)</f>
        <v>#N/A</v>
      </c>
      <c r="D262" t="e">
        <f>VLOOKUP(Table15[[#This Row],[Full Name]],Table36[],1,0)</f>
        <v>#N/A</v>
      </c>
      <c r="E262" s="1">
        <v>42618.938935185193</v>
      </c>
      <c r="F262" t="s">
        <v>1195</v>
      </c>
      <c r="G262" t="s">
        <v>8286</v>
      </c>
      <c r="O262" t="s">
        <v>1368</v>
      </c>
      <c r="P262" t="s">
        <v>1369</v>
      </c>
      <c r="Q262" t="s">
        <v>407</v>
      </c>
      <c r="AK262" t="s">
        <v>62</v>
      </c>
      <c r="AL262" t="s">
        <v>63</v>
      </c>
      <c r="AO262" t="s">
        <v>408</v>
      </c>
      <c r="AP262" t="s">
        <v>407</v>
      </c>
      <c r="BB262" t="s">
        <v>8288</v>
      </c>
      <c r="BC262" t="s">
        <v>8289</v>
      </c>
      <c r="BD262" t="s">
        <v>8290</v>
      </c>
      <c r="BF262" t="s">
        <v>69</v>
      </c>
    </row>
    <row r="263" spans="1:58" x14ac:dyDescent="0.2">
      <c r="A263" t="s">
        <v>8449</v>
      </c>
      <c r="B263" t="s">
        <v>8446</v>
      </c>
      <c r="C263" t="e">
        <f>VLOOKUP(Table15[[#This Row],[Full Name]],payroll_active[],1,0)</f>
        <v>#N/A</v>
      </c>
      <c r="D263" t="e">
        <f>VLOOKUP(Table15[[#This Row],[Full Name]],Table36[],1,0)</f>
        <v>#N/A</v>
      </c>
      <c r="E263" s="1">
        <v>42618.938784722217</v>
      </c>
      <c r="F263" t="s">
        <v>1195</v>
      </c>
      <c r="G263" t="s">
        <v>8445</v>
      </c>
      <c r="O263" t="s">
        <v>693</v>
      </c>
      <c r="P263" t="s">
        <v>694</v>
      </c>
      <c r="Q263" t="s">
        <v>526</v>
      </c>
      <c r="AK263" t="s">
        <v>62</v>
      </c>
      <c r="AL263" t="s">
        <v>63</v>
      </c>
      <c r="AO263" t="s">
        <v>408</v>
      </c>
      <c r="AP263" t="s">
        <v>526</v>
      </c>
      <c r="BB263" t="s">
        <v>8447</v>
      </c>
      <c r="BC263" t="s">
        <v>8448</v>
      </c>
      <c r="BD263" t="s">
        <v>456</v>
      </c>
      <c r="BF263"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88B61-CD8A-F741-8DF3-77AE9FD6B464}">
  <dimension ref="A1:AK1133"/>
  <sheetViews>
    <sheetView topLeftCell="A2" workbookViewId="0">
      <selection activeCell="B31" sqref="B31"/>
    </sheetView>
  </sheetViews>
  <sheetFormatPr baseColWidth="10" defaultRowHeight="16" x14ac:dyDescent="0.2"/>
  <cols>
    <col min="1" max="1" width="24.83203125" style="5" bestFit="1" customWidth="1"/>
    <col min="2" max="2" width="18.6640625" style="5" customWidth="1"/>
    <col min="3" max="3" width="12.6640625" style="5" customWidth="1"/>
    <col min="4" max="4" width="12.33203125" style="5" customWidth="1"/>
    <col min="5" max="5" width="10.83203125" style="5"/>
    <col min="6" max="6" width="21.33203125" style="5" customWidth="1"/>
    <col min="7" max="7" width="20.5" style="5" customWidth="1"/>
    <col min="8" max="8" width="18" style="5" customWidth="1"/>
    <col min="9" max="9" width="19" style="5" customWidth="1"/>
    <col min="10" max="11" width="69.5" style="5" bestFit="1" customWidth="1"/>
    <col min="12" max="12" width="18.6640625" style="5" customWidth="1"/>
    <col min="13" max="13" width="18.5" style="5" customWidth="1"/>
    <col min="14" max="15" width="10.83203125" style="5"/>
    <col min="16" max="16" width="11.6640625" style="5" customWidth="1"/>
    <col min="17" max="17" width="14.1640625" style="5" customWidth="1"/>
    <col min="18" max="19" width="10.83203125" style="5"/>
    <col min="20" max="20" width="17.6640625" style="5" customWidth="1"/>
    <col min="21" max="21" width="20.6640625" style="5" customWidth="1"/>
    <col min="22" max="16384" width="10.83203125" style="5"/>
  </cols>
  <sheetData>
    <row r="1" spans="1:37" x14ac:dyDescent="0.2">
      <c r="A1" s="2" t="s">
        <v>49</v>
      </c>
      <c r="B1" s="3" t="s">
        <v>8483</v>
      </c>
      <c r="C1" s="2" t="s">
        <v>50</v>
      </c>
      <c r="D1" s="2" t="s">
        <v>51</v>
      </c>
      <c r="E1" s="2" t="s">
        <v>52</v>
      </c>
      <c r="F1" s="2" t="s">
        <v>36</v>
      </c>
      <c r="G1" s="2" t="s">
        <v>12</v>
      </c>
      <c r="H1" s="2" t="s">
        <v>10</v>
      </c>
      <c r="I1" s="2" t="s">
        <v>8484</v>
      </c>
      <c r="J1" s="2" t="s">
        <v>8485</v>
      </c>
      <c r="K1" s="2" t="s">
        <v>8486</v>
      </c>
      <c r="L1" s="2" t="s">
        <v>8487</v>
      </c>
      <c r="M1" s="2" t="s">
        <v>8488</v>
      </c>
      <c r="N1" s="2" t="s">
        <v>33</v>
      </c>
      <c r="O1" s="2" t="s">
        <v>32</v>
      </c>
      <c r="P1" s="2" t="s">
        <v>54</v>
      </c>
      <c r="Q1" s="2" t="s">
        <v>8489</v>
      </c>
      <c r="R1" s="2" t="s">
        <v>8490</v>
      </c>
      <c r="S1" s="2" t="s">
        <v>8491</v>
      </c>
      <c r="T1" s="2" t="s">
        <v>8492</v>
      </c>
      <c r="U1" s="2" t="s">
        <v>8493</v>
      </c>
      <c r="V1" s="2" t="s">
        <v>8494</v>
      </c>
      <c r="W1" s="4"/>
      <c r="AI1" s="4"/>
      <c r="AJ1" s="4"/>
      <c r="AK1" s="4"/>
    </row>
    <row r="2" spans="1:37" x14ac:dyDescent="0.2">
      <c r="A2" s="6" t="s">
        <v>991</v>
      </c>
      <c r="B2" s="7" t="str">
        <f>VLOOKUP(payroll_active[[#This Row],[Full Name]], [1]!all_ppl_post[#Data], 2, 0)</f>
        <v>1042183354</v>
      </c>
      <c r="C2" s="8" t="s">
        <v>992</v>
      </c>
      <c r="D2" s="8" t="s">
        <v>993</v>
      </c>
      <c r="E2" s="8" t="s">
        <v>350</v>
      </c>
      <c r="F2" s="8" t="s">
        <v>408</v>
      </c>
      <c r="G2" s="8" t="s">
        <v>526</v>
      </c>
      <c r="H2" s="8" t="s">
        <v>8573</v>
      </c>
      <c r="I2" s="7" t="str">
        <f>VLOOKUP(payroll_active[[#This Row],[Reports to Person]], [1]!all_people[#All], 2, 0)</f>
        <v>1022043291</v>
      </c>
      <c r="J2" s="8" t="s">
        <v>8574</v>
      </c>
      <c r="K2" s="8" t="str">
        <f>VLOOKUP(payroll_active[[#This Row],[Works for Corrected Majority]],[1]!Table1[#Data],2,0)</f>
        <v>997368060</v>
      </c>
      <c r="L2" s="8" t="s">
        <v>8574</v>
      </c>
      <c r="M2" s="7" t="str">
        <f>VLOOKUP(payroll_active[[#This Row],[Works for Group -OLD]], [1]!all_groups[#All], 2, 0)</f>
        <v>997368060</v>
      </c>
      <c r="N2" s="6" t="s">
        <v>63</v>
      </c>
      <c r="O2" s="6" t="s">
        <v>62</v>
      </c>
      <c r="P2" s="6" t="s">
        <v>69</v>
      </c>
      <c r="Q2" s="7"/>
      <c r="R2" s="9" t="s">
        <v>8575</v>
      </c>
      <c r="S2" s="9" t="s">
        <v>8576</v>
      </c>
      <c r="T2" s="9" t="s">
        <v>8577</v>
      </c>
      <c r="U2" s="9" t="s">
        <v>8578</v>
      </c>
      <c r="V2" s="9" t="s">
        <v>8501</v>
      </c>
      <c r="W2" s="4"/>
      <c r="AI2" s="4"/>
      <c r="AJ2" s="4"/>
      <c r="AK2" s="4"/>
    </row>
    <row r="3" spans="1:37" x14ac:dyDescent="0.2">
      <c r="A3" s="6" t="s">
        <v>5565</v>
      </c>
      <c r="B3" s="7" t="str">
        <f>VLOOKUP(payroll_active[[#This Row],[Full Name]], [1]!all_ppl_post[#Data], 2, 0)</f>
        <v>476545305</v>
      </c>
      <c r="C3" s="8" t="s">
        <v>1353</v>
      </c>
      <c r="D3" s="8" t="s">
        <v>5566</v>
      </c>
      <c r="E3" s="8" t="s">
        <v>456</v>
      </c>
      <c r="F3" s="8" t="s">
        <v>408</v>
      </c>
      <c r="G3" s="8" t="s">
        <v>407</v>
      </c>
      <c r="H3" s="8" t="s">
        <v>8717</v>
      </c>
      <c r="I3" s="7" t="str">
        <f>VLOOKUP(payroll_active[[#This Row],[Reports to Person]], [1]!all_people[#All], 2, 0)</f>
        <v>1022049145</v>
      </c>
      <c r="J3" s="8" t="s">
        <v>8718</v>
      </c>
      <c r="K3" s="8" t="str">
        <f>VLOOKUP(payroll_active[[#This Row],[Works for Corrected Majority]],[1]!Table1[#Data],2,0)</f>
        <v>1031559149</v>
      </c>
      <c r="L3" s="8" t="s">
        <v>8718</v>
      </c>
      <c r="M3" s="7" t="str">
        <f>VLOOKUP(payroll_active[[#This Row],[Works for Group -OLD]], [1]!all_groups[#All], 2, 0)</f>
        <v>1031559149</v>
      </c>
      <c r="N3" s="6" t="s">
        <v>63</v>
      </c>
      <c r="O3" s="6" t="s">
        <v>62</v>
      </c>
      <c r="P3" s="6" t="s">
        <v>69</v>
      </c>
      <c r="Q3" s="7"/>
      <c r="R3" s="9" t="s">
        <v>8719</v>
      </c>
      <c r="S3" s="9" t="s">
        <v>8720</v>
      </c>
      <c r="T3" s="9" t="s">
        <v>8512</v>
      </c>
      <c r="U3" s="9" t="s">
        <v>8721</v>
      </c>
      <c r="V3" s="9" t="s">
        <v>8501</v>
      </c>
      <c r="W3" s="4"/>
      <c r="AI3" s="4"/>
      <c r="AJ3" s="4"/>
      <c r="AK3" s="4"/>
    </row>
    <row r="4" spans="1:37" x14ac:dyDescent="0.2">
      <c r="A4" s="6" t="s">
        <v>5548</v>
      </c>
      <c r="B4" s="7" t="str">
        <f>VLOOKUP(payroll_active[[#This Row],[Full Name]], [1]!all_ppl_post[#Data], 2, 0)</f>
        <v>476545317</v>
      </c>
      <c r="C4" s="8" t="s">
        <v>5549</v>
      </c>
      <c r="D4" s="8" t="s">
        <v>5550</v>
      </c>
      <c r="E4" s="8" t="s">
        <v>5551</v>
      </c>
      <c r="F4" s="8" t="s">
        <v>408</v>
      </c>
      <c r="G4" s="8" t="s">
        <v>407</v>
      </c>
      <c r="H4" s="8" t="s">
        <v>8717</v>
      </c>
      <c r="I4" s="7" t="str">
        <f>VLOOKUP(payroll_active[[#This Row],[Reports to Person]], [1]!all_people[#All], 2, 0)</f>
        <v>1022049145</v>
      </c>
      <c r="J4" s="8" t="s">
        <v>8718</v>
      </c>
      <c r="K4" s="8" t="str">
        <f>VLOOKUP(payroll_active[[#This Row],[Works for Corrected Majority]],[1]!Table1[#Data],2,0)</f>
        <v>1031559149</v>
      </c>
      <c r="L4" s="8" t="s">
        <v>8718</v>
      </c>
      <c r="M4" s="7" t="str">
        <f>VLOOKUP(payroll_active[[#This Row],[Works for Group -OLD]], [1]!all_groups[#All], 2, 0)</f>
        <v>1031559149</v>
      </c>
      <c r="N4" s="6" t="s">
        <v>63</v>
      </c>
      <c r="O4" s="6" t="s">
        <v>62</v>
      </c>
      <c r="P4" s="6" t="s">
        <v>69</v>
      </c>
      <c r="Q4" s="7"/>
      <c r="R4" s="9" t="s">
        <v>8722</v>
      </c>
      <c r="S4" s="9" t="s">
        <v>8720</v>
      </c>
      <c r="T4" s="9" t="s">
        <v>8512</v>
      </c>
      <c r="U4" s="9" t="s">
        <v>8723</v>
      </c>
      <c r="V4" s="9" t="s">
        <v>8501</v>
      </c>
      <c r="W4" s="4"/>
      <c r="AI4" s="4"/>
      <c r="AJ4" s="4"/>
      <c r="AK4" s="4"/>
    </row>
    <row r="5" spans="1:37" x14ac:dyDescent="0.2">
      <c r="A5" s="6" t="s">
        <v>5509</v>
      </c>
      <c r="B5" s="7" t="str">
        <f>VLOOKUP(payroll_active[[#This Row],[Full Name]], [1]!all_ppl_post[#Data], 2, 0)</f>
        <v>476545359</v>
      </c>
      <c r="C5" s="8" t="s">
        <v>5510</v>
      </c>
      <c r="D5" s="8" t="s">
        <v>5511</v>
      </c>
      <c r="E5" s="8" t="s">
        <v>426</v>
      </c>
      <c r="F5" s="8" t="s">
        <v>408</v>
      </c>
      <c r="G5" s="8" t="s">
        <v>407</v>
      </c>
      <c r="H5" s="8" t="s">
        <v>8717</v>
      </c>
      <c r="I5" s="7" t="str">
        <f>VLOOKUP(payroll_active[[#This Row],[Reports to Person]], [1]!all_people[#All], 2, 0)</f>
        <v>1022049145</v>
      </c>
      <c r="J5" s="8" t="s">
        <v>8718</v>
      </c>
      <c r="K5" s="8" t="str">
        <f>VLOOKUP(payroll_active[[#This Row],[Works for Corrected Majority]],[1]!Table1[#Data],2,0)</f>
        <v>1031559149</v>
      </c>
      <c r="L5" s="8" t="s">
        <v>8718</v>
      </c>
      <c r="M5" s="7" t="str">
        <f>VLOOKUP(payroll_active[[#This Row],[Works for Group -OLD]], [1]!all_groups[#All], 2, 0)</f>
        <v>1031559149</v>
      </c>
      <c r="N5" s="6" t="s">
        <v>63</v>
      </c>
      <c r="O5" s="6" t="s">
        <v>62</v>
      </c>
      <c r="P5" s="6" t="s">
        <v>69</v>
      </c>
      <c r="Q5" s="7"/>
      <c r="R5" s="9" t="s">
        <v>8724</v>
      </c>
      <c r="S5" s="9" t="s">
        <v>8720</v>
      </c>
      <c r="T5" s="9" t="s">
        <v>8512</v>
      </c>
      <c r="U5" s="9" t="s">
        <v>8549</v>
      </c>
      <c r="V5" s="9" t="s">
        <v>8501</v>
      </c>
      <c r="W5" s="4"/>
      <c r="AI5" s="4"/>
      <c r="AJ5" s="4"/>
      <c r="AK5" s="4"/>
    </row>
    <row r="6" spans="1:37" x14ac:dyDescent="0.2">
      <c r="A6" s="6" t="s">
        <v>3962</v>
      </c>
      <c r="B6" s="7" t="str">
        <f>VLOOKUP(payroll_active[[#This Row],[Full Name]], [1]!all_ppl_post[#Data], 2, 0)</f>
        <v>476548079</v>
      </c>
      <c r="C6" s="8" t="s">
        <v>3963</v>
      </c>
      <c r="D6" s="8" t="s">
        <v>3964</v>
      </c>
      <c r="E6" s="8" t="s">
        <v>3965</v>
      </c>
      <c r="F6" s="8" t="s">
        <v>408</v>
      </c>
      <c r="G6" s="8" t="s">
        <v>407</v>
      </c>
      <c r="H6" s="8" t="s">
        <v>8717</v>
      </c>
      <c r="I6" s="7" t="str">
        <f>VLOOKUP(payroll_active[[#This Row],[Reports to Person]], [1]!all_people[#All], 2, 0)</f>
        <v>1022049145</v>
      </c>
      <c r="J6" s="8" t="s">
        <v>8718</v>
      </c>
      <c r="K6" s="8" t="str">
        <f>VLOOKUP(payroll_active[[#This Row],[Works for Corrected Majority]],[1]!Table1[#Data],2,0)</f>
        <v>1031559149</v>
      </c>
      <c r="L6" s="8" t="s">
        <v>8718</v>
      </c>
      <c r="M6" s="7" t="str">
        <f>VLOOKUP(payroll_active[[#This Row],[Works for Group -OLD]], [1]!all_groups[#All], 2, 0)</f>
        <v>1031559149</v>
      </c>
      <c r="N6" s="6" t="s">
        <v>63</v>
      </c>
      <c r="O6" s="6" t="s">
        <v>62</v>
      </c>
      <c r="P6" s="6" t="s">
        <v>69</v>
      </c>
      <c r="Q6" s="7"/>
      <c r="R6" s="9" t="s">
        <v>8727</v>
      </c>
      <c r="S6" s="9" t="s">
        <v>8720</v>
      </c>
      <c r="T6" s="9" t="s">
        <v>8512</v>
      </c>
      <c r="U6" s="9" t="s">
        <v>8728</v>
      </c>
      <c r="V6" s="9" t="s">
        <v>8501</v>
      </c>
      <c r="W6" s="4"/>
      <c r="AI6" s="4"/>
      <c r="AJ6" s="4"/>
      <c r="AK6" s="4"/>
    </row>
    <row r="7" spans="1:37" x14ac:dyDescent="0.2">
      <c r="A7" s="6" t="s">
        <v>3956</v>
      </c>
      <c r="B7" s="7" t="str">
        <f>VLOOKUP(payroll_active[[#This Row],[Full Name]], [1]!all_ppl_post[#Data], 2, 0)</f>
        <v>476548096</v>
      </c>
      <c r="C7" s="8" t="s">
        <v>3957</v>
      </c>
      <c r="D7" s="8" t="s">
        <v>3958</v>
      </c>
      <c r="E7" s="8" t="s">
        <v>3959</v>
      </c>
      <c r="F7" s="8" t="s">
        <v>408</v>
      </c>
      <c r="G7" s="8" t="s">
        <v>407</v>
      </c>
      <c r="H7" s="8" t="s">
        <v>8717</v>
      </c>
      <c r="I7" s="7" t="str">
        <f>VLOOKUP(payroll_active[[#This Row],[Reports to Person]], [1]!all_people[#All], 2, 0)</f>
        <v>1022049145</v>
      </c>
      <c r="J7" s="8" t="s">
        <v>8718</v>
      </c>
      <c r="K7" s="8" t="str">
        <f>VLOOKUP(payroll_active[[#This Row],[Works for Corrected Majority]],[1]!Table1[#Data],2,0)</f>
        <v>1031559149</v>
      </c>
      <c r="L7" s="8" t="s">
        <v>8718</v>
      </c>
      <c r="M7" s="7" t="str">
        <f>VLOOKUP(payroll_active[[#This Row],[Works for Group -OLD]], [1]!all_groups[#All], 2, 0)</f>
        <v>1031559149</v>
      </c>
      <c r="N7" s="6" t="s">
        <v>63</v>
      </c>
      <c r="O7" s="6" t="s">
        <v>62</v>
      </c>
      <c r="P7" s="6" t="s">
        <v>69</v>
      </c>
      <c r="Q7" s="7"/>
      <c r="R7" s="9" t="s">
        <v>8730</v>
      </c>
      <c r="S7" s="9" t="s">
        <v>8720</v>
      </c>
      <c r="T7" s="9" t="s">
        <v>8512</v>
      </c>
      <c r="U7" s="9" t="s">
        <v>8731</v>
      </c>
      <c r="V7" s="9" t="s">
        <v>8501</v>
      </c>
      <c r="W7" s="4"/>
      <c r="AI7" s="4"/>
      <c r="AJ7" s="4"/>
      <c r="AK7" s="4"/>
    </row>
    <row r="8" spans="1:37" x14ac:dyDescent="0.2">
      <c r="A8" s="6" t="s">
        <v>3197</v>
      </c>
      <c r="B8" s="7" t="str">
        <f>VLOOKUP(payroll_active[[#This Row],[Full Name]], [1]!all_ppl_post[#Data], 2, 0)</f>
        <v>567679217</v>
      </c>
      <c r="C8" s="8" t="s">
        <v>2054</v>
      </c>
      <c r="D8" s="8" t="s">
        <v>3198</v>
      </c>
      <c r="E8" s="8" t="s">
        <v>440</v>
      </c>
      <c r="F8" s="8" t="s">
        <v>408</v>
      </c>
      <c r="G8" s="8" t="s">
        <v>407</v>
      </c>
      <c r="H8" s="8" t="s">
        <v>8717</v>
      </c>
      <c r="I8" s="7" t="str">
        <f>VLOOKUP(payroll_active[[#This Row],[Reports to Person]], [1]!all_people[#All], 2, 0)</f>
        <v>1022049145</v>
      </c>
      <c r="J8" s="8" t="s">
        <v>8718</v>
      </c>
      <c r="K8" s="8" t="str">
        <f>VLOOKUP(payroll_active[[#This Row],[Works for Corrected Majority]],[1]!Table1[#Data],2,0)</f>
        <v>1031559149</v>
      </c>
      <c r="L8" s="8" t="s">
        <v>8718</v>
      </c>
      <c r="M8" s="7" t="str">
        <f>VLOOKUP(payroll_active[[#This Row],[Works for Group -OLD]], [1]!all_groups[#All], 2, 0)</f>
        <v>1031559149</v>
      </c>
      <c r="N8" s="6" t="s">
        <v>63</v>
      </c>
      <c r="O8" s="6" t="s">
        <v>62</v>
      </c>
      <c r="P8" s="6" t="s">
        <v>69</v>
      </c>
      <c r="Q8" s="7"/>
      <c r="R8" s="9" t="s">
        <v>8729</v>
      </c>
      <c r="S8" s="9" t="s">
        <v>8720</v>
      </c>
      <c r="T8" s="9" t="s">
        <v>8512</v>
      </c>
      <c r="U8" s="9" t="s">
        <v>8590</v>
      </c>
      <c r="V8" s="9" t="s">
        <v>8501</v>
      </c>
      <c r="W8" s="4"/>
      <c r="AI8" s="4"/>
      <c r="AJ8" s="4"/>
      <c r="AK8" s="4"/>
    </row>
    <row r="9" spans="1:37" x14ac:dyDescent="0.2">
      <c r="A9" s="6" t="s">
        <v>1842</v>
      </c>
      <c r="B9" s="7" t="str">
        <f>VLOOKUP(payroll_active[[#This Row],[Full Name]], [1]!all_ppl_post[#Data], 2, 0)</f>
        <v>765291081</v>
      </c>
      <c r="C9" s="8" t="s">
        <v>1843</v>
      </c>
      <c r="D9" s="8" t="s">
        <v>1844</v>
      </c>
      <c r="E9" s="8" t="s">
        <v>1845</v>
      </c>
      <c r="F9" s="8" t="s">
        <v>408</v>
      </c>
      <c r="G9" s="8" t="s">
        <v>407</v>
      </c>
      <c r="H9" s="8" t="s">
        <v>8717</v>
      </c>
      <c r="I9" s="7" t="str">
        <f>VLOOKUP(payroll_active[[#This Row],[Reports to Person]], [1]!all_people[#All], 2, 0)</f>
        <v>1022049145</v>
      </c>
      <c r="J9" s="8" t="s">
        <v>8718</v>
      </c>
      <c r="K9" s="8" t="str">
        <f>VLOOKUP(payroll_active[[#This Row],[Works for Corrected Majority]],[1]!Table1[#Data],2,0)</f>
        <v>1031559149</v>
      </c>
      <c r="L9" s="8" t="s">
        <v>8718</v>
      </c>
      <c r="M9" s="7" t="str">
        <f>VLOOKUP(payroll_active[[#This Row],[Works for Group -OLD]], [1]!all_groups[#All], 2, 0)</f>
        <v>1031559149</v>
      </c>
      <c r="N9" s="6" t="s">
        <v>63</v>
      </c>
      <c r="O9" s="6" t="s">
        <v>62</v>
      </c>
      <c r="P9" s="6" t="s">
        <v>69</v>
      </c>
      <c r="Q9" s="7"/>
      <c r="R9" s="9" t="s">
        <v>8725</v>
      </c>
      <c r="S9" s="9" t="s">
        <v>8720</v>
      </c>
      <c r="T9" s="9" t="s">
        <v>8512</v>
      </c>
      <c r="U9" s="9" t="s">
        <v>8726</v>
      </c>
      <c r="V9" s="9" t="s">
        <v>8501</v>
      </c>
      <c r="W9" s="4"/>
      <c r="AI9" s="4"/>
      <c r="AJ9" s="4"/>
      <c r="AK9" s="4"/>
    </row>
    <row r="10" spans="1:37" x14ac:dyDescent="0.2">
      <c r="A10" s="6" t="s">
        <v>4247</v>
      </c>
      <c r="B10" s="7" t="str">
        <f>VLOOKUP(payroll_active[[#This Row],[Full Name]], [1]!all_ppl_post[#Data], 2, 0)</f>
        <v>476547515</v>
      </c>
      <c r="C10" s="8" t="s">
        <v>4248</v>
      </c>
      <c r="D10" s="8" t="s">
        <v>4249</v>
      </c>
      <c r="E10" s="8" t="s">
        <v>375</v>
      </c>
      <c r="F10" s="8" t="s">
        <v>408</v>
      </c>
      <c r="G10" s="8" t="s">
        <v>407</v>
      </c>
      <c r="H10" s="8" t="s">
        <v>2913</v>
      </c>
      <c r="I10" s="7" t="str">
        <f>VLOOKUP(payroll_active[[#This Row],[Reports to Person]], [1]!all_people[#All], 2, 0)</f>
        <v>476542475</v>
      </c>
      <c r="J10" s="8" t="s">
        <v>8732</v>
      </c>
      <c r="K10" s="8" t="str">
        <f>VLOOKUP(payroll_active[[#This Row],[Works for Corrected Majority]],[1]!Table1[#Data],2,0)</f>
        <v>476549674</v>
      </c>
      <c r="L10" s="8" t="s">
        <v>8732</v>
      </c>
      <c r="M10" s="7" t="str">
        <f>VLOOKUP(payroll_active[[#This Row],[Works for Group -OLD]], [1]!all_groups[#All], 2, 0)</f>
        <v>476549674</v>
      </c>
      <c r="N10" s="6" t="s">
        <v>63</v>
      </c>
      <c r="O10" s="6" t="s">
        <v>62</v>
      </c>
      <c r="P10" s="6" t="s">
        <v>69</v>
      </c>
      <c r="Q10" s="7"/>
      <c r="R10" s="9" t="s">
        <v>8736</v>
      </c>
      <c r="S10" s="9" t="s">
        <v>8734</v>
      </c>
      <c r="T10" s="9" t="s">
        <v>8512</v>
      </c>
      <c r="U10" s="9" t="s">
        <v>8544</v>
      </c>
      <c r="V10" s="9" t="s">
        <v>8501</v>
      </c>
      <c r="W10" s="4"/>
      <c r="AI10" s="4"/>
      <c r="AJ10" s="4"/>
      <c r="AK10" s="4"/>
    </row>
    <row r="11" spans="1:37" x14ac:dyDescent="0.2">
      <c r="A11" s="6" t="s">
        <v>4242</v>
      </c>
      <c r="B11" s="7" t="str">
        <f>VLOOKUP(payroll_active[[#This Row],[Full Name]], [1]!all_ppl_post[#Data], 2, 0)</f>
        <v>476547535</v>
      </c>
      <c r="C11" s="8" t="s">
        <v>3492</v>
      </c>
      <c r="D11" s="8" t="s">
        <v>4243</v>
      </c>
      <c r="E11" s="8" t="s">
        <v>4244</v>
      </c>
      <c r="F11" s="8" t="s">
        <v>408</v>
      </c>
      <c r="G11" s="8" t="s">
        <v>526</v>
      </c>
      <c r="H11" s="8" t="s">
        <v>2913</v>
      </c>
      <c r="I11" s="7" t="str">
        <f>VLOOKUP(payroll_active[[#This Row],[Reports to Person]], [1]!all_people[#All], 2, 0)</f>
        <v>476542475</v>
      </c>
      <c r="J11" s="8" t="s">
        <v>8732</v>
      </c>
      <c r="K11" s="8" t="str">
        <f>VLOOKUP(payroll_active[[#This Row],[Works for Corrected Majority]],[1]!Table1[#Data],2,0)</f>
        <v>476549674</v>
      </c>
      <c r="L11" s="8" t="s">
        <v>8732</v>
      </c>
      <c r="M11" s="7" t="str">
        <f>VLOOKUP(payroll_active[[#This Row],[Works for Group -OLD]], [1]!all_groups[#All], 2, 0)</f>
        <v>476549674</v>
      </c>
      <c r="N11" s="6" t="s">
        <v>63</v>
      </c>
      <c r="O11" s="6" t="s">
        <v>62</v>
      </c>
      <c r="P11" s="6" t="s">
        <v>69</v>
      </c>
      <c r="Q11" s="7"/>
      <c r="R11" s="9" t="s">
        <v>8737</v>
      </c>
      <c r="S11" s="9" t="s">
        <v>8734</v>
      </c>
      <c r="T11" s="9" t="s">
        <v>8577</v>
      </c>
      <c r="U11" s="9" t="s">
        <v>8738</v>
      </c>
      <c r="V11" s="9" t="s">
        <v>8501</v>
      </c>
      <c r="W11" s="4"/>
      <c r="AI11" s="4"/>
      <c r="AJ11" s="4"/>
      <c r="AK11" s="4"/>
    </row>
    <row r="12" spans="1:37" x14ac:dyDescent="0.2">
      <c r="A12" s="6" t="s">
        <v>4213</v>
      </c>
      <c r="B12" s="7" t="str">
        <f>VLOOKUP(payroll_active[[#This Row],[Full Name]], [1]!all_ppl_post[#Data], 2, 0)</f>
        <v>476547574</v>
      </c>
      <c r="C12" s="8" t="s">
        <v>4214</v>
      </c>
      <c r="D12" s="8" t="s">
        <v>4215</v>
      </c>
      <c r="E12" s="8" t="s">
        <v>456</v>
      </c>
      <c r="F12" s="8" t="s">
        <v>408</v>
      </c>
      <c r="G12" s="8" t="s">
        <v>526</v>
      </c>
      <c r="H12" s="8" t="s">
        <v>2913</v>
      </c>
      <c r="I12" s="7" t="str">
        <f>VLOOKUP(payroll_active[[#This Row],[Reports to Person]], [1]!all_people[#All], 2, 0)</f>
        <v>476542475</v>
      </c>
      <c r="J12" s="8" t="s">
        <v>8732</v>
      </c>
      <c r="K12" s="8" t="str">
        <f>VLOOKUP(payroll_active[[#This Row],[Works for Corrected Majority]],[1]!Table1[#Data],2,0)</f>
        <v>476549674</v>
      </c>
      <c r="L12" s="8" t="s">
        <v>8732</v>
      </c>
      <c r="M12" s="7" t="str">
        <f>VLOOKUP(payroll_active[[#This Row],[Works for Group -OLD]], [1]!all_groups[#All], 2, 0)</f>
        <v>476549674</v>
      </c>
      <c r="N12" s="6" t="s">
        <v>63</v>
      </c>
      <c r="O12" s="6" t="s">
        <v>62</v>
      </c>
      <c r="P12" s="6" t="s">
        <v>69</v>
      </c>
      <c r="Q12" s="7"/>
      <c r="R12" s="9" t="s">
        <v>8739</v>
      </c>
      <c r="S12" s="9" t="s">
        <v>8734</v>
      </c>
      <c r="T12" s="9" t="s">
        <v>8577</v>
      </c>
      <c r="U12" s="9" t="s">
        <v>8721</v>
      </c>
      <c r="V12" s="9" t="s">
        <v>8501</v>
      </c>
      <c r="W12" s="4"/>
      <c r="AI12" s="4"/>
      <c r="AJ12" s="4"/>
      <c r="AK12" s="4"/>
    </row>
    <row r="13" spans="1:37" x14ac:dyDescent="0.2">
      <c r="A13" s="6" t="s">
        <v>4131</v>
      </c>
      <c r="B13" s="7" t="str">
        <f>VLOOKUP(payroll_active[[#This Row],[Full Name]], [1]!all_ppl_post[#Data], 2, 0)</f>
        <v>476547762</v>
      </c>
      <c r="C13" s="8" t="s">
        <v>2350</v>
      </c>
      <c r="D13" s="8" t="s">
        <v>4132</v>
      </c>
      <c r="E13" s="8" t="s">
        <v>426</v>
      </c>
      <c r="F13" s="8" t="s">
        <v>408</v>
      </c>
      <c r="G13" s="8" t="s">
        <v>526</v>
      </c>
      <c r="H13" s="8" t="s">
        <v>2913</v>
      </c>
      <c r="I13" s="7" t="str">
        <f>VLOOKUP(payroll_active[[#This Row],[Reports to Person]], [1]!all_people[#All], 2, 0)</f>
        <v>476542475</v>
      </c>
      <c r="J13" s="8" t="s">
        <v>8732</v>
      </c>
      <c r="K13" s="8" t="str">
        <f>VLOOKUP(payroll_active[[#This Row],[Works for Corrected Majority]],[1]!Table1[#Data],2,0)</f>
        <v>476549674</v>
      </c>
      <c r="L13" s="8" t="s">
        <v>8732</v>
      </c>
      <c r="M13" s="7" t="str">
        <f>VLOOKUP(payroll_active[[#This Row],[Works for Group -OLD]], [1]!all_groups[#All], 2, 0)</f>
        <v>476549674</v>
      </c>
      <c r="N13" s="6" t="s">
        <v>63</v>
      </c>
      <c r="O13" s="6" t="s">
        <v>62</v>
      </c>
      <c r="P13" s="6" t="s">
        <v>69</v>
      </c>
      <c r="Q13" s="7"/>
      <c r="R13" s="9" t="s">
        <v>8740</v>
      </c>
      <c r="S13" s="9" t="s">
        <v>8734</v>
      </c>
      <c r="T13" s="9" t="s">
        <v>8577</v>
      </c>
      <c r="U13" s="9" t="s">
        <v>8549</v>
      </c>
      <c r="V13" s="9" t="s">
        <v>8501</v>
      </c>
      <c r="W13" s="4"/>
      <c r="AI13" s="4"/>
      <c r="AJ13" s="4"/>
      <c r="AK13" s="4"/>
    </row>
    <row r="14" spans="1:37" x14ac:dyDescent="0.2">
      <c r="A14" s="6" t="s">
        <v>2915</v>
      </c>
      <c r="B14" s="7" t="str">
        <f>VLOOKUP(payroll_active[[#This Row],[Full Name]], [1]!all_ppl_post[#Data], 2, 0)</f>
        <v>567679356</v>
      </c>
      <c r="C14" s="8" t="s">
        <v>2916</v>
      </c>
      <c r="D14" s="8" t="s">
        <v>2917</v>
      </c>
      <c r="E14" s="8" t="s">
        <v>2918</v>
      </c>
      <c r="F14" s="8" t="s">
        <v>408</v>
      </c>
      <c r="G14" s="8" t="s">
        <v>526</v>
      </c>
      <c r="H14" s="8" t="s">
        <v>2913</v>
      </c>
      <c r="I14" s="7" t="str">
        <f>VLOOKUP(payroll_active[[#This Row],[Reports to Person]], [1]!all_people[#All], 2, 0)</f>
        <v>476542475</v>
      </c>
      <c r="J14" s="8" t="s">
        <v>8732</v>
      </c>
      <c r="K14" s="8" t="str">
        <f>VLOOKUP(payroll_active[[#This Row],[Works for Corrected Majority]],[1]!Table1[#Data],2,0)</f>
        <v>476549674</v>
      </c>
      <c r="L14" s="8" t="s">
        <v>8732</v>
      </c>
      <c r="M14" s="7" t="str">
        <f>VLOOKUP(payroll_active[[#This Row],[Works for Group -OLD]], [1]!all_groups[#All], 2, 0)</f>
        <v>476549674</v>
      </c>
      <c r="N14" s="6" t="s">
        <v>63</v>
      </c>
      <c r="O14" s="6" t="s">
        <v>62</v>
      </c>
      <c r="P14" s="6" t="s">
        <v>69</v>
      </c>
      <c r="Q14" s="7"/>
      <c r="R14" s="9" t="s">
        <v>8733</v>
      </c>
      <c r="S14" s="9" t="s">
        <v>8734</v>
      </c>
      <c r="T14" s="9" t="s">
        <v>8577</v>
      </c>
      <c r="U14" s="9" t="s">
        <v>8735</v>
      </c>
      <c r="V14" s="9" t="s">
        <v>8501</v>
      </c>
      <c r="W14" s="4"/>
      <c r="AI14" s="4"/>
      <c r="AJ14" s="4"/>
      <c r="AK14" s="4"/>
    </row>
    <row r="15" spans="1:37" x14ac:dyDescent="0.2">
      <c r="A15" s="6" t="s">
        <v>533</v>
      </c>
      <c r="B15" s="7" t="str">
        <f>VLOOKUP(payroll_active[[#This Row],[Full Name]], [1]!all_ppl_post[#Data], 2, 0)</f>
        <v>1042183485</v>
      </c>
      <c r="C15" s="8" t="s">
        <v>534</v>
      </c>
      <c r="D15" s="8" t="s">
        <v>535</v>
      </c>
      <c r="E15" s="8" t="s">
        <v>536</v>
      </c>
      <c r="F15" s="8" t="s">
        <v>408</v>
      </c>
      <c r="G15" s="8" t="s">
        <v>526</v>
      </c>
      <c r="H15" s="8" t="s">
        <v>10577</v>
      </c>
      <c r="I15" s="7" t="str">
        <f>VLOOKUP(payroll_active[[#This Row],[Reports to Person]], [1]!all_people[#All], 2, 0)</f>
        <v>476542511</v>
      </c>
      <c r="J15" s="8" t="s">
        <v>10578</v>
      </c>
      <c r="K15" s="8" t="str">
        <f>VLOOKUP(payroll_active[[#This Row],[Works for Corrected Majority]],[1]!Table1[#Data],2,0)</f>
        <v>558453667</v>
      </c>
      <c r="L15" s="8" t="s">
        <v>10578</v>
      </c>
      <c r="M15" s="7" t="str">
        <f>VLOOKUP(payroll_active[[#This Row],[Works for Group -OLD]], [1]!all_groups[#All], 2, 0)</f>
        <v>558453667</v>
      </c>
      <c r="N15" s="6" t="s">
        <v>63</v>
      </c>
      <c r="O15" s="6" t="s">
        <v>62</v>
      </c>
      <c r="P15" s="6" t="s">
        <v>69</v>
      </c>
      <c r="Q15" s="7"/>
      <c r="R15" s="9" t="s">
        <v>10590</v>
      </c>
      <c r="S15" s="9" t="s">
        <v>10580</v>
      </c>
      <c r="T15" s="9" t="s">
        <v>10581</v>
      </c>
      <c r="U15" s="9" t="s">
        <v>8869</v>
      </c>
      <c r="V15" s="9" t="s">
        <v>8501</v>
      </c>
      <c r="W15" s="4"/>
      <c r="AI15" s="4"/>
      <c r="AJ15" s="4"/>
      <c r="AK15" s="4"/>
    </row>
    <row r="16" spans="1:37" x14ac:dyDescent="0.2">
      <c r="A16" s="6" t="s">
        <v>527</v>
      </c>
      <c r="B16" s="7" t="str">
        <f>VLOOKUP(payroll_active[[#This Row],[Full Name]], [1]!all_ppl_post[#Data], 2, 0)</f>
        <v>1042183487</v>
      </c>
      <c r="C16" s="8" t="s">
        <v>528</v>
      </c>
      <c r="D16" s="8" t="s">
        <v>529</v>
      </c>
      <c r="E16" s="8" t="s">
        <v>530</v>
      </c>
      <c r="F16" s="8" t="s">
        <v>408</v>
      </c>
      <c r="G16" s="8" t="s">
        <v>526</v>
      </c>
      <c r="H16" s="8" t="s">
        <v>10577</v>
      </c>
      <c r="I16" s="7" t="str">
        <f>VLOOKUP(payroll_active[[#This Row],[Reports to Person]], [1]!all_people[#All], 2, 0)</f>
        <v>476542511</v>
      </c>
      <c r="J16" s="8" t="s">
        <v>10578</v>
      </c>
      <c r="K16" s="8" t="str">
        <f>VLOOKUP(payroll_active[[#This Row],[Works for Corrected Majority]],[1]!Table1[#Data],2,0)</f>
        <v>558453667</v>
      </c>
      <c r="L16" s="8" t="s">
        <v>10578</v>
      </c>
      <c r="M16" s="7" t="str">
        <f>VLOOKUP(payroll_active[[#This Row],[Works for Group -OLD]], [1]!all_groups[#All], 2, 0)</f>
        <v>558453667</v>
      </c>
      <c r="N16" s="6" t="s">
        <v>63</v>
      </c>
      <c r="O16" s="6" t="s">
        <v>62</v>
      </c>
      <c r="P16" s="6" t="s">
        <v>69</v>
      </c>
      <c r="Q16" s="7"/>
      <c r="R16" s="9" t="s">
        <v>10591</v>
      </c>
      <c r="S16" s="9" t="s">
        <v>10580</v>
      </c>
      <c r="T16" s="9" t="s">
        <v>10581</v>
      </c>
      <c r="U16" s="9" t="s">
        <v>10592</v>
      </c>
      <c r="V16" s="9" t="s">
        <v>8501</v>
      </c>
      <c r="W16" s="4"/>
      <c r="AI16" s="4"/>
      <c r="AJ16" s="4"/>
      <c r="AK16" s="4"/>
    </row>
    <row r="17" spans="1:37" x14ac:dyDescent="0.2">
      <c r="A17" s="6" t="s">
        <v>6704</v>
      </c>
      <c r="B17" s="7" t="str">
        <f>VLOOKUP(payroll_active[[#This Row],[Full Name]], [1]!all_ppl_post[#Data], 2, 0)</f>
        <v>476543885</v>
      </c>
      <c r="C17" s="8" t="s">
        <v>6705</v>
      </c>
      <c r="D17" s="8" t="s">
        <v>6706</v>
      </c>
      <c r="E17" s="8" t="s">
        <v>5081</v>
      </c>
      <c r="F17" s="8" t="s">
        <v>408</v>
      </c>
      <c r="G17" s="8" t="s">
        <v>407</v>
      </c>
      <c r="H17" s="8" t="s">
        <v>10577</v>
      </c>
      <c r="I17" s="7" t="str">
        <f>VLOOKUP(payroll_active[[#This Row],[Reports to Person]], [1]!all_people[#All], 2, 0)</f>
        <v>476542511</v>
      </c>
      <c r="J17" s="8" t="s">
        <v>10578</v>
      </c>
      <c r="K17" s="8" t="str">
        <f>VLOOKUP(payroll_active[[#This Row],[Works for Corrected Majority]],[1]!Table1[#Data],2,0)</f>
        <v>558453667</v>
      </c>
      <c r="L17" s="8" t="s">
        <v>10578</v>
      </c>
      <c r="M17" s="7" t="str">
        <f>VLOOKUP(payroll_active[[#This Row],[Works for Group -OLD]], [1]!all_groups[#All], 2, 0)</f>
        <v>558453667</v>
      </c>
      <c r="N17" s="6" t="s">
        <v>63</v>
      </c>
      <c r="O17" s="6" t="s">
        <v>62</v>
      </c>
      <c r="P17" s="6" t="s">
        <v>69</v>
      </c>
      <c r="Q17" s="7"/>
      <c r="R17" s="9" t="s">
        <v>10585</v>
      </c>
      <c r="S17" s="9" t="s">
        <v>10580</v>
      </c>
      <c r="T17" s="9" t="s">
        <v>8512</v>
      </c>
      <c r="U17" s="9" t="s">
        <v>8519</v>
      </c>
      <c r="V17" s="9" t="s">
        <v>8501</v>
      </c>
      <c r="W17" s="4"/>
      <c r="AI17" s="4"/>
      <c r="AJ17" s="4"/>
      <c r="AK17" s="4"/>
    </row>
    <row r="18" spans="1:37" x14ac:dyDescent="0.2">
      <c r="A18" s="6" t="s">
        <v>6432</v>
      </c>
      <c r="B18" s="7" t="str">
        <f>VLOOKUP(payroll_active[[#This Row],[Full Name]], [1]!all_ppl_post[#Data], 2, 0)</f>
        <v>476544224</v>
      </c>
      <c r="C18" s="8" t="s">
        <v>6433</v>
      </c>
      <c r="D18" s="8" t="s">
        <v>6434</v>
      </c>
      <c r="E18" s="8" t="s">
        <v>2393</v>
      </c>
      <c r="F18" s="8" t="s">
        <v>408</v>
      </c>
      <c r="G18" s="8" t="s">
        <v>526</v>
      </c>
      <c r="H18" s="8" t="s">
        <v>10577</v>
      </c>
      <c r="I18" s="7" t="str">
        <f>VLOOKUP(payroll_active[[#This Row],[Reports to Person]], [1]!all_people[#All], 2, 0)</f>
        <v>476542511</v>
      </c>
      <c r="J18" s="8" t="s">
        <v>10578</v>
      </c>
      <c r="K18" s="8" t="str">
        <f>VLOOKUP(payroll_active[[#This Row],[Works for Corrected Majority]],[1]!Table1[#Data],2,0)</f>
        <v>558453667</v>
      </c>
      <c r="L18" s="8" t="s">
        <v>10578</v>
      </c>
      <c r="M18" s="7" t="str">
        <f>VLOOKUP(payroll_active[[#This Row],[Works for Group -OLD]], [1]!all_groups[#All], 2, 0)</f>
        <v>558453667</v>
      </c>
      <c r="N18" s="6" t="s">
        <v>63</v>
      </c>
      <c r="O18" s="6" t="s">
        <v>62</v>
      </c>
      <c r="P18" s="6" t="s">
        <v>69</v>
      </c>
      <c r="Q18" s="7"/>
      <c r="R18" s="9" t="s">
        <v>10589</v>
      </c>
      <c r="S18" s="9" t="s">
        <v>10580</v>
      </c>
      <c r="T18" s="9" t="s">
        <v>10581</v>
      </c>
      <c r="U18" s="9" t="s">
        <v>8609</v>
      </c>
      <c r="V18" s="9" t="s">
        <v>8501</v>
      </c>
      <c r="W18" s="4"/>
      <c r="AI18" s="4"/>
      <c r="AJ18" s="4"/>
      <c r="AK18" s="4"/>
    </row>
    <row r="19" spans="1:37" x14ac:dyDescent="0.2">
      <c r="A19" s="6" t="s">
        <v>5920</v>
      </c>
      <c r="B19" s="7" t="str">
        <f>VLOOKUP(payroll_active[[#This Row],[Full Name]], [1]!all_ppl_post[#Data], 2, 0)</f>
        <v>476544904</v>
      </c>
      <c r="C19" s="8" t="s">
        <v>5921</v>
      </c>
      <c r="D19" s="8" t="s">
        <v>5922</v>
      </c>
      <c r="E19" s="8" t="s">
        <v>426</v>
      </c>
      <c r="F19" s="8" t="s">
        <v>408</v>
      </c>
      <c r="G19" s="8" t="s">
        <v>526</v>
      </c>
      <c r="H19" s="8" t="s">
        <v>10577</v>
      </c>
      <c r="I19" s="7" t="str">
        <f>VLOOKUP(payroll_active[[#This Row],[Reports to Person]], [1]!all_people[#All], 2, 0)</f>
        <v>476542511</v>
      </c>
      <c r="J19" s="8" t="s">
        <v>10578</v>
      </c>
      <c r="K19" s="8" t="str">
        <f>VLOOKUP(payroll_active[[#This Row],[Works for Corrected Majority]],[1]!Table1[#Data],2,0)</f>
        <v>558453667</v>
      </c>
      <c r="L19" s="8" t="s">
        <v>10578</v>
      </c>
      <c r="M19" s="7" t="str">
        <f>VLOOKUP(payroll_active[[#This Row],[Works for Group -OLD]], [1]!all_groups[#All], 2, 0)</f>
        <v>558453667</v>
      </c>
      <c r="N19" s="6" t="s">
        <v>63</v>
      </c>
      <c r="O19" s="6" t="s">
        <v>62</v>
      </c>
      <c r="P19" s="6" t="s">
        <v>69</v>
      </c>
      <c r="Q19" s="7"/>
      <c r="R19" s="9" t="s">
        <v>10587</v>
      </c>
      <c r="S19" s="9" t="s">
        <v>10580</v>
      </c>
      <c r="T19" s="9" t="s">
        <v>10581</v>
      </c>
      <c r="U19" s="9" t="s">
        <v>8549</v>
      </c>
      <c r="V19" s="9" t="s">
        <v>8501</v>
      </c>
      <c r="W19" s="4"/>
      <c r="AI19" s="4"/>
      <c r="AJ19" s="4"/>
      <c r="AK19" s="4"/>
    </row>
    <row r="20" spans="1:37" x14ac:dyDescent="0.2">
      <c r="A20" s="6" t="s">
        <v>3899</v>
      </c>
      <c r="B20" s="7" t="str">
        <f>VLOOKUP(payroll_active[[#This Row],[Full Name]], [1]!all_ppl_post[#Data], 2, 0)</f>
        <v>567253236</v>
      </c>
      <c r="C20" s="8" t="s">
        <v>3900</v>
      </c>
      <c r="D20" s="8" t="s">
        <v>3649</v>
      </c>
      <c r="E20" s="8" t="s">
        <v>3901</v>
      </c>
      <c r="F20" s="8" t="s">
        <v>408</v>
      </c>
      <c r="G20" s="8" t="s">
        <v>526</v>
      </c>
      <c r="H20" s="8" t="s">
        <v>10577</v>
      </c>
      <c r="I20" s="7" t="str">
        <f>VLOOKUP(payroll_active[[#This Row],[Reports to Person]], [1]!all_people[#All], 2, 0)</f>
        <v>476542511</v>
      </c>
      <c r="J20" s="8" t="s">
        <v>10578</v>
      </c>
      <c r="K20" s="8" t="str">
        <f>VLOOKUP(payroll_active[[#This Row],[Works for Corrected Majority]],[1]!Table1[#Data],2,0)</f>
        <v>558453667</v>
      </c>
      <c r="L20" s="8" t="s">
        <v>10578</v>
      </c>
      <c r="M20" s="7" t="str">
        <f>VLOOKUP(payroll_active[[#This Row],[Works for Group -OLD]], [1]!all_groups[#All], 2, 0)</f>
        <v>558453667</v>
      </c>
      <c r="N20" s="6" t="s">
        <v>63</v>
      </c>
      <c r="O20" s="6" t="s">
        <v>62</v>
      </c>
      <c r="P20" s="6" t="s">
        <v>69</v>
      </c>
      <c r="Q20" s="7"/>
      <c r="R20" s="9" t="s">
        <v>10579</v>
      </c>
      <c r="S20" s="9" t="s">
        <v>10580</v>
      </c>
      <c r="T20" s="9" t="s">
        <v>10581</v>
      </c>
      <c r="U20" s="9" t="s">
        <v>9883</v>
      </c>
      <c r="V20" s="9" t="s">
        <v>8501</v>
      </c>
      <c r="W20" s="4"/>
      <c r="AI20" s="4"/>
      <c r="AJ20" s="4"/>
      <c r="AK20" s="4"/>
    </row>
    <row r="21" spans="1:37" x14ac:dyDescent="0.2">
      <c r="A21" s="6" t="s">
        <v>3452</v>
      </c>
      <c r="B21" s="7" t="str">
        <f>VLOOKUP(payroll_active[[#This Row],[Full Name]], [1]!all_ppl_post[#Data], 2, 0)</f>
        <v>567679084</v>
      </c>
      <c r="C21" s="8" t="s">
        <v>3453</v>
      </c>
      <c r="D21" s="8" t="s">
        <v>3454</v>
      </c>
      <c r="E21" s="8" t="s">
        <v>375</v>
      </c>
      <c r="F21" s="8" t="s">
        <v>408</v>
      </c>
      <c r="G21" s="8" t="s">
        <v>526</v>
      </c>
      <c r="H21" s="8" t="s">
        <v>10577</v>
      </c>
      <c r="I21" s="7" t="str">
        <f>VLOOKUP(payroll_active[[#This Row],[Reports to Person]], [1]!all_people[#All], 2, 0)</f>
        <v>476542511</v>
      </c>
      <c r="J21" s="8" t="s">
        <v>10578</v>
      </c>
      <c r="K21" s="8" t="str">
        <f>VLOOKUP(payroll_active[[#This Row],[Works for Corrected Majority]],[1]!Table1[#Data],2,0)</f>
        <v>558453667</v>
      </c>
      <c r="L21" s="8" t="s">
        <v>10578</v>
      </c>
      <c r="M21" s="7" t="str">
        <f>VLOOKUP(payroll_active[[#This Row],[Works for Group -OLD]], [1]!all_groups[#All], 2, 0)</f>
        <v>558453667</v>
      </c>
      <c r="N21" s="6" t="s">
        <v>63</v>
      </c>
      <c r="O21" s="6" t="s">
        <v>62</v>
      </c>
      <c r="P21" s="6" t="s">
        <v>69</v>
      </c>
      <c r="Q21" s="7"/>
      <c r="R21" s="9" t="s">
        <v>10588</v>
      </c>
      <c r="S21" s="9" t="s">
        <v>10580</v>
      </c>
      <c r="T21" s="9" t="s">
        <v>10581</v>
      </c>
      <c r="U21" s="9" t="s">
        <v>8544</v>
      </c>
      <c r="V21" s="9" t="s">
        <v>8501</v>
      </c>
      <c r="W21" s="4"/>
      <c r="AI21" s="4"/>
      <c r="AJ21" s="4"/>
      <c r="AK21" s="4"/>
    </row>
    <row r="22" spans="1:37" x14ac:dyDescent="0.2">
      <c r="A22" s="6" t="s">
        <v>2722</v>
      </c>
      <c r="B22" s="7" t="str">
        <f>VLOOKUP(payroll_active[[#This Row],[Full Name]], [1]!all_ppl_post[#Data], 2, 0)</f>
        <v>625374569</v>
      </c>
      <c r="C22" s="8" t="s">
        <v>2723</v>
      </c>
      <c r="D22" s="8" t="s">
        <v>2724</v>
      </c>
      <c r="E22" s="8" t="s">
        <v>536</v>
      </c>
      <c r="F22" s="8" t="s">
        <v>408</v>
      </c>
      <c r="G22" s="8" t="s">
        <v>526</v>
      </c>
      <c r="H22" s="8" t="s">
        <v>10577</v>
      </c>
      <c r="I22" s="7" t="str">
        <f>VLOOKUP(payroll_active[[#This Row],[Reports to Person]], [1]!all_people[#All], 2, 0)</f>
        <v>476542511</v>
      </c>
      <c r="J22" s="8" t="s">
        <v>10578</v>
      </c>
      <c r="K22" s="8" t="str">
        <f>VLOOKUP(payroll_active[[#This Row],[Works for Corrected Majority]],[1]!Table1[#Data],2,0)</f>
        <v>558453667</v>
      </c>
      <c r="L22" s="8" t="s">
        <v>10578</v>
      </c>
      <c r="M22" s="7" t="str">
        <f>VLOOKUP(payroll_active[[#This Row],[Works for Group -OLD]], [1]!all_groups[#All], 2, 0)</f>
        <v>558453667</v>
      </c>
      <c r="N22" s="6" t="s">
        <v>63</v>
      </c>
      <c r="O22" s="6" t="s">
        <v>62</v>
      </c>
      <c r="P22" s="6" t="s">
        <v>69</v>
      </c>
      <c r="Q22" s="7"/>
      <c r="R22" s="9" t="s">
        <v>10582</v>
      </c>
      <c r="S22" s="9" t="s">
        <v>10580</v>
      </c>
      <c r="T22" s="9" t="s">
        <v>10581</v>
      </c>
      <c r="U22" s="9" t="s">
        <v>8869</v>
      </c>
      <c r="V22" s="9" t="s">
        <v>8501</v>
      </c>
      <c r="W22" s="4"/>
      <c r="AI22" s="4"/>
      <c r="AJ22" s="4"/>
      <c r="AK22" s="4"/>
    </row>
    <row r="23" spans="1:37" x14ac:dyDescent="0.2">
      <c r="A23" s="6" t="s">
        <v>2699</v>
      </c>
      <c r="B23" s="7" t="str">
        <f>VLOOKUP(payroll_active[[#This Row],[Full Name]], [1]!all_ppl_post[#Data], 2, 0)</f>
        <v>625374582</v>
      </c>
      <c r="C23" s="8" t="s">
        <v>2700</v>
      </c>
      <c r="D23" s="8" t="s">
        <v>2701</v>
      </c>
      <c r="E23" s="8" t="s">
        <v>456</v>
      </c>
      <c r="F23" s="8" t="s">
        <v>408</v>
      </c>
      <c r="G23" s="8" t="s">
        <v>526</v>
      </c>
      <c r="H23" s="8" t="s">
        <v>10577</v>
      </c>
      <c r="I23" s="7" t="str">
        <f>VLOOKUP(payroll_active[[#This Row],[Reports to Person]], [1]!all_people[#All], 2, 0)</f>
        <v>476542511</v>
      </c>
      <c r="J23" s="8" t="s">
        <v>10578</v>
      </c>
      <c r="K23" s="8" t="str">
        <f>VLOOKUP(payroll_active[[#This Row],[Works for Corrected Majority]],[1]!Table1[#Data],2,0)</f>
        <v>558453667</v>
      </c>
      <c r="L23" s="8" t="s">
        <v>10578</v>
      </c>
      <c r="M23" s="7" t="str">
        <f>VLOOKUP(payroll_active[[#This Row],[Works for Group -OLD]], [1]!all_groups[#All], 2, 0)</f>
        <v>558453667</v>
      </c>
      <c r="N23" s="6" t="s">
        <v>63</v>
      </c>
      <c r="O23" s="6" t="s">
        <v>62</v>
      </c>
      <c r="P23" s="6" t="s">
        <v>69</v>
      </c>
      <c r="Q23" s="7"/>
      <c r="R23" s="9" t="s">
        <v>10586</v>
      </c>
      <c r="S23" s="9" t="s">
        <v>10580</v>
      </c>
      <c r="T23" s="9" t="s">
        <v>10581</v>
      </c>
      <c r="U23" s="9" t="s">
        <v>8721</v>
      </c>
      <c r="V23" s="9" t="s">
        <v>8501</v>
      </c>
      <c r="W23" s="4"/>
      <c r="AI23" s="4"/>
      <c r="AJ23" s="4"/>
      <c r="AK23" s="4"/>
    </row>
    <row r="24" spans="1:37" x14ac:dyDescent="0.2">
      <c r="A24" s="6" t="s">
        <v>2209</v>
      </c>
      <c r="B24" s="7" t="str">
        <f>VLOOKUP(payroll_active[[#This Row],[Full Name]], [1]!all_ppl_post[#Data], 2, 0)</f>
        <v>681225360</v>
      </c>
      <c r="C24" s="8" t="s">
        <v>2210</v>
      </c>
      <c r="D24" s="8" t="s">
        <v>2211</v>
      </c>
      <c r="E24" s="8" t="s">
        <v>624</v>
      </c>
      <c r="F24" s="8" t="s">
        <v>408</v>
      </c>
      <c r="G24" s="8" t="s">
        <v>526</v>
      </c>
      <c r="H24" s="8" t="s">
        <v>10577</v>
      </c>
      <c r="I24" s="7" t="str">
        <f>VLOOKUP(payroll_active[[#This Row],[Reports to Person]], [1]!all_people[#All], 2, 0)</f>
        <v>476542511</v>
      </c>
      <c r="J24" s="8" t="s">
        <v>10578</v>
      </c>
      <c r="K24" s="8" t="str">
        <f>VLOOKUP(payroll_active[[#This Row],[Works for Corrected Majority]],[1]!Table1[#Data],2,0)</f>
        <v>558453667</v>
      </c>
      <c r="L24" s="8" t="s">
        <v>10578</v>
      </c>
      <c r="M24" s="7" t="str">
        <f>VLOOKUP(payroll_active[[#This Row],[Works for Group -OLD]], [1]!all_groups[#All], 2, 0)</f>
        <v>558453667</v>
      </c>
      <c r="N24" s="6" t="s">
        <v>63</v>
      </c>
      <c r="O24" s="6" t="s">
        <v>62</v>
      </c>
      <c r="P24" s="6" t="s">
        <v>69</v>
      </c>
      <c r="Q24" s="7"/>
      <c r="R24" s="9" t="s">
        <v>10584</v>
      </c>
      <c r="S24" s="9" t="s">
        <v>10580</v>
      </c>
      <c r="T24" s="9" t="s">
        <v>10581</v>
      </c>
      <c r="U24" s="9" t="s">
        <v>8606</v>
      </c>
      <c r="V24" s="9" t="s">
        <v>8501</v>
      </c>
      <c r="W24" s="4"/>
      <c r="AI24" s="4"/>
      <c r="AJ24" s="4"/>
      <c r="AK24" s="4"/>
    </row>
    <row r="25" spans="1:37" x14ac:dyDescent="0.2">
      <c r="A25" s="6" t="s">
        <v>2205</v>
      </c>
      <c r="B25" s="7" t="str">
        <f>VLOOKUP(payroll_active[[#This Row],[Full Name]], [1]!all_ppl_post[#Data], 2, 0)</f>
        <v>681225363</v>
      </c>
      <c r="C25" s="8" t="s">
        <v>2137</v>
      </c>
      <c r="D25" s="8" t="s">
        <v>2206</v>
      </c>
      <c r="E25" s="8" t="s">
        <v>440</v>
      </c>
      <c r="F25" s="8" t="s">
        <v>408</v>
      </c>
      <c r="G25" s="8" t="s">
        <v>526</v>
      </c>
      <c r="H25" s="8" t="s">
        <v>10577</v>
      </c>
      <c r="I25" s="7" t="str">
        <f>VLOOKUP(payroll_active[[#This Row],[Reports to Person]], [1]!all_people[#All], 2, 0)</f>
        <v>476542511</v>
      </c>
      <c r="J25" s="8" t="s">
        <v>10578</v>
      </c>
      <c r="K25" s="8" t="str">
        <f>VLOOKUP(payroll_active[[#This Row],[Works for Corrected Majority]],[1]!Table1[#Data],2,0)</f>
        <v>558453667</v>
      </c>
      <c r="L25" s="8" t="s">
        <v>10578</v>
      </c>
      <c r="M25" s="7" t="str">
        <f>VLOOKUP(payroll_active[[#This Row],[Works for Group -OLD]], [1]!all_groups[#All], 2, 0)</f>
        <v>558453667</v>
      </c>
      <c r="N25" s="6" t="s">
        <v>63</v>
      </c>
      <c r="O25" s="6" t="s">
        <v>62</v>
      </c>
      <c r="P25" s="6" t="s">
        <v>69</v>
      </c>
      <c r="Q25" s="7"/>
      <c r="R25" s="9" t="s">
        <v>10583</v>
      </c>
      <c r="S25" s="9" t="s">
        <v>10580</v>
      </c>
      <c r="T25" s="9" t="s">
        <v>10581</v>
      </c>
      <c r="U25" s="9" t="s">
        <v>8590</v>
      </c>
      <c r="V25" s="9" t="s">
        <v>8501</v>
      </c>
      <c r="W25" s="4"/>
      <c r="AI25" s="4"/>
      <c r="AJ25" s="4"/>
      <c r="AK25" s="4"/>
    </row>
    <row r="26" spans="1:37" x14ac:dyDescent="0.2">
      <c r="A26" s="6" t="s">
        <v>567</v>
      </c>
      <c r="B26" s="7" t="str">
        <f>VLOOKUP(payroll_active[[#This Row],[Full Name]], [1]!all_ppl_post[#Data], 2, 0)</f>
        <v>1042183479</v>
      </c>
      <c r="C26" s="8" t="s">
        <v>568</v>
      </c>
      <c r="D26" s="8" t="s">
        <v>569</v>
      </c>
      <c r="E26" s="8" t="s">
        <v>521</v>
      </c>
      <c r="F26" s="8" t="s">
        <v>408</v>
      </c>
      <c r="G26" s="8" t="s">
        <v>526</v>
      </c>
      <c r="H26" s="8" t="s">
        <v>10293</v>
      </c>
      <c r="I26" s="7" t="str">
        <f>VLOOKUP(payroll_active[[#This Row],[Reports to Person]], [1]!all_people[#All], 2, 0)</f>
        <v>476542617</v>
      </c>
      <c r="J26" s="8" t="s">
        <v>10294</v>
      </c>
      <c r="K26" s="8" t="str">
        <f>VLOOKUP(payroll_active[[#This Row],[Works for Corrected Majority]],[1]!Table1[#Data],2,0)</f>
        <v>558449220</v>
      </c>
      <c r="L26" s="8" t="s">
        <v>10294</v>
      </c>
      <c r="M26" s="7" t="str">
        <f>VLOOKUP(payroll_active[[#This Row],[Works for Group -OLD]], [1]!all_groups[#All], 2, 0)</f>
        <v>558449220</v>
      </c>
      <c r="N26" s="6" t="s">
        <v>63</v>
      </c>
      <c r="O26" s="6" t="s">
        <v>62</v>
      </c>
      <c r="P26" s="6" t="s">
        <v>69</v>
      </c>
      <c r="Q26" s="7"/>
      <c r="R26" s="9" t="s">
        <v>10306</v>
      </c>
      <c r="S26" s="9" t="s">
        <v>10296</v>
      </c>
      <c r="T26" s="9" t="s">
        <v>10297</v>
      </c>
      <c r="U26" s="9" t="s">
        <v>8507</v>
      </c>
      <c r="V26" s="9" t="s">
        <v>8501</v>
      </c>
      <c r="W26" s="4"/>
      <c r="AI26" s="4"/>
      <c r="AJ26" s="4"/>
      <c r="AK26" s="4"/>
    </row>
    <row r="27" spans="1:37" x14ac:dyDescent="0.2">
      <c r="A27" s="6" t="s">
        <v>561</v>
      </c>
      <c r="B27" s="7" t="str">
        <f>VLOOKUP(payroll_active[[#This Row],[Full Name]], [1]!all_ppl_post[#Data], 2, 0)</f>
        <v>1042183480</v>
      </c>
      <c r="C27" s="8" t="s">
        <v>562</v>
      </c>
      <c r="D27" s="8" t="s">
        <v>563</v>
      </c>
      <c r="E27" s="8" t="s">
        <v>564</v>
      </c>
      <c r="F27" s="8" t="s">
        <v>408</v>
      </c>
      <c r="G27" s="8" t="s">
        <v>526</v>
      </c>
      <c r="H27" s="8" t="s">
        <v>10293</v>
      </c>
      <c r="I27" s="7" t="str">
        <f>VLOOKUP(payroll_active[[#This Row],[Reports to Person]], [1]!all_people[#All], 2, 0)</f>
        <v>476542617</v>
      </c>
      <c r="J27" s="8" t="s">
        <v>10294</v>
      </c>
      <c r="K27" s="8" t="str">
        <f>VLOOKUP(payroll_active[[#This Row],[Works for Corrected Majority]],[1]!Table1[#Data],2,0)</f>
        <v>558449220</v>
      </c>
      <c r="L27" s="8" t="s">
        <v>10294</v>
      </c>
      <c r="M27" s="7" t="str">
        <f>VLOOKUP(payroll_active[[#This Row],[Works for Group -OLD]], [1]!all_groups[#All], 2, 0)</f>
        <v>558449220</v>
      </c>
      <c r="N27" s="6" t="s">
        <v>63</v>
      </c>
      <c r="O27" s="6" t="s">
        <v>62</v>
      </c>
      <c r="P27" s="6" t="s">
        <v>69</v>
      </c>
      <c r="Q27" s="7"/>
      <c r="R27" s="9" t="s">
        <v>10307</v>
      </c>
      <c r="S27" s="9" t="s">
        <v>10296</v>
      </c>
      <c r="T27" s="9" t="s">
        <v>10297</v>
      </c>
      <c r="U27" s="9" t="s">
        <v>9794</v>
      </c>
      <c r="V27" s="9" t="s">
        <v>8501</v>
      </c>
      <c r="W27" s="4"/>
      <c r="AI27" s="4"/>
      <c r="AJ27" s="4"/>
      <c r="AK27" s="4"/>
    </row>
    <row r="28" spans="1:37" x14ac:dyDescent="0.2">
      <c r="A28" s="6" t="s">
        <v>556</v>
      </c>
      <c r="B28" s="7" t="str">
        <f>VLOOKUP(payroll_active[[#This Row],[Full Name]], [1]!all_ppl_post[#Data], 2, 0)</f>
        <v>1042183482</v>
      </c>
      <c r="C28" s="8" t="s">
        <v>557</v>
      </c>
      <c r="D28" s="8" t="s">
        <v>558</v>
      </c>
      <c r="E28" s="8" t="s">
        <v>434</v>
      </c>
      <c r="F28" s="8" t="s">
        <v>408</v>
      </c>
      <c r="G28" s="8" t="s">
        <v>526</v>
      </c>
      <c r="H28" s="8" t="s">
        <v>10293</v>
      </c>
      <c r="I28" s="7" t="str">
        <f>VLOOKUP(payroll_active[[#This Row],[Reports to Person]], [1]!all_people[#All], 2, 0)</f>
        <v>476542617</v>
      </c>
      <c r="J28" s="8" t="s">
        <v>10294</v>
      </c>
      <c r="K28" s="8" t="str">
        <f>VLOOKUP(payroll_active[[#This Row],[Works for Corrected Majority]],[1]!Table1[#Data],2,0)</f>
        <v>558449220</v>
      </c>
      <c r="L28" s="8" t="s">
        <v>10294</v>
      </c>
      <c r="M28" s="7" t="str">
        <f>VLOOKUP(payroll_active[[#This Row],[Works for Group -OLD]], [1]!all_groups[#All], 2, 0)</f>
        <v>558449220</v>
      </c>
      <c r="N28" s="6" t="s">
        <v>63</v>
      </c>
      <c r="O28" s="6" t="s">
        <v>62</v>
      </c>
      <c r="P28" s="6" t="s">
        <v>69</v>
      </c>
      <c r="Q28" s="7"/>
      <c r="R28" s="9" t="s">
        <v>10308</v>
      </c>
      <c r="S28" s="9" t="s">
        <v>10296</v>
      </c>
      <c r="T28" s="9" t="s">
        <v>10297</v>
      </c>
      <c r="U28" s="9" t="s">
        <v>8515</v>
      </c>
      <c r="V28" s="9" t="s">
        <v>8501</v>
      </c>
      <c r="W28" s="4"/>
      <c r="AI28" s="4"/>
      <c r="AJ28" s="4"/>
      <c r="AK28" s="4"/>
    </row>
    <row r="29" spans="1:37" x14ac:dyDescent="0.2">
      <c r="A29" s="6" t="s">
        <v>7091</v>
      </c>
      <c r="B29" s="7" t="str">
        <f>VLOOKUP(payroll_active[[#This Row],[Full Name]], [1]!all_ppl_post[#Data], 2, 0)</f>
        <v>476543460</v>
      </c>
      <c r="C29" s="8" t="s">
        <v>7092</v>
      </c>
      <c r="D29" s="8" t="s">
        <v>7093</v>
      </c>
      <c r="E29" s="8" t="s">
        <v>434</v>
      </c>
      <c r="F29" s="8" t="s">
        <v>408</v>
      </c>
      <c r="G29" s="8" t="s">
        <v>526</v>
      </c>
      <c r="H29" s="8" t="s">
        <v>10293</v>
      </c>
      <c r="I29" s="7" t="str">
        <f>VLOOKUP(payroll_active[[#This Row],[Reports to Person]], [1]!all_people[#All], 2, 0)</f>
        <v>476542617</v>
      </c>
      <c r="J29" s="8" t="s">
        <v>10294</v>
      </c>
      <c r="K29" s="8" t="str">
        <f>VLOOKUP(payroll_active[[#This Row],[Works for Corrected Majority]],[1]!Table1[#Data],2,0)</f>
        <v>558449220</v>
      </c>
      <c r="L29" s="8" t="s">
        <v>10294</v>
      </c>
      <c r="M29" s="7" t="str">
        <f>VLOOKUP(payroll_active[[#This Row],[Works for Group -OLD]], [1]!all_groups[#All], 2, 0)</f>
        <v>558449220</v>
      </c>
      <c r="N29" s="6" t="s">
        <v>63</v>
      </c>
      <c r="O29" s="6" t="s">
        <v>62</v>
      </c>
      <c r="P29" s="6" t="s">
        <v>69</v>
      </c>
      <c r="Q29" s="7"/>
      <c r="R29" s="9" t="s">
        <v>10300</v>
      </c>
      <c r="S29" s="9" t="s">
        <v>10296</v>
      </c>
      <c r="T29" s="9" t="s">
        <v>10297</v>
      </c>
      <c r="U29" s="9" t="s">
        <v>8515</v>
      </c>
      <c r="V29" s="9" t="s">
        <v>8501</v>
      </c>
      <c r="W29" s="4"/>
      <c r="AI29" s="4"/>
      <c r="AJ29" s="4"/>
      <c r="AK29" s="4"/>
    </row>
    <row r="30" spans="1:37" x14ac:dyDescent="0.2">
      <c r="A30" s="6" t="s">
        <v>7071</v>
      </c>
      <c r="B30" s="7" t="str">
        <f>VLOOKUP(payroll_active[[#This Row],[Full Name]], [1]!all_ppl_post[#Data], 2, 0)</f>
        <v>476543468</v>
      </c>
      <c r="C30" s="8" t="s">
        <v>7072</v>
      </c>
      <c r="D30" s="8" t="s">
        <v>7073</v>
      </c>
      <c r="E30" s="8" t="s">
        <v>3527</v>
      </c>
      <c r="F30" s="8" t="s">
        <v>408</v>
      </c>
      <c r="G30" s="8" t="s">
        <v>407</v>
      </c>
      <c r="H30" s="8" t="s">
        <v>10293</v>
      </c>
      <c r="I30" s="7" t="str">
        <f>VLOOKUP(payroll_active[[#This Row],[Reports to Person]], [1]!all_people[#All], 2, 0)</f>
        <v>476542617</v>
      </c>
      <c r="J30" s="8" t="s">
        <v>10294</v>
      </c>
      <c r="K30" s="8" t="str">
        <f>VLOOKUP(payroll_active[[#This Row],[Works for Corrected Majority]],[1]!Table1[#Data],2,0)</f>
        <v>558449220</v>
      </c>
      <c r="L30" s="8" t="s">
        <v>10294</v>
      </c>
      <c r="M30" s="7" t="str">
        <f>VLOOKUP(payroll_active[[#This Row],[Works for Group -OLD]], [1]!all_groups[#All], 2, 0)</f>
        <v>558449220</v>
      </c>
      <c r="N30" s="6" t="s">
        <v>63</v>
      </c>
      <c r="O30" s="6" t="s">
        <v>62</v>
      </c>
      <c r="P30" s="6" t="s">
        <v>69</v>
      </c>
      <c r="Q30" s="7"/>
      <c r="R30" s="9" t="s">
        <v>10301</v>
      </c>
      <c r="S30" s="9" t="s">
        <v>10296</v>
      </c>
      <c r="T30" s="9" t="s">
        <v>8512</v>
      </c>
      <c r="U30" s="9" t="s">
        <v>9327</v>
      </c>
      <c r="V30" s="9" t="s">
        <v>8501</v>
      </c>
      <c r="W30" s="4"/>
      <c r="AI30" s="4"/>
      <c r="AJ30" s="4"/>
      <c r="AK30" s="4"/>
    </row>
    <row r="31" spans="1:37" x14ac:dyDescent="0.2">
      <c r="A31" s="6" t="s">
        <v>6392</v>
      </c>
      <c r="B31" s="7" t="str">
        <f>VLOOKUP(payroll_active[[#This Row],[Full Name]], [1]!all_ppl_post[#Data], 2, 0)</f>
        <v>476544336</v>
      </c>
      <c r="C31" s="8" t="s">
        <v>6393</v>
      </c>
      <c r="D31" s="8" t="s">
        <v>6394</v>
      </c>
      <c r="E31" s="8" t="s">
        <v>434</v>
      </c>
      <c r="F31" s="8" t="s">
        <v>408</v>
      </c>
      <c r="G31" s="8" t="s">
        <v>526</v>
      </c>
      <c r="H31" s="8" t="s">
        <v>10293</v>
      </c>
      <c r="I31" s="7" t="str">
        <f>VLOOKUP(payroll_active[[#This Row],[Reports to Person]], [1]!all_people[#All], 2, 0)</f>
        <v>476542617</v>
      </c>
      <c r="J31" s="8" t="s">
        <v>10294</v>
      </c>
      <c r="K31" s="8" t="str">
        <f>VLOOKUP(payroll_active[[#This Row],[Works for Corrected Majority]],[1]!Table1[#Data],2,0)</f>
        <v>558449220</v>
      </c>
      <c r="L31" s="8" t="s">
        <v>10294</v>
      </c>
      <c r="M31" s="7" t="str">
        <f>VLOOKUP(payroll_active[[#This Row],[Works for Group -OLD]], [1]!all_groups[#All], 2, 0)</f>
        <v>558449220</v>
      </c>
      <c r="N31" s="6" t="s">
        <v>63</v>
      </c>
      <c r="O31" s="6" t="s">
        <v>62</v>
      </c>
      <c r="P31" s="6" t="s">
        <v>69</v>
      </c>
      <c r="Q31" s="7"/>
      <c r="R31" s="9" t="s">
        <v>10304</v>
      </c>
      <c r="S31" s="9" t="s">
        <v>10296</v>
      </c>
      <c r="T31" s="9" t="s">
        <v>10297</v>
      </c>
      <c r="U31" s="9" t="s">
        <v>8515</v>
      </c>
      <c r="V31" s="9" t="s">
        <v>8501</v>
      </c>
      <c r="W31" s="4"/>
      <c r="AI31" s="4"/>
      <c r="AJ31" s="4"/>
      <c r="AK31" s="4"/>
    </row>
    <row r="32" spans="1:37" x14ac:dyDescent="0.2">
      <c r="A32" s="6" t="s">
        <v>4763</v>
      </c>
      <c r="B32" s="7" t="str">
        <f>VLOOKUP(payroll_active[[#This Row],[Full Name]], [1]!all_ppl_post[#Data], 2, 0)</f>
        <v>476546541</v>
      </c>
      <c r="C32" s="8" t="s">
        <v>4764</v>
      </c>
      <c r="D32" s="8" t="s">
        <v>4765</v>
      </c>
      <c r="E32" s="8" t="s">
        <v>2410</v>
      </c>
      <c r="F32" s="8" t="s">
        <v>408</v>
      </c>
      <c r="G32" s="8" t="s">
        <v>526</v>
      </c>
      <c r="H32" s="8" t="s">
        <v>10293</v>
      </c>
      <c r="I32" s="7" t="str">
        <f>VLOOKUP(payroll_active[[#This Row],[Reports to Person]], [1]!all_people[#All], 2, 0)</f>
        <v>476542617</v>
      </c>
      <c r="J32" s="8" t="s">
        <v>10294</v>
      </c>
      <c r="K32" s="8" t="str">
        <f>VLOOKUP(payroll_active[[#This Row],[Works for Corrected Majority]],[1]!Table1[#Data],2,0)</f>
        <v>558449220</v>
      </c>
      <c r="L32" s="8" t="s">
        <v>10294</v>
      </c>
      <c r="M32" s="7" t="str">
        <f>VLOOKUP(payroll_active[[#This Row],[Works for Group -OLD]], [1]!all_groups[#All], 2, 0)</f>
        <v>558449220</v>
      </c>
      <c r="N32" s="6" t="s">
        <v>63</v>
      </c>
      <c r="O32" s="6" t="s">
        <v>62</v>
      </c>
      <c r="P32" s="6" t="s">
        <v>69</v>
      </c>
      <c r="Q32" s="7"/>
      <c r="R32" s="9" t="s">
        <v>10295</v>
      </c>
      <c r="S32" s="9" t="s">
        <v>10296</v>
      </c>
      <c r="T32" s="9" t="s">
        <v>10297</v>
      </c>
      <c r="U32" s="9" t="s">
        <v>9289</v>
      </c>
      <c r="V32" s="9" t="s">
        <v>8501</v>
      </c>
      <c r="W32" s="4"/>
      <c r="AI32" s="4"/>
      <c r="AJ32" s="4"/>
      <c r="AK32" s="4"/>
    </row>
    <row r="33" spans="1:37" x14ac:dyDescent="0.2">
      <c r="A33" s="6" t="s">
        <v>4585</v>
      </c>
      <c r="B33" s="7" t="str">
        <f>VLOOKUP(payroll_active[[#This Row],[Full Name]], [1]!all_ppl_post[#Data], 2, 0)</f>
        <v>476546877</v>
      </c>
      <c r="C33" s="8" t="s">
        <v>4586</v>
      </c>
      <c r="D33" s="8" t="s">
        <v>4587</v>
      </c>
      <c r="E33" s="8" t="s">
        <v>426</v>
      </c>
      <c r="F33" s="8" t="s">
        <v>408</v>
      </c>
      <c r="G33" s="8" t="s">
        <v>526</v>
      </c>
      <c r="H33" s="8" t="s">
        <v>10293</v>
      </c>
      <c r="I33" s="7" t="str">
        <f>VLOOKUP(payroll_active[[#This Row],[Reports to Person]], [1]!all_people[#All], 2, 0)</f>
        <v>476542617</v>
      </c>
      <c r="J33" s="8" t="s">
        <v>10294</v>
      </c>
      <c r="K33" s="8" t="str">
        <f>VLOOKUP(payroll_active[[#This Row],[Works for Corrected Majority]],[1]!Table1[#Data],2,0)</f>
        <v>558449220</v>
      </c>
      <c r="L33" s="8" t="s">
        <v>10294</v>
      </c>
      <c r="M33" s="7" t="str">
        <f>VLOOKUP(payroll_active[[#This Row],[Works for Group -OLD]], [1]!all_groups[#All], 2, 0)</f>
        <v>558449220</v>
      </c>
      <c r="N33" s="6" t="s">
        <v>63</v>
      </c>
      <c r="O33" s="6" t="s">
        <v>62</v>
      </c>
      <c r="P33" s="6" t="s">
        <v>69</v>
      </c>
      <c r="Q33" s="7"/>
      <c r="R33" s="9" t="s">
        <v>10303</v>
      </c>
      <c r="S33" s="9" t="s">
        <v>10296</v>
      </c>
      <c r="T33" s="9" t="s">
        <v>10297</v>
      </c>
      <c r="U33" s="9" t="s">
        <v>8549</v>
      </c>
      <c r="V33" s="9" t="s">
        <v>8501</v>
      </c>
      <c r="W33" s="4"/>
      <c r="AI33" s="4"/>
      <c r="AJ33" s="4"/>
      <c r="AK33" s="4"/>
    </row>
    <row r="34" spans="1:37" x14ac:dyDescent="0.2">
      <c r="A34" s="6" t="s">
        <v>2420</v>
      </c>
      <c r="B34" s="7" t="str">
        <f>VLOOKUP(payroll_active[[#This Row],[Full Name]], [1]!all_ppl_post[#Data], 2, 0)</f>
        <v>626453989</v>
      </c>
      <c r="C34" s="8" t="s">
        <v>2421</v>
      </c>
      <c r="D34" s="8" t="s">
        <v>2422</v>
      </c>
      <c r="E34" s="8" t="s">
        <v>434</v>
      </c>
      <c r="F34" s="8" t="s">
        <v>408</v>
      </c>
      <c r="G34" s="8" t="s">
        <v>526</v>
      </c>
      <c r="H34" s="8" t="s">
        <v>10293</v>
      </c>
      <c r="I34" s="7" t="str">
        <f>VLOOKUP(payroll_active[[#This Row],[Reports to Person]], [1]!all_people[#All], 2, 0)</f>
        <v>476542617</v>
      </c>
      <c r="J34" s="8" t="s">
        <v>10294</v>
      </c>
      <c r="K34" s="8" t="str">
        <f>VLOOKUP(payroll_active[[#This Row],[Works for Corrected Majority]],[1]!Table1[#Data],2,0)</f>
        <v>558449220</v>
      </c>
      <c r="L34" s="8" t="s">
        <v>10294</v>
      </c>
      <c r="M34" s="7" t="str">
        <f>VLOOKUP(payroll_active[[#This Row],[Works for Group -OLD]], [1]!all_groups[#All], 2, 0)</f>
        <v>558449220</v>
      </c>
      <c r="N34" s="6" t="s">
        <v>63</v>
      </c>
      <c r="O34" s="6" t="s">
        <v>62</v>
      </c>
      <c r="P34" s="6" t="s">
        <v>69</v>
      </c>
      <c r="Q34" s="7"/>
      <c r="R34" s="9" t="s">
        <v>10305</v>
      </c>
      <c r="S34" s="9" t="s">
        <v>10296</v>
      </c>
      <c r="T34" s="9" t="s">
        <v>10297</v>
      </c>
      <c r="U34" s="9" t="s">
        <v>8515</v>
      </c>
      <c r="V34" s="9" t="s">
        <v>8501</v>
      </c>
      <c r="W34" s="4"/>
      <c r="AI34" s="4"/>
      <c r="AJ34" s="4"/>
      <c r="AK34" s="4"/>
    </row>
    <row r="35" spans="1:37" x14ac:dyDescent="0.2">
      <c r="A35" s="6" t="s">
        <v>2414</v>
      </c>
      <c r="B35" s="7" t="str">
        <f>VLOOKUP(payroll_active[[#This Row],[Full Name]], [1]!all_ppl_post[#Data], 2, 0)</f>
        <v>626453992</v>
      </c>
      <c r="C35" s="8" t="s">
        <v>2415</v>
      </c>
      <c r="D35" s="8" t="s">
        <v>2416</v>
      </c>
      <c r="E35" s="8" t="s">
        <v>624</v>
      </c>
      <c r="F35" s="8" t="s">
        <v>408</v>
      </c>
      <c r="G35" s="8" t="s">
        <v>526</v>
      </c>
      <c r="H35" s="8" t="s">
        <v>10293</v>
      </c>
      <c r="I35" s="7" t="str">
        <f>VLOOKUP(payroll_active[[#This Row],[Reports to Person]], [1]!all_people[#All], 2, 0)</f>
        <v>476542617</v>
      </c>
      <c r="J35" s="8" t="s">
        <v>10294</v>
      </c>
      <c r="K35" s="8" t="str">
        <f>VLOOKUP(payroll_active[[#This Row],[Works for Corrected Majority]],[1]!Table1[#Data],2,0)</f>
        <v>558449220</v>
      </c>
      <c r="L35" s="8" t="s">
        <v>10294</v>
      </c>
      <c r="M35" s="7" t="str">
        <f>VLOOKUP(payroll_active[[#This Row],[Works for Group -OLD]], [1]!all_groups[#All], 2, 0)</f>
        <v>558449220</v>
      </c>
      <c r="N35" s="6" t="s">
        <v>63</v>
      </c>
      <c r="O35" s="6" t="s">
        <v>62</v>
      </c>
      <c r="P35" s="6" t="s">
        <v>69</v>
      </c>
      <c r="Q35" s="7"/>
      <c r="R35" s="9" t="s">
        <v>10299</v>
      </c>
      <c r="S35" s="9" t="s">
        <v>10296</v>
      </c>
      <c r="T35" s="9" t="s">
        <v>10297</v>
      </c>
      <c r="U35" s="9" t="s">
        <v>8606</v>
      </c>
      <c r="V35" s="9" t="s">
        <v>8501</v>
      </c>
      <c r="W35" s="4"/>
      <c r="AI35" s="4"/>
      <c r="AJ35" s="4"/>
      <c r="AK35" s="4"/>
    </row>
    <row r="36" spans="1:37" x14ac:dyDescent="0.2">
      <c r="A36" s="6" t="s">
        <v>2130</v>
      </c>
      <c r="B36" s="7" t="str">
        <f>VLOOKUP(payroll_active[[#This Row],[Full Name]], [1]!all_ppl_post[#Data], 2, 0)</f>
        <v>681265089</v>
      </c>
      <c r="C36" s="8" t="s">
        <v>2131</v>
      </c>
      <c r="D36" s="8" t="s">
        <v>2132</v>
      </c>
      <c r="E36" s="8" t="s">
        <v>599</v>
      </c>
      <c r="F36" s="8" t="s">
        <v>408</v>
      </c>
      <c r="G36" s="8" t="s">
        <v>526</v>
      </c>
      <c r="H36" s="8" t="s">
        <v>10293</v>
      </c>
      <c r="I36" s="7" t="str">
        <f>VLOOKUP(payroll_active[[#This Row],[Reports to Person]], [1]!all_people[#All], 2, 0)</f>
        <v>476542617</v>
      </c>
      <c r="J36" s="8" t="s">
        <v>10294</v>
      </c>
      <c r="K36" s="8" t="str">
        <f>VLOOKUP(payroll_active[[#This Row],[Works for Corrected Majority]],[1]!Table1[#Data],2,0)</f>
        <v>558449220</v>
      </c>
      <c r="L36" s="8" t="s">
        <v>10294</v>
      </c>
      <c r="M36" s="7" t="str">
        <f>VLOOKUP(payroll_active[[#This Row],[Works for Group -OLD]], [1]!all_groups[#All], 2, 0)</f>
        <v>558449220</v>
      </c>
      <c r="N36" s="6" t="s">
        <v>63</v>
      </c>
      <c r="O36" s="6" t="s">
        <v>62</v>
      </c>
      <c r="P36" s="6" t="s">
        <v>69</v>
      </c>
      <c r="Q36" s="7"/>
      <c r="R36" s="9" t="s">
        <v>10302</v>
      </c>
      <c r="S36" s="9" t="s">
        <v>10296</v>
      </c>
      <c r="T36" s="9" t="s">
        <v>10297</v>
      </c>
      <c r="U36" s="9" t="s">
        <v>8621</v>
      </c>
      <c r="V36" s="9" t="s">
        <v>8501</v>
      </c>
      <c r="W36" s="4"/>
      <c r="AI36" s="4"/>
      <c r="AJ36" s="4"/>
      <c r="AK36" s="4"/>
    </row>
    <row r="37" spans="1:37" x14ac:dyDescent="0.2">
      <c r="A37" s="6" t="s">
        <v>1538</v>
      </c>
      <c r="B37" s="7" t="str">
        <f>VLOOKUP(payroll_active[[#This Row],[Full Name]], [1]!all_ppl_post[#Data], 2, 0)</f>
        <v>774270526</v>
      </c>
      <c r="C37" s="8" t="s">
        <v>1539</v>
      </c>
      <c r="D37" s="8" t="s">
        <v>1540</v>
      </c>
      <c r="E37" s="8" t="s">
        <v>698</v>
      </c>
      <c r="F37" s="8" t="s">
        <v>408</v>
      </c>
      <c r="G37" s="8" t="s">
        <v>526</v>
      </c>
      <c r="H37" s="8" t="s">
        <v>10293</v>
      </c>
      <c r="I37" s="7" t="str">
        <f>VLOOKUP(payroll_active[[#This Row],[Reports to Person]], [1]!all_people[#All], 2, 0)</f>
        <v>476542617</v>
      </c>
      <c r="J37" s="8" t="s">
        <v>10294</v>
      </c>
      <c r="K37" s="8" t="str">
        <f>VLOOKUP(payroll_active[[#This Row],[Works for Corrected Majority]],[1]!Table1[#Data],2,0)</f>
        <v>558449220</v>
      </c>
      <c r="L37" s="8" t="s">
        <v>10294</v>
      </c>
      <c r="M37" s="7" t="str">
        <f>VLOOKUP(payroll_active[[#This Row],[Works for Group -OLD]], [1]!all_groups[#All], 2, 0)</f>
        <v>558449220</v>
      </c>
      <c r="N37" s="6" t="s">
        <v>63</v>
      </c>
      <c r="O37" s="6" t="s">
        <v>62</v>
      </c>
      <c r="P37" s="6" t="s">
        <v>69</v>
      </c>
      <c r="Q37" s="7"/>
      <c r="R37" s="9" t="s">
        <v>10298</v>
      </c>
      <c r="S37" s="9" t="s">
        <v>10296</v>
      </c>
      <c r="T37" s="9" t="s">
        <v>10297</v>
      </c>
      <c r="U37" s="9" t="s">
        <v>8538</v>
      </c>
      <c r="V37" s="9" t="s">
        <v>8501</v>
      </c>
      <c r="W37" s="4"/>
      <c r="AI37" s="4"/>
      <c r="AJ37" s="4"/>
      <c r="AK37" s="4"/>
    </row>
    <row r="38" spans="1:37" x14ac:dyDescent="0.2">
      <c r="A38" s="6" t="s">
        <v>7286</v>
      </c>
      <c r="B38" s="7" t="str">
        <f>VLOOKUP(payroll_active[[#This Row],[Full Name]], [1]!all_ppl_post[#Data], 2, 0)</f>
        <v>476543310</v>
      </c>
      <c r="C38" s="8" t="s">
        <v>7287</v>
      </c>
      <c r="D38" s="8" t="s">
        <v>7288</v>
      </c>
      <c r="E38" s="8" t="s">
        <v>426</v>
      </c>
      <c r="F38" s="8" t="s">
        <v>408</v>
      </c>
      <c r="G38" s="8" t="s">
        <v>407</v>
      </c>
      <c r="H38" s="8" t="s">
        <v>8824</v>
      </c>
      <c r="I38" s="7" t="str">
        <f>VLOOKUP(payroll_active[[#This Row],[Reports to Person]], [1]!all_people[#All], 2, 0)</f>
        <v>476542920</v>
      </c>
      <c r="J38" s="8" t="s">
        <v>8825</v>
      </c>
      <c r="K38" s="8" t="str">
        <f>VLOOKUP(payroll_active[[#This Row],[Works for Corrected Majority]],[1]!Table1[#Data],2,0)</f>
        <v>476548940</v>
      </c>
      <c r="L38" s="8" t="s">
        <v>8825</v>
      </c>
      <c r="M38" s="7" t="str">
        <f>VLOOKUP(payroll_active[[#This Row],[Works for Group -OLD]], [1]!all_groups[#All], 2, 0)</f>
        <v>476548940</v>
      </c>
      <c r="N38" s="6" t="s">
        <v>63</v>
      </c>
      <c r="O38" s="6" t="s">
        <v>62</v>
      </c>
      <c r="P38" s="6" t="s">
        <v>69</v>
      </c>
      <c r="Q38" s="7"/>
      <c r="R38" s="9" t="s">
        <v>8829</v>
      </c>
      <c r="S38" s="9" t="s">
        <v>8827</v>
      </c>
      <c r="T38" s="9" t="s">
        <v>8512</v>
      </c>
      <c r="U38" s="9" t="s">
        <v>8549</v>
      </c>
      <c r="V38" s="9" t="s">
        <v>8501</v>
      </c>
      <c r="W38" s="4"/>
      <c r="AI38" s="4"/>
      <c r="AJ38" s="4"/>
      <c r="AK38" s="4"/>
    </row>
    <row r="39" spans="1:37" x14ac:dyDescent="0.2">
      <c r="A39" s="6" t="s">
        <v>6528</v>
      </c>
      <c r="B39" s="7" t="str">
        <f>VLOOKUP(payroll_active[[#This Row],[Full Name]], [1]!all_ppl_post[#Data], 2, 0)</f>
        <v>476544080</v>
      </c>
      <c r="C39" s="8" t="s">
        <v>6529</v>
      </c>
      <c r="D39" s="8" t="s">
        <v>2320</v>
      </c>
      <c r="E39" s="8" t="s">
        <v>6530</v>
      </c>
      <c r="F39" s="8" t="s">
        <v>408</v>
      </c>
      <c r="G39" s="8" t="s">
        <v>407</v>
      </c>
      <c r="H39" s="8" t="s">
        <v>8824</v>
      </c>
      <c r="I39" s="7" t="str">
        <f>VLOOKUP(payroll_active[[#This Row],[Reports to Person]], [1]!all_people[#All], 2, 0)</f>
        <v>476542920</v>
      </c>
      <c r="J39" s="8" t="s">
        <v>8825</v>
      </c>
      <c r="K39" s="8" t="str">
        <f>VLOOKUP(payroll_active[[#This Row],[Works for Corrected Majority]],[1]!Table1[#Data],2,0)</f>
        <v>476548940</v>
      </c>
      <c r="L39" s="8" t="s">
        <v>8825</v>
      </c>
      <c r="M39" s="7" t="str">
        <f>VLOOKUP(payroll_active[[#This Row],[Works for Group -OLD]], [1]!all_groups[#All], 2, 0)</f>
        <v>476548940</v>
      </c>
      <c r="N39" s="6" t="s">
        <v>63</v>
      </c>
      <c r="O39" s="6" t="s">
        <v>62</v>
      </c>
      <c r="P39" s="6" t="s">
        <v>69</v>
      </c>
      <c r="Q39" s="7"/>
      <c r="R39" s="9" t="s">
        <v>8830</v>
      </c>
      <c r="S39" s="9" t="s">
        <v>8827</v>
      </c>
      <c r="T39" s="9" t="s">
        <v>8512</v>
      </c>
      <c r="U39" s="9" t="s">
        <v>8831</v>
      </c>
      <c r="V39" s="9" t="s">
        <v>8501</v>
      </c>
      <c r="W39" s="4"/>
      <c r="AI39" s="4"/>
      <c r="AJ39" s="4"/>
      <c r="AK39" s="4"/>
    </row>
    <row r="40" spans="1:37" x14ac:dyDescent="0.2">
      <c r="A40" s="6" t="s">
        <v>6519</v>
      </c>
      <c r="B40" s="7" t="str">
        <f>VLOOKUP(payroll_active[[#This Row],[Full Name]], [1]!all_ppl_post[#Data], 2, 0)</f>
        <v>476544087</v>
      </c>
      <c r="C40" s="8" t="s">
        <v>6520</v>
      </c>
      <c r="D40" s="8" t="s">
        <v>3280</v>
      </c>
      <c r="E40" s="8" t="s">
        <v>2974</v>
      </c>
      <c r="F40" s="8" t="s">
        <v>408</v>
      </c>
      <c r="G40" s="8" t="s">
        <v>526</v>
      </c>
      <c r="H40" s="8" t="s">
        <v>8824</v>
      </c>
      <c r="I40" s="7" t="str">
        <f>VLOOKUP(payroll_active[[#This Row],[Reports to Person]], [1]!all_people[#All], 2, 0)</f>
        <v>476542920</v>
      </c>
      <c r="J40" s="8" t="s">
        <v>8825</v>
      </c>
      <c r="K40" s="8" t="str">
        <f>VLOOKUP(payroll_active[[#This Row],[Works for Corrected Majority]],[1]!Table1[#Data],2,0)</f>
        <v>476548940</v>
      </c>
      <c r="L40" s="8" t="s">
        <v>8825</v>
      </c>
      <c r="M40" s="7" t="str">
        <f>VLOOKUP(payroll_active[[#This Row],[Works for Group -OLD]], [1]!all_groups[#All], 2, 0)</f>
        <v>476548940</v>
      </c>
      <c r="N40" s="6" t="s">
        <v>63</v>
      </c>
      <c r="O40" s="6" t="s">
        <v>62</v>
      </c>
      <c r="P40" s="6" t="s">
        <v>69</v>
      </c>
      <c r="Q40" s="7"/>
      <c r="R40" s="9" t="s">
        <v>8832</v>
      </c>
      <c r="S40" s="9" t="s">
        <v>8827</v>
      </c>
      <c r="T40" s="9" t="s">
        <v>8833</v>
      </c>
      <c r="U40" s="9" t="s">
        <v>8654</v>
      </c>
      <c r="V40" s="9" t="s">
        <v>8501</v>
      </c>
      <c r="W40" s="4"/>
      <c r="AI40" s="4"/>
      <c r="AJ40" s="4"/>
      <c r="AK40" s="4"/>
    </row>
    <row r="41" spans="1:37" x14ac:dyDescent="0.2">
      <c r="A41" s="6" t="s">
        <v>6367</v>
      </c>
      <c r="B41" s="7" t="str">
        <f>VLOOKUP(payroll_active[[#This Row],[Full Name]], [1]!all_ppl_post[#Data], 2, 0)</f>
        <v>476544366</v>
      </c>
      <c r="C41" s="8" t="s">
        <v>6368</v>
      </c>
      <c r="D41" s="8" t="s">
        <v>6369</v>
      </c>
      <c r="E41" s="8" t="s">
        <v>440</v>
      </c>
      <c r="F41" s="8" t="s">
        <v>408</v>
      </c>
      <c r="G41" s="8" t="s">
        <v>407</v>
      </c>
      <c r="H41" s="8" t="s">
        <v>8824</v>
      </c>
      <c r="I41" s="7" t="str">
        <f>VLOOKUP(payroll_active[[#This Row],[Reports to Person]], [1]!all_people[#All], 2, 0)</f>
        <v>476542920</v>
      </c>
      <c r="J41" s="8" t="s">
        <v>8825</v>
      </c>
      <c r="K41" s="8" t="str">
        <f>VLOOKUP(payroll_active[[#This Row],[Works for Corrected Majority]],[1]!Table1[#Data],2,0)</f>
        <v>476548940</v>
      </c>
      <c r="L41" s="8" t="s">
        <v>8825</v>
      </c>
      <c r="M41" s="7" t="str">
        <f>VLOOKUP(payroll_active[[#This Row],[Works for Group -OLD]], [1]!all_groups[#All], 2, 0)</f>
        <v>476548940</v>
      </c>
      <c r="N41" s="6" t="s">
        <v>63</v>
      </c>
      <c r="O41" s="6" t="s">
        <v>62</v>
      </c>
      <c r="P41" s="6" t="s">
        <v>69</v>
      </c>
      <c r="Q41" s="7"/>
      <c r="R41" s="9" t="s">
        <v>8826</v>
      </c>
      <c r="S41" s="9" t="s">
        <v>8827</v>
      </c>
      <c r="T41" s="9" t="s">
        <v>8512</v>
      </c>
      <c r="U41" s="9" t="s">
        <v>8590</v>
      </c>
      <c r="V41" s="9" t="s">
        <v>8501</v>
      </c>
      <c r="W41" s="4"/>
      <c r="AI41" s="4"/>
      <c r="AJ41" s="4"/>
      <c r="AK41" s="4"/>
    </row>
    <row r="42" spans="1:37" x14ac:dyDescent="0.2">
      <c r="A42" s="6" t="s">
        <v>5790</v>
      </c>
      <c r="B42" s="7" t="str">
        <f>VLOOKUP(payroll_active[[#This Row],[Full Name]], [1]!all_ppl_post[#Data], 2, 0)</f>
        <v>476545006</v>
      </c>
      <c r="C42" s="8" t="s">
        <v>2580</v>
      </c>
      <c r="D42" s="8" t="s">
        <v>5791</v>
      </c>
      <c r="E42" s="8" t="s">
        <v>350</v>
      </c>
      <c r="F42" s="8" t="s">
        <v>408</v>
      </c>
      <c r="G42" s="8" t="s">
        <v>407</v>
      </c>
      <c r="H42" s="8" t="s">
        <v>8824</v>
      </c>
      <c r="I42" s="7" t="str">
        <f>VLOOKUP(payroll_active[[#This Row],[Reports to Person]], [1]!all_people[#All], 2, 0)</f>
        <v>476542920</v>
      </c>
      <c r="J42" s="8" t="s">
        <v>8825</v>
      </c>
      <c r="K42" s="8" t="str">
        <f>VLOOKUP(payroll_active[[#This Row],[Works for Corrected Majority]],[1]!Table1[#Data],2,0)</f>
        <v>476548940</v>
      </c>
      <c r="L42" s="8" t="s">
        <v>8825</v>
      </c>
      <c r="M42" s="7" t="str">
        <f>VLOOKUP(payroll_active[[#This Row],[Works for Group -OLD]], [1]!all_groups[#All], 2, 0)</f>
        <v>476548940</v>
      </c>
      <c r="N42" s="6" t="s">
        <v>63</v>
      </c>
      <c r="O42" s="6" t="s">
        <v>62</v>
      </c>
      <c r="P42" s="6" t="s">
        <v>69</v>
      </c>
      <c r="Q42" s="7"/>
      <c r="R42" s="9" t="s">
        <v>8834</v>
      </c>
      <c r="S42" s="9" t="s">
        <v>8827</v>
      </c>
      <c r="T42" s="9" t="s">
        <v>8512</v>
      </c>
      <c r="U42" s="9" t="s">
        <v>8578</v>
      </c>
      <c r="V42" s="9" t="s">
        <v>8501</v>
      </c>
      <c r="W42" s="4"/>
      <c r="AI42" s="4"/>
      <c r="AJ42" s="4"/>
      <c r="AK42" s="4"/>
    </row>
    <row r="43" spans="1:37" x14ac:dyDescent="0.2">
      <c r="A43" s="6" t="s">
        <v>3910</v>
      </c>
      <c r="B43" s="7" t="str">
        <f>VLOOKUP(payroll_active[[#This Row],[Full Name]], [1]!all_ppl_post[#Data], 2, 0)</f>
        <v>476548171</v>
      </c>
      <c r="C43" s="8" t="s">
        <v>1899</v>
      </c>
      <c r="D43" s="8" t="s">
        <v>75</v>
      </c>
      <c r="E43" s="8" t="s">
        <v>1890</v>
      </c>
      <c r="F43" s="8" t="s">
        <v>408</v>
      </c>
      <c r="G43" s="8" t="s">
        <v>407</v>
      </c>
      <c r="H43" s="8" t="s">
        <v>8824</v>
      </c>
      <c r="I43" s="7" t="str">
        <f>VLOOKUP(payroll_active[[#This Row],[Reports to Person]], [1]!all_people[#All], 2, 0)</f>
        <v>476542920</v>
      </c>
      <c r="J43" s="8" t="s">
        <v>8825</v>
      </c>
      <c r="K43" s="8" t="str">
        <f>VLOOKUP(payroll_active[[#This Row],[Works for Corrected Majority]],[1]!Table1[#Data],2,0)</f>
        <v>476548940</v>
      </c>
      <c r="L43" s="8" t="s">
        <v>8825</v>
      </c>
      <c r="M43" s="7" t="str">
        <f>VLOOKUP(payroll_active[[#This Row],[Works for Group -OLD]], [1]!all_groups[#All], 2, 0)</f>
        <v>476548940</v>
      </c>
      <c r="N43" s="6" t="s">
        <v>63</v>
      </c>
      <c r="O43" s="6" t="s">
        <v>62</v>
      </c>
      <c r="P43" s="6" t="s">
        <v>69</v>
      </c>
      <c r="Q43" s="7"/>
      <c r="R43" s="9" t="s">
        <v>8828</v>
      </c>
      <c r="S43" s="9" t="s">
        <v>8827</v>
      </c>
      <c r="T43" s="9" t="s">
        <v>8512</v>
      </c>
      <c r="U43" s="9" t="s">
        <v>8540</v>
      </c>
      <c r="V43" s="9" t="s">
        <v>8501</v>
      </c>
      <c r="W43" s="4"/>
      <c r="AI43" s="4"/>
      <c r="AJ43" s="4"/>
      <c r="AK43" s="4"/>
    </row>
    <row r="44" spans="1:37" x14ac:dyDescent="0.2">
      <c r="A44" s="6" t="s">
        <v>2991</v>
      </c>
      <c r="B44" s="7" t="str">
        <f>VLOOKUP(payroll_active[[#This Row],[Full Name]], [1]!all_ppl_post[#Data], 2, 0)</f>
        <v>567679312</v>
      </c>
      <c r="C44" s="8" t="s">
        <v>2992</v>
      </c>
      <c r="D44" s="8" t="s">
        <v>2993</v>
      </c>
      <c r="E44" s="8" t="s">
        <v>845</v>
      </c>
      <c r="F44" s="8" t="s">
        <v>408</v>
      </c>
      <c r="G44" s="8" t="s">
        <v>526</v>
      </c>
      <c r="H44" s="8" t="s">
        <v>8824</v>
      </c>
      <c r="I44" s="7" t="str">
        <f>VLOOKUP(payroll_active[[#This Row],[Reports to Person]], [1]!all_people[#All], 2, 0)</f>
        <v>476542920</v>
      </c>
      <c r="J44" s="8" t="s">
        <v>8825</v>
      </c>
      <c r="K44" s="8" t="str">
        <f>VLOOKUP(payroll_active[[#This Row],[Works for Corrected Majority]],[1]!Table1[#Data],2,0)</f>
        <v>476548940</v>
      </c>
      <c r="L44" s="8" t="s">
        <v>8825</v>
      </c>
      <c r="M44" s="7" t="str">
        <f>VLOOKUP(payroll_active[[#This Row],[Works for Group -OLD]], [1]!all_groups[#All], 2, 0)</f>
        <v>476548940</v>
      </c>
      <c r="N44" s="6" t="s">
        <v>63</v>
      </c>
      <c r="O44" s="6" t="s">
        <v>62</v>
      </c>
      <c r="P44" s="6" t="s">
        <v>69</v>
      </c>
      <c r="Q44" s="7"/>
      <c r="R44" s="9" t="s">
        <v>8835</v>
      </c>
      <c r="S44" s="9" t="s">
        <v>8827</v>
      </c>
      <c r="T44" s="9" t="s">
        <v>8833</v>
      </c>
      <c r="U44" s="9" t="s">
        <v>8836</v>
      </c>
      <c r="V44" s="9" t="s">
        <v>8501</v>
      </c>
      <c r="W44" s="4"/>
      <c r="AI44" s="4"/>
      <c r="AJ44" s="4"/>
      <c r="AK44" s="4"/>
    </row>
    <row r="45" spans="1:37" x14ac:dyDescent="0.2">
      <c r="A45" s="6" t="s">
        <v>1887</v>
      </c>
      <c r="B45" s="7" t="str">
        <f>VLOOKUP(payroll_active[[#This Row],[Full Name]], [1]!all_ppl_post[#Data], 2, 0)</f>
        <v>765291068</v>
      </c>
      <c r="C45" s="8" t="s">
        <v>1888</v>
      </c>
      <c r="D45" s="8" t="s">
        <v>1889</v>
      </c>
      <c r="E45" s="8" t="s">
        <v>1890</v>
      </c>
      <c r="F45" s="8" t="s">
        <v>408</v>
      </c>
      <c r="G45" s="8" t="s">
        <v>407</v>
      </c>
      <c r="H45" s="8" t="s">
        <v>8824</v>
      </c>
      <c r="I45" s="7" t="str">
        <f>VLOOKUP(payroll_active[[#This Row],[Reports to Person]], [1]!all_people[#All], 2, 0)</f>
        <v>476542920</v>
      </c>
      <c r="J45" s="8" t="s">
        <v>8825</v>
      </c>
      <c r="K45" s="8" t="str">
        <f>VLOOKUP(payroll_active[[#This Row],[Works for Corrected Majority]],[1]!Table1[#Data],2,0)</f>
        <v>476548940</v>
      </c>
      <c r="L45" s="8" t="s">
        <v>8825</v>
      </c>
      <c r="M45" s="7" t="str">
        <f>VLOOKUP(payroll_active[[#This Row],[Works for Group -OLD]], [1]!all_groups[#All], 2, 0)</f>
        <v>476548940</v>
      </c>
      <c r="N45" s="6" t="s">
        <v>63</v>
      </c>
      <c r="O45" s="6" t="s">
        <v>62</v>
      </c>
      <c r="P45" s="6" t="s">
        <v>69</v>
      </c>
      <c r="Q45" s="7"/>
      <c r="R45" s="9" t="s">
        <v>8837</v>
      </c>
      <c r="S45" s="9" t="s">
        <v>8827</v>
      </c>
      <c r="T45" s="9" t="s">
        <v>8512</v>
      </c>
      <c r="U45" s="9" t="s">
        <v>8540</v>
      </c>
      <c r="V45" s="9" t="s">
        <v>8501</v>
      </c>
      <c r="W45" s="4"/>
      <c r="AI45" s="4"/>
      <c r="AJ45" s="4"/>
      <c r="AK45" s="4"/>
    </row>
    <row r="46" spans="1:37" x14ac:dyDescent="0.2">
      <c r="A46" s="6" t="s">
        <v>7695</v>
      </c>
      <c r="B46" s="7" t="str">
        <f>VLOOKUP(payroll_active[[#This Row],[Full Name]], [1]!all_ppl_post[#Data], 2, 0)</f>
        <v>476542686</v>
      </c>
      <c r="C46" s="8" t="s">
        <v>7696</v>
      </c>
      <c r="D46" s="8" t="s">
        <v>7697</v>
      </c>
      <c r="E46" s="8" t="s">
        <v>1939</v>
      </c>
      <c r="F46" s="8" t="s">
        <v>408</v>
      </c>
      <c r="G46" s="8" t="s">
        <v>526</v>
      </c>
      <c r="H46" s="8" t="s">
        <v>2219</v>
      </c>
      <c r="I46" s="7" t="str">
        <f>VLOOKUP(payroll_active[[#This Row],[Reports to Person]], [1]!all_people[#All], 2, 0)</f>
        <v>476542921</v>
      </c>
      <c r="J46" s="8" t="s">
        <v>10527</v>
      </c>
      <c r="K46" s="8" t="str">
        <f>VLOOKUP(payroll_active[[#This Row],[Works for Corrected Majority]],[1]!Table1[#Data],2,0)</f>
        <v>476549423</v>
      </c>
      <c r="L46" s="8" t="s">
        <v>10527</v>
      </c>
      <c r="M46" s="7" t="str">
        <f>VLOOKUP(payroll_active[[#This Row],[Works for Group -OLD]], [1]!all_groups[#All], 2, 0)</f>
        <v>476549423</v>
      </c>
      <c r="N46" s="6" t="s">
        <v>63</v>
      </c>
      <c r="O46" s="6" t="s">
        <v>62</v>
      </c>
      <c r="P46" s="6" t="s">
        <v>69</v>
      </c>
      <c r="Q46" s="7"/>
      <c r="R46" s="9" t="s">
        <v>10528</v>
      </c>
      <c r="S46" s="9" t="s">
        <v>10529</v>
      </c>
      <c r="T46" s="9" t="s">
        <v>9643</v>
      </c>
      <c r="U46" s="9" t="s">
        <v>9155</v>
      </c>
      <c r="V46" s="9" t="s">
        <v>8501</v>
      </c>
      <c r="W46" s="4"/>
      <c r="AI46" s="4"/>
      <c r="AJ46" s="4"/>
      <c r="AK46" s="4"/>
    </row>
    <row r="47" spans="1:37" x14ac:dyDescent="0.2">
      <c r="A47" s="6" t="s">
        <v>7685</v>
      </c>
      <c r="B47" s="7" t="str">
        <f>VLOOKUP(payroll_active[[#This Row],[Full Name]], [1]!all_ppl_post[#Data], 2, 0)</f>
        <v>476542699</v>
      </c>
      <c r="C47" s="8" t="s">
        <v>7249</v>
      </c>
      <c r="D47" s="8" t="s">
        <v>3729</v>
      </c>
      <c r="E47" s="8" t="s">
        <v>7686</v>
      </c>
      <c r="F47" s="8" t="s">
        <v>408</v>
      </c>
      <c r="G47" s="8" t="s">
        <v>526</v>
      </c>
      <c r="H47" s="8" t="s">
        <v>2219</v>
      </c>
      <c r="I47" s="7" t="str">
        <f>VLOOKUP(payroll_active[[#This Row],[Reports to Person]], [1]!all_people[#All], 2, 0)</f>
        <v>476542921</v>
      </c>
      <c r="J47" s="8" t="s">
        <v>10527</v>
      </c>
      <c r="K47" s="8" t="str">
        <f>VLOOKUP(payroll_active[[#This Row],[Works for Corrected Majority]],[1]!Table1[#Data],2,0)</f>
        <v>476549423</v>
      </c>
      <c r="L47" s="8" t="s">
        <v>10527</v>
      </c>
      <c r="M47" s="7" t="str">
        <f>VLOOKUP(payroll_active[[#This Row],[Works for Group -OLD]], [1]!all_groups[#All], 2, 0)</f>
        <v>476549423</v>
      </c>
      <c r="N47" s="6" t="s">
        <v>63</v>
      </c>
      <c r="O47" s="6" t="s">
        <v>62</v>
      </c>
      <c r="P47" s="6" t="s">
        <v>69</v>
      </c>
      <c r="Q47" s="7"/>
      <c r="R47" s="9" t="s">
        <v>10530</v>
      </c>
      <c r="S47" s="9" t="s">
        <v>10529</v>
      </c>
      <c r="T47" s="9" t="s">
        <v>9643</v>
      </c>
      <c r="U47" s="9" t="s">
        <v>10531</v>
      </c>
      <c r="V47" s="9" t="s">
        <v>8501</v>
      </c>
      <c r="W47" s="4"/>
      <c r="AI47" s="4"/>
      <c r="AJ47" s="4"/>
      <c r="AK47" s="4"/>
    </row>
    <row r="48" spans="1:37" x14ac:dyDescent="0.2">
      <c r="A48" s="6" t="s">
        <v>7665</v>
      </c>
      <c r="B48" s="7" t="str">
        <f>VLOOKUP(payroll_active[[#This Row],[Full Name]], [1]!all_ppl_post[#Data], 2, 0)</f>
        <v>476542713</v>
      </c>
      <c r="C48" s="8" t="s">
        <v>7666</v>
      </c>
      <c r="D48" s="8" t="s">
        <v>6473</v>
      </c>
      <c r="E48" s="8" t="s">
        <v>7667</v>
      </c>
      <c r="F48" s="8" t="s">
        <v>408</v>
      </c>
      <c r="G48" s="8" t="s">
        <v>526</v>
      </c>
      <c r="H48" s="8" t="s">
        <v>2219</v>
      </c>
      <c r="I48" s="7" t="str">
        <f>VLOOKUP(payroll_active[[#This Row],[Reports to Person]], [1]!all_people[#All], 2, 0)</f>
        <v>476542921</v>
      </c>
      <c r="J48" s="8" t="s">
        <v>10527</v>
      </c>
      <c r="K48" s="8" t="str">
        <f>VLOOKUP(payroll_active[[#This Row],[Works for Corrected Majority]],[1]!Table1[#Data],2,0)</f>
        <v>476549423</v>
      </c>
      <c r="L48" s="8" t="s">
        <v>10527</v>
      </c>
      <c r="M48" s="7" t="str">
        <f>VLOOKUP(payroll_active[[#This Row],[Works for Group -OLD]], [1]!all_groups[#All], 2, 0)</f>
        <v>476549423</v>
      </c>
      <c r="N48" s="6" t="s">
        <v>63</v>
      </c>
      <c r="O48" s="6" t="s">
        <v>62</v>
      </c>
      <c r="P48" s="6" t="s">
        <v>69</v>
      </c>
      <c r="Q48" s="7"/>
      <c r="R48" s="9" t="s">
        <v>10532</v>
      </c>
      <c r="S48" s="9" t="s">
        <v>10529</v>
      </c>
      <c r="T48" s="9" t="s">
        <v>9643</v>
      </c>
      <c r="U48" s="9" t="s">
        <v>10533</v>
      </c>
      <c r="V48" s="9" t="s">
        <v>8501</v>
      </c>
      <c r="W48" s="4"/>
      <c r="AI48" s="4"/>
      <c r="AJ48" s="4"/>
      <c r="AK48" s="4"/>
    </row>
    <row r="49" spans="1:37" x14ac:dyDescent="0.2">
      <c r="A49" s="6" t="s">
        <v>5650</v>
      </c>
      <c r="B49" s="7" t="str">
        <f>VLOOKUP(payroll_active[[#This Row],[Full Name]], [1]!all_ppl_post[#Data], 2, 0)</f>
        <v>476545148</v>
      </c>
      <c r="C49" s="8" t="s">
        <v>5651</v>
      </c>
      <c r="D49" s="8" t="s">
        <v>5652</v>
      </c>
      <c r="E49" s="8" t="s">
        <v>434</v>
      </c>
      <c r="F49" s="8" t="s">
        <v>408</v>
      </c>
      <c r="G49" s="8" t="s">
        <v>526</v>
      </c>
      <c r="H49" s="8" t="s">
        <v>9095</v>
      </c>
      <c r="I49" s="7" t="str">
        <f>VLOOKUP(payroll_active[[#This Row],[Reports to Person]], [1]!all_people[#All], 2, 0)</f>
        <v>476542935</v>
      </c>
      <c r="J49" s="8" t="s">
        <v>9096</v>
      </c>
      <c r="K49" s="8" t="str">
        <f>VLOOKUP(payroll_active[[#This Row],[Works for Corrected Majority]],[1]!Table1[#Data],2,0)</f>
        <v>476549183</v>
      </c>
      <c r="L49" s="8" t="s">
        <v>9096</v>
      </c>
      <c r="M49" s="7" t="str">
        <f>VLOOKUP(payroll_active[[#This Row],[Works for Group -OLD]], [1]!all_groups[#All], 2, 0)</f>
        <v>476549183</v>
      </c>
      <c r="N49" s="6" t="s">
        <v>63</v>
      </c>
      <c r="O49" s="6" t="s">
        <v>62</v>
      </c>
      <c r="P49" s="6" t="s">
        <v>69</v>
      </c>
      <c r="Q49" s="7"/>
      <c r="R49" s="9" t="s">
        <v>9102</v>
      </c>
      <c r="S49" s="9" t="s">
        <v>9098</v>
      </c>
      <c r="T49" s="9" t="s">
        <v>9099</v>
      </c>
      <c r="U49" s="9" t="s">
        <v>8515</v>
      </c>
      <c r="V49" s="9" t="s">
        <v>8501</v>
      </c>
      <c r="W49" s="4"/>
      <c r="AI49" s="4"/>
      <c r="AJ49" s="4"/>
      <c r="AK49" s="4"/>
    </row>
    <row r="50" spans="1:37" x14ac:dyDescent="0.2">
      <c r="A50" s="6" t="s">
        <v>5645</v>
      </c>
      <c r="B50" s="7" t="str">
        <f>VLOOKUP(payroll_active[[#This Row],[Full Name]], [1]!all_ppl_post[#Data], 2, 0)</f>
        <v>476545156</v>
      </c>
      <c r="C50" s="8" t="s">
        <v>5646</v>
      </c>
      <c r="D50" s="8" t="s">
        <v>5647</v>
      </c>
      <c r="E50" s="8" t="s">
        <v>624</v>
      </c>
      <c r="F50" s="8" t="s">
        <v>408</v>
      </c>
      <c r="G50" s="8" t="s">
        <v>407</v>
      </c>
      <c r="H50" s="8" t="s">
        <v>9095</v>
      </c>
      <c r="I50" s="7" t="str">
        <f>VLOOKUP(payroll_active[[#This Row],[Reports to Person]], [1]!all_people[#All], 2, 0)</f>
        <v>476542935</v>
      </c>
      <c r="J50" s="8" t="s">
        <v>9096</v>
      </c>
      <c r="K50" s="8" t="str">
        <f>VLOOKUP(payroll_active[[#This Row],[Works for Corrected Majority]],[1]!Table1[#Data],2,0)</f>
        <v>476549183</v>
      </c>
      <c r="L50" s="8" t="s">
        <v>9096</v>
      </c>
      <c r="M50" s="7" t="str">
        <f>VLOOKUP(payroll_active[[#This Row],[Works for Group -OLD]], [1]!all_groups[#All], 2, 0)</f>
        <v>476549183</v>
      </c>
      <c r="N50" s="6" t="s">
        <v>63</v>
      </c>
      <c r="O50" s="6" t="s">
        <v>62</v>
      </c>
      <c r="P50" s="6" t="s">
        <v>69</v>
      </c>
      <c r="Q50" s="7"/>
      <c r="R50" s="9" t="s">
        <v>9103</v>
      </c>
      <c r="S50" s="9" t="s">
        <v>9098</v>
      </c>
      <c r="T50" s="9" t="s">
        <v>8512</v>
      </c>
      <c r="U50" s="9" t="s">
        <v>8606</v>
      </c>
      <c r="V50" s="9" t="s">
        <v>8501</v>
      </c>
      <c r="W50" s="4"/>
      <c r="AI50" s="4"/>
      <c r="AJ50" s="4"/>
      <c r="AK50" s="4"/>
    </row>
    <row r="51" spans="1:37" x14ac:dyDescent="0.2">
      <c r="A51" s="6" t="s">
        <v>5627</v>
      </c>
      <c r="B51" s="7" t="str">
        <f>VLOOKUP(payroll_active[[#This Row],[Full Name]], [1]!all_ppl_post[#Data], 2, 0)</f>
        <v>476545164</v>
      </c>
      <c r="C51" s="8" t="s">
        <v>5628</v>
      </c>
      <c r="D51" s="8" t="s">
        <v>5629</v>
      </c>
      <c r="E51" s="8" t="s">
        <v>599</v>
      </c>
      <c r="F51" s="8" t="s">
        <v>408</v>
      </c>
      <c r="G51" s="8" t="s">
        <v>526</v>
      </c>
      <c r="H51" s="8" t="s">
        <v>9095</v>
      </c>
      <c r="I51" s="7" t="str">
        <f>VLOOKUP(payroll_active[[#This Row],[Reports to Person]], [1]!all_people[#All], 2, 0)</f>
        <v>476542935</v>
      </c>
      <c r="J51" s="8" t="s">
        <v>9096</v>
      </c>
      <c r="K51" s="8" t="str">
        <f>VLOOKUP(payroll_active[[#This Row],[Works for Corrected Majority]],[1]!Table1[#Data],2,0)</f>
        <v>476549183</v>
      </c>
      <c r="L51" s="8" t="s">
        <v>9096</v>
      </c>
      <c r="M51" s="7" t="str">
        <f>VLOOKUP(payroll_active[[#This Row],[Works for Group -OLD]], [1]!all_groups[#All], 2, 0)</f>
        <v>476549183</v>
      </c>
      <c r="N51" s="6" t="s">
        <v>63</v>
      </c>
      <c r="O51" s="6" t="s">
        <v>62</v>
      </c>
      <c r="P51" s="6" t="s">
        <v>69</v>
      </c>
      <c r="Q51" s="7"/>
      <c r="R51" s="9" t="s">
        <v>9106</v>
      </c>
      <c r="S51" s="9" t="s">
        <v>9098</v>
      </c>
      <c r="T51" s="9" t="s">
        <v>9099</v>
      </c>
      <c r="U51" s="9" t="s">
        <v>8621</v>
      </c>
      <c r="V51" s="9" t="s">
        <v>8501</v>
      </c>
      <c r="W51" s="4"/>
      <c r="AI51" s="4"/>
      <c r="AJ51" s="4"/>
      <c r="AK51" s="4"/>
    </row>
    <row r="52" spans="1:37" x14ac:dyDescent="0.2">
      <c r="A52" s="6" t="s">
        <v>5580</v>
      </c>
      <c r="B52" s="7" t="str">
        <f>VLOOKUP(payroll_active[[#This Row],[Full Name]], [1]!all_ppl_post[#Data], 2, 0)</f>
        <v>476545289</v>
      </c>
      <c r="C52" s="8" t="s">
        <v>5581</v>
      </c>
      <c r="D52" s="8" t="s">
        <v>5582</v>
      </c>
      <c r="E52" s="8" t="s">
        <v>521</v>
      </c>
      <c r="F52" s="8" t="s">
        <v>408</v>
      </c>
      <c r="G52" s="8" t="s">
        <v>526</v>
      </c>
      <c r="H52" s="8" t="s">
        <v>9095</v>
      </c>
      <c r="I52" s="7" t="str">
        <f>VLOOKUP(payroll_active[[#This Row],[Reports to Person]], [1]!all_people[#All], 2, 0)</f>
        <v>476542935</v>
      </c>
      <c r="J52" s="8" t="s">
        <v>9096</v>
      </c>
      <c r="K52" s="8" t="str">
        <f>VLOOKUP(payroll_active[[#This Row],[Works for Corrected Majority]],[1]!Table1[#Data],2,0)</f>
        <v>476549183</v>
      </c>
      <c r="L52" s="8" t="s">
        <v>9096</v>
      </c>
      <c r="M52" s="7" t="str">
        <f>VLOOKUP(payroll_active[[#This Row],[Works for Group -OLD]], [1]!all_groups[#All], 2, 0)</f>
        <v>476549183</v>
      </c>
      <c r="N52" s="6" t="s">
        <v>63</v>
      </c>
      <c r="O52" s="6" t="s">
        <v>62</v>
      </c>
      <c r="P52" s="6" t="s">
        <v>69</v>
      </c>
      <c r="Q52" s="7"/>
      <c r="R52" s="9" t="s">
        <v>9108</v>
      </c>
      <c r="S52" s="9" t="s">
        <v>9098</v>
      </c>
      <c r="T52" s="9" t="s">
        <v>9099</v>
      </c>
      <c r="U52" s="9" t="s">
        <v>8507</v>
      </c>
      <c r="V52" s="9" t="s">
        <v>8501</v>
      </c>
      <c r="W52" s="4"/>
      <c r="AI52" s="4"/>
      <c r="AJ52" s="4"/>
      <c r="AK52" s="4"/>
    </row>
    <row r="53" spans="1:37" x14ac:dyDescent="0.2">
      <c r="A53" s="6" t="s">
        <v>5569</v>
      </c>
      <c r="B53" s="7" t="str">
        <f>VLOOKUP(payroll_active[[#This Row],[Full Name]], [1]!all_ppl_post[#Data], 2, 0)</f>
        <v>476545296</v>
      </c>
      <c r="C53" s="8" t="s">
        <v>4149</v>
      </c>
      <c r="D53" s="8" t="s">
        <v>5570</v>
      </c>
      <c r="E53" s="8" t="s">
        <v>5571</v>
      </c>
      <c r="F53" s="8" t="s">
        <v>408</v>
      </c>
      <c r="G53" s="8" t="s">
        <v>526</v>
      </c>
      <c r="H53" s="8" t="s">
        <v>9095</v>
      </c>
      <c r="I53" s="7" t="str">
        <f>VLOOKUP(payroll_active[[#This Row],[Reports to Person]], [1]!all_people[#All], 2, 0)</f>
        <v>476542935</v>
      </c>
      <c r="J53" s="8" t="s">
        <v>9096</v>
      </c>
      <c r="K53" s="8" t="str">
        <f>VLOOKUP(payroll_active[[#This Row],[Works for Corrected Majority]],[1]!Table1[#Data],2,0)</f>
        <v>476549183</v>
      </c>
      <c r="L53" s="8" t="s">
        <v>9096</v>
      </c>
      <c r="M53" s="7" t="str">
        <f>VLOOKUP(payroll_active[[#This Row],[Works for Group -OLD]], [1]!all_groups[#All], 2, 0)</f>
        <v>476549183</v>
      </c>
      <c r="N53" s="6" t="s">
        <v>63</v>
      </c>
      <c r="O53" s="6" t="s">
        <v>62</v>
      </c>
      <c r="P53" s="6" t="s">
        <v>69</v>
      </c>
      <c r="Q53" s="7"/>
      <c r="R53" s="9" t="s">
        <v>9111</v>
      </c>
      <c r="S53" s="9" t="s">
        <v>9098</v>
      </c>
      <c r="T53" s="9" t="s">
        <v>9099</v>
      </c>
      <c r="U53" s="9" t="s">
        <v>9112</v>
      </c>
      <c r="V53" s="9" t="s">
        <v>8501</v>
      </c>
      <c r="W53" s="4"/>
      <c r="AI53" s="4"/>
      <c r="AJ53" s="4"/>
      <c r="AK53" s="4"/>
    </row>
    <row r="54" spans="1:37" x14ac:dyDescent="0.2">
      <c r="A54" s="6" t="s">
        <v>4166</v>
      </c>
      <c r="B54" s="7" t="str">
        <f>VLOOKUP(payroll_active[[#This Row],[Full Name]], [1]!all_ppl_post[#Data], 2, 0)</f>
        <v>476547709</v>
      </c>
      <c r="C54" s="8" t="s">
        <v>4167</v>
      </c>
      <c r="D54" s="8" t="s">
        <v>4168</v>
      </c>
      <c r="E54" s="8" t="s">
        <v>698</v>
      </c>
      <c r="F54" s="8" t="s">
        <v>408</v>
      </c>
      <c r="G54" s="8" t="s">
        <v>526</v>
      </c>
      <c r="H54" s="8" t="s">
        <v>9095</v>
      </c>
      <c r="I54" s="7" t="str">
        <f>VLOOKUP(payroll_active[[#This Row],[Reports to Person]], [1]!all_people[#All], 2, 0)</f>
        <v>476542935</v>
      </c>
      <c r="J54" s="8" t="s">
        <v>9096</v>
      </c>
      <c r="K54" s="8" t="str">
        <f>VLOOKUP(payroll_active[[#This Row],[Works for Corrected Majority]],[1]!Table1[#Data],2,0)</f>
        <v>476549183</v>
      </c>
      <c r="L54" s="8" t="s">
        <v>9096</v>
      </c>
      <c r="M54" s="7" t="str">
        <f>VLOOKUP(payroll_active[[#This Row],[Works for Group -OLD]], [1]!all_groups[#All], 2, 0)</f>
        <v>476549183</v>
      </c>
      <c r="N54" s="6" t="s">
        <v>63</v>
      </c>
      <c r="O54" s="6" t="s">
        <v>62</v>
      </c>
      <c r="P54" s="6" t="s">
        <v>69</v>
      </c>
      <c r="Q54" s="7"/>
      <c r="R54" s="9" t="s">
        <v>9101</v>
      </c>
      <c r="S54" s="9" t="s">
        <v>9098</v>
      </c>
      <c r="T54" s="9" t="s">
        <v>9099</v>
      </c>
      <c r="U54" s="9" t="s">
        <v>8538</v>
      </c>
      <c r="V54" s="9" t="s">
        <v>8501</v>
      </c>
      <c r="W54" s="4"/>
      <c r="AI54" s="4"/>
      <c r="AJ54" s="4"/>
      <c r="AK54" s="4"/>
    </row>
    <row r="55" spans="1:37" x14ac:dyDescent="0.2">
      <c r="A55" s="6" t="s">
        <v>4103</v>
      </c>
      <c r="B55" s="7" t="str">
        <f>VLOOKUP(payroll_active[[#This Row],[Full Name]], [1]!all_ppl_post[#Data], 2, 0)</f>
        <v>476547787</v>
      </c>
      <c r="C55" s="8" t="s">
        <v>4104</v>
      </c>
      <c r="D55" s="8" t="s">
        <v>4105</v>
      </c>
      <c r="E55" s="8" t="s">
        <v>1845</v>
      </c>
      <c r="F55" s="8" t="s">
        <v>408</v>
      </c>
      <c r="G55" s="8" t="s">
        <v>526</v>
      </c>
      <c r="H55" s="8" t="s">
        <v>9095</v>
      </c>
      <c r="I55" s="7" t="str">
        <f>VLOOKUP(payroll_active[[#This Row],[Reports to Person]], [1]!all_people[#All], 2, 0)</f>
        <v>476542935</v>
      </c>
      <c r="J55" s="8" t="s">
        <v>9096</v>
      </c>
      <c r="K55" s="8" t="str">
        <f>VLOOKUP(payroll_active[[#This Row],[Works for Corrected Majority]],[1]!Table1[#Data],2,0)</f>
        <v>476549183</v>
      </c>
      <c r="L55" s="8" t="s">
        <v>9096</v>
      </c>
      <c r="M55" s="7" t="str">
        <f>VLOOKUP(payroll_active[[#This Row],[Works for Group -OLD]], [1]!all_groups[#All], 2, 0)</f>
        <v>476549183</v>
      </c>
      <c r="N55" s="6" t="s">
        <v>63</v>
      </c>
      <c r="O55" s="6" t="s">
        <v>62</v>
      </c>
      <c r="P55" s="6" t="s">
        <v>69</v>
      </c>
      <c r="Q55" s="7"/>
      <c r="R55" s="9" t="s">
        <v>9107</v>
      </c>
      <c r="S55" s="9" t="s">
        <v>9098</v>
      </c>
      <c r="T55" s="9" t="s">
        <v>9105</v>
      </c>
      <c r="U55" s="9" t="s">
        <v>8726</v>
      </c>
      <c r="V55" s="9" t="s">
        <v>8501</v>
      </c>
      <c r="W55" s="4"/>
      <c r="AI55" s="4"/>
      <c r="AJ55" s="4"/>
      <c r="AK55" s="4"/>
    </row>
    <row r="56" spans="1:37" x14ac:dyDescent="0.2">
      <c r="A56" s="6" t="s">
        <v>4093</v>
      </c>
      <c r="B56" s="7" t="str">
        <f>VLOOKUP(payroll_active[[#This Row],[Full Name]], [1]!all_ppl_post[#Data], 2, 0)</f>
        <v>476547799</v>
      </c>
      <c r="C56" s="8" t="s">
        <v>4094</v>
      </c>
      <c r="D56" s="8" t="s">
        <v>4095</v>
      </c>
      <c r="E56" s="8" t="s">
        <v>434</v>
      </c>
      <c r="F56" s="8" t="s">
        <v>408</v>
      </c>
      <c r="G56" s="8" t="s">
        <v>526</v>
      </c>
      <c r="H56" s="8" t="s">
        <v>9095</v>
      </c>
      <c r="I56" s="7" t="str">
        <f>VLOOKUP(payroll_active[[#This Row],[Reports to Person]], [1]!all_people[#All], 2, 0)</f>
        <v>476542935</v>
      </c>
      <c r="J56" s="8" t="s">
        <v>9096</v>
      </c>
      <c r="K56" s="8" t="str">
        <f>VLOOKUP(payroll_active[[#This Row],[Works for Corrected Majority]],[1]!Table1[#Data],2,0)</f>
        <v>476549183</v>
      </c>
      <c r="L56" s="8" t="s">
        <v>9096</v>
      </c>
      <c r="M56" s="7" t="str">
        <f>VLOOKUP(payroll_active[[#This Row],[Works for Group -OLD]], [1]!all_groups[#All], 2, 0)</f>
        <v>476549183</v>
      </c>
      <c r="N56" s="6" t="s">
        <v>63</v>
      </c>
      <c r="O56" s="6" t="s">
        <v>62</v>
      </c>
      <c r="P56" s="6" t="s">
        <v>69</v>
      </c>
      <c r="Q56" s="7"/>
      <c r="R56" s="9" t="s">
        <v>9109</v>
      </c>
      <c r="S56" s="9" t="s">
        <v>9098</v>
      </c>
      <c r="T56" s="9" t="s">
        <v>8892</v>
      </c>
      <c r="U56" s="9" t="s">
        <v>8515</v>
      </c>
      <c r="V56" s="9" t="s">
        <v>8501</v>
      </c>
      <c r="W56" s="4"/>
      <c r="AI56" s="4"/>
      <c r="AJ56" s="4"/>
      <c r="AK56" s="4"/>
    </row>
    <row r="57" spans="1:37" x14ac:dyDescent="0.2">
      <c r="A57" s="6" t="s">
        <v>4089</v>
      </c>
      <c r="B57" s="7" t="str">
        <f>VLOOKUP(payroll_active[[#This Row],[Full Name]], [1]!all_ppl_post[#Data], 2, 0)</f>
        <v>476547811</v>
      </c>
      <c r="C57" s="8" t="s">
        <v>4090</v>
      </c>
      <c r="D57" s="8" t="s">
        <v>980</v>
      </c>
      <c r="E57" s="8" t="s">
        <v>440</v>
      </c>
      <c r="F57" s="8" t="s">
        <v>408</v>
      </c>
      <c r="G57" s="8" t="s">
        <v>407</v>
      </c>
      <c r="H57" s="8" t="s">
        <v>9095</v>
      </c>
      <c r="I57" s="7" t="str">
        <f>VLOOKUP(payroll_active[[#This Row],[Reports to Person]], [1]!all_people[#All], 2, 0)</f>
        <v>476542935</v>
      </c>
      <c r="J57" s="8" t="s">
        <v>9096</v>
      </c>
      <c r="K57" s="8" t="str">
        <f>VLOOKUP(payroll_active[[#This Row],[Works for Corrected Majority]],[1]!Table1[#Data],2,0)</f>
        <v>476549183</v>
      </c>
      <c r="L57" s="8" t="s">
        <v>9096</v>
      </c>
      <c r="M57" s="7" t="str">
        <f>VLOOKUP(payroll_active[[#This Row],[Works for Group -OLD]], [1]!all_groups[#All], 2, 0)</f>
        <v>476549183</v>
      </c>
      <c r="N57" s="6" t="s">
        <v>63</v>
      </c>
      <c r="O57" s="6" t="s">
        <v>62</v>
      </c>
      <c r="P57" s="6" t="s">
        <v>69</v>
      </c>
      <c r="Q57" s="7"/>
      <c r="R57" s="9" t="s">
        <v>9113</v>
      </c>
      <c r="S57" s="9" t="s">
        <v>9098</v>
      </c>
      <c r="T57" s="9" t="s">
        <v>8512</v>
      </c>
      <c r="U57" s="9" t="s">
        <v>8590</v>
      </c>
      <c r="V57" s="9" t="s">
        <v>8501</v>
      </c>
      <c r="W57" s="4"/>
      <c r="AI57" s="4"/>
      <c r="AJ57" s="4"/>
      <c r="AK57" s="4"/>
    </row>
    <row r="58" spans="1:37" x14ac:dyDescent="0.2">
      <c r="A58" s="6" t="s">
        <v>3192</v>
      </c>
      <c r="B58" s="7" t="str">
        <f>VLOOKUP(payroll_active[[#This Row],[Full Name]], [1]!all_ppl_post[#Data], 2, 0)</f>
        <v>567679219</v>
      </c>
      <c r="C58" s="8" t="s">
        <v>3193</v>
      </c>
      <c r="D58" s="8" t="s">
        <v>3194</v>
      </c>
      <c r="E58" s="8" t="s">
        <v>698</v>
      </c>
      <c r="F58" s="8" t="s">
        <v>408</v>
      </c>
      <c r="G58" s="8" t="s">
        <v>526</v>
      </c>
      <c r="H58" s="8" t="s">
        <v>9095</v>
      </c>
      <c r="I58" s="7" t="str">
        <f>VLOOKUP(payroll_active[[#This Row],[Reports to Person]], [1]!all_people[#All], 2, 0)</f>
        <v>476542935</v>
      </c>
      <c r="J58" s="8" t="s">
        <v>9096</v>
      </c>
      <c r="K58" s="8" t="str">
        <f>VLOOKUP(payroll_active[[#This Row],[Works for Corrected Majority]],[1]!Table1[#Data],2,0)</f>
        <v>476549183</v>
      </c>
      <c r="L58" s="8" t="s">
        <v>9096</v>
      </c>
      <c r="M58" s="7" t="str">
        <f>VLOOKUP(payroll_active[[#This Row],[Works for Group -OLD]], [1]!all_groups[#All], 2, 0)</f>
        <v>476549183</v>
      </c>
      <c r="N58" s="6" t="s">
        <v>63</v>
      </c>
      <c r="O58" s="6" t="s">
        <v>62</v>
      </c>
      <c r="P58" s="6" t="s">
        <v>69</v>
      </c>
      <c r="Q58" s="7"/>
      <c r="R58" s="9" t="s">
        <v>9104</v>
      </c>
      <c r="S58" s="9" t="s">
        <v>9098</v>
      </c>
      <c r="T58" s="9" t="s">
        <v>9105</v>
      </c>
      <c r="U58" s="9" t="s">
        <v>8538</v>
      </c>
      <c r="V58" s="9" t="s">
        <v>8501</v>
      </c>
      <c r="W58" s="4"/>
      <c r="AI58" s="4"/>
      <c r="AJ58" s="4"/>
      <c r="AK58" s="4"/>
    </row>
    <row r="59" spans="1:37" x14ac:dyDescent="0.2">
      <c r="A59" s="6" t="s">
        <v>3188</v>
      </c>
      <c r="B59" s="7" t="str">
        <f>VLOOKUP(payroll_active[[#This Row],[Full Name]], [1]!all_ppl_post[#Data], 2, 0)</f>
        <v>567679222</v>
      </c>
      <c r="C59" s="8" t="s">
        <v>74</v>
      </c>
      <c r="D59" s="8" t="s">
        <v>3189</v>
      </c>
      <c r="E59" s="8" t="s">
        <v>698</v>
      </c>
      <c r="F59" s="8" t="s">
        <v>408</v>
      </c>
      <c r="G59" s="8" t="s">
        <v>526</v>
      </c>
      <c r="H59" s="8" t="s">
        <v>9095</v>
      </c>
      <c r="I59" s="7" t="str">
        <f>VLOOKUP(payroll_active[[#This Row],[Reports to Person]], [1]!all_people[#All], 2, 0)</f>
        <v>476542935</v>
      </c>
      <c r="J59" s="8" t="s">
        <v>9096</v>
      </c>
      <c r="K59" s="8" t="str">
        <f>VLOOKUP(payroll_active[[#This Row],[Works for Corrected Majority]],[1]!Table1[#Data],2,0)</f>
        <v>476549183</v>
      </c>
      <c r="L59" s="8" t="s">
        <v>9096</v>
      </c>
      <c r="M59" s="7" t="str">
        <f>VLOOKUP(payroll_active[[#This Row],[Works for Group -OLD]], [1]!all_groups[#All], 2, 0)</f>
        <v>476549183</v>
      </c>
      <c r="N59" s="6" t="s">
        <v>63</v>
      </c>
      <c r="O59" s="6" t="s">
        <v>62</v>
      </c>
      <c r="P59" s="6" t="s">
        <v>69</v>
      </c>
      <c r="Q59" s="7"/>
      <c r="R59" s="9" t="s">
        <v>9110</v>
      </c>
      <c r="S59" s="9" t="s">
        <v>9098</v>
      </c>
      <c r="T59" s="9" t="s">
        <v>9105</v>
      </c>
      <c r="U59" s="9" t="s">
        <v>8538</v>
      </c>
      <c r="V59" s="9" t="s">
        <v>8501</v>
      </c>
      <c r="W59" s="4"/>
      <c r="AI59" s="4"/>
      <c r="AJ59" s="4"/>
      <c r="AK59" s="4"/>
    </row>
    <row r="60" spans="1:37" x14ac:dyDescent="0.2">
      <c r="A60" s="6" t="s">
        <v>2012</v>
      </c>
      <c r="B60" s="7" t="str">
        <f>VLOOKUP(payroll_active[[#This Row],[Full Name]], [1]!all_ppl_post[#Data], 2, 0)</f>
        <v>765291026</v>
      </c>
      <c r="C60" s="8" t="s">
        <v>2013</v>
      </c>
      <c r="D60" s="8" t="s">
        <v>2014</v>
      </c>
      <c r="E60" s="8" t="s">
        <v>2015</v>
      </c>
      <c r="F60" s="8" t="s">
        <v>408</v>
      </c>
      <c r="G60" s="8" t="s">
        <v>526</v>
      </c>
      <c r="H60" s="8" t="s">
        <v>9095</v>
      </c>
      <c r="I60" s="7" t="str">
        <f>VLOOKUP(payroll_active[[#This Row],[Reports to Person]], [1]!all_people[#All], 2, 0)</f>
        <v>476542935</v>
      </c>
      <c r="J60" s="8" t="s">
        <v>9096</v>
      </c>
      <c r="K60" s="8" t="str">
        <f>VLOOKUP(payroll_active[[#This Row],[Works for Corrected Majority]],[1]!Table1[#Data],2,0)</f>
        <v>476549183</v>
      </c>
      <c r="L60" s="8" t="s">
        <v>9096</v>
      </c>
      <c r="M60" s="7" t="str">
        <f>VLOOKUP(payroll_active[[#This Row],[Works for Group -OLD]], [1]!all_groups[#All], 2, 0)</f>
        <v>476549183</v>
      </c>
      <c r="N60" s="6" t="s">
        <v>63</v>
      </c>
      <c r="O60" s="6" t="s">
        <v>62</v>
      </c>
      <c r="P60" s="6" t="s">
        <v>69</v>
      </c>
      <c r="Q60" s="7"/>
      <c r="R60" s="9" t="s">
        <v>9097</v>
      </c>
      <c r="S60" s="9" t="s">
        <v>9098</v>
      </c>
      <c r="T60" s="9" t="s">
        <v>9099</v>
      </c>
      <c r="U60" s="9" t="s">
        <v>9100</v>
      </c>
      <c r="V60" s="9" t="s">
        <v>8501</v>
      </c>
      <c r="W60" s="4"/>
      <c r="AI60" s="4"/>
      <c r="AJ60" s="4"/>
      <c r="AK60" s="4"/>
    </row>
    <row r="61" spans="1:37" x14ac:dyDescent="0.2">
      <c r="A61" s="6" t="s">
        <v>1015</v>
      </c>
      <c r="B61" s="7" t="str">
        <f>VLOOKUP(payroll_active[[#This Row],[Full Name]], [1]!all_ppl_post[#Data], 2, 0)</f>
        <v>1042183345</v>
      </c>
      <c r="C61" s="8" t="s">
        <v>1016</v>
      </c>
      <c r="D61" s="8" t="s">
        <v>1017</v>
      </c>
      <c r="E61" s="8" t="s">
        <v>521</v>
      </c>
      <c r="F61" s="8" t="s">
        <v>408</v>
      </c>
      <c r="G61" s="8" t="s">
        <v>526</v>
      </c>
      <c r="H61" s="8" t="s">
        <v>8502</v>
      </c>
      <c r="I61" s="7" t="str">
        <f>VLOOKUP(payroll_active[[#This Row],[Reports to Person]], [1]!all_people[#All], 2, 0)</f>
        <v>476542945</v>
      </c>
      <c r="J61" s="8" t="s">
        <v>8503</v>
      </c>
      <c r="K61" s="8" t="str">
        <f>VLOOKUP(payroll_active[[#This Row],[Works for Corrected Majority]],[1]!Table1[#Data],2,0)</f>
        <v>476549657</v>
      </c>
      <c r="L61" s="8" t="s">
        <v>8503</v>
      </c>
      <c r="M61" s="7" t="str">
        <f>VLOOKUP(payroll_active[[#This Row],[Works for Group -OLD]], [1]!all_groups[#All], 2, 0)</f>
        <v>476549657</v>
      </c>
      <c r="N61" s="6" t="s">
        <v>63</v>
      </c>
      <c r="O61" s="6" t="s">
        <v>62</v>
      </c>
      <c r="P61" s="6" t="s">
        <v>69</v>
      </c>
      <c r="Q61" s="7"/>
      <c r="R61" s="9" t="s">
        <v>8522</v>
      </c>
      <c r="S61" s="9" t="s">
        <v>8505</v>
      </c>
      <c r="T61" s="9" t="s">
        <v>8506</v>
      </c>
      <c r="U61" s="9" t="s">
        <v>8507</v>
      </c>
      <c r="V61" s="9" t="s">
        <v>8501</v>
      </c>
      <c r="W61" s="4"/>
      <c r="AI61" s="4"/>
      <c r="AJ61" s="4"/>
      <c r="AK61" s="4"/>
    </row>
    <row r="62" spans="1:37" x14ac:dyDescent="0.2">
      <c r="A62" s="6" t="s">
        <v>5560</v>
      </c>
      <c r="B62" s="7" t="str">
        <f>VLOOKUP(payroll_active[[#This Row],[Full Name]], [1]!all_ppl_post[#Data], 2, 0)</f>
        <v>476545314</v>
      </c>
      <c r="C62" s="8" t="s">
        <v>5561</v>
      </c>
      <c r="D62" s="8" t="s">
        <v>1321</v>
      </c>
      <c r="E62" s="8" t="s">
        <v>5562</v>
      </c>
      <c r="F62" s="8" t="s">
        <v>408</v>
      </c>
      <c r="G62" s="8" t="s">
        <v>526</v>
      </c>
      <c r="H62" s="8" t="s">
        <v>8502</v>
      </c>
      <c r="I62" s="7" t="str">
        <f>VLOOKUP(payroll_active[[#This Row],[Reports to Person]], [1]!all_people[#All], 2, 0)</f>
        <v>476542945</v>
      </c>
      <c r="J62" s="8" t="s">
        <v>8503</v>
      </c>
      <c r="K62" s="8" t="str">
        <f>VLOOKUP(payroll_active[[#This Row],[Works for Corrected Majority]],[1]!Table1[#Data],2,0)</f>
        <v>476549657</v>
      </c>
      <c r="L62" s="8" t="s">
        <v>8503</v>
      </c>
      <c r="M62" s="7" t="str">
        <f>VLOOKUP(payroll_active[[#This Row],[Works for Group -OLD]], [1]!all_groups[#All], 2, 0)</f>
        <v>476549657</v>
      </c>
      <c r="N62" s="6" t="s">
        <v>63</v>
      </c>
      <c r="O62" s="6" t="s">
        <v>62</v>
      </c>
      <c r="P62" s="6" t="s">
        <v>69</v>
      </c>
      <c r="Q62" s="7"/>
      <c r="R62" s="9" t="s">
        <v>8508</v>
      </c>
      <c r="S62" s="9" t="s">
        <v>8505</v>
      </c>
      <c r="T62" s="9" t="s">
        <v>8509</v>
      </c>
      <c r="U62" s="9" t="s">
        <v>8510</v>
      </c>
      <c r="V62" s="9" t="s">
        <v>8501</v>
      </c>
      <c r="W62" s="4"/>
      <c r="AI62" s="4"/>
      <c r="AJ62" s="4"/>
      <c r="AK62" s="4"/>
    </row>
    <row r="63" spans="1:37" x14ac:dyDescent="0.2">
      <c r="A63" s="6" t="s">
        <v>5519</v>
      </c>
      <c r="B63" s="7" t="str">
        <f>VLOOKUP(payroll_active[[#This Row],[Full Name]], [1]!all_ppl_post[#Data], 2, 0)</f>
        <v>476545351</v>
      </c>
      <c r="C63" s="8" t="s">
        <v>5520</v>
      </c>
      <c r="D63" s="8" t="s">
        <v>5521</v>
      </c>
      <c r="E63" s="8" t="s">
        <v>5522</v>
      </c>
      <c r="F63" s="8" t="s">
        <v>408</v>
      </c>
      <c r="G63" s="8" t="s">
        <v>407</v>
      </c>
      <c r="H63" s="8" t="s">
        <v>8502</v>
      </c>
      <c r="I63" s="7" t="str">
        <f>VLOOKUP(payroll_active[[#This Row],[Reports to Person]], [1]!all_people[#All], 2, 0)</f>
        <v>476542945</v>
      </c>
      <c r="J63" s="8" t="s">
        <v>8503</v>
      </c>
      <c r="K63" s="8" t="str">
        <f>VLOOKUP(payroll_active[[#This Row],[Works for Corrected Majority]],[1]!Table1[#Data],2,0)</f>
        <v>476549657</v>
      </c>
      <c r="L63" s="8" t="s">
        <v>8503</v>
      </c>
      <c r="M63" s="7" t="str">
        <f>VLOOKUP(payroll_active[[#This Row],[Works for Group -OLD]], [1]!all_groups[#All], 2, 0)</f>
        <v>476549657</v>
      </c>
      <c r="N63" s="6" t="s">
        <v>63</v>
      </c>
      <c r="O63" s="6" t="s">
        <v>62</v>
      </c>
      <c r="P63" s="6" t="s">
        <v>69</v>
      </c>
      <c r="Q63" s="7"/>
      <c r="R63" s="9" t="s">
        <v>8511</v>
      </c>
      <c r="S63" s="9" t="s">
        <v>8505</v>
      </c>
      <c r="T63" s="9" t="s">
        <v>8512</v>
      </c>
      <c r="U63" s="9" t="s">
        <v>8513</v>
      </c>
      <c r="V63" s="9" t="s">
        <v>8501</v>
      </c>
      <c r="W63" s="4"/>
      <c r="AI63" s="4"/>
      <c r="AJ63" s="4"/>
      <c r="AK63" s="4"/>
    </row>
    <row r="64" spans="1:37" x14ac:dyDescent="0.2">
      <c r="A64" s="6" t="s">
        <v>5500</v>
      </c>
      <c r="B64" s="7" t="str">
        <f>VLOOKUP(payroll_active[[#This Row],[Full Name]], [1]!all_ppl_post[#Data], 2, 0)</f>
        <v>476545368</v>
      </c>
      <c r="C64" s="8" t="s">
        <v>5501</v>
      </c>
      <c r="D64" s="8" t="s">
        <v>425</v>
      </c>
      <c r="E64" s="8" t="s">
        <v>434</v>
      </c>
      <c r="F64" s="8" t="s">
        <v>408</v>
      </c>
      <c r="G64" s="8" t="s">
        <v>526</v>
      </c>
      <c r="H64" s="8" t="s">
        <v>8502</v>
      </c>
      <c r="I64" s="7" t="str">
        <f>VLOOKUP(payroll_active[[#This Row],[Reports to Person]], [1]!all_people[#All], 2, 0)</f>
        <v>476542945</v>
      </c>
      <c r="J64" s="8" t="s">
        <v>8503</v>
      </c>
      <c r="K64" s="8" t="str">
        <f>VLOOKUP(payroll_active[[#This Row],[Works for Corrected Majority]],[1]!Table1[#Data],2,0)</f>
        <v>476549657</v>
      </c>
      <c r="L64" s="8" t="s">
        <v>8503</v>
      </c>
      <c r="M64" s="7" t="str">
        <f>VLOOKUP(payroll_active[[#This Row],[Works for Group -OLD]], [1]!all_groups[#All], 2, 0)</f>
        <v>476549657</v>
      </c>
      <c r="N64" s="6" t="s">
        <v>63</v>
      </c>
      <c r="O64" s="6" t="s">
        <v>62</v>
      </c>
      <c r="P64" s="6" t="s">
        <v>69</v>
      </c>
      <c r="Q64" s="7"/>
      <c r="R64" s="9" t="s">
        <v>8514</v>
      </c>
      <c r="S64" s="9" t="s">
        <v>8505</v>
      </c>
      <c r="T64" s="9" t="s">
        <v>8506</v>
      </c>
      <c r="U64" s="9" t="s">
        <v>8515</v>
      </c>
      <c r="V64" s="9" t="s">
        <v>8501</v>
      </c>
      <c r="W64" s="4"/>
      <c r="AI64" s="4"/>
      <c r="AJ64" s="4"/>
      <c r="AK64" s="4"/>
    </row>
    <row r="65" spans="1:37" x14ac:dyDescent="0.2">
      <c r="A65" s="6" t="s">
        <v>5079</v>
      </c>
      <c r="B65" s="7" t="str">
        <f>VLOOKUP(payroll_active[[#This Row],[Full Name]], [1]!all_ppl_post[#Data], 2, 0)</f>
        <v>476546026</v>
      </c>
      <c r="C65" s="8" t="s">
        <v>2876</v>
      </c>
      <c r="D65" s="8" t="s">
        <v>5080</v>
      </c>
      <c r="E65" s="8" t="s">
        <v>5081</v>
      </c>
      <c r="F65" s="8" t="s">
        <v>408</v>
      </c>
      <c r="G65" s="8" t="s">
        <v>407</v>
      </c>
      <c r="H65" s="8" t="s">
        <v>8502</v>
      </c>
      <c r="I65" s="7" t="str">
        <f>VLOOKUP(payroll_active[[#This Row],[Reports to Person]], [1]!all_people[#All], 2, 0)</f>
        <v>476542945</v>
      </c>
      <c r="J65" s="8" t="s">
        <v>8503</v>
      </c>
      <c r="K65" s="8" t="str">
        <f>VLOOKUP(payroll_active[[#This Row],[Works for Corrected Majority]],[1]!Table1[#Data],2,0)</f>
        <v>476549657</v>
      </c>
      <c r="L65" s="8" t="s">
        <v>8503</v>
      </c>
      <c r="M65" s="7" t="str">
        <f>VLOOKUP(payroll_active[[#This Row],[Works for Group -OLD]], [1]!all_groups[#All], 2, 0)</f>
        <v>476549657</v>
      </c>
      <c r="N65" s="6" t="s">
        <v>63</v>
      </c>
      <c r="O65" s="6" t="s">
        <v>62</v>
      </c>
      <c r="P65" s="6" t="s">
        <v>69</v>
      </c>
      <c r="Q65" s="7"/>
      <c r="R65" s="9" t="s">
        <v>8518</v>
      </c>
      <c r="S65" s="9" t="s">
        <v>8505</v>
      </c>
      <c r="T65" s="9" t="s">
        <v>8512</v>
      </c>
      <c r="U65" s="9" t="s">
        <v>8519</v>
      </c>
      <c r="V65" s="9" t="s">
        <v>8501</v>
      </c>
      <c r="W65" s="4"/>
      <c r="AI65" s="4"/>
      <c r="AJ65" s="4"/>
      <c r="AK65" s="4"/>
    </row>
    <row r="66" spans="1:37" x14ac:dyDescent="0.2">
      <c r="A66" s="6" t="s">
        <v>5035</v>
      </c>
      <c r="B66" s="7" t="str">
        <f>VLOOKUP(payroll_active[[#This Row],[Full Name]], [1]!all_ppl_post[#Data], 2, 0)</f>
        <v>476546124</v>
      </c>
      <c r="C66" s="8" t="s">
        <v>5036</v>
      </c>
      <c r="D66" s="8" t="s">
        <v>5037</v>
      </c>
      <c r="E66" s="8" t="s">
        <v>3169</v>
      </c>
      <c r="F66" s="8" t="s">
        <v>408</v>
      </c>
      <c r="G66" s="8" t="s">
        <v>526</v>
      </c>
      <c r="H66" s="8" t="s">
        <v>8502</v>
      </c>
      <c r="I66" s="7" t="str">
        <f>VLOOKUP(payroll_active[[#This Row],[Reports to Person]], [1]!all_people[#All], 2, 0)</f>
        <v>476542945</v>
      </c>
      <c r="J66" s="8" t="s">
        <v>8503</v>
      </c>
      <c r="K66" s="8" t="str">
        <f>VLOOKUP(payroll_active[[#This Row],[Works for Corrected Majority]],[1]!Table1[#Data],2,0)</f>
        <v>476549657</v>
      </c>
      <c r="L66" s="8" t="s">
        <v>8503</v>
      </c>
      <c r="M66" s="7" t="str">
        <f>VLOOKUP(payroll_active[[#This Row],[Works for Group -OLD]], [1]!all_groups[#All], 2, 0)</f>
        <v>476549657</v>
      </c>
      <c r="N66" s="6" t="s">
        <v>63</v>
      </c>
      <c r="O66" s="6" t="s">
        <v>62</v>
      </c>
      <c r="P66" s="6" t="s">
        <v>69</v>
      </c>
      <c r="Q66" s="7"/>
      <c r="R66" s="9" t="s">
        <v>8520</v>
      </c>
      <c r="S66" s="9" t="s">
        <v>8505</v>
      </c>
      <c r="T66" s="9" t="s">
        <v>8506</v>
      </c>
      <c r="U66" s="9" t="s">
        <v>8521</v>
      </c>
      <c r="V66" s="9" t="s">
        <v>8501</v>
      </c>
      <c r="W66" s="4"/>
      <c r="AI66" s="4"/>
      <c r="AJ66" s="4"/>
      <c r="AK66" s="4"/>
    </row>
    <row r="67" spans="1:37" x14ac:dyDescent="0.2">
      <c r="A67" s="6" t="s">
        <v>3970</v>
      </c>
      <c r="B67" s="7" t="str">
        <f>VLOOKUP(payroll_active[[#This Row],[Full Name]], [1]!all_ppl_post[#Data], 2, 0)</f>
        <v>476548078</v>
      </c>
      <c r="C67" s="8" t="s">
        <v>3971</v>
      </c>
      <c r="D67" s="8" t="s">
        <v>3972</v>
      </c>
      <c r="E67" s="8" t="s">
        <v>3973</v>
      </c>
      <c r="F67" s="8" t="s">
        <v>408</v>
      </c>
      <c r="G67" s="8" t="s">
        <v>526</v>
      </c>
      <c r="H67" s="8" t="s">
        <v>8502</v>
      </c>
      <c r="I67" s="7" t="str">
        <f>VLOOKUP(payroll_active[[#This Row],[Reports to Person]], [1]!all_people[#All], 2, 0)</f>
        <v>476542945</v>
      </c>
      <c r="J67" s="8" t="s">
        <v>8503</v>
      </c>
      <c r="K67" s="8" t="str">
        <f>VLOOKUP(payroll_active[[#This Row],[Works for Corrected Majority]],[1]!Table1[#Data],2,0)</f>
        <v>476549657</v>
      </c>
      <c r="L67" s="8" t="s">
        <v>8503</v>
      </c>
      <c r="M67" s="7" t="str">
        <f>VLOOKUP(payroll_active[[#This Row],[Works for Group -OLD]], [1]!all_groups[#All], 2, 0)</f>
        <v>476549657</v>
      </c>
      <c r="N67" s="6" t="s">
        <v>63</v>
      </c>
      <c r="O67" s="6" t="s">
        <v>62</v>
      </c>
      <c r="P67" s="6" t="s">
        <v>69</v>
      </c>
      <c r="Q67" s="7"/>
      <c r="R67" s="9" t="s">
        <v>8516</v>
      </c>
      <c r="S67" s="9" t="s">
        <v>8505</v>
      </c>
      <c r="T67" s="9" t="s">
        <v>8506</v>
      </c>
      <c r="U67" s="9" t="s">
        <v>8517</v>
      </c>
      <c r="V67" s="9" t="s">
        <v>8501</v>
      </c>
      <c r="W67" s="4"/>
      <c r="AI67" s="4"/>
      <c r="AJ67" s="4"/>
      <c r="AK67" s="4"/>
    </row>
    <row r="68" spans="1:37" x14ac:dyDescent="0.2">
      <c r="A68" s="6" t="s">
        <v>1363</v>
      </c>
      <c r="B68" s="7" t="str">
        <f>VLOOKUP(payroll_active[[#This Row],[Full Name]], [1]!all_ppl_post[#Data], 2, 0)</f>
        <v>826426384</v>
      </c>
      <c r="C68" s="8" t="s">
        <v>1364</v>
      </c>
      <c r="D68" s="8" t="s">
        <v>1365</v>
      </c>
      <c r="E68" s="8" t="s">
        <v>521</v>
      </c>
      <c r="F68" s="8" t="s">
        <v>408</v>
      </c>
      <c r="G68" s="8" t="s">
        <v>526</v>
      </c>
      <c r="H68" s="8" t="s">
        <v>8502</v>
      </c>
      <c r="I68" s="7" t="str">
        <f>VLOOKUP(payroll_active[[#This Row],[Reports to Person]], [1]!all_people[#All], 2, 0)</f>
        <v>476542945</v>
      </c>
      <c r="J68" s="8" t="s">
        <v>8503</v>
      </c>
      <c r="K68" s="8" t="str">
        <f>VLOOKUP(payroll_active[[#This Row],[Works for Corrected Majority]],[1]!Table1[#Data],2,0)</f>
        <v>476549657</v>
      </c>
      <c r="L68" s="8" t="s">
        <v>8503</v>
      </c>
      <c r="M68" s="7" t="str">
        <f>VLOOKUP(payroll_active[[#This Row],[Works for Group -OLD]], [1]!all_groups[#All], 2, 0)</f>
        <v>476549657</v>
      </c>
      <c r="N68" s="6" t="s">
        <v>63</v>
      </c>
      <c r="O68" s="6" t="s">
        <v>62</v>
      </c>
      <c r="P68" s="6" t="s">
        <v>69</v>
      </c>
      <c r="Q68" s="7"/>
      <c r="R68" s="9" t="s">
        <v>8504</v>
      </c>
      <c r="S68" s="9" t="s">
        <v>8505</v>
      </c>
      <c r="T68" s="9" t="s">
        <v>8506</v>
      </c>
      <c r="U68" s="9" t="s">
        <v>8507</v>
      </c>
      <c r="V68" s="9" t="s">
        <v>8501</v>
      </c>
      <c r="W68" s="4"/>
      <c r="AI68" s="4"/>
      <c r="AJ68" s="4"/>
      <c r="AK68" s="4"/>
    </row>
    <row r="69" spans="1:37" x14ac:dyDescent="0.2">
      <c r="A69" s="6" t="s">
        <v>541</v>
      </c>
      <c r="B69" s="7" t="str">
        <f>VLOOKUP(payroll_active[[#This Row],[Full Name]], [1]!all_ppl_post[#Data], 2, 0)</f>
        <v>1042183484</v>
      </c>
      <c r="C69" s="8" t="s">
        <v>542</v>
      </c>
      <c r="D69" s="8" t="s">
        <v>543</v>
      </c>
      <c r="E69" s="8" t="s">
        <v>135</v>
      </c>
      <c r="F69" s="8" t="s">
        <v>408</v>
      </c>
      <c r="G69" s="8" t="s">
        <v>526</v>
      </c>
      <c r="H69" s="8" t="s">
        <v>10562</v>
      </c>
      <c r="I69" s="7" t="str">
        <f>VLOOKUP(payroll_active[[#This Row],[Reports to Person]], [1]!all_people[#All], 2, 0)</f>
        <v>476542947</v>
      </c>
      <c r="J69" s="8" t="s">
        <v>10563</v>
      </c>
      <c r="K69" s="8" t="str">
        <f>VLOOKUP(payroll_active[[#This Row],[Works for Corrected Majority]],[1]!Table1[#Data],2,0)</f>
        <v>476549563</v>
      </c>
      <c r="L69" s="8" t="s">
        <v>10563</v>
      </c>
      <c r="M69" s="7" t="str">
        <f>VLOOKUP(payroll_active[[#This Row],[Works for Group -OLD]], [1]!all_groups[#All], 2, 0)</f>
        <v>476549563</v>
      </c>
      <c r="N69" s="6" t="s">
        <v>63</v>
      </c>
      <c r="O69" s="6" t="s">
        <v>62</v>
      </c>
      <c r="P69" s="6" t="s">
        <v>69</v>
      </c>
      <c r="Q69" s="7"/>
      <c r="R69" s="9" t="s">
        <v>10576</v>
      </c>
      <c r="S69" s="9" t="s">
        <v>10565</v>
      </c>
      <c r="T69" s="9" t="s">
        <v>10566</v>
      </c>
      <c r="U69" s="9" t="s">
        <v>8625</v>
      </c>
      <c r="V69" s="9" t="s">
        <v>8501</v>
      </c>
      <c r="W69" s="4"/>
      <c r="AI69" s="4"/>
      <c r="AJ69" s="4"/>
      <c r="AK69" s="4"/>
    </row>
    <row r="70" spans="1:37" x14ac:dyDescent="0.2">
      <c r="A70" s="6" t="s">
        <v>7612</v>
      </c>
      <c r="B70" s="7" t="str">
        <f>VLOOKUP(payroll_active[[#This Row],[Full Name]], [1]!all_ppl_post[#Data], 2, 0)</f>
        <v>476542823</v>
      </c>
      <c r="C70" s="8" t="s">
        <v>6212</v>
      </c>
      <c r="D70" s="8" t="s">
        <v>7613</v>
      </c>
      <c r="E70" s="8" t="s">
        <v>350</v>
      </c>
      <c r="F70" s="8" t="s">
        <v>408</v>
      </c>
      <c r="G70" s="8" t="s">
        <v>407</v>
      </c>
      <c r="H70" s="8" t="s">
        <v>10562</v>
      </c>
      <c r="I70" s="7" t="str">
        <f>VLOOKUP(payroll_active[[#This Row],[Reports to Person]], [1]!all_people[#All], 2, 0)</f>
        <v>476542947</v>
      </c>
      <c r="J70" s="8" t="s">
        <v>10563</v>
      </c>
      <c r="K70" s="8" t="str">
        <f>VLOOKUP(payroll_active[[#This Row],[Works for Corrected Majority]],[1]!Table1[#Data],2,0)</f>
        <v>476549563</v>
      </c>
      <c r="L70" s="8" t="s">
        <v>10563</v>
      </c>
      <c r="M70" s="7" t="str">
        <f>VLOOKUP(payroll_active[[#This Row],[Works for Group -OLD]], [1]!all_groups[#All], 2, 0)</f>
        <v>476549563</v>
      </c>
      <c r="N70" s="6" t="s">
        <v>63</v>
      </c>
      <c r="O70" s="6" t="s">
        <v>62</v>
      </c>
      <c r="P70" s="6" t="s">
        <v>69</v>
      </c>
      <c r="Q70" s="7"/>
      <c r="R70" s="9" t="s">
        <v>10571</v>
      </c>
      <c r="S70" s="9" t="s">
        <v>10565</v>
      </c>
      <c r="T70" s="9" t="s">
        <v>8512</v>
      </c>
      <c r="U70" s="9" t="s">
        <v>8578</v>
      </c>
      <c r="V70" s="9" t="s">
        <v>8501</v>
      </c>
      <c r="W70" s="4"/>
      <c r="AI70" s="4"/>
      <c r="AJ70" s="4"/>
      <c r="AK70" s="4"/>
    </row>
    <row r="71" spans="1:37" x14ac:dyDescent="0.2">
      <c r="A71" s="6" t="s">
        <v>7603</v>
      </c>
      <c r="B71" s="7" t="str">
        <f>VLOOKUP(payroll_active[[#This Row],[Full Name]], [1]!all_ppl_post[#Data], 2, 0)</f>
        <v>476542827</v>
      </c>
      <c r="C71" s="8" t="s">
        <v>1491</v>
      </c>
      <c r="D71" s="8" t="s">
        <v>7604</v>
      </c>
      <c r="E71" s="8" t="s">
        <v>426</v>
      </c>
      <c r="F71" s="8" t="s">
        <v>408</v>
      </c>
      <c r="G71" s="8" t="s">
        <v>526</v>
      </c>
      <c r="H71" s="8" t="s">
        <v>10562</v>
      </c>
      <c r="I71" s="7" t="str">
        <f>VLOOKUP(payroll_active[[#This Row],[Reports to Person]], [1]!all_people[#All], 2, 0)</f>
        <v>476542947</v>
      </c>
      <c r="J71" s="8" t="s">
        <v>10563</v>
      </c>
      <c r="K71" s="8" t="str">
        <f>VLOOKUP(payroll_active[[#This Row],[Works for Corrected Majority]],[1]!Table1[#Data],2,0)</f>
        <v>476549563</v>
      </c>
      <c r="L71" s="8" t="s">
        <v>10563</v>
      </c>
      <c r="M71" s="7" t="str">
        <f>VLOOKUP(payroll_active[[#This Row],[Works for Group -OLD]], [1]!all_groups[#All], 2, 0)</f>
        <v>476549563</v>
      </c>
      <c r="N71" s="6" t="s">
        <v>63</v>
      </c>
      <c r="O71" s="6" t="s">
        <v>62</v>
      </c>
      <c r="P71" s="6" t="s">
        <v>69</v>
      </c>
      <c r="Q71" s="7"/>
      <c r="R71" s="9" t="s">
        <v>10572</v>
      </c>
      <c r="S71" s="9" t="s">
        <v>10565</v>
      </c>
      <c r="T71" s="9" t="s">
        <v>10566</v>
      </c>
      <c r="U71" s="9" t="s">
        <v>8549</v>
      </c>
      <c r="V71" s="9" t="s">
        <v>8501</v>
      </c>
      <c r="W71" s="4"/>
      <c r="AI71" s="4"/>
      <c r="AJ71" s="4"/>
      <c r="AK71" s="4"/>
    </row>
    <row r="72" spans="1:37" x14ac:dyDescent="0.2">
      <c r="A72" s="6" t="s">
        <v>6887</v>
      </c>
      <c r="B72" s="7" t="str">
        <f>VLOOKUP(payroll_active[[#This Row],[Full Name]], [1]!all_ppl_post[#Data], 2, 0)</f>
        <v>476543676</v>
      </c>
      <c r="C72" s="8" t="s">
        <v>6888</v>
      </c>
      <c r="D72" s="8" t="s">
        <v>6889</v>
      </c>
      <c r="E72" s="8" t="s">
        <v>2104</v>
      </c>
      <c r="F72" s="8" t="s">
        <v>408</v>
      </c>
      <c r="G72" s="8" t="s">
        <v>526</v>
      </c>
      <c r="H72" s="8" t="s">
        <v>10562</v>
      </c>
      <c r="I72" s="7" t="str">
        <f>VLOOKUP(payroll_active[[#This Row],[Reports to Person]], [1]!all_people[#All], 2, 0)</f>
        <v>476542947</v>
      </c>
      <c r="J72" s="8" t="s">
        <v>10563</v>
      </c>
      <c r="K72" s="8" t="str">
        <f>VLOOKUP(payroll_active[[#This Row],[Works for Corrected Majority]],[1]!Table1[#Data],2,0)</f>
        <v>476549563</v>
      </c>
      <c r="L72" s="8" t="s">
        <v>10563</v>
      </c>
      <c r="M72" s="7" t="str">
        <f>VLOOKUP(payroll_active[[#This Row],[Works for Group -OLD]], [1]!all_groups[#All], 2, 0)</f>
        <v>476549563</v>
      </c>
      <c r="N72" s="6" t="s">
        <v>63</v>
      </c>
      <c r="O72" s="6" t="s">
        <v>62</v>
      </c>
      <c r="P72" s="6" t="s">
        <v>69</v>
      </c>
      <c r="Q72" s="7"/>
      <c r="R72" s="9" t="s">
        <v>10564</v>
      </c>
      <c r="S72" s="9" t="s">
        <v>10565</v>
      </c>
      <c r="T72" s="9" t="s">
        <v>10566</v>
      </c>
      <c r="U72" s="9" t="s">
        <v>8536</v>
      </c>
      <c r="V72" s="9" t="s">
        <v>8501</v>
      </c>
      <c r="W72" s="4"/>
      <c r="AI72" s="4"/>
      <c r="AJ72" s="4"/>
      <c r="AK72" s="4"/>
    </row>
    <row r="73" spans="1:37" x14ac:dyDescent="0.2">
      <c r="A73" s="6" t="s">
        <v>6871</v>
      </c>
      <c r="B73" s="7" t="str">
        <f>VLOOKUP(payroll_active[[#This Row],[Full Name]], [1]!all_ppl_post[#Data], 2, 0)</f>
        <v>476543694</v>
      </c>
      <c r="C73" s="8" t="s">
        <v>6872</v>
      </c>
      <c r="D73" s="8" t="s">
        <v>6873</v>
      </c>
      <c r="E73" s="8" t="s">
        <v>434</v>
      </c>
      <c r="F73" s="8" t="s">
        <v>408</v>
      </c>
      <c r="G73" s="8" t="s">
        <v>526</v>
      </c>
      <c r="H73" s="8" t="s">
        <v>10562</v>
      </c>
      <c r="I73" s="7" t="str">
        <f>VLOOKUP(payroll_active[[#This Row],[Reports to Person]], [1]!all_people[#All], 2, 0)</f>
        <v>476542947</v>
      </c>
      <c r="J73" s="8" t="s">
        <v>10563</v>
      </c>
      <c r="K73" s="8" t="str">
        <f>VLOOKUP(payroll_active[[#This Row],[Works for Corrected Majority]],[1]!Table1[#Data],2,0)</f>
        <v>476549563</v>
      </c>
      <c r="L73" s="8" t="s">
        <v>10563</v>
      </c>
      <c r="M73" s="7" t="str">
        <f>VLOOKUP(payroll_active[[#This Row],[Works for Group -OLD]], [1]!all_groups[#All], 2, 0)</f>
        <v>476549563</v>
      </c>
      <c r="N73" s="6" t="s">
        <v>63</v>
      </c>
      <c r="O73" s="6" t="s">
        <v>62</v>
      </c>
      <c r="P73" s="6" t="s">
        <v>69</v>
      </c>
      <c r="Q73" s="7"/>
      <c r="R73" s="9" t="s">
        <v>10570</v>
      </c>
      <c r="S73" s="9" t="s">
        <v>10565</v>
      </c>
      <c r="T73" s="9" t="s">
        <v>10566</v>
      </c>
      <c r="U73" s="9" t="s">
        <v>8515</v>
      </c>
      <c r="V73" s="9" t="s">
        <v>8501</v>
      </c>
      <c r="W73" s="4"/>
      <c r="AI73" s="4"/>
      <c r="AJ73" s="4"/>
      <c r="AK73" s="4"/>
    </row>
    <row r="74" spans="1:37" x14ac:dyDescent="0.2">
      <c r="A74" s="6" t="s">
        <v>6866</v>
      </c>
      <c r="B74" s="7" t="str">
        <f>VLOOKUP(payroll_active[[#This Row],[Full Name]], [1]!all_ppl_post[#Data], 2, 0)</f>
        <v>476543698</v>
      </c>
      <c r="C74" s="8" t="s">
        <v>6867</v>
      </c>
      <c r="D74" s="8" t="s">
        <v>6868</v>
      </c>
      <c r="E74" s="8" t="s">
        <v>723</v>
      </c>
      <c r="F74" s="8" t="s">
        <v>408</v>
      </c>
      <c r="G74" s="8" t="s">
        <v>526</v>
      </c>
      <c r="H74" s="8" t="s">
        <v>10562</v>
      </c>
      <c r="I74" s="7" t="str">
        <f>VLOOKUP(payroll_active[[#This Row],[Reports to Person]], [1]!all_people[#All], 2, 0)</f>
        <v>476542947</v>
      </c>
      <c r="J74" s="8" t="s">
        <v>10563</v>
      </c>
      <c r="K74" s="8" t="str">
        <f>VLOOKUP(payroll_active[[#This Row],[Works for Corrected Majority]],[1]!Table1[#Data],2,0)</f>
        <v>476549563</v>
      </c>
      <c r="L74" s="8" t="s">
        <v>10563</v>
      </c>
      <c r="M74" s="7" t="str">
        <f>VLOOKUP(payroll_active[[#This Row],[Works for Group -OLD]], [1]!all_groups[#All], 2, 0)</f>
        <v>476549563</v>
      </c>
      <c r="N74" s="6" t="s">
        <v>63</v>
      </c>
      <c r="O74" s="6" t="s">
        <v>62</v>
      </c>
      <c r="P74" s="6" t="s">
        <v>69</v>
      </c>
      <c r="Q74" s="7"/>
      <c r="R74" s="9" t="s">
        <v>10573</v>
      </c>
      <c r="S74" s="9" t="s">
        <v>10565</v>
      </c>
      <c r="T74" s="9" t="s">
        <v>10566</v>
      </c>
      <c r="U74" s="9" t="s">
        <v>9165</v>
      </c>
      <c r="V74" s="9" t="s">
        <v>8501</v>
      </c>
      <c r="W74" s="4"/>
      <c r="AI74" s="4"/>
      <c r="AJ74" s="4"/>
      <c r="AK74" s="4"/>
    </row>
    <row r="75" spans="1:37" x14ac:dyDescent="0.2">
      <c r="A75" s="6" t="s">
        <v>3446</v>
      </c>
      <c r="B75" s="7" t="str">
        <f>VLOOKUP(payroll_active[[#This Row],[Full Name]], [1]!all_ppl_post[#Data], 2, 0)</f>
        <v>567679093</v>
      </c>
      <c r="C75" s="8" t="s">
        <v>3447</v>
      </c>
      <c r="D75" s="8" t="s">
        <v>3448</v>
      </c>
      <c r="E75" s="8" t="s">
        <v>3449</v>
      </c>
      <c r="F75" s="8" t="s">
        <v>408</v>
      </c>
      <c r="G75" s="8" t="s">
        <v>526</v>
      </c>
      <c r="H75" s="8" t="s">
        <v>10562</v>
      </c>
      <c r="I75" s="7" t="str">
        <f>VLOOKUP(payroll_active[[#This Row],[Reports to Person]], [1]!all_people[#All], 2, 0)</f>
        <v>476542947</v>
      </c>
      <c r="J75" s="8" t="s">
        <v>10563</v>
      </c>
      <c r="K75" s="8" t="str">
        <f>VLOOKUP(payroll_active[[#This Row],[Works for Corrected Majority]],[1]!Table1[#Data],2,0)</f>
        <v>476549563</v>
      </c>
      <c r="L75" s="8" t="s">
        <v>10563</v>
      </c>
      <c r="M75" s="7" t="str">
        <f>VLOOKUP(payroll_active[[#This Row],[Works for Group -OLD]], [1]!all_groups[#All], 2, 0)</f>
        <v>476549563</v>
      </c>
      <c r="N75" s="6" t="s">
        <v>63</v>
      </c>
      <c r="O75" s="6" t="s">
        <v>62</v>
      </c>
      <c r="P75" s="6" t="s">
        <v>69</v>
      </c>
      <c r="Q75" s="7"/>
      <c r="R75" s="9" t="s">
        <v>10567</v>
      </c>
      <c r="S75" s="9" t="s">
        <v>10565</v>
      </c>
      <c r="T75" s="9" t="s">
        <v>10566</v>
      </c>
      <c r="U75" s="9" t="s">
        <v>10568</v>
      </c>
      <c r="V75" s="9" t="s">
        <v>8501</v>
      </c>
      <c r="W75" s="4"/>
      <c r="AI75" s="4"/>
      <c r="AJ75" s="4"/>
      <c r="AK75" s="4"/>
    </row>
    <row r="76" spans="1:37" x14ac:dyDescent="0.2">
      <c r="A76" s="6" t="s">
        <v>2709</v>
      </c>
      <c r="B76" s="7" t="str">
        <f>VLOOKUP(payroll_active[[#This Row],[Full Name]], [1]!all_ppl_post[#Data], 2, 0)</f>
        <v>625374576</v>
      </c>
      <c r="C76" s="8" t="s">
        <v>2710</v>
      </c>
      <c r="D76" s="8" t="s">
        <v>2711</v>
      </c>
      <c r="E76" s="8" t="s">
        <v>2712</v>
      </c>
      <c r="F76" s="8" t="s">
        <v>408</v>
      </c>
      <c r="G76" s="8" t="s">
        <v>526</v>
      </c>
      <c r="H76" s="8" t="s">
        <v>10562</v>
      </c>
      <c r="I76" s="7" t="str">
        <f>VLOOKUP(payroll_active[[#This Row],[Reports to Person]], [1]!all_people[#All], 2, 0)</f>
        <v>476542947</v>
      </c>
      <c r="J76" s="8" t="s">
        <v>10563</v>
      </c>
      <c r="K76" s="8" t="str">
        <f>VLOOKUP(payroll_active[[#This Row],[Works for Corrected Majority]],[1]!Table1[#Data],2,0)</f>
        <v>476549563</v>
      </c>
      <c r="L76" s="8" t="s">
        <v>10563</v>
      </c>
      <c r="M76" s="7" t="str">
        <f>VLOOKUP(payroll_active[[#This Row],[Works for Group -OLD]], [1]!all_groups[#All], 2, 0)</f>
        <v>476549563</v>
      </c>
      <c r="N76" s="6" t="s">
        <v>63</v>
      </c>
      <c r="O76" s="6" t="s">
        <v>62</v>
      </c>
      <c r="P76" s="6" t="s">
        <v>69</v>
      </c>
      <c r="Q76" s="7"/>
      <c r="R76" s="9" t="s">
        <v>10574</v>
      </c>
      <c r="S76" s="9" t="s">
        <v>10565</v>
      </c>
      <c r="T76" s="9" t="s">
        <v>10566</v>
      </c>
      <c r="U76" s="9" t="s">
        <v>10575</v>
      </c>
      <c r="V76" s="9" t="s">
        <v>8501</v>
      </c>
      <c r="W76" s="4"/>
      <c r="AI76" s="4"/>
      <c r="AJ76" s="4"/>
      <c r="AK76" s="4"/>
    </row>
    <row r="77" spans="1:37" x14ac:dyDescent="0.2">
      <c r="A77" s="6" t="s">
        <v>1299</v>
      </c>
      <c r="B77" s="7" t="str">
        <f>VLOOKUP(payroll_active[[#This Row],[Full Name]], [1]!all_ppl_post[#Data], 2, 0)</f>
        <v>826426396</v>
      </c>
      <c r="C77" s="8" t="s">
        <v>1300</v>
      </c>
      <c r="D77" s="8" t="s">
        <v>799</v>
      </c>
      <c r="E77" s="8" t="s">
        <v>434</v>
      </c>
      <c r="F77" s="8" t="s">
        <v>408</v>
      </c>
      <c r="G77" s="8" t="s">
        <v>526</v>
      </c>
      <c r="H77" s="8" t="s">
        <v>10562</v>
      </c>
      <c r="I77" s="7" t="str">
        <f>VLOOKUP(payroll_active[[#This Row],[Reports to Person]], [1]!all_people[#All], 2, 0)</f>
        <v>476542947</v>
      </c>
      <c r="J77" s="8" t="s">
        <v>10563</v>
      </c>
      <c r="K77" s="8" t="str">
        <f>VLOOKUP(payroll_active[[#This Row],[Works for Corrected Majority]],[1]!Table1[#Data],2,0)</f>
        <v>476549563</v>
      </c>
      <c r="L77" s="8" t="s">
        <v>10563</v>
      </c>
      <c r="M77" s="7" t="str">
        <f>VLOOKUP(payroll_active[[#This Row],[Works for Group -OLD]], [1]!all_groups[#All], 2, 0)</f>
        <v>476549563</v>
      </c>
      <c r="N77" s="6" t="s">
        <v>63</v>
      </c>
      <c r="O77" s="6" t="s">
        <v>62</v>
      </c>
      <c r="P77" s="6" t="s">
        <v>69</v>
      </c>
      <c r="Q77" s="7"/>
      <c r="R77" s="9" t="s">
        <v>10569</v>
      </c>
      <c r="S77" s="9" t="s">
        <v>10565</v>
      </c>
      <c r="T77" s="9" t="s">
        <v>10566</v>
      </c>
      <c r="U77" s="9" t="s">
        <v>8515</v>
      </c>
      <c r="V77" s="9" t="s">
        <v>8501</v>
      </c>
      <c r="W77" s="4"/>
      <c r="AI77" s="4"/>
      <c r="AJ77" s="4"/>
      <c r="AK77" s="4"/>
    </row>
    <row r="78" spans="1:37" x14ac:dyDescent="0.2">
      <c r="A78" s="6" t="s">
        <v>6990</v>
      </c>
      <c r="B78" s="7" t="str">
        <f>VLOOKUP(payroll_active[[#This Row],[Full Name]], [1]!all_ppl_post[#Data], 2, 0)</f>
        <v>476543581</v>
      </c>
      <c r="C78" s="8" t="s">
        <v>6991</v>
      </c>
      <c r="D78" s="8" t="s">
        <v>6992</v>
      </c>
      <c r="E78" s="8" t="s">
        <v>3300</v>
      </c>
      <c r="F78" s="8" t="s">
        <v>408</v>
      </c>
      <c r="G78" s="8" t="s">
        <v>407</v>
      </c>
      <c r="H78" s="8" t="s">
        <v>8861</v>
      </c>
      <c r="I78" s="7" t="str">
        <f>VLOOKUP(payroll_active[[#This Row],[Reports to Person]], [1]!all_people[#All], 2, 0)</f>
        <v>476542949</v>
      </c>
      <c r="J78" s="8" t="s">
        <v>8862</v>
      </c>
      <c r="K78" s="8" t="str">
        <f>VLOOKUP(payroll_active[[#This Row],[Works for Corrected Majority]],[1]!Table1[#Data],2,0)</f>
        <v>476548949</v>
      </c>
      <c r="L78" s="8" t="s">
        <v>8862</v>
      </c>
      <c r="M78" s="7" t="str">
        <f>VLOOKUP(payroll_active[[#This Row],[Works for Group -OLD]], [1]!all_groups[#All], 2, 0)</f>
        <v>476548949</v>
      </c>
      <c r="N78" s="6" t="s">
        <v>63</v>
      </c>
      <c r="O78" s="6" t="s">
        <v>62</v>
      </c>
      <c r="P78" s="6" t="s">
        <v>69</v>
      </c>
      <c r="Q78" s="7"/>
      <c r="R78" s="9" t="s">
        <v>8866</v>
      </c>
      <c r="S78" s="9" t="s">
        <v>8864</v>
      </c>
      <c r="T78" s="9" t="s">
        <v>8512</v>
      </c>
      <c r="U78" s="9" t="s">
        <v>8867</v>
      </c>
      <c r="V78" s="9" t="s">
        <v>8501</v>
      </c>
      <c r="W78" s="4"/>
      <c r="AI78" s="4"/>
      <c r="AJ78" s="4"/>
      <c r="AK78" s="4"/>
    </row>
    <row r="79" spans="1:37" x14ac:dyDescent="0.2">
      <c r="A79" s="6" t="s">
        <v>6966</v>
      </c>
      <c r="B79" s="7" t="str">
        <f>VLOOKUP(payroll_active[[#This Row],[Full Name]], [1]!all_ppl_post[#Data], 2, 0)</f>
        <v>476543596</v>
      </c>
      <c r="C79" s="8" t="s">
        <v>6967</v>
      </c>
      <c r="D79" s="8" t="s">
        <v>6968</v>
      </c>
      <c r="E79" s="8" t="s">
        <v>536</v>
      </c>
      <c r="F79" s="8" t="s">
        <v>408</v>
      </c>
      <c r="G79" s="8" t="s">
        <v>526</v>
      </c>
      <c r="H79" s="8" t="s">
        <v>8861</v>
      </c>
      <c r="I79" s="7" t="str">
        <f>VLOOKUP(payroll_active[[#This Row],[Reports to Person]], [1]!all_people[#All], 2, 0)</f>
        <v>476542949</v>
      </c>
      <c r="J79" s="8" t="s">
        <v>8862</v>
      </c>
      <c r="K79" s="8" t="str">
        <f>VLOOKUP(payroll_active[[#This Row],[Works for Corrected Majority]],[1]!Table1[#Data],2,0)</f>
        <v>476548949</v>
      </c>
      <c r="L79" s="8" t="s">
        <v>8862</v>
      </c>
      <c r="M79" s="7" t="str">
        <f>VLOOKUP(payroll_active[[#This Row],[Works for Group -OLD]], [1]!all_groups[#All], 2, 0)</f>
        <v>476548949</v>
      </c>
      <c r="N79" s="6" t="s">
        <v>63</v>
      </c>
      <c r="O79" s="6" t="s">
        <v>62</v>
      </c>
      <c r="P79" s="6" t="s">
        <v>69</v>
      </c>
      <c r="Q79" s="7"/>
      <c r="R79" s="9" t="s">
        <v>8868</v>
      </c>
      <c r="S79" s="9" t="s">
        <v>8864</v>
      </c>
      <c r="T79" s="9" t="s">
        <v>8865</v>
      </c>
      <c r="U79" s="9" t="s">
        <v>8869</v>
      </c>
      <c r="V79" s="9" t="s">
        <v>8501</v>
      </c>
      <c r="W79" s="4"/>
      <c r="AI79" s="4"/>
      <c r="AJ79" s="4"/>
      <c r="AK79" s="4"/>
    </row>
    <row r="80" spans="1:37" x14ac:dyDescent="0.2">
      <c r="A80" s="6" t="s">
        <v>6952</v>
      </c>
      <c r="B80" s="7" t="str">
        <f>VLOOKUP(payroll_active[[#This Row],[Full Name]], [1]!all_ppl_post[#Data], 2, 0)</f>
        <v>476543602</v>
      </c>
      <c r="C80" s="8" t="s">
        <v>6953</v>
      </c>
      <c r="D80" s="8" t="s">
        <v>6954</v>
      </c>
      <c r="E80" s="8" t="s">
        <v>624</v>
      </c>
      <c r="F80" s="8" t="s">
        <v>408</v>
      </c>
      <c r="G80" s="8" t="s">
        <v>526</v>
      </c>
      <c r="H80" s="8" t="s">
        <v>8861</v>
      </c>
      <c r="I80" s="7" t="str">
        <f>VLOOKUP(payroll_active[[#This Row],[Reports to Person]], [1]!all_people[#All], 2, 0)</f>
        <v>476542949</v>
      </c>
      <c r="J80" s="8" t="s">
        <v>8862</v>
      </c>
      <c r="K80" s="8" t="str">
        <f>VLOOKUP(payroll_active[[#This Row],[Works for Corrected Majority]],[1]!Table1[#Data],2,0)</f>
        <v>476548949</v>
      </c>
      <c r="L80" s="8" t="s">
        <v>8862</v>
      </c>
      <c r="M80" s="7" t="str">
        <f>VLOOKUP(payroll_active[[#This Row],[Works for Group -OLD]], [1]!all_groups[#All], 2, 0)</f>
        <v>476548949</v>
      </c>
      <c r="N80" s="6" t="s">
        <v>63</v>
      </c>
      <c r="O80" s="6" t="s">
        <v>62</v>
      </c>
      <c r="P80" s="6" t="s">
        <v>69</v>
      </c>
      <c r="Q80" s="7"/>
      <c r="R80" s="9" t="s">
        <v>8871</v>
      </c>
      <c r="S80" s="9" t="s">
        <v>8864</v>
      </c>
      <c r="T80" s="9" t="s">
        <v>8865</v>
      </c>
      <c r="U80" s="9" t="s">
        <v>8606</v>
      </c>
      <c r="V80" s="9" t="s">
        <v>8501</v>
      </c>
      <c r="W80" s="4"/>
      <c r="AI80" s="4"/>
      <c r="AJ80" s="4"/>
      <c r="AK80" s="4"/>
    </row>
    <row r="81" spans="1:37" x14ac:dyDescent="0.2">
      <c r="A81" s="6" t="s">
        <v>6823</v>
      </c>
      <c r="B81" s="7" t="str">
        <f>VLOOKUP(payroll_active[[#This Row],[Full Name]], [1]!all_ppl_post[#Data], 2, 0)</f>
        <v>476543735</v>
      </c>
      <c r="C81" s="8" t="s">
        <v>6824</v>
      </c>
      <c r="D81" s="8" t="s">
        <v>4825</v>
      </c>
      <c r="E81" s="8" t="s">
        <v>420</v>
      </c>
      <c r="F81" s="8" t="s">
        <v>408</v>
      </c>
      <c r="G81" s="8" t="s">
        <v>407</v>
      </c>
      <c r="H81" s="8" t="s">
        <v>8861</v>
      </c>
      <c r="I81" s="7" t="str">
        <f>VLOOKUP(payroll_active[[#This Row],[Reports to Person]], [1]!all_people[#All], 2, 0)</f>
        <v>476542949</v>
      </c>
      <c r="J81" s="8" t="s">
        <v>8862</v>
      </c>
      <c r="K81" s="8" t="str">
        <f>VLOOKUP(payroll_active[[#This Row],[Works for Corrected Majority]],[1]!Table1[#Data],2,0)</f>
        <v>476548949</v>
      </c>
      <c r="L81" s="8" t="s">
        <v>8862</v>
      </c>
      <c r="M81" s="7" t="str">
        <f>VLOOKUP(payroll_active[[#This Row],[Works for Group -OLD]], [1]!all_groups[#All], 2, 0)</f>
        <v>476548949</v>
      </c>
      <c r="N81" s="6" t="s">
        <v>63</v>
      </c>
      <c r="O81" s="6" t="s">
        <v>62</v>
      </c>
      <c r="P81" s="6" t="s">
        <v>69</v>
      </c>
      <c r="Q81" s="7"/>
      <c r="R81" s="9" t="s">
        <v>8874</v>
      </c>
      <c r="S81" s="9" t="s">
        <v>8864</v>
      </c>
      <c r="T81" s="9" t="s">
        <v>8512</v>
      </c>
      <c r="U81" s="9" t="s">
        <v>8875</v>
      </c>
      <c r="V81" s="9" t="s">
        <v>8501</v>
      </c>
      <c r="W81" s="4"/>
      <c r="AI81" s="4"/>
      <c r="AJ81" s="4"/>
      <c r="AK81" s="4"/>
    </row>
    <row r="82" spans="1:37" x14ac:dyDescent="0.2">
      <c r="A82" s="6" t="s">
        <v>6816</v>
      </c>
      <c r="B82" s="7" t="str">
        <f>VLOOKUP(payroll_active[[#This Row],[Full Name]], [1]!all_ppl_post[#Data], 2, 0)</f>
        <v>476543747</v>
      </c>
      <c r="C82" s="8" t="s">
        <v>5834</v>
      </c>
      <c r="D82" s="8" t="s">
        <v>2576</v>
      </c>
      <c r="E82" s="8" t="s">
        <v>536</v>
      </c>
      <c r="F82" s="8" t="s">
        <v>408</v>
      </c>
      <c r="G82" s="8" t="s">
        <v>526</v>
      </c>
      <c r="H82" s="8" t="s">
        <v>8861</v>
      </c>
      <c r="I82" s="7" t="str">
        <f>VLOOKUP(payroll_active[[#This Row],[Reports to Person]], [1]!all_people[#All], 2, 0)</f>
        <v>476542949</v>
      </c>
      <c r="J82" s="8" t="s">
        <v>8862</v>
      </c>
      <c r="K82" s="8" t="str">
        <f>VLOOKUP(payroll_active[[#This Row],[Works for Corrected Majority]],[1]!Table1[#Data],2,0)</f>
        <v>476548949</v>
      </c>
      <c r="L82" s="8" t="s">
        <v>8862</v>
      </c>
      <c r="M82" s="7" t="str">
        <f>VLOOKUP(payroll_active[[#This Row],[Works for Group -OLD]], [1]!all_groups[#All], 2, 0)</f>
        <v>476548949</v>
      </c>
      <c r="N82" s="6" t="s">
        <v>63</v>
      </c>
      <c r="O82" s="6" t="s">
        <v>62</v>
      </c>
      <c r="P82" s="6" t="s">
        <v>69</v>
      </c>
      <c r="Q82" s="7"/>
      <c r="R82" s="9" t="s">
        <v>8878</v>
      </c>
      <c r="S82" s="9" t="s">
        <v>8864</v>
      </c>
      <c r="T82" s="9" t="s">
        <v>8879</v>
      </c>
      <c r="U82" s="9" t="s">
        <v>8869</v>
      </c>
      <c r="V82" s="9" t="s">
        <v>8501</v>
      </c>
      <c r="W82" s="4"/>
      <c r="AI82" s="4"/>
      <c r="AJ82" s="4"/>
      <c r="AK82" s="4"/>
    </row>
    <row r="83" spans="1:37" x14ac:dyDescent="0.2">
      <c r="A83" s="6" t="s">
        <v>6016</v>
      </c>
      <c r="B83" s="7" t="str">
        <f>VLOOKUP(payroll_active[[#This Row],[Full Name]], [1]!all_ppl_post[#Data], 2, 0)</f>
        <v>476544805</v>
      </c>
      <c r="C83" s="8" t="s">
        <v>6017</v>
      </c>
      <c r="D83" s="8" t="s">
        <v>6018</v>
      </c>
      <c r="E83" s="8" t="s">
        <v>426</v>
      </c>
      <c r="F83" s="8" t="s">
        <v>408</v>
      </c>
      <c r="G83" s="8" t="s">
        <v>526</v>
      </c>
      <c r="H83" s="8" t="s">
        <v>8861</v>
      </c>
      <c r="I83" s="7" t="str">
        <f>VLOOKUP(payroll_active[[#This Row],[Reports to Person]], [1]!all_people[#All], 2, 0)</f>
        <v>476542949</v>
      </c>
      <c r="J83" s="8" t="s">
        <v>8862</v>
      </c>
      <c r="K83" s="8" t="str">
        <f>VLOOKUP(payroll_active[[#This Row],[Works for Corrected Majority]],[1]!Table1[#Data],2,0)</f>
        <v>476548949</v>
      </c>
      <c r="L83" s="8" t="s">
        <v>8862</v>
      </c>
      <c r="M83" s="7" t="str">
        <f>VLOOKUP(payroll_active[[#This Row],[Works for Group -OLD]], [1]!all_groups[#All], 2, 0)</f>
        <v>476548949</v>
      </c>
      <c r="N83" s="6" t="s">
        <v>63</v>
      </c>
      <c r="O83" s="6" t="s">
        <v>62</v>
      </c>
      <c r="P83" s="6" t="s">
        <v>69</v>
      </c>
      <c r="Q83" s="7"/>
      <c r="R83" s="9" t="s">
        <v>8870</v>
      </c>
      <c r="S83" s="9" t="s">
        <v>8864</v>
      </c>
      <c r="T83" s="9" t="s">
        <v>8865</v>
      </c>
      <c r="U83" s="9" t="s">
        <v>8549</v>
      </c>
      <c r="V83" s="9" t="s">
        <v>8501</v>
      </c>
      <c r="W83" s="4"/>
      <c r="AI83" s="4"/>
      <c r="AJ83" s="4"/>
      <c r="AK83" s="4"/>
    </row>
    <row r="84" spans="1:37" x14ac:dyDescent="0.2">
      <c r="A84" s="6" t="s">
        <v>5995</v>
      </c>
      <c r="B84" s="7" t="str">
        <f>VLOOKUP(payroll_active[[#This Row],[Full Name]], [1]!all_ppl_post[#Data], 2, 0)</f>
        <v>476544825</v>
      </c>
      <c r="C84" s="8" t="s">
        <v>5996</v>
      </c>
      <c r="D84" s="8" t="s">
        <v>1938</v>
      </c>
      <c r="E84" s="8" t="s">
        <v>676</v>
      </c>
      <c r="F84" s="8" t="s">
        <v>408</v>
      </c>
      <c r="G84" s="8" t="s">
        <v>526</v>
      </c>
      <c r="H84" s="8" t="s">
        <v>8861</v>
      </c>
      <c r="I84" s="7" t="str">
        <f>VLOOKUP(payroll_active[[#This Row],[Reports to Person]], [1]!all_people[#All], 2, 0)</f>
        <v>476542949</v>
      </c>
      <c r="J84" s="8" t="s">
        <v>8862</v>
      </c>
      <c r="K84" s="8" t="str">
        <f>VLOOKUP(payroll_active[[#This Row],[Works for Corrected Majority]],[1]!Table1[#Data],2,0)</f>
        <v>476548949</v>
      </c>
      <c r="L84" s="8" t="s">
        <v>8862</v>
      </c>
      <c r="M84" s="7" t="str">
        <f>VLOOKUP(payroll_active[[#This Row],[Works for Group -OLD]], [1]!all_groups[#All], 2, 0)</f>
        <v>476548949</v>
      </c>
      <c r="N84" s="6" t="s">
        <v>63</v>
      </c>
      <c r="O84" s="6" t="s">
        <v>62</v>
      </c>
      <c r="P84" s="6" t="s">
        <v>69</v>
      </c>
      <c r="Q84" s="7"/>
      <c r="R84" s="9" t="s">
        <v>8873</v>
      </c>
      <c r="S84" s="9" t="s">
        <v>8864</v>
      </c>
      <c r="T84" s="9" t="s">
        <v>8865</v>
      </c>
      <c r="U84" s="9" t="s">
        <v>8656</v>
      </c>
      <c r="V84" s="9" t="s">
        <v>8501</v>
      </c>
      <c r="W84" s="4"/>
      <c r="AI84" s="4"/>
      <c r="AJ84" s="4"/>
      <c r="AK84" s="4"/>
    </row>
    <row r="85" spans="1:37" x14ac:dyDescent="0.2">
      <c r="A85" s="6" t="s">
        <v>5985</v>
      </c>
      <c r="B85" s="7" t="str">
        <f>VLOOKUP(payroll_active[[#This Row],[Full Name]], [1]!all_ppl_post[#Data], 2, 0)</f>
        <v>476544834</v>
      </c>
      <c r="C85" s="8" t="s">
        <v>5986</v>
      </c>
      <c r="D85" s="8" t="s">
        <v>3699</v>
      </c>
      <c r="E85" s="8" t="s">
        <v>536</v>
      </c>
      <c r="F85" s="8" t="s">
        <v>408</v>
      </c>
      <c r="G85" s="8" t="s">
        <v>526</v>
      </c>
      <c r="H85" s="8" t="s">
        <v>8861</v>
      </c>
      <c r="I85" s="7" t="str">
        <f>VLOOKUP(payroll_active[[#This Row],[Reports to Person]], [1]!all_people[#All], 2, 0)</f>
        <v>476542949</v>
      </c>
      <c r="J85" s="8" t="s">
        <v>8862</v>
      </c>
      <c r="K85" s="8" t="str">
        <f>VLOOKUP(payroll_active[[#This Row],[Works for Corrected Majority]],[1]!Table1[#Data],2,0)</f>
        <v>476548949</v>
      </c>
      <c r="L85" s="8" t="s">
        <v>8862</v>
      </c>
      <c r="M85" s="7" t="str">
        <f>VLOOKUP(payroll_active[[#This Row],[Works for Group -OLD]], [1]!all_groups[#All], 2, 0)</f>
        <v>476548949</v>
      </c>
      <c r="N85" s="6" t="s">
        <v>63</v>
      </c>
      <c r="O85" s="6" t="s">
        <v>62</v>
      </c>
      <c r="P85" s="6" t="s">
        <v>69</v>
      </c>
      <c r="Q85" s="7"/>
      <c r="R85" s="9" t="s">
        <v>8876</v>
      </c>
      <c r="S85" s="9" t="s">
        <v>8864</v>
      </c>
      <c r="T85" s="9" t="s">
        <v>8877</v>
      </c>
      <c r="U85" s="9" t="s">
        <v>8869</v>
      </c>
      <c r="V85" s="9" t="s">
        <v>8501</v>
      </c>
      <c r="W85" s="4"/>
      <c r="AI85" s="4"/>
      <c r="AJ85" s="4"/>
      <c r="AK85" s="4"/>
    </row>
    <row r="86" spans="1:37" x14ac:dyDescent="0.2">
      <c r="A86" s="6" t="s">
        <v>2062</v>
      </c>
      <c r="B86" s="7" t="str">
        <f>VLOOKUP(payroll_active[[#This Row],[Full Name]], [1]!all_ppl_post[#Data], 2, 0)</f>
        <v>765291005</v>
      </c>
      <c r="C86" s="8" t="s">
        <v>2063</v>
      </c>
      <c r="D86" s="8" t="s">
        <v>2064</v>
      </c>
      <c r="E86" s="8" t="s">
        <v>957</v>
      </c>
      <c r="F86" s="8" t="s">
        <v>408</v>
      </c>
      <c r="G86" s="8" t="s">
        <v>526</v>
      </c>
      <c r="H86" s="8" t="s">
        <v>8861</v>
      </c>
      <c r="I86" s="7" t="str">
        <f>VLOOKUP(payroll_active[[#This Row],[Reports to Person]], [1]!all_people[#All], 2, 0)</f>
        <v>476542949</v>
      </c>
      <c r="J86" s="8" t="s">
        <v>8862</v>
      </c>
      <c r="K86" s="8" t="str">
        <f>VLOOKUP(payroll_active[[#This Row],[Works for Corrected Majority]],[1]!Table1[#Data],2,0)</f>
        <v>476548949</v>
      </c>
      <c r="L86" s="8" t="s">
        <v>8862</v>
      </c>
      <c r="M86" s="7" t="str">
        <f>VLOOKUP(payroll_active[[#This Row],[Works for Group -OLD]], [1]!all_groups[#All], 2, 0)</f>
        <v>476548949</v>
      </c>
      <c r="N86" s="6" t="s">
        <v>63</v>
      </c>
      <c r="O86" s="6" t="s">
        <v>62</v>
      </c>
      <c r="P86" s="6" t="s">
        <v>69</v>
      </c>
      <c r="Q86" s="7"/>
      <c r="R86" s="9" t="s">
        <v>8872</v>
      </c>
      <c r="S86" s="9" t="s">
        <v>8864</v>
      </c>
      <c r="T86" s="9" t="s">
        <v>8865</v>
      </c>
      <c r="U86" s="9" t="s">
        <v>8630</v>
      </c>
      <c r="V86" s="9" t="s">
        <v>8501</v>
      </c>
      <c r="W86" s="4"/>
      <c r="AI86" s="4"/>
      <c r="AJ86" s="4"/>
      <c r="AK86" s="4"/>
    </row>
    <row r="87" spans="1:37" x14ac:dyDescent="0.2">
      <c r="A87" s="6" t="s">
        <v>2057</v>
      </c>
      <c r="B87" s="7" t="str">
        <f>VLOOKUP(payroll_active[[#This Row],[Full Name]], [1]!all_ppl_post[#Data], 2, 0)</f>
        <v>765291008</v>
      </c>
      <c r="C87" s="8" t="s">
        <v>2058</v>
      </c>
      <c r="D87" s="8" t="s">
        <v>2059</v>
      </c>
      <c r="E87" s="8" t="s">
        <v>350</v>
      </c>
      <c r="F87" s="8" t="s">
        <v>408</v>
      </c>
      <c r="G87" s="8" t="s">
        <v>526</v>
      </c>
      <c r="H87" s="8" t="s">
        <v>8861</v>
      </c>
      <c r="I87" s="7" t="str">
        <f>VLOOKUP(payroll_active[[#This Row],[Reports to Person]], [1]!all_people[#All], 2, 0)</f>
        <v>476542949</v>
      </c>
      <c r="J87" s="8" t="s">
        <v>8862</v>
      </c>
      <c r="K87" s="8" t="str">
        <f>VLOOKUP(payroll_active[[#This Row],[Works for Corrected Majority]],[1]!Table1[#Data],2,0)</f>
        <v>476548949</v>
      </c>
      <c r="L87" s="8" t="s">
        <v>8862</v>
      </c>
      <c r="M87" s="7" t="str">
        <f>VLOOKUP(payroll_active[[#This Row],[Works for Group -OLD]], [1]!all_groups[#All], 2, 0)</f>
        <v>476548949</v>
      </c>
      <c r="N87" s="6" t="s">
        <v>63</v>
      </c>
      <c r="O87" s="6" t="s">
        <v>62</v>
      </c>
      <c r="P87" s="6" t="s">
        <v>69</v>
      </c>
      <c r="Q87" s="7"/>
      <c r="R87" s="9" t="s">
        <v>8863</v>
      </c>
      <c r="S87" s="9" t="s">
        <v>8864</v>
      </c>
      <c r="T87" s="9" t="s">
        <v>8865</v>
      </c>
      <c r="U87" s="9" t="s">
        <v>8578</v>
      </c>
      <c r="V87" s="9" t="s">
        <v>8501</v>
      </c>
      <c r="W87" s="4"/>
      <c r="AI87" s="4"/>
      <c r="AJ87" s="4"/>
      <c r="AK87" s="4"/>
    </row>
    <row r="88" spans="1:37" x14ac:dyDescent="0.2">
      <c r="A88" s="6" t="s">
        <v>766</v>
      </c>
      <c r="B88" s="7" t="str">
        <f>VLOOKUP(payroll_active[[#This Row],[Full Name]], [1]!all_ppl_post[#Data], 2, 0)</f>
        <v>1042183410</v>
      </c>
      <c r="C88" s="8" t="s">
        <v>767</v>
      </c>
      <c r="D88" s="8" t="s">
        <v>768</v>
      </c>
      <c r="E88" s="8" t="s">
        <v>434</v>
      </c>
      <c r="F88" s="8" t="s">
        <v>408</v>
      </c>
      <c r="G88" s="8" t="s">
        <v>526</v>
      </c>
      <c r="H88" s="8" t="s">
        <v>9041</v>
      </c>
      <c r="I88" s="7" t="str">
        <f>VLOOKUP(payroll_active[[#This Row],[Reports to Person]], [1]!all_people[#All], 2, 0)</f>
        <v>476542951</v>
      </c>
      <c r="J88" s="8" t="s">
        <v>9042</v>
      </c>
      <c r="K88" s="8" t="str">
        <f>VLOOKUP(payroll_active[[#This Row],[Works for Corrected Majority]],[1]!Table1[#Data],2,0)</f>
        <v>476548982</v>
      </c>
      <c r="L88" s="8" t="s">
        <v>9042</v>
      </c>
      <c r="M88" s="7" t="str">
        <f>VLOOKUP(payroll_active[[#This Row],[Works for Group -OLD]], [1]!all_groups[#All], 2, 0)</f>
        <v>476548982</v>
      </c>
      <c r="N88" s="6" t="s">
        <v>63</v>
      </c>
      <c r="O88" s="6" t="s">
        <v>62</v>
      </c>
      <c r="P88" s="6" t="s">
        <v>69</v>
      </c>
      <c r="Q88" s="7"/>
      <c r="R88" s="9" t="s">
        <v>9049</v>
      </c>
      <c r="S88" s="9" t="s">
        <v>9044</v>
      </c>
      <c r="T88" s="9" t="s">
        <v>8509</v>
      </c>
      <c r="U88" s="9" t="s">
        <v>8515</v>
      </c>
      <c r="V88" s="9" t="s">
        <v>8501</v>
      </c>
      <c r="W88" s="4"/>
      <c r="AI88" s="4"/>
      <c r="AJ88" s="4"/>
      <c r="AK88" s="4"/>
    </row>
    <row r="89" spans="1:37" x14ac:dyDescent="0.2">
      <c r="A89" s="6" t="s">
        <v>761</v>
      </c>
      <c r="B89" s="7" t="str">
        <f>VLOOKUP(payroll_active[[#This Row],[Full Name]], [1]!all_ppl_post[#Data], 2, 0)</f>
        <v>1042183411</v>
      </c>
      <c r="C89" s="8" t="s">
        <v>762</v>
      </c>
      <c r="D89" s="8" t="s">
        <v>763</v>
      </c>
      <c r="E89" s="8" t="s">
        <v>624</v>
      </c>
      <c r="F89" s="8" t="s">
        <v>408</v>
      </c>
      <c r="G89" s="8" t="s">
        <v>526</v>
      </c>
      <c r="H89" s="8" t="s">
        <v>9041</v>
      </c>
      <c r="I89" s="7" t="str">
        <f>VLOOKUP(payroll_active[[#This Row],[Reports to Person]], [1]!all_people[#All], 2, 0)</f>
        <v>476542951</v>
      </c>
      <c r="J89" s="8" t="s">
        <v>9042</v>
      </c>
      <c r="K89" s="8" t="str">
        <f>VLOOKUP(payroll_active[[#This Row],[Works for Corrected Majority]],[1]!Table1[#Data],2,0)</f>
        <v>476548982</v>
      </c>
      <c r="L89" s="8" t="s">
        <v>9042</v>
      </c>
      <c r="M89" s="7" t="str">
        <f>VLOOKUP(payroll_active[[#This Row],[Works for Group -OLD]], [1]!all_groups[#All], 2, 0)</f>
        <v>476548982</v>
      </c>
      <c r="N89" s="6" t="s">
        <v>63</v>
      </c>
      <c r="O89" s="6" t="s">
        <v>62</v>
      </c>
      <c r="P89" s="6" t="s">
        <v>69</v>
      </c>
      <c r="Q89" s="7"/>
      <c r="R89" s="9" t="s">
        <v>9050</v>
      </c>
      <c r="S89" s="9" t="s">
        <v>9044</v>
      </c>
      <c r="T89" s="9" t="s">
        <v>8509</v>
      </c>
      <c r="U89" s="9" t="s">
        <v>8606</v>
      </c>
      <c r="V89" s="9" t="s">
        <v>8501</v>
      </c>
      <c r="W89" s="4"/>
      <c r="AI89" s="4"/>
      <c r="AJ89" s="4"/>
      <c r="AK89" s="4"/>
    </row>
    <row r="90" spans="1:37" x14ac:dyDescent="0.2">
      <c r="A90" s="6" t="s">
        <v>756</v>
      </c>
      <c r="B90" s="7" t="str">
        <f>VLOOKUP(payroll_active[[#This Row],[Full Name]], [1]!all_ppl_post[#Data], 2, 0)</f>
        <v>1042183413</v>
      </c>
      <c r="C90" s="8" t="s">
        <v>757</v>
      </c>
      <c r="D90" s="8" t="s">
        <v>758</v>
      </c>
      <c r="E90" s="8" t="s">
        <v>434</v>
      </c>
      <c r="F90" s="8" t="s">
        <v>408</v>
      </c>
      <c r="G90" s="8" t="s">
        <v>526</v>
      </c>
      <c r="H90" s="8" t="s">
        <v>9041</v>
      </c>
      <c r="I90" s="7" t="str">
        <f>VLOOKUP(payroll_active[[#This Row],[Reports to Person]], [1]!all_people[#All], 2, 0)</f>
        <v>476542951</v>
      </c>
      <c r="J90" s="8" t="s">
        <v>9042</v>
      </c>
      <c r="K90" s="8" t="str">
        <f>VLOOKUP(payroll_active[[#This Row],[Works for Corrected Majority]],[1]!Table1[#Data],2,0)</f>
        <v>476548982</v>
      </c>
      <c r="L90" s="8" t="s">
        <v>9042</v>
      </c>
      <c r="M90" s="7" t="str">
        <f>VLOOKUP(payroll_active[[#This Row],[Works for Group -OLD]], [1]!all_groups[#All], 2, 0)</f>
        <v>476548982</v>
      </c>
      <c r="N90" s="6" t="s">
        <v>63</v>
      </c>
      <c r="O90" s="6" t="s">
        <v>62</v>
      </c>
      <c r="P90" s="6" t="s">
        <v>69</v>
      </c>
      <c r="Q90" s="7"/>
      <c r="R90" s="9" t="s">
        <v>9051</v>
      </c>
      <c r="S90" s="9" t="s">
        <v>9044</v>
      </c>
      <c r="T90" s="9" t="s">
        <v>8509</v>
      </c>
      <c r="U90" s="9" t="s">
        <v>8515</v>
      </c>
      <c r="V90" s="9" t="s">
        <v>8501</v>
      </c>
      <c r="W90" s="4"/>
      <c r="AI90" s="4"/>
      <c r="AJ90" s="4"/>
      <c r="AK90" s="4"/>
    </row>
    <row r="91" spans="1:37" x14ac:dyDescent="0.2">
      <c r="A91" s="6" t="s">
        <v>6010</v>
      </c>
      <c r="B91" s="7" t="str">
        <f>VLOOKUP(payroll_active[[#This Row],[Full Name]], [1]!all_ppl_post[#Data], 2, 0)</f>
        <v>476544809</v>
      </c>
      <c r="C91" s="8" t="s">
        <v>6011</v>
      </c>
      <c r="D91" s="8" t="s">
        <v>6012</v>
      </c>
      <c r="E91" s="8" t="s">
        <v>426</v>
      </c>
      <c r="F91" s="8" t="s">
        <v>408</v>
      </c>
      <c r="G91" s="8" t="s">
        <v>526</v>
      </c>
      <c r="H91" s="8" t="s">
        <v>9041</v>
      </c>
      <c r="I91" s="7" t="str">
        <f>VLOOKUP(payroll_active[[#This Row],[Reports to Person]], [1]!all_people[#All], 2, 0)</f>
        <v>476542951</v>
      </c>
      <c r="J91" s="8" t="s">
        <v>9042</v>
      </c>
      <c r="K91" s="8" t="str">
        <f>VLOOKUP(payroll_active[[#This Row],[Works for Corrected Majority]],[1]!Table1[#Data],2,0)</f>
        <v>476548982</v>
      </c>
      <c r="L91" s="8" t="s">
        <v>9042</v>
      </c>
      <c r="M91" s="7" t="str">
        <f>VLOOKUP(payroll_active[[#This Row],[Works for Group -OLD]], [1]!all_groups[#All], 2, 0)</f>
        <v>476548982</v>
      </c>
      <c r="N91" s="6" t="s">
        <v>63</v>
      </c>
      <c r="O91" s="6" t="s">
        <v>62</v>
      </c>
      <c r="P91" s="6" t="s">
        <v>69</v>
      </c>
      <c r="Q91" s="7"/>
      <c r="R91" s="9" t="s">
        <v>9043</v>
      </c>
      <c r="S91" s="9" t="s">
        <v>9044</v>
      </c>
      <c r="T91" s="9" t="s">
        <v>8509</v>
      </c>
      <c r="U91" s="9" t="s">
        <v>8549</v>
      </c>
      <c r="V91" s="9" t="s">
        <v>8501</v>
      </c>
      <c r="W91" s="4"/>
      <c r="AI91" s="4"/>
      <c r="AJ91" s="4"/>
      <c r="AK91" s="4"/>
    </row>
    <row r="92" spans="1:37" x14ac:dyDescent="0.2">
      <c r="A92" s="6" t="s">
        <v>5999</v>
      </c>
      <c r="B92" s="7" t="str">
        <f>VLOOKUP(payroll_active[[#This Row],[Full Name]], [1]!all_ppl_post[#Data], 2, 0)</f>
        <v>476544821</v>
      </c>
      <c r="C92" s="8" t="s">
        <v>6000</v>
      </c>
      <c r="D92" s="8" t="s">
        <v>6001</v>
      </c>
      <c r="E92" s="8" t="s">
        <v>456</v>
      </c>
      <c r="F92" s="8" t="s">
        <v>408</v>
      </c>
      <c r="G92" s="8" t="s">
        <v>526</v>
      </c>
      <c r="H92" s="8" t="s">
        <v>9041</v>
      </c>
      <c r="I92" s="7" t="str">
        <f>VLOOKUP(payroll_active[[#This Row],[Reports to Person]], [1]!all_people[#All], 2, 0)</f>
        <v>476542951</v>
      </c>
      <c r="J92" s="8" t="s">
        <v>9042</v>
      </c>
      <c r="K92" s="8" t="str">
        <f>VLOOKUP(payroll_active[[#This Row],[Works for Corrected Majority]],[1]!Table1[#Data],2,0)</f>
        <v>476548982</v>
      </c>
      <c r="L92" s="8" t="s">
        <v>9042</v>
      </c>
      <c r="M92" s="7" t="str">
        <f>VLOOKUP(payroll_active[[#This Row],[Works for Group -OLD]], [1]!all_groups[#All], 2, 0)</f>
        <v>476548982</v>
      </c>
      <c r="N92" s="6" t="s">
        <v>63</v>
      </c>
      <c r="O92" s="6" t="s">
        <v>62</v>
      </c>
      <c r="P92" s="6" t="s">
        <v>69</v>
      </c>
      <c r="Q92" s="7"/>
      <c r="R92" s="9" t="s">
        <v>9045</v>
      </c>
      <c r="S92" s="9" t="s">
        <v>9044</v>
      </c>
      <c r="T92" s="9" t="s">
        <v>8509</v>
      </c>
      <c r="U92" s="9" t="s">
        <v>8721</v>
      </c>
      <c r="V92" s="9" t="s">
        <v>8501</v>
      </c>
      <c r="W92" s="4"/>
      <c r="AI92" s="4"/>
      <c r="AJ92" s="4"/>
      <c r="AK92" s="4"/>
    </row>
    <row r="93" spans="1:37" x14ac:dyDescent="0.2">
      <c r="A93" s="6" t="s">
        <v>4594</v>
      </c>
      <c r="B93" s="7" t="str">
        <f>VLOOKUP(payroll_active[[#This Row],[Full Name]], [1]!all_ppl_post[#Data], 2, 0)</f>
        <v>476546858</v>
      </c>
      <c r="C93" s="8" t="s">
        <v>4595</v>
      </c>
      <c r="D93" s="8" t="s">
        <v>4596</v>
      </c>
      <c r="E93" s="8" t="s">
        <v>4597</v>
      </c>
      <c r="F93" s="8" t="s">
        <v>408</v>
      </c>
      <c r="G93" s="8" t="s">
        <v>407</v>
      </c>
      <c r="H93" s="8" t="s">
        <v>9041</v>
      </c>
      <c r="I93" s="7" t="str">
        <f>VLOOKUP(payroll_active[[#This Row],[Reports to Person]], [1]!all_people[#All], 2, 0)</f>
        <v>476542951</v>
      </c>
      <c r="J93" s="8" t="s">
        <v>9042</v>
      </c>
      <c r="K93" s="8" t="str">
        <f>VLOOKUP(payroll_active[[#This Row],[Works for Corrected Majority]],[1]!Table1[#Data],2,0)</f>
        <v>476548982</v>
      </c>
      <c r="L93" s="8" t="s">
        <v>9042</v>
      </c>
      <c r="M93" s="7" t="str">
        <f>VLOOKUP(payroll_active[[#This Row],[Works for Group -OLD]], [1]!all_groups[#All], 2, 0)</f>
        <v>476548982</v>
      </c>
      <c r="N93" s="6" t="s">
        <v>63</v>
      </c>
      <c r="O93" s="6" t="s">
        <v>62</v>
      </c>
      <c r="P93" s="6" t="s">
        <v>69</v>
      </c>
      <c r="Q93" s="7"/>
      <c r="R93" s="9" t="s">
        <v>9046</v>
      </c>
      <c r="S93" s="9" t="s">
        <v>9044</v>
      </c>
      <c r="T93" s="9" t="s">
        <v>8512</v>
      </c>
      <c r="U93" s="9" t="s">
        <v>9047</v>
      </c>
      <c r="V93" s="9" t="s">
        <v>8501</v>
      </c>
      <c r="W93" s="4"/>
      <c r="AI93" s="4"/>
      <c r="AJ93" s="4"/>
      <c r="AK93" s="4"/>
    </row>
    <row r="94" spans="1:37" x14ac:dyDescent="0.2">
      <c r="A94" s="6" t="s">
        <v>3151</v>
      </c>
      <c r="B94" s="7" t="str">
        <f>VLOOKUP(payroll_active[[#This Row],[Full Name]], [1]!all_ppl_post[#Data], 2, 0)</f>
        <v>567679238</v>
      </c>
      <c r="C94" s="8" t="s">
        <v>3152</v>
      </c>
      <c r="D94" s="8" t="s">
        <v>3153</v>
      </c>
      <c r="E94" s="8" t="s">
        <v>434</v>
      </c>
      <c r="F94" s="8" t="s">
        <v>408</v>
      </c>
      <c r="G94" s="8" t="s">
        <v>526</v>
      </c>
      <c r="H94" s="8" t="s">
        <v>9041</v>
      </c>
      <c r="I94" s="7" t="str">
        <f>VLOOKUP(payroll_active[[#This Row],[Reports to Person]], [1]!all_people[#All], 2, 0)</f>
        <v>476542951</v>
      </c>
      <c r="J94" s="8" t="s">
        <v>9042</v>
      </c>
      <c r="K94" s="8" t="str">
        <f>VLOOKUP(payroll_active[[#This Row],[Works for Corrected Majority]],[1]!Table1[#Data],2,0)</f>
        <v>476548982</v>
      </c>
      <c r="L94" s="8" t="s">
        <v>9042</v>
      </c>
      <c r="M94" s="7" t="str">
        <f>VLOOKUP(payroll_active[[#This Row],[Works for Group -OLD]], [1]!all_groups[#All], 2, 0)</f>
        <v>476548982</v>
      </c>
      <c r="N94" s="6" t="s">
        <v>63</v>
      </c>
      <c r="O94" s="6" t="s">
        <v>62</v>
      </c>
      <c r="P94" s="6" t="s">
        <v>69</v>
      </c>
      <c r="Q94" s="7"/>
      <c r="R94" s="9" t="s">
        <v>9048</v>
      </c>
      <c r="S94" s="9" t="s">
        <v>9044</v>
      </c>
      <c r="T94" s="9" t="s">
        <v>8509</v>
      </c>
      <c r="U94" s="9" t="s">
        <v>8515</v>
      </c>
      <c r="V94" s="9" t="s">
        <v>8501</v>
      </c>
      <c r="W94" s="4"/>
      <c r="AI94" s="4"/>
      <c r="AJ94" s="4"/>
      <c r="AK94" s="4"/>
    </row>
    <row r="95" spans="1:37" x14ac:dyDescent="0.2">
      <c r="A95" s="6" t="s">
        <v>921</v>
      </c>
      <c r="B95" s="7" t="str">
        <f>VLOOKUP(payroll_active[[#This Row],[Full Name]], [1]!all_ppl_post[#Data], 2, 0)</f>
        <v>1042183367</v>
      </c>
      <c r="C95" s="8" t="s">
        <v>922</v>
      </c>
      <c r="D95" s="8" t="s">
        <v>923</v>
      </c>
      <c r="E95" s="8" t="s">
        <v>698</v>
      </c>
      <c r="F95" s="8" t="s">
        <v>408</v>
      </c>
      <c r="G95" s="8" t="s">
        <v>526</v>
      </c>
      <c r="H95" s="8" t="s">
        <v>8755</v>
      </c>
      <c r="I95" s="7" t="str">
        <f>VLOOKUP(payroll_active[[#This Row],[Reports to Person]], [1]!all_people[#All], 2, 0)</f>
        <v>476542952</v>
      </c>
      <c r="J95" s="8" t="s">
        <v>8756</v>
      </c>
      <c r="K95" s="8" t="str">
        <f>VLOOKUP(payroll_active[[#This Row],[Works for Corrected Majority]],[1]!Table1[#Data],2,0)</f>
        <v>476549680</v>
      </c>
      <c r="L95" s="8" t="s">
        <v>8756</v>
      </c>
      <c r="M95" s="7" t="str">
        <f>VLOOKUP(payroll_active[[#This Row],[Works for Group -OLD]], [1]!all_groups[#All], 2, 0)</f>
        <v>476549680</v>
      </c>
      <c r="N95" s="6" t="s">
        <v>63</v>
      </c>
      <c r="O95" s="6" t="s">
        <v>62</v>
      </c>
      <c r="P95" s="6" t="s">
        <v>69</v>
      </c>
      <c r="Q95" s="7"/>
      <c r="R95" s="9" t="s">
        <v>8768</v>
      </c>
      <c r="S95" s="9" t="s">
        <v>8758</v>
      </c>
      <c r="T95" s="9" t="s">
        <v>8531</v>
      </c>
      <c r="U95" s="9" t="s">
        <v>8538</v>
      </c>
      <c r="V95" s="9" t="s">
        <v>8501</v>
      </c>
      <c r="W95" s="4"/>
      <c r="AI95" s="4"/>
      <c r="AJ95" s="4"/>
      <c r="AK95" s="4"/>
    </row>
    <row r="96" spans="1:37" x14ac:dyDescent="0.2">
      <c r="A96" s="6" t="s">
        <v>7454</v>
      </c>
      <c r="B96" s="7" t="str">
        <f>VLOOKUP(payroll_active[[#This Row],[Full Name]], [1]!all_ppl_post[#Data], 2, 0)</f>
        <v>476543176</v>
      </c>
      <c r="C96" s="8" t="s">
        <v>7455</v>
      </c>
      <c r="D96" s="8" t="s">
        <v>7456</v>
      </c>
      <c r="E96" s="8" t="s">
        <v>426</v>
      </c>
      <c r="F96" s="8" t="s">
        <v>408</v>
      </c>
      <c r="G96" s="8" t="s">
        <v>526</v>
      </c>
      <c r="H96" s="8" t="s">
        <v>8755</v>
      </c>
      <c r="I96" s="7" t="str">
        <f>VLOOKUP(payroll_active[[#This Row],[Reports to Person]], [1]!all_people[#All], 2, 0)</f>
        <v>476542952</v>
      </c>
      <c r="J96" s="8" t="s">
        <v>8756</v>
      </c>
      <c r="K96" s="8" t="str">
        <f>VLOOKUP(payroll_active[[#This Row],[Works for Corrected Majority]],[1]!Table1[#Data],2,0)</f>
        <v>476549680</v>
      </c>
      <c r="L96" s="8" t="s">
        <v>8756</v>
      </c>
      <c r="M96" s="7" t="str">
        <f>VLOOKUP(payroll_active[[#This Row],[Works for Group -OLD]], [1]!all_groups[#All], 2, 0)</f>
        <v>476549680</v>
      </c>
      <c r="N96" s="6" t="s">
        <v>63</v>
      </c>
      <c r="O96" s="6" t="s">
        <v>62</v>
      </c>
      <c r="P96" s="6" t="s">
        <v>69</v>
      </c>
      <c r="Q96" s="7"/>
      <c r="R96" s="9" t="s">
        <v>8767</v>
      </c>
      <c r="S96" s="9" t="s">
        <v>8758</v>
      </c>
      <c r="T96" s="9" t="s">
        <v>8531</v>
      </c>
      <c r="U96" s="9" t="s">
        <v>8549</v>
      </c>
      <c r="V96" s="9" t="s">
        <v>8501</v>
      </c>
      <c r="W96" s="4"/>
      <c r="AI96" s="4"/>
      <c r="AJ96" s="4"/>
      <c r="AK96" s="4"/>
    </row>
    <row r="97" spans="1:37" x14ac:dyDescent="0.2">
      <c r="A97" s="6" t="s">
        <v>7082</v>
      </c>
      <c r="B97" s="7" t="str">
        <f>VLOOKUP(payroll_active[[#This Row],[Full Name]], [1]!all_ppl_post[#Data], 2, 0)</f>
        <v>476543462</v>
      </c>
      <c r="C97" s="8" t="s">
        <v>7083</v>
      </c>
      <c r="D97" s="8" t="s">
        <v>7016</v>
      </c>
      <c r="E97" s="8" t="s">
        <v>2910</v>
      </c>
      <c r="F97" s="8" t="s">
        <v>408</v>
      </c>
      <c r="G97" s="8" t="s">
        <v>526</v>
      </c>
      <c r="H97" s="8" t="s">
        <v>8755</v>
      </c>
      <c r="I97" s="7" t="str">
        <f>VLOOKUP(payroll_active[[#This Row],[Reports to Person]], [1]!all_people[#All], 2, 0)</f>
        <v>476542952</v>
      </c>
      <c r="J97" s="8" t="s">
        <v>8756</v>
      </c>
      <c r="K97" s="8" t="str">
        <f>VLOOKUP(payroll_active[[#This Row],[Works for Corrected Majority]],[1]!Table1[#Data],2,0)</f>
        <v>476549680</v>
      </c>
      <c r="L97" s="8" t="s">
        <v>8756</v>
      </c>
      <c r="M97" s="7" t="str">
        <f>VLOOKUP(payroll_active[[#This Row],[Works for Group -OLD]], [1]!all_groups[#All], 2, 0)</f>
        <v>476549680</v>
      </c>
      <c r="N97" s="6" t="s">
        <v>63</v>
      </c>
      <c r="O97" s="6" t="s">
        <v>62</v>
      </c>
      <c r="P97" s="6" t="s">
        <v>69</v>
      </c>
      <c r="Q97" s="7"/>
      <c r="R97" s="9" t="s">
        <v>8766</v>
      </c>
      <c r="S97" s="9" t="s">
        <v>8758</v>
      </c>
      <c r="T97" s="9" t="s">
        <v>8531</v>
      </c>
      <c r="U97" s="9" t="s">
        <v>8705</v>
      </c>
      <c r="V97" s="9" t="s">
        <v>8501</v>
      </c>
      <c r="W97" s="4"/>
      <c r="AI97" s="4"/>
      <c r="AJ97" s="4"/>
      <c r="AK97" s="4"/>
    </row>
    <row r="98" spans="1:37" x14ac:dyDescent="0.2">
      <c r="A98" s="6" t="s">
        <v>6755</v>
      </c>
      <c r="B98" s="7" t="str">
        <f>VLOOKUP(payroll_active[[#This Row],[Full Name]], [1]!all_ppl_post[#Data], 2, 0)</f>
        <v>476543807</v>
      </c>
      <c r="C98" s="8" t="s">
        <v>6756</v>
      </c>
      <c r="D98" s="8" t="s">
        <v>6757</v>
      </c>
      <c r="E98" s="8" t="s">
        <v>1235</v>
      </c>
      <c r="F98" s="8" t="s">
        <v>408</v>
      </c>
      <c r="G98" s="8" t="s">
        <v>407</v>
      </c>
      <c r="H98" s="8" t="s">
        <v>8755</v>
      </c>
      <c r="I98" s="7" t="str">
        <f>VLOOKUP(payroll_active[[#This Row],[Reports to Person]], [1]!all_people[#All], 2, 0)</f>
        <v>476542952</v>
      </c>
      <c r="J98" s="8" t="s">
        <v>8756</v>
      </c>
      <c r="K98" s="8" t="str">
        <f>VLOOKUP(payroll_active[[#This Row],[Works for Corrected Majority]],[1]!Table1[#Data],2,0)</f>
        <v>476549680</v>
      </c>
      <c r="L98" s="8" t="s">
        <v>8756</v>
      </c>
      <c r="M98" s="7" t="str">
        <f>VLOOKUP(payroll_active[[#This Row],[Works for Group -OLD]], [1]!all_groups[#All], 2, 0)</f>
        <v>476549680</v>
      </c>
      <c r="N98" s="6" t="s">
        <v>63</v>
      </c>
      <c r="O98" s="6" t="s">
        <v>62</v>
      </c>
      <c r="P98" s="6" t="s">
        <v>69</v>
      </c>
      <c r="Q98" s="7"/>
      <c r="R98" s="9" t="s">
        <v>8757</v>
      </c>
      <c r="S98" s="9" t="s">
        <v>8758</v>
      </c>
      <c r="T98" s="9" t="s">
        <v>8512</v>
      </c>
      <c r="U98" s="9" t="s">
        <v>8759</v>
      </c>
      <c r="V98" s="9" t="s">
        <v>8501</v>
      </c>
      <c r="W98" s="4"/>
      <c r="AI98" s="4"/>
      <c r="AJ98" s="4"/>
      <c r="AK98" s="4"/>
    </row>
    <row r="99" spans="1:37" x14ac:dyDescent="0.2">
      <c r="A99" s="6" t="s">
        <v>3951</v>
      </c>
      <c r="B99" s="7" t="str">
        <f>VLOOKUP(payroll_active[[#This Row],[Full Name]], [1]!all_ppl_post[#Data], 2, 0)</f>
        <v>476548107</v>
      </c>
      <c r="C99" s="8" t="s">
        <v>3952</v>
      </c>
      <c r="D99" s="8" t="s">
        <v>3953</v>
      </c>
      <c r="E99" s="8" t="s">
        <v>916</v>
      </c>
      <c r="F99" s="8" t="s">
        <v>408</v>
      </c>
      <c r="G99" s="8" t="s">
        <v>526</v>
      </c>
      <c r="H99" s="8" t="s">
        <v>8755</v>
      </c>
      <c r="I99" s="7" t="str">
        <f>VLOOKUP(payroll_active[[#This Row],[Reports to Person]], [1]!all_people[#All], 2, 0)</f>
        <v>476542952</v>
      </c>
      <c r="J99" s="8" t="s">
        <v>8756</v>
      </c>
      <c r="K99" s="8" t="str">
        <f>VLOOKUP(payroll_active[[#This Row],[Works for Corrected Majority]],[1]!Table1[#Data],2,0)</f>
        <v>476549680</v>
      </c>
      <c r="L99" s="8" t="s">
        <v>8756</v>
      </c>
      <c r="M99" s="7" t="str">
        <f>VLOOKUP(payroll_active[[#This Row],[Works for Group -OLD]], [1]!all_groups[#All], 2, 0)</f>
        <v>476549680</v>
      </c>
      <c r="N99" s="6" t="s">
        <v>63</v>
      </c>
      <c r="O99" s="6" t="s">
        <v>62</v>
      </c>
      <c r="P99" s="6" t="s">
        <v>69</v>
      </c>
      <c r="Q99" s="7"/>
      <c r="R99" s="9" t="s">
        <v>8760</v>
      </c>
      <c r="S99" s="9" t="s">
        <v>8758</v>
      </c>
      <c r="T99" s="9" t="s">
        <v>8531</v>
      </c>
      <c r="U99" s="9" t="s">
        <v>8761</v>
      </c>
      <c r="V99" s="9" t="s">
        <v>8501</v>
      </c>
      <c r="W99" s="4"/>
      <c r="AI99" s="4"/>
      <c r="AJ99" s="4"/>
      <c r="AK99" s="4"/>
    </row>
    <row r="100" spans="1:37" x14ac:dyDescent="0.2">
      <c r="A100" s="6" t="s">
        <v>3944</v>
      </c>
      <c r="B100" s="7" t="str">
        <f>VLOOKUP(payroll_active[[#This Row],[Full Name]], [1]!all_ppl_post[#Data], 2, 0)</f>
        <v>476548113</v>
      </c>
      <c r="C100" s="8" t="s">
        <v>3945</v>
      </c>
      <c r="D100" s="8" t="s">
        <v>3946</v>
      </c>
      <c r="E100" s="8" t="s">
        <v>3947</v>
      </c>
      <c r="F100" s="8" t="s">
        <v>408</v>
      </c>
      <c r="G100" s="8" t="s">
        <v>526</v>
      </c>
      <c r="H100" s="8" t="s">
        <v>8755</v>
      </c>
      <c r="I100" s="7" t="str">
        <f>VLOOKUP(payroll_active[[#This Row],[Reports to Person]], [1]!all_people[#All], 2, 0)</f>
        <v>476542952</v>
      </c>
      <c r="J100" s="8" t="s">
        <v>8756</v>
      </c>
      <c r="K100" s="8" t="str">
        <f>VLOOKUP(payroll_active[[#This Row],[Works for Corrected Majority]],[1]!Table1[#Data],2,0)</f>
        <v>476549680</v>
      </c>
      <c r="L100" s="8" t="s">
        <v>8756</v>
      </c>
      <c r="M100" s="7" t="str">
        <f>VLOOKUP(payroll_active[[#This Row],[Works for Group -OLD]], [1]!all_groups[#All], 2, 0)</f>
        <v>476549680</v>
      </c>
      <c r="N100" s="6" t="s">
        <v>63</v>
      </c>
      <c r="O100" s="6" t="s">
        <v>62</v>
      </c>
      <c r="P100" s="6" t="s">
        <v>69</v>
      </c>
      <c r="Q100" s="7"/>
      <c r="R100" s="9" t="s">
        <v>8764</v>
      </c>
      <c r="S100" s="9" t="s">
        <v>8758</v>
      </c>
      <c r="T100" s="9" t="s">
        <v>8531</v>
      </c>
      <c r="U100" s="9" t="s">
        <v>8765</v>
      </c>
      <c r="V100" s="9" t="s">
        <v>8501</v>
      </c>
      <c r="W100" s="4"/>
      <c r="AI100" s="4"/>
      <c r="AJ100" s="4"/>
      <c r="AK100" s="4"/>
    </row>
    <row r="101" spans="1:37" x14ac:dyDescent="0.2">
      <c r="A101" s="6" t="s">
        <v>2343</v>
      </c>
      <c r="B101" s="7" t="str">
        <f>VLOOKUP(payroll_active[[#This Row],[Full Name]], [1]!all_ppl_post[#Data], 2, 0)</f>
        <v>681225286</v>
      </c>
      <c r="C101" s="8" t="s">
        <v>2344</v>
      </c>
      <c r="D101" s="8" t="s">
        <v>2345</v>
      </c>
      <c r="E101" s="8" t="s">
        <v>2346</v>
      </c>
      <c r="F101" s="8" t="s">
        <v>408</v>
      </c>
      <c r="G101" s="8" t="s">
        <v>526</v>
      </c>
      <c r="H101" s="8" t="s">
        <v>8755</v>
      </c>
      <c r="I101" s="7" t="str">
        <f>VLOOKUP(payroll_active[[#This Row],[Reports to Person]], [1]!all_people[#All], 2, 0)</f>
        <v>476542952</v>
      </c>
      <c r="J101" s="8" t="s">
        <v>8756</v>
      </c>
      <c r="K101" s="8" t="str">
        <f>VLOOKUP(payroll_active[[#This Row],[Works for Corrected Majority]],[1]!Table1[#Data],2,0)</f>
        <v>476549680</v>
      </c>
      <c r="L101" s="8" t="s">
        <v>8756</v>
      </c>
      <c r="M101" s="7" t="str">
        <f>VLOOKUP(payroll_active[[#This Row],[Works for Group -OLD]], [1]!all_groups[#All], 2, 0)</f>
        <v>476549680</v>
      </c>
      <c r="N101" s="6" t="s">
        <v>63</v>
      </c>
      <c r="O101" s="6" t="s">
        <v>62</v>
      </c>
      <c r="P101" s="6" t="s">
        <v>69</v>
      </c>
      <c r="Q101" s="7"/>
      <c r="R101" s="9" t="s">
        <v>8762</v>
      </c>
      <c r="S101" s="9" t="s">
        <v>8758</v>
      </c>
      <c r="T101" s="9" t="s">
        <v>8531</v>
      </c>
      <c r="U101" s="9" t="s">
        <v>8763</v>
      </c>
      <c r="V101" s="9" t="s">
        <v>8501</v>
      </c>
      <c r="W101" s="4"/>
      <c r="AI101" s="4"/>
      <c r="AJ101" s="4"/>
      <c r="AK101" s="4"/>
    </row>
    <row r="102" spans="1:37" x14ac:dyDescent="0.2">
      <c r="A102" s="6" t="s">
        <v>784</v>
      </c>
      <c r="B102" s="7" t="str">
        <f>VLOOKUP(payroll_active[[#This Row],[Full Name]], [1]!all_ppl_post[#Data], 2, 0)</f>
        <v>1042183405</v>
      </c>
      <c r="C102" s="8" t="s">
        <v>785</v>
      </c>
      <c r="D102" s="8" t="s">
        <v>786</v>
      </c>
      <c r="E102" s="8" t="s">
        <v>787</v>
      </c>
      <c r="F102" s="8" t="s">
        <v>408</v>
      </c>
      <c r="G102" s="8" t="s">
        <v>526</v>
      </c>
      <c r="H102" s="8" t="s">
        <v>10610</v>
      </c>
      <c r="I102" s="7" t="str">
        <f>VLOOKUP(payroll_active[[#This Row],[Reports to Person]], [1]!all_people[#All], 2, 0)</f>
        <v>476542953</v>
      </c>
      <c r="J102" s="8" t="s">
        <v>10611</v>
      </c>
      <c r="K102" s="8" t="str">
        <f>VLOOKUP(payroll_active[[#This Row],[Works for Corrected Majority]],[1]!Table1[#Data],2,0)</f>
        <v>476548979</v>
      </c>
      <c r="L102" s="8" t="s">
        <v>9023</v>
      </c>
      <c r="M102" s="7" t="e">
        <f>VLOOKUP(payroll_active[[#This Row],[Works for Group -OLD]], [1]!all_groups[#All], 2, 0)</f>
        <v>#N/A</v>
      </c>
      <c r="N102" s="6" t="s">
        <v>63</v>
      </c>
      <c r="O102" s="6" t="s">
        <v>62</v>
      </c>
      <c r="P102" s="6" t="s">
        <v>69</v>
      </c>
      <c r="Q102" s="7"/>
      <c r="R102" s="9" t="s">
        <v>9037</v>
      </c>
      <c r="S102" s="9" t="s">
        <v>9025</v>
      </c>
      <c r="T102" s="9" t="s">
        <v>8842</v>
      </c>
      <c r="U102" s="9" t="s">
        <v>9038</v>
      </c>
      <c r="V102" s="9" t="s">
        <v>8501</v>
      </c>
      <c r="W102" s="4"/>
      <c r="AI102" s="4"/>
      <c r="AJ102" s="4"/>
      <c r="AK102" s="4"/>
    </row>
    <row r="103" spans="1:37" x14ac:dyDescent="0.2">
      <c r="A103" s="6" t="s">
        <v>778</v>
      </c>
      <c r="B103" s="7" t="str">
        <f>VLOOKUP(payroll_active[[#This Row],[Full Name]], [1]!all_ppl_post[#Data], 2, 0)</f>
        <v>1042183407</v>
      </c>
      <c r="C103" s="8" t="s">
        <v>779</v>
      </c>
      <c r="D103" s="8" t="s">
        <v>780</v>
      </c>
      <c r="E103" s="8" t="s">
        <v>781</v>
      </c>
      <c r="F103" s="8" t="s">
        <v>408</v>
      </c>
      <c r="G103" s="8" t="s">
        <v>526</v>
      </c>
      <c r="H103" s="8" t="s">
        <v>10610</v>
      </c>
      <c r="I103" s="7" t="str">
        <f>VLOOKUP(payroll_active[[#This Row],[Reports to Person]], [1]!all_people[#All], 2, 0)</f>
        <v>476542953</v>
      </c>
      <c r="J103" s="8" t="s">
        <v>10611</v>
      </c>
      <c r="K103" s="8" t="str">
        <f>VLOOKUP(payroll_active[[#This Row],[Works for Corrected Majority]],[1]!Table1[#Data],2,0)</f>
        <v>476548979</v>
      </c>
      <c r="L103" s="8" t="s">
        <v>9023</v>
      </c>
      <c r="M103" s="7" t="e">
        <f>VLOOKUP(payroll_active[[#This Row],[Works for Group -OLD]], [1]!all_groups[#All], 2, 0)</f>
        <v>#N/A</v>
      </c>
      <c r="N103" s="6" t="s">
        <v>63</v>
      </c>
      <c r="O103" s="6" t="s">
        <v>62</v>
      </c>
      <c r="P103" s="6" t="s">
        <v>69</v>
      </c>
      <c r="Q103" s="7"/>
      <c r="R103" s="9" t="s">
        <v>9039</v>
      </c>
      <c r="S103" s="9" t="s">
        <v>9025</v>
      </c>
      <c r="T103" s="9" t="s">
        <v>8842</v>
      </c>
      <c r="U103" s="9" t="s">
        <v>8934</v>
      </c>
      <c r="V103" s="9" t="s">
        <v>8501</v>
      </c>
      <c r="W103" s="4"/>
      <c r="AI103" s="4"/>
      <c r="AJ103" s="4"/>
      <c r="AK103" s="4"/>
    </row>
    <row r="104" spans="1:37" x14ac:dyDescent="0.2">
      <c r="A104" s="6" t="s">
        <v>773</v>
      </c>
      <c r="B104" s="7" t="str">
        <f>VLOOKUP(payroll_active[[#This Row],[Full Name]], [1]!all_ppl_post[#Data], 2, 0)</f>
        <v>1042183408</v>
      </c>
      <c r="C104" s="8" t="s">
        <v>774</v>
      </c>
      <c r="D104" s="8" t="s">
        <v>775</v>
      </c>
      <c r="E104" s="8" t="s">
        <v>521</v>
      </c>
      <c r="F104" s="8" t="s">
        <v>408</v>
      </c>
      <c r="G104" s="8" t="s">
        <v>526</v>
      </c>
      <c r="H104" s="8" t="s">
        <v>10610</v>
      </c>
      <c r="I104" s="7" t="str">
        <f>VLOOKUP(payroll_active[[#This Row],[Reports to Person]], [1]!all_people[#All], 2, 0)</f>
        <v>476542953</v>
      </c>
      <c r="J104" s="8" t="s">
        <v>10611</v>
      </c>
      <c r="K104" s="8" t="str">
        <f>VLOOKUP(payroll_active[[#This Row],[Works for Corrected Majority]],[1]!Table1[#Data],2,0)</f>
        <v>476548979</v>
      </c>
      <c r="L104" s="8" t="s">
        <v>9023</v>
      </c>
      <c r="M104" s="7" t="e">
        <f>VLOOKUP(payroll_active[[#This Row],[Works for Group -OLD]], [1]!all_groups[#All], 2, 0)</f>
        <v>#N/A</v>
      </c>
      <c r="N104" s="6" t="s">
        <v>63</v>
      </c>
      <c r="O104" s="6" t="s">
        <v>62</v>
      </c>
      <c r="P104" s="6" t="s">
        <v>69</v>
      </c>
      <c r="Q104" s="7"/>
      <c r="R104" s="9" t="s">
        <v>9040</v>
      </c>
      <c r="S104" s="9" t="s">
        <v>9025</v>
      </c>
      <c r="T104" s="9" t="s">
        <v>8842</v>
      </c>
      <c r="U104" s="9" t="s">
        <v>8507</v>
      </c>
      <c r="V104" s="9" t="s">
        <v>8501</v>
      </c>
      <c r="W104" s="4"/>
      <c r="AI104" s="4"/>
      <c r="AJ104" s="4"/>
      <c r="AK104" s="4"/>
    </row>
    <row r="105" spans="1:37" x14ac:dyDescent="0.2">
      <c r="A105" s="6" t="s">
        <v>4857</v>
      </c>
      <c r="B105" s="7" t="str">
        <f>VLOOKUP(payroll_active[[#This Row],[Full Name]], [1]!all_ppl_post[#Data], 2, 0)</f>
        <v>476546410</v>
      </c>
      <c r="C105" s="8" t="s">
        <v>4858</v>
      </c>
      <c r="D105" s="8" t="s">
        <v>4859</v>
      </c>
      <c r="E105" s="8" t="s">
        <v>426</v>
      </c>
      <c r="F105" s="8" t="s">
        <v>408</v>
      </c>
      <c r="G105" s="8" t="s">
        <v>526</v>
      </c>
      <c r="H105" s="8" t="s">
        <v>10610</v>
      </c>
      <c r="I105" s="7" t="str">
        <f>VLOOKUP(payroll_active[[#This Row],[Reports to Person]], [1]!all_people[#All], 2, 0)</f>
        <v>476542953</v>
      </c>
      <c r="J105" s="8" t="s">
        <v>10611</v>
      </c>
      <c r="K105" s="8" t="str">
        <f>VLOOKUP(payroll_active[[#This Row],[Works for Corrected Majority]],[1]!Table1[#Data],2,0)</f>
        <v>476548979</v>
      </c>
      <c r="L105" s="8" t="s">
        <v>9023</v>
      </c>
      <c r="M105" s="7" t="e">
        <f>VLOOKUP(payroll_active[[#This Row],[Works for Group -OLD]], [1]!all_groups[#All], 2, 0)</f>
        <v>#N/A</v>
      </c>
      <c r="N105" s="6" t="s">
        <v>63</v>
      </c>
      <c r="O105" s="6" t="s">
        <v>62</v>
      </c>
      <c r="P105" s="6" t="s">
        <v>69</v>
      </c>
      <c r="Q105" s="7"/>
      <c r="R105" s="9" t="s">
        <v>9024</v>
      </c>
      <c r="S105" s="9" t="s">
        <v>9025</v>
      </c>
      <c r="T105" s="9" t="s">
        <v>8842</v>
      </c>
      <c r="U105" s="9" t="s">
        <v>8549</v>
      </c>
      <c r="V105" s="9" t="s">
        <v>8501</v>
      </c>
      <c r="W105" s="4"/>
      <c r="AI105" s="4"/>
      <c r="AJ105" s="4"/>
      <c r="AK105" s="4"/>
    </row>
    <row r="106" spans="1:37" x14ac:dyDescent="0.2">
      <c r="A106" s="6" t="s">
        <v>4723</v>
      </c>
      <c r="B106" s="7" t="str">
        <f>VLOOKUP(payroll_active[[#This Row],[Full Name]], [1]!all_ppl_post[#Data], 2, 0)</f>
        <v>476546595</v>
      </c>
      <c r="C106" s="8" t="s">
        <v>4724</v>
      </c>
      <c r="D106" s="8" t="s">
        <v>4725</v>
      </c>
      <c r="E106" s="8" t="s">
        <v>1051</v>
      </c>
      <c r="F106" s="8" t="s">
        <v>408</v>
      </c>
      <c r="G106" s="8" t="s">
        <v>526</v>
      </c>
      <c r="H106" s="8" t="s">
        <v>10610</v>
      </c>
      <c r="I106" s="7" t="str">
        <f>VLOOKUP(payroll_active[[#This Row],[Reports to Person]], [1]!all_people[#All], 2, 0)</f>
        <v>476542953</v>
      </c>
      <c r="J106" s="8" t="s">
        <v>10611</v>
      </c>
      <c r="K106" s="8" t="str">
        <f>VLOOKUP(payroll_active[[#This Row],[Works for Corrected Majority]],[1]!Table1[#Data],2,0)</f>
        <v>476548979</v>
      </c>
      <c r="L106" s="8" t="s">
        <v>9023</v>
      </c>
      <c r="M106" s="7" t="e">
        <f>VLOOKUP(payroll_active[[#This Row],[Works for Group -OLD]], [1]!all_groups[#All], 2, 0)</f>
        <v>#N/A</v>
      </c>
      <c r="N106" s="6" t="s">
        <v>63</v>
      </c>
      <c r="O106" s="6" t="s">
        <v>62</v>
      </c>
      <c r="P106" s="6" t="s">
        <v>69</v>
      </c>
      <c r="Q106" s="7"/>
      <c r="R106" s="9" t="s">
        <v>9033</v>
      </c>
      <c r="S106" s="9" t="s">
        <v>9025</v>
      </c>
      <c r="T106" s="9" t="s">
        <v>8842</v>
      </c>
      <c r="U106" s="9" t="s">
        <v>9027</v>
      </c>
      <c r="V106" s="9" t="s">
        <v>8501</v>
      </c>
      <c r="W106" s="4"/>
      <c r="AI106" s="4"/>
      <c r="AJ106" s="4"/>
      <c r="AK106" s="4"/>
    </row>
    <row r="107" spans="1:37" x14ac:dyDescent="0.2">
      <c r="A107" s="6" t="s">
        <v>4707</v>
      </c>
      <c r="B107" s="7" t="str">
        <f>VLOOKUP(payroll_active[[#This Row],[Full Name]], [1]!all_ppl_post[#Data], 2, 0)</f>
        <v>476546603</v>
      </c>
      <c r="C107" s="8" t="s">
        <v>4708</v>
      </c>
      <c r="D107" s="8" t="s">
        <v>4709</v>
      </c>
      <c r="E107" s="8" t="s">
        <v>4710</v>
      </c>
      <c r="F107" s="8" t="s">
        <v>408</v>
      </c>
      <c r="G107" s="8" t="s">
        <v>526</v>
      </c>
      <c r="H107" s="8" t="s">
        <v>10610</v>
      </c>
      <c r="I107" s="7" t="str">
        <f>VLOOKUP(payroll_active[[#This Row],[Reports to Person]], [1]!all_people[#All], 2, 0)</f>
        <v>476542953</v>
      </c>
      <c r="J107" s="8" t="s">
        <v>10611</v>
      </c>
      <c r="K107" s="8" t="str">
        <f>VLOOKUP(payroll_active[[#This Row],[Works for Corrected Majority]],[1]!Table1[#Data],2,0)</f>
        <v>476548979</v>
      </c>
      <c r="L107" s="8" t="s">
        <v>9023</v>
      </c>
      <c r="M107" s="7" t="e">
        <f>VLOOKUP(payroll_active[[#This Row],[Works for Group -OLD]], [1]!all_groups[#All], 2, 0)</f>
        <v>#N/A</v>
      </c>
      <c r="N107" s="6" t="s">
        <v>63</v>
      </c>
      <c r="O107" s="6" t="s">
        <v>62</v>
      </c>
      <c r="P107" s="6" t="s">
        <v>69</v>
      </c>
      <c r="Q107" s="7"/>
      <c r="R107" s="9" t="s">
        <v>9034</v>
      </c>
      <c r="S107" s="9" t="s">
        <v>9025</v>
      </c>
      <c r="T107" s="9" t="s">
        <v>8842</v>
      </c>
      <c r="U107" s="9" t="s">
        <v>9035</v>
      </c>
      <c r="V107" s="9" t="s">
        <v>8501</v>
      </c>
      <c r="W107" s="4"/>
      <c r="AI107" s="4"/>
      <c r="AJ107" s="4"/>
      <c r="AK107" s="4"/>
    </row>
    <row r="108" spans="1:37" x14ac:dyDescent="0.2">
      <c r="A108" s="6" t="s">
        <v>4684</v>
      </c>
      <c r="B108" s="7" t="str">
        <f>VLOOKUP(payroll_active[[#This Row],[Full Name]], [1]!all_ppl_post[#Data], 2, 0)</f>
        <v>476546624</v>
      </c>
      <c r="C108" s="8" t="s">
        <v>4685</v>
      </c>
      <c r="D108" s="8" t="s">
        <v>4686</v>
      </c>
      <c r="E108" s="8" t="s">
        <v>624</v>
      </c>
      <c r="F108" s="8" t="s">
        <v>408</v>
      </c>
      <c r="G108" s="8" t="s">
        <v>526</v>
      </c>
      <c r="H108" s="8" t="s">
        <v>10610</v>
      </c>
      <c r="I108" s="7" t="str">
        <f>VLOOKUP(payroll_active[[#This Row],[Reports to Person]], [1]!all_people[#All], 2, 0)</f>
        <v>476542953</v>
      </c>
      <c r="J108" s="8" t="s">
        <v>10611</v>
      </c>
      <c r="K108" s="8" t="str">
        <f>VLOOKUP(payroll_active[[#This Row],[Works for Corrected Majority]],[1]!Table1[#Data],2,0)</f>
        <v>476548979</v>
      </c>
      <c r="L108" s="8" t="s">
        <v>9023</v>
      </c>
      <c r="M108" s="7" t="e">
        <f>VLOOKUP(payroll_active[[#This Row],[Works for Group -OLD]], [1]!all_groups[#All], 2, 0)</f>
        <v>#N/A</v>
      </c>
      <c r="N108" s="6" t="s">
        <v>63</v>
      </c>
      <c r="O108" s="6" t="s">
        <v>62</v>
      </c>
      <c r="P108" s="6" t="s">
        <v>69</v>
      </c>
      <c r="Q108" s="7"/>
      <c r="R108" s="9" t="s">
        <v>9036</v>
      </c>
      <c r="S108" s="9" t="s">
        <v>9025</v>
      </c>
      <c r="T108" s="9" t="s">
        <v>8842</v>
      </c>
      <c r="U108" s="9" t="s">
        <v>8606</v>
      </c>
      <c r="V108" s="9" t="s">
        <v>8501</v>
      </c>
      <c r="W108" s="4"/>
      <c r="AI108" s="4"/>
      <c r="AJ108" s="4"/>
      <c r="AK108" s="4"/>
    </row>
    <row r="109" spans="1:37" x14ac:dyDescent="0.2">
      <c r="A109" s="6" t="s">
        <v>3145</v>
      </c>
      <c r="B109" s="7" t="str">
        <f>VLOOKUP(payroll_active[[#This Row],[Full Name]], [1]!all_ppl_post[#Data], 2, 0)</f>
        <v>567679240</v>
      </c>
      <c r="C109" s="8" t="s">
        <v>3146</v>
      </c>
      <c r="D109" s="8" t="s">
        <v>3147</v>
      </c>
      <c r="E109" s="8" t="s">
        <v>3148</v>
      </c>
      <c r="F109" s="8" t="s">
        <v>408</v>
      </c>
      <c r="G109" s="8" t="s">
        <v>526</v>
      </c>
      <c r="H109" s="8" t="s">
        <v>10610</v>
      </c>
      <c r="I109" s="7" t="str">
        <f>VLOOKUP(payroll_active[[#This Row],[Reports to Person]], [1]!all_people[#All], 2, 0)</f>
        <v>476542953</v>
      </c>
      <c r="J109" s="8" t="s">
        <v>10611</v>
      </c>
      <c r="K109" s="8" t="str">
        <f>VLOOKUP(payroll_active[[#This Row],[Works for Corrected Majority]],[1]!Table1[#Data],2,0)</f>
        <v>476548979</v>
      </c>
      <c r="L109" s="8" t="s">
        <v>9023</v>
      </c>
      <c r="M109" s="7" t="e">
        <f>VLOOKUP(payroll_active[[#This Row],[Works for Group -OLD]], [1]!all_groups[#All], 2, 0)</f>
        <v>#N/A</v>
      </c>
      <c r="N109" s="6" t="s">
        <v>63</v>
      </c>
      <c r="O109" s="6" t="s">
        <v>62</v>
      </c>
      <c r="P109" s="6" t="s">
        <v>69</v>
      </c>
      <c r="Q109" s="7"/>
      <c r="R109" s="9" t="s">
        <v>9028</v>
      </c>
      <c r="S109" s="9" t="s">
        <v>9025</v>
      </c>
      <c r="T109" s="9" t="s">
        <v>8842</v>
      </c>
      <c r="U109" s="9" t="s">
        <v>9029</v>
      </c>
      <c r="V109" s="9" t="s">
        <v>8501</v>
      </c>
      <c r="W109" s="4"/>
      <c r="AI109" s="4"/>
      <c r="AJ109" s="4"/>
      <c r="AK109" s="4"/>
    </row>
    <row r="110" spans="1:37" x14ac:dyDescent="0.2">
      <c r="A110" s="6" t="s">
        <v>2766</v>
      </c>
      <c r="B110" s="7" t="str">
        <f>VLOOKUP(payroll_active[[#This Row],[Full Name]], [1]!all_ppl_post[#Data], 2, 0)</f>
        <v>568447746</v>
      </c>
      <c r="C110" s="8" t="s">
        <v>2762</v>
      </c>
      <c r="D110" s="8" t="s">
        <v>2206</v>
      </c>
      <c r="E110" s="8" t="s">
        <v>957</v>
      </c>
      <c r="F110" s="8" t="s">
        <v>408</v>
      </c>
      <c r="G110" s="8" t="s">
        <v>407</v>
      </c>
      <c r="H110" s="8" t="s">
        <v>10610</v>
      </c>
      <c r="I110" s="7" t="str">
        <f>VLOOKUP(payroll_active[[#This Row],[Reports to Person]], [1]!all_people[#All], 2, 0)</f>
        <v>476542953</v>
      </c>
      <c r="J110" s="8" t="s">
        <v>10611</v>
      </c>
      <c r="K110" s="8" t="str">
        <f>VLOOKUP(payroll_active[[#This Row],[Works for Corrected Majority]],[1]!Table1[#Data],2,0)</f>
        <v>476548979</v>
      </c>
      <c r="L110" s="8" t="s">
        <v>9023</v>
      </c>
      <c r="M110" s="7" t="e">
        <f>VLOOKUP(payroll_active[[#This Row],[Works for Group -OLD]], [1]!all_groups[#All], 2, 0)</f>
        <v>#N/A</v>
      </c>
      <c r="N110" s="6" t="s">
        <v>63</v>
      </c>
      <c r="O110" s="6" t="s">
        <v>62</v>
      </c>
      <c r="P110" s="6" t="s">
        <v>69</v>
      </c>
      <c r="Q110" s="7"/>
      <c r="R110" s="9" t="s">
        <v>9032</v>
      </c>
      <c r="S110" s="9" t="s">
        <v>9025</v>
      </c>
      <c r="T110" s="9" t="s">
        <v>8512</v>
      </c>
      <c r="U110" s="9" t="s">
        <v>8630</v>
      </c>
      <c r="V110" s="9" t="s">
        <v>8501</v>
      </c>
      <c r="W110" s="4"/>
      <c r="AI110" s="4"/>
      <c r="AJ110" s="4"/>
      <c r="AK110" s="4"/>
    </row>
    <row r="111" spans="1:37" x14ac:dyDescent="0.2">
      <c r="A111" s="6" t="s">
        <v>2693</v>
      </c>
      <c r="B111" s="7" t="str">
        <f>VLOOKUP(payroll_active[[#This Row],[Full Name]], [1]!all_ppl_post[#Data], 2, 0)</f>
        <v>625374586</v>
      </c>
      <c r="C111" s="8" t="s">
        <v>2694</v>
      </c>
      <c r="D111" s="8" t="s">
        <v>575</v>
      </c>
      <c r="E111" s="8" t="s">
        <v>2695</v>
      </c>
      <c r="F111" s="8" t="s">
        <v>408</v>
      </c>
      <c r="G111" s="8" t="s">
        <v>526</v>
      </c>
      <c r="H111" s="8" t="s">
        <v>10610</v>
      </c>
      <c r="I111" s="7" t="str">
        <f>VLOOKUP(payroll_active[[#This Row],[Reports to Person]], [1]!all_people[#All], 2, 0)</f>
        <v>476542953</v>
      </c>
      <c r="J111" s="8" t="s">
        <v>10611</v>
      </c>
      <c r="K111" s="8" t="str">
        <f>VLOOKUP(payroll_active[[#This Row],[Works for Corrected Majority]],[1]!Table1[#Data],2,0)</f>
        <v>476548979</v>
      </c>
      <c r="L111" s="8" t="s">
        <v>9023</v>
      </c>
      <c r="M111" s="7" t="e">
        <f>VLOOKUP(payroll_active[[#This Row],[Works for Group -OLD]], [1]!all_groups[#All], 2, 0)</f>
        <v>#N/A</v>
      </c>
      <c r="N111" s="6" t="s">
        <v>63</v>
      </c>
      <c r="O111" s="6" t="s">
        <v>62</v>
      </c>
      <c r="P111" s="6" t="s">
        <v>69</v>
      </c>
      <c r="Q111" s="7"/>
      <c r="R111" s="9" t="s">
        <v>9030</v>
      </c>
      <c r="S111" s="9" t="s">
        <v>9025</v>
      </c>
      <c r="T111" s="9" t="s">
        <v>8842</v>
      </c>
      <c r="U111" s="9" t="s">
        <v>9031</v>
      </c>
      <c r="V111" s="9" t="s">
        <v>8501</v>
      </c>
      <c r="W111" s="4"/>
      <c r="AI111" s="4"/>
      <c r="AJ111" s="4"/>
      <c r="AK111" s="4"/>
    </row>
    <row r="112" spans="1:37" x14ac:dyDescent="0.2">
      <c r="A112" s="6" t="s">
        <v>2688</v>
      </c>
      <c r="B112" s="7" t="str">
        <f>VLOOKUP(payroll_active[[#This Row],[Full Name]], [1]!all_ppl_post[#Data], 2, 0)</f>
        <v>625374588</v>
      </c>
      <c r="C112" s="8" t="s">
        <v>2689</v>
      </c>
      <c r="D112" s="8" t="s">
        <v>2690</v>
      </c>
      <c r="E112" s="8" t="s">
        <v>1051</v>
      </c>
      <c r="F112" s="8" t="s">
        <v>408</v>
      </c>
      <c r="G112" s="8" t="s">
        <v>526</v>
      </c>
      <c r="H112" s="8" t="s">
        <v>10610</v>
      </c>
      <c r="I112" s="7" t="str">
        <f>VLOOKUP(payroll_active[[#This Row],[Reports to Person]], [1]!all_people[#All], 2, 0)</f>
        <v>476542953</v>
      </c>
      <c r="J112" s="8" t="s">
        <v>10611</v>
      </c>
      <c r="K112" s="8" t="str">
        <f>VLOOKUP(payroll_active[[#This Row],[Works for Corrected Majority]],[1]!Table1[#Data],2,0)</f>
        <v>476548979</v>
      </c>
      <c r="L112" s="8" t="s">
        <v>9023</v>
      </c>
      <c r="M112" s="7" t="e">
        <f>VLOOKUP(payroll_active[[#This Row],[Works for Group -OLD]], [1]!all_groups[#All], 2, 0)</f>
        <v>#N/A</v>
      </c>
      <c r="N112" s="6" t="s">
        <v>63</v>
      </c>
      <c r="O112" s="6" t="s">
        <v>62</v>
      </c>
      <c r="P112" s="6" t="s">
        <v>69</v>
      </c>
      <c r="Q112" s="7"/>
      <c r="R112" s="9" t="s">
        <v>9026</v>
      </c>
      <c r="S112" s="9" t="s">
        <v>9025</v>
      </c>
      <c r="T112" s="9" t="s">
        <v>8842</v>
      </c>
      <c r="U112" s="9" t="s">
        <v>9027</v>
      </c>
      <c r="V112" s="9" t="s">
        <v>8501</v>
      </c>
      <c r="W112" s="4"/>
      <c r="AI112" s="4"/>
      <c r="AJ112" s="4"/>
      <c r="AK112" s="4"/>
    </row>
    <row r="113" spans="1:37" x14ac:dyDescent="0.2">
      <c r="A113" s="6" t="s">
        <v>629</v>
      </c>
      <c r="B113" s="7" t="str">
        <f>VLOOKUP(payroll_active[[#This Row],[Full Name]], [1]!all_ppl_post[#Data], 2, 0)</f>
        <v>1042183461</v>
      </c>
      <c r="C113" s="8" t="s">
        <v>630</v>
      </c>
      <c r="D113" s="8" t="s">
        <v>631</v>
      </c>
      <c r="E113" s="8" t="s">
        <v>632</v>
      </c>
      <c r="F113" s="8" t="s">
        <v>408</v>
      </c>
      <c r="G113" s="8" t="s">
        <v>526</v>
      </c>
      <c r="H113" s="8" t="s">
        <v>9731</v>
      </c>
      <c r="I113" s="7" t="str">
        <f>VLOOKUP(payroll_active[[#This Row],[Reports to Person]], [1]!all_people[#All], 2, 0)</f>
        <v>476542954</v>
      </c>
      <c r="J113" s="8" t="s">
        <v>9732</v>
      </c>
      <c r="K113" s="8" t="str">
        <f>VLOOKUP(payroll_active[[#This Row],[Works for Corrected Majority]],[1]!Table1[#Data],2,0)</f>
        <v>476549400</v>
      </c>
      <c r="L113" s="8" t="s">
        <v>9732</v>
      </c>
      <c r="M113" s="7" t="str">
        <f>VLOOKUP(payroll_active[[#This Row],[Works for Group -OLD]], [1]!all_groups[#All], 2, 0)</f>
        <v>476549400</v>
      </c>
      <c r="N113" s="6" t="s">
        <v>63</v>
      </c>
      <c r="O113" s="6" t="s">
        <v>62</v>
      </c>
      <c r="P113" s="6" t="s">
        <v>69</v>
      </c>
      <c r="Q113" s="7"/>
      <c r="R113" s="9" t="s">
        <v>9760</v>
      </c>
      <c r="S113" s="9" t="s">
        <v>9734</v>
      </c>
      <c r="T113" s="9" t="s">
        <v>9657</v>
      </c>
      <c r="U113" s="9" t="s">
        <v>9739</v>
      </c>
      <c r="V113" s="9" t="s">
        <v>8501</v>
      </c>
      <c r="W113" s="4"/>
      <c r="AI113" s="4"/>
      <c r="AJ113" s="4"/>
      <c r="AK113" s="4"/>
    </row>
    <row r="114" spans="1:37" x14ac:dyDescent="0.2">
      <c r="A114" s="6" t="s">
        <v>8189</v>
      </c>
      <c r="B114" s="7" t="str">
        <f>VLOOKUP(payroll_active[[#This Row],[Full Name]], [1]!all_ppl_post[#Data], 2, 0)</f>
        <v>476542365</v>
      </c>
      <c r="C114" s="8" t="s">
        <v>7054</v>
      </c>
      <c r="D114" s="8" t="s">
        <v>8190</v>
      </c>
      <c r="E114" s="8" t="s">
        <v>8191</v>
      </c>
      <c r="F114" s="8" t="s">
        <v>408</v>
      </c>
      <c r="G114" s="8" t="s">
        <v>526</v>
      </c>
      <c r="H114" s="8" t="s">
        <v>9731</v>
      </c>
      <c r="I114" s="7" t="str">
        <f>VLOOKUP(payroll_active[[#This Row],[Reports to Person]], [1]!all_people[#All], 2, 0)</f>
        <v>476542954</v>
      </c>
      <c r="J114" s="8" t="s">
        <v>9732</v>
      </c>
      <c r="K114" s="8" t="str">
        <f>VLOOKUP(payroll_active[[#This Row],[Works for Corrected Majority]],[1]!Table1[#Data],2,0)</f>
        <v>476549400</v>
      </c>
      <c r="L114" s="8" t="s">
        <v>9732</v>
      </c>
      <c r="M114" s="7" t="str">
        <f>VLOOKUP(payroll_active[[#This Row],[Works for Group -OLD]], [1]!all_groups[#All], 2, 0)</f>
        <v>476549400</v>
      </c>
      <c r="N114" s="6" t="s">
        <v>63</v>
      </c>
      <c r="O114" s="6" t="s">
        <v>62</v>
      </c>
      <c r="P114" s="6" t="s">
        <v>69</v>
      </c>
      <c r="Q114" s="7"/>
      <c r="R114" s="9" t="s">
        <v>9733</v>
      </c>
      <c r="S114" s="9" t="s">
        <v>9734</v>
      </c>
      <c r="T114" s="9" t="s">
        <v>9735</v>
      </c>
      <c r="U114" s="9" t="s">
        <v>9736</v>
      </c>
      <c r="V114" s="9" t="s">
        <v>8501</v>
      </c>
      <c r="W114" s="4"/>
      <c r="AI114" s="4"/>
      <c r="AJ114" s="4"/>
      <c r="AK114" s="4"/>
    </row>
    <row r="115" spans="1:37" x14ac:dyDescent="0.2">
      <c r="A115" s="6" t="s">
        <v>8175</v>
      </c>
      <c r="B115" s="7" t="str">
        <f>VLOOKUP(payroll_active[[#This Row],[Full Name]], [1]!all_ppl_post[#Data], 2, 0)</f>
        <v>476542374</v>
      </c>
      <c r="C115" s="8" t="s">
        <v>2762</v>
      </c>
      <c r="D115" s="8" t="s">
        <v>8176</v>
      </c>
      <c r="E115" s="8" t="s">
        <v>2104</v>
      </c>
      <c r="F115" s="8" t="s">
        <v>408</v>
      </c>
      <c r="G115" s="8" t="s">
        <v>526</v>
      </c>
      <c r="H115" s="8" t="s">
        <v>9731</v>
      </c>
      <c r="I115" s="7" t="str">
        <f>VLOOKUP(payroll_active[[#This Row],[Reports to Person]], [1]!all_people[#All], 2, 0)</f>
        <v>476542954</v>
      </c>
      <c r="J115" s="8" t="s">
        <v>9732</v>
      </c>
      <c r="K115" s="8" t="str">
        <f>VLOOKUP(payroll_active[[#This Row],[Works for Corrected Majority]],[1]!Table1[#Data],2,0)</f>
        <v>476549400</v>
      </c>
      <c r="L115" s="8" t="s">
        <v>9732</v>
      </c>
      <c r="M115" s="7" t="str">
        <f>VLOOKUP(payroll_active[[#This Row],[Works for Group -OLD]], [1]!all_groups[#All], 2, 0)</f>
        <v>476549400</v>
      </c>
      <c r="N115" s="6" t="s">
        <v>63</v>
      </c>
      <c r="O115" s="6" t="s">
        <v>62</v>
      </c>
      <c r="P115" s="6" t="s">
        <v>69</v>
      </c>
      <c r="Q115" s="7"/>
      <c r="R115" s="9" t="s">
        <v>9747</v>
      </c>
      <c r="S115" s="9" t="s">
        <v>9734</v>
      </c>
      <c r="T115" s="9" t="s">
        <v>9735</v>
      </c>
      <c r="U115" s="9" t="s">
        <v>8536</v>
      </c>
      <c r="V115" s="9" t="s">
        <v>8501</v>
      </c>
      <c r="W115" s="4"/>
      <c r="AI115" s="4"/>
      <c r="AJ115" s="4"/>
      <c r="AK115" s="4"/>
    </row>
    <row r="116" spans="1:37" x14ac:dyDescent="0.2">
      <c r="A116" s="6" t="s">
        <v>8165</v>
      </c>
      <c r="B116" s="7" t="str">
        <f>VLOOKUP(payroll_active[[#This Row],[Full Name]], [1]!all_ppl_post[#Data], 2, 0)</f>
        <v>476542380</v>
      </c>
      <c r="C116" s="8" t="s">
        <v>2580</v>
      </c>
      <c r="D116" s="8" t="s">
        <v>8166</v>
      </c>
      <c r="E116" s="8" t="s">
        <v>8167</v>
      </c>
      <c r="F116" s="8" t="s">
        <v>408</v>
      </c>
      <c r="G116" s="8" t="s">
        <v>526</v>
      </c>
      <c r="H116" s="8" t="s">
        <v>9731</v>
      </c>
      <c r="I116" s="7" t="str">
        <f>VLOOKUP(payroll_active[[#This Row],[Reports to Person]], [1]!all_people[#All], 2, 0)</f>
        <v>476542954</v>
      </c>
      <c r="J116" s="8" t="s">
        <v>9732</v>
      </c>
      <c r="K116" s="8" t="str">
        <f>VLOOKUP(payroll_active[[#This Row],[Works for Corrected Majority]],[1]!Table1[#Data],2,0)</f>
        <v>476549400</v>
      </c>
      <c r="L116" s="8" t="s">
        <v>9732</v>
      </c>
      <c r="M116" s="7" t="str">
        <f>VLOOKUP(payroll_active[[#This Row],[Works for Group -OLD]], [1]!all_groups[#All], 2, 0)</f>
        <v>476549400</v>
      </c>
      <c r="N116" s="6" t="s">
        <v>63</v>
      </c>
      <c r="O116" s="6" t="s">
        <v>62</v>
      </c>
      <c r="P116" s="6" t="s">
        <v>69</v>
      </c>
      <c r="Q116" s="7"/>
      <c r="R116" s="9" t="s">
        <v>9748</v>
      </c>
      <c r="S116" s="9" t="s">
        <v>9734</v>
      </c>
      <c r="T116" s="9" t="s">
        <v>9744</v>
      </c>
      <c r="U116" s="9" t="s">
        <v>9749</v>
      </c>
      <c r="V116" s="9" t="s">
        <v>8501</v>
      </c>
      <c r="W116" s="4"/>
      <c r="AI116" s="4"/>
      <c r="AJ116" s="4"/>
      <c r="AK116" s="4"/>
    </row>
    <row r="117" spans="1:37" x14ac:dyDescent="0.2">
      <c r="A117" s="6" t="s">
        <v>8154</v>
      </c>
      <c r="B117" s="7" t="str">
        <f>VLOOKUP(payroll_active[[#This Row],[Full Name]], [1]!all_ppl_post[#Data], 2, 0)</f>
        <v>476542384</v>
      </c>
      <c r="C117" s="8" t="s">
        <v>8155</v>
      </c>
      <c r="D117" s="8" t="s">
        <v>8156</v>
      </c>
      <c r="E117" s="8" t="s">
        <v>5686</v>
      </c>
      <c r="F117" s="8" t="s">
        <v>408</v>
      </c>
      <c r="G117" s="8" t="s">
        <v>526</v>
      </c>
      <c r="H117" s="8" t="s">
        <v>9731</v>
      </c>
      <c r="I117" s="7" t="str">
        <f>VLOOKUP(payroll_active[[#This Row],[Reports to Person]], [1]!all_people[#All], 2, 0)</f>
        <v>476542954</v>
      </c>
      <c r="J117" s="8" t="s">
        <v>9732</v>
      </c>
      <c r="K117" s="8" t="str">
        <f>VLOOKUP(payroll_active[[#This Row],[Works for Corrected Majority]],[1]!Table1[#Data],2,0)</f>
        <v>476549400</v>
      </c>
      <c r="L117" s="8" t="s">
        <v>9732</v>
      </c>
      <c r="M117" s="7" t="str">
        <f>VLOOKUP(payroll_active[[#This Row],[Works for Group -OLD]], [1]!all_groups[#All], 2, 0)</f>
        <v>476549400</v>
      </c>
      <c r="N117" s="6" t="s">
        <v>63</v>
      </c>
      <c r="O117" s="6" t="s">
        <v>62</v>
      </c>
      <c r="P117" s="6" t="s">
        <v>69</v>
      </c>
      <c r="Q117" s="7"/>
      <c r="R117" s="9" t="s">
        <v>9753</v>
      </c>
      <c r="S117" s="9" t="s">
        <v>9734</v>
      </c>
      <c r="T117" s="9" t="s">
        <v>9744</v>
      </c>
      <c r="U117" s="9" t="s">
        <v>9754</v>
      </c>
      <c r="V117" s="9" t="s">
        <v>8501</v>
      </c>
      <c r="W117" s="4"/>
      <c r="AI117" s="4"/>
      <c r="AJ117" s="4"/>
      <c r="AK117" s="4"/>
    </row>
    <row r="118" spans="1:37" x14ac:dyDescent="0.2">
      <c r="A118" s="6" t="s">
        <v>8146</v>
      </c>
      <c r="B118" s="7" t="str">
        <f>VLOOKUP(payroll_active[[#This Row],[Full Name]], [1]!all_ppl_post[#Data], 2, 0)</f>
        <v>476542388</v>
      </c>
      <c r="C118" s="8" t="s">
        <v>8147</v>
      </c>
      <c r="D118" s="8" t="s">
        <v>8148</v>
      </c>
      <c r="E118" s="8" t="s">
        <v>426</v>
      </c>
      <c r="F118" s="8" t="s">
        <v>408</v>
      </c>
      <c r="G118" s="8" t="s">
        <v>526</v>
      </c>
      <c r="H118" s="8" t="s">
        <v>9731</v>
      </c>
      <c r="I118" s="7" t="str">
        <f>VLOOKUP(payroll_active[[#This Row],[Reports to Person]], [1]!all_people[#All], 2, 0)</f>
        <v>476542954</v>
      </c>
      <c r="J118" s="8" t="s">
        <v>9732</v>
      </c>
      <c r="K118" s="8" t="str">
        <f>VLOOKUP(payroll_active[[#This Row],[Works for Corrected Majority]],[1]!Table1[#Data],2,0)</f>
        <v>476549400</v>
      </c>
      <c r="L118" s="8" t="s">
        <v>9732</v>
      </c>
      <c r="M118" s="7" t="str">
        <f>VLOOKUP(payroll_active[[#This Row],[Works for Group -OLD]], [1]!all_groups[#All], 2, 0)</f>
        <v>476549400</v>
      </c>
      <c r="N118" s="6" t="s">
        <v>63</v>
      </c>
      <c r="O118" s="6" t="s">
        <v>62</v>
      </c>
      <c r="P118" s="6" t="s">
        <v>69</v>
      </c>
      <c r="Q118" s="7"/>
      <c r="R118" s="9" t="s">
        <v>9756</v>
      </c>
      <c r="S118" s="9" t="s">
        <v>9734</v>
      </c>
      <c r="T118" s="9" t="s">
        <v>9735</v>
      </c>
      <c r="U118" s="9" t="s">
        <v>8549</v>
      </c>
      <c r="V118" s="9" t="s">
        <v>8501</v>
      </c>
      <c r="W118" s="4"/>
      <c r="AI118" s="4"/>
      <c r="AJ118" s="4"/>
      <c r="AK118" s="4"/>
    </row>
    <row r="119" spans="1:37" x14ac:dyDescent="0.2">
      <c r="A119" s="6" t="s">
        <v>8136</v>
      </c>
      <c r="B119" s="7" t="str">
        <f>VLOOKUP(payroll_active[[#This Row],[Full Name]], [1]!all_ppl_post[#Data], 2, 0)</f>
        <v>476542393</v>
      </c>
      <c r="C119" s="8" t="s">
        <v>8137</v>
      </c>
      <c r="D119" s="8" t="s">
        <v>563</v>
      </c>
      <c r="E119" s="8" t="s">
        <v>8138</v>
      </c>
      <c r="F119" s="8" t="s">
        <v>408</v>
      </c>
      <c r="G119" s="8" t="s">
        <v>407</v>
      </c>
      <c r="H119" s="8" t="s">
        <v>9731</v>
      </c>
      <c r="I119" s="7" t="str">
        <f>VLOOKUP(payroll_active[[#This Row],[Reports to Person]], [1]!all_people[#All], 2, 0)</f>
        <v>476542954</v>
      </c>
      <c r="J119" s="8" t="s">
        <v>9732</v>
      </c>
      <c r="K119" s="8" t="str">
        <f>VLOOKUP(payroll_active[[#This Row],[Works for Corrected Majority]],[1]!Table1[#Data],2,0)</f>
        <v>476549400</v>
      </c>
      <c r="L119" s="8" t="s">
        <v>9732</v>
      </c>
      <c r="M119" s="7" t="str">
        <f>VLOOKUP(payroll_active[[#This Row],[Works for Group -OLD]], [1]!all_groups[#All], 2, 0)</f>
        <v>476549400</v>
      </c>
      <c r="N119" s="6" t="s">
        <v>63</v>
      </c>
      <c r="O119" s="6" t="s">
        <v>62</v>
      </c>
      <c r="P119" s="6" t="s">
        <v>69</v>
      </c>
      <c r="Q119" s="7"/>
      <c r="R119" s="9" t="s">
        <v>9757</v>
      </c>
      <c r="S119" s="9" t="s">
        <v>9734</v>
      </c>
      <c r="T119" s="9" t="s">
        <v>8512</v>
      </c>
      <c r="U119" s="9" t="s">
        <v>9758</v>
      </c>
      <c r="V119" s="9" t="s">
        <v>8501</v>
      </c>
      <c r="W119" s="4"/>
      <c r="AI119" s="4"/>
      <c r="AJ119" s="4"/>
      <c r="AK119" s="4"/>
    </row>
    <row r="120" spans="1:37" x14ac:dyDescent="0.2">
      <c r="A120" s="6" t="s">
        <v>7419</v>
      </c>
      <c r="B120" s="7" t="str">
        <f>VLOOKUP(payroll_active[[#This Row],[Full Name]], [1]!all_ppl_post[#Data], 2, 0)</f>
        <v>476543197</v>
      </c>
      <c r="C120" s="8" t="s">
        <v>4182</v>
      </c>
      <c r="D120" s="8" t="s">
        <v>7420</v>
      </c>
      <c r="E120" s="8" t="s">
        <v>7421</v>
      </c>
      <c r="F120" s="8" t="s">
        <v>408</v>
      </c>
      <c r="G120" s="8" t="s">
        <v>526</v>
      </c>
      <c r="H120" s="8" t="s">
        <v>9731</v>
      </c>
      <c r="I120" s="7" t="str">
        <f>VLOOKUP(payroll_active[[#This Row],[Reports to Person]], [1]!all_people[#All], 2, 0)</f>
        <v>476542954</v>
      </c>
      <c r="J120" s="8" t="s">
        <v>9732</v>
      </c>
      <c r="K120" s="8" t="str">
        <f>VLOOKUP(payroll_active[[#This Row],[Works for Corrected Majority]],[1]!Table1[#Data],2,0)</f>
        <v>476549400</v>
      </c>
      <c r="L120" s="8" t="s">
        <v>9732</v>
      </c>
      <c r="M120" s="7" t="str">
        <f>VLOOKUP(payroll_active[[#This Row],[Works for Group -OLD]], [1]!all_groups[#All], 2, 0)</f>
        <v>476549400</v>
      </c>
      <c r="N120" s="6" t="s">
        <v>63</v>
      </c>
      <c r="O120" s="6" t="s">
        <v>62</v>
      </c>
      <c r="P120" s="6" t="s">
        <v>69</v>
      </c>
      <c r="Q120" s="7"/>
      <c r="R120" s="9" t="s">
        <v>9743</v>
      </c>
      <c r="S120" s="9" t="s">
        <v>9734</v>
      </c>
      <c r="T120" s="9" t="s">
        <v>9744</v>
      </c>
      <c r="U120" s="9" t="s">
        <v>9745</v>
      </c>
      <c r="V120" s="9" t="s">
        <v>8501</v>
      </c>
      <c r="W120" s="4"/>
      <c r="AI120" s="4"/>
      <c r="AJ120" s="4"/>
      <c r="AK120" s="4"/>
    </row>
    <row r="121" spans="1:37" x14ac:dyDescent="0.2">
      <c r="A121" s="6" t="s">
        <v>7398</v>
      </c>
      <c r="B121" s="7" t="str">
        <f>VLOOKUP(payroll_active[[#This Row],[Full Name]], [1]!all_ppl_post[#Data], 2, 0)</f>
        <v>476543221</v>
      </c>
      <c r="C121" s="8" t="s">
        <v>2580</v>
      </c>
      <c r="D121" s="8" t="s">
        <v>7399</v>
      </c>
      <c r="E121" s="8" t="s">
        <v>521</v>
      </c>
      <c r="F121" s="8" t="s">
        <v>408</v>
      </c>
      <c r="G121" s="8" t="s">
        <v>526</v>
      </c>
      <c r="H121" s="8" t="s">
        <v>9731</v>
      </c>
      <c r="I121" s="7" t="str">
        <f>VLOOKUP(payroll_active[[#This Row],[Reports to Person]], [1]!all_people[#All], 2, 0)</f>
        <v>476542954</v>
      </c>
      <c r="J121" s="8" t="s">
        <v>9732</v>
      </c>
      <c r="K121" s="8" t="str">
        <f>VLOOKUP(payroll_active[[#This Row],[Works for Corrected Majority]],[1]!Table1[#Data],2,0)</f>
        <v>476549400</v>
      </c>
      <c r="L121" s="8" t="s">
        <v>9732</v>
      </c>
      <c r="M121" s="7" t="str">
        <f>VLOOKUP(payroll_active[[#This Row],[Works for Group -OLD]], [1]!all_groups[#All], 2, 0)</f>
        <v>476549400</v>
      </c>
      <c r="N121" s="6" t="s">
        <v>63</v>
      </c>
      <c r="O121" s="6" t="s">
        <v>62</v>
      </c>
      <c r="P121" s="6" t="s">
        <v>69</v>
      </c>
      <c r="Q121" s="7"/>
      <c r="R121" s="9" t="s">
        <v>9750</v>
      </c>
      <c r="S121" s="9" t="s">
        <v>9734</v>
      </c>
      <c r="T121" s="9" t="s">
        <v>9744</v>
      </c>
      <c r="U121" s="9" t="s">
        <v>8507</v>
      </c>
      <c r="V121" s="9" t="s">
        <v>8501</v>
      </c>
      <c r="W121" s="4"/>
      <c r="AI121" s="4"/>
      <c r="AJ121" s="4"/>
      <c r="AK121" s="4"/>
    </row>
    <row r="122" spans="1:37" x14ac:dyDescent="0.2">
      <c r="A122" s="6" t="s">
        <v>6423</v>
      </c>
      <c r="B122" s="7" t="str">
        <f>VLOOKUP(payroll_active[[#This Row],[Full Name]], [1]!all_ppl_post[#Data], 2, 0)</f>
        <v>476544268</v>
      </c>
      <c r="C122" s="8" t="s">
        <v>4742</v>
      </c>
      <c r="D122" s="8" t="s">
        <v>6424</v>
      </c>
      <c r="E122" s="8" t="s">
        <v>827</v>
      </c>
      <c r="F122" s="8" t="s">
        <v>408</v>
      </c>
      <c r="G122" s="8" t="s">
        <v>526</v>
      </c>
      <c r="H122" s="8" t="s">
        <v>9731</v>
      </c>
      <c r="I122" s="7" t="str">
        <f>VLOOKUP(payroll_active[[#This Row],[Reports to Person]], [1]!all_people[#All], 2, 0)</f>
        <v>476542954</v>
      </c>
      <c r="J122" s="8" t="s">
        <v>9732</v>
      </c>
      <c r="K122" s="8" t="str">
        <f>VLOOKUP(payroll_active[[#This Row],[Works for Corrected Majority]],[1]!Table1[#Data],2,0)</f>
        <v>476549400</v>
      </c>
      <c r="L122" s="8" t="s">
        <v>9732</v>
      </c>
      <c r="M122" s="7" t="str">
        <f>VLOOKUP(payroll_active[[#This Row],[Works for Group -OLD]], [1]!all_groups[#All], 2, 0)</f>
        <v>476549400</v>
      </c>
      <c r="N122" s="6" t="s">
        <v>63</v>
      </c>
      <c r="O122" s="6" t="s">
        <v>62</v>
      </c>
      <c r="P122" s="6" t="s">
        <v>69</v>
      </c>
      <c r="Q122" s="7"/>
      <c r="R122" s="9" t="s">
        <v>9759</v>
      </c>
      <c r="S122" s="9" t="s">
        <v>9734</v>
      </c>
      <c r="T122" s="9" t="s">
        <v>9744</v>
      </c>
      <c r="U122" s="9" t="s">
        <v>8709</v>
      </c>
      <c r="V122" s="9" t="s">
        <v>8501</v>
      </c>
      <c r="W122" s="4"/>
      <c r="AI122" s="4"/>
      <c r="AJ122" s="4"/>
      <c r="AK122" s="4"/>
    </row>
    <row r="123" spans="1:37" x14ac:dyDescent="0.2">
      <c r="A123" s="6" t="s">
        <v>3292</v>
      </c>
      <c r="B123" s="7" t="str">
        <f>VLOOKUP(payroll_active[[#This Row],[Full Name]], [1]!all_ppl_post[#Data], 2, 0)</f>
        <v>567679173</v>
      </c>
      <c r="C123" s="8" t="s">
        <v>3293</v>
      </c>
      <c r="D123" s="8" t="s">
        <v>3294</v>
      </c>
      <c r="E123" s="8" t="s">
        <v>2799</v>
      </c>
      <c r="F123" s="8" t="s">
        <v>408</v>
      </c>
      <c r="G123" s="8" t="s">
        <v>526</v>
      </c>
      <c r="H123" s="8" t="s">
        <v>9731</v>
      </c>
      <c r="I123" s="7" t="str">
        <f>VLOOKUP(payroll_active[[#This Row],[Reports to Person]], [1]!all_people[#All], 2, 0)</f>
        <v>476542954</v>
      </c>
      <c r="J123" s="8" t="s">
        <v>9732</v>
      </c>
      <c r="K123" s="8" t="str">
        <f>VLOOKUP(payroll_active[[#This Row],[Works for Corrected Majority]],[1]!Table1[#Data],2,0)</f>
        <v>476549400</v>
      </c>
      <c r="L123" s="8" t="s">
        <v>9732</v>
      </c>
      <c r="M123" s="7" t="str">
        <f>VLOOKUP(payroll_active[[#This Row],[Works for Group -OLD]], [1]!all_groups[#All], 2, 0)</f>
        <v>476549400</v>
      </c>
      <c r="N123" s="6" t="s">
        <v>63</v>
      </c>
      <c r="O123" s="6" t="s">
        <v>62</v>
      </c>
      <c r="P123" s="6" t="s">
        <v>69</v>
      </c>
      <c r="Q123" s="7"/>
      <c r="R123" s="9" t="s">
        <v>9746</v>
      </c>
      <c r="S123" s="9" t="s">
        <v>9734</v>
      </c>
      <c r="T123" s="9" t="s">
        <v>9735</v>
      </c>
      <c r="U123" s="9" t="s">
        <v>8906</v>
      </c>
      <c r="V123" s="9" t="s">
        <v>8501</v>
      </c>
      <c r="W123" s="4"/>
      <c r="AI123" s="4"/>
      <c r="AJ123" s="4"/>
      <c r="AK123" s="4"/>
    </row>
    <row r="124" spans="1:37" x14ac:dyDescent="0.2">
      <c r="A124" s="6" t="s">
        <v>3287</v>
      </c>
      <c r="B124" s="7" t="str">
        <f>VLOOKUP(payroll_active[[#This Row],[Full Name]], [1]!all_ppl_post[#Data], 2, 0)</f>
        <v>567679180</v>
      </c>
      <c r="C124" s="8" t="s">
        <v>3288</v>
      </c>
      <c r="D124" s="8" t="s">
        <v>3289</v>
      </c>
      <c r="E124" s="8" t="s">
        <v>632</v>
      </c>
      <c r="F124" s="8" t="s">
        <v>408</v>
      </c>
      <c r="G124" s="8" t="s">
        <v>526</v>
      </c>
      <c r="H124" s="8" t="s">
        <v>9731</v>
      </c>
      <c r="I124" s="7" t="str">
        <f>VLOOKUP(payroll_active[[#This Row],[Reports to Person]], [1]!all_people[#All], 2, 0)</f>
        <v>476542954</v>
      </c>
      <c r="J124" s="8" t="s">
        <v>9732</v>
      </c>
      <c r="K124" s="8" t="str">
        <f>VLOOKUP(payroll_active[[#This Row],[Works for Corrected Majority]],[1]!Table1[#Data],2,0)</f>
        <v>476549400</v>
      </c>
      <c r="L124" s="8" t="s">
        <v>9732</v>
      </c>
      <c r="M124" s="7" t="str">
        <f>VLOOKUP(payroll_active[[#This Row],[Works for Group -OLD]], [1]!all_groups[#All], 2, 0)</f>
        <v>476549400</v>
      </c>
      <c r="N124" s="6" t="s">
        <v>63</v>
      </c>
      <c r="O124" s="6" t="s">
        <v>62</v>
      </c>
      <c r="P124" s="6" t="s">
        <v>69</v>
      </c>
      <c r="Q124" s="7"/>
      <c r="R124" s="9" t="s">
        <v>9738</v>
      </c>
      <c r="S124" s="9" t="s">
        <v>9734</v>
      </c>
      <c r="T124" s="9" t="s">
        <v>9657</v>
      </c>
      <c r="U124" s="9" t="s">
        <v>9739</v>
      </c>
      <c r="V124" s="9" t="s">
        <v>8501</v>
      </c>
      <c r="W124" s="4"/>
      <c r="AI124" s="4"/>
      <c r="AJ124" s="4"/>
      <c r="AK124" s="4"/>
    </row>
    <row r="125" spans="1:37" x14ac:dyDescent="0.2">
      <c r="A125" s="6" t="s">
        <v>2682</v>
      </c>
      <c r="B125" s="7" t="str">
        <f>VLOOKUP(payroll_active[[#This Row],[Full Name]], [1]!all_ppl_post[#Data], 2, 0)</f>
        <v>625374592</v>
      </c>
      <c r="C125" s="8" t="s">
        <v>2683</v>
      </c>
      <c r="D125" s="8" t="s">
        <v>2684</v>
      </c>
      <c r="E125" s="8" t="s">
        <v>2685</v>
      </c>
      <c r="F125" s="8" t="s">
        <v>408</v>
      </c>
      <c r="G125" s="8" t="s">
        <v>526</v>
      </c>
      <c r="H125" s="8" t="s">
        <v>9731</v>
      </c>
      <c r="I125" s="7" t="str">
        <f>VLOOKUP(payroll_active[[#This Row],[Reports to Person]], [1]!all_people[#All], 2, 0)</f>
        <v>476542954</v>
      </c>
      <c r="J125" s="8" t="s">
        <v>9732</v>
      </c>
      <c r="K125" s="8" t="str">
        <f>VLOOKUP(payroll_active[[#This Row],[Works for Corrected Majority]],[1]!Table1[#Data],2,0)</f>
        <v>476549400</v>
      </c>
      <c r="L125" s="8" t="s">
        <v>9732</v>
      </c>
      <c r="M125" s="7" t="str">
        <f>VLOOKUP(payroll_active[[#This Row],[Works for Group -OLD]], [1]!all_groups[#All], 2, 0)</f>
        <v>476549400</v>
      </c>
      <c r="N125" s="6" t="s">
        <v>63</v>
      </c>
      <c r="O125" s="6" t="s">
        <v>62</v>
      </c>
      <c r="P125" s="6" t="s">
        <v>69</v>
      </c>
      <c r="Q125" s="7"/>
      <c r="R125" s="9" t="s">
        <v>9751</v>
      </c>
      <c r="S125" s="9" t="s">
        <v>9734</v>
      </c>
      <c r="T125" s="9" t="s">
        <v>9735</v>
      </c>
      <c r="U125" s="9" t="s">
        <v>9752</v>
      </c>
      <c r="V125" s="9" t="s">
        <v>8501</v>
      </c>
      <c r="W125" s="4"/>
      <c r="AI125" s="4"/>
      <c r="AJ125" s="4"/>
      <c r="AK125" s="4"/>
    </row>
    <row r="126" spans="1:37" x14ac:dyDescent="0.2">
      <c r="A126" s="6" t="s">
        <v>2677</v>
      </c>
      <c r="B126" s="7" t="str">
        <f>VLOOKUP(payroll_active[[#This Row],[Full Name]], [1]!all_ppl_post[#Data], 2, 0)</f>
        <v>625374599</v>
      </c>
      <c r="C126" s="8" t="s">
        <v>2678</v>
      </c>
      <c r="D126" s="8" t="s">
        <v>1735</v>
      </c>
      <c r="E126" s="8" t="s">
        <v>2679</v>
      </c>
      <c r="F126" s="8" t="s">
        <v>408</v>
      </c>
      <c r="G126" s="8" t="s">
        <v>407</v>
      </c>
      <c r="H126" s="8" t="s">
        <v>9731</v>
      </c>
      <c r="I126" s="7" t="str">
        <f>VLOOKUP(payroll_active[[#This Row],[Reports to Person]], [1]!all_people[#All], 2, 0)</f>
        <v>476542954</v>
      </c>
      <c r="J126" s="8" t="s">
        <v>9732</v>
      </c>
      <c r="K126" s="8" t="str">
        <f>VLOOKUP(payroll_active[[#This Row],[Works for Corrected Majority]],[1]!Table1[#Data],2,0)</f>
        <v>476549400</v>
      </c>
      <c r="L126" s="8" t="s">
        <v>9732</v>
      </c>
      <c r="M126" s="7" t="str">
        <f>VLOOKUP(payroll_active[[#This Row],[Works for Group -OLD]], [1]!all_groups[#All], 2, 0)</f>
        <v>476549400</v>
      </c>
      <c r="N126" s="6" t="s">
        <v>63</v>
      </c>
      <c r="O126" s="6" t="s">
        <v>62</v>
      </c>
      <c r="P126" s="6" t="s">
        <v>69</v>
      </c>
      <c r="Q126" s="7"/>
      <c r="R126" s="9" t="s">
        <v>9741</v>
      </c>
      <c r="S126" s="9" t="s">
        <v>9734</v>
      </c>
      <c r="T126" s="9" t="s">
        <v>8512</v>
      </c>
      <c r="U126" s="9" t="s">
        <v>9742</v>
      </c>
      <c r="V126" s="9" t="s">
        <v>8501</v>
      </c>
      <c r="W126" s="4"/>
      <c r="AI126" s="4"/>
      <c r="AJ126" s="4"/>
      <c r="AK126" s="4"/>
    </row>
    <row r="127" spans="1:37" x14ac:dyDescent="0.2">
      <c r="A127" s="6" t="s">
        <v>2671</v>
      </c>
      <c r="B127" s="7" t="str">
        <f>VLOOKUP(payroll_active[[#This Row],[Full Name]], [1]!all_ppl_post[#Data], 2, 0)</f>
        <v>625374603</v>
      </c>
      <c r="C127" s="8" t="s">
        <v>2672</v>
      </c>
      <c r="D127" s="8" t="s">
        <v>2673</v>
      </c>
      <c r="E127" s="8" t="s">
        <v>2404</v>
      </c>
      <c r="F127" s="8" t="s">
        <v>408</v>
      </c>
      <c r="G127" s="8" t="s">
        <v>526</v>
      </c>
      <c r="H127" s="8" t="s">
        <v>9731</v>
      </c>
      <c r="I127" s="7" t="str">
        <f>VLOOKUP(payroll_active[[#This Row],[Reports to Person]], [1]!all_people[#All], 2, 0)</f>
        <v>476542954</v>
      </c>
      <c r="J127" s="8" t="s">
        <v>9732</v>
      </c>
      <c r="K127" s="8" t="str">
        <f>VLOOKUP(payroll_active[[#This Row],[Works for Corrected Majority]],[1]!Table1[#Data],2,0)</f>
        <v>476549400</v>
      </c>
      <c r="L127" s="8" t="s">
        <v>9732</v>
      </c>
      <c r="M127" s="7" t="str">
        <f>VLOOKUP(payroll_active[[#This Row],[Works for Group -OLD]], [1]!all_groups[#All], 2, 0)</f>
        <v>476549400</v>
      </c>
      <c r="N127" s="6" t="s">
        <v>63</v>
      </c>
      <c r="O127" s="6" t="s">
        <v>62</v>
      </c>
      <c r="P127" s="6" t="s">
        <v>69</v>
      </c>
      <c r="Q127" s="7"/>
      <c r="R127" s="9" t="s">
        <v>9740</v>
      </c>
      <c r="S127" s="9" t="s">
        <v>9734</v>
      </c>
      <c r="T127" s="9" t="s">
        <v>9735</v>
      </c>
      <c r="U127" s="9" t="s">
        <v>8613</v>
      </c>
      <c r="V127" s="9" t="s">
        <v>8501</v>
      </c>
      <c r="W127" s="4"/>
      <c r="AI127" s="4"/>
      <c r="AJ127" s="4"/>
      <c r="AK127" s="4"/>
    </row>
    <row r="128" spans="1:37" x14ac:dyDescent="0.2">
      <c r="A128" s="6" t="s">
        <v>2249</v>
      </c>
      <c r="B128" s="7" t="str">
        <f>VLOOKUP(payroll_active[[#This Row],[Full Name]], [1]!all_ppl_post[#Data], 2, 0)</f>
        <v>681225343</v>
      </c>
      <c r="C128" s="8" t="s">
        <v>74</v>
      </c>
      <c r="D128" s="8" t="s">
        <v>2250</v>
      </c>
      <c r="E128" s="8" t="s">
        <v>698</v>
      </c>
      <c r="F128" s="8" t="s">
        <v>408</v>
      </c>
      <c r="G128" s="8" t="s">
        <v>407</v>
      </c>
      <c r="H128" s="8" t="s">
        <v>9731</v>
      </c>
      <c r="I128" s="7" t="str">
        <f>VLOOKUP(payroll_active[[#This Row],[Reports to Person]], [1]!all_people[#All], 2, 0)</f>
        <v>476542954</v>
      </c>
      <c r="J128" s="8" t="s">
        <v>9732</v>
      </c>
      <c r="K128" s="8" t="str">
        <f>VLOOKUP(payroll_active[[#This Row],[Works for Corrected Majority]],[1]!Table1[#Data],2,0)</f>
        <v>476549400</v>
      </c>
      <c r="L128" s="8" t="s">
        <v>9732</v>
      </c>
      <c r="M128" s="7" t="str">
        <f>VLOOKUP(payroll_active[[#This Row],[Works for Group -OLD]], [1]!all_groups[#All], 2, 0)</f>
        <v>476549400</v>
      </c>
      <c r="N128" s="6" t="s">
        <v>63</v>
      </c>
      <c r="O128" s="6" t="s">
        <v>62</v>
      </c>
      <c r="P128" s="6" t="s">
        <v>69</v>
      </c>
      <c r="Q128" s="7"/>
      <c r="R128" s="9" t="s">
        <v>9755</v>
      </c>
      <c r="S128" s="9" t="s">
        <v>9734</v>
      </c>
      <c r="T128" s="9" t="s">
        <v>8512</v>
      </c>
      <c r="U128" s="9" t="s">
        <v>8538</v>
      </c>
      <c r="V128" s="9" t="s">
        <v>8501</v>
      </c>
      <c r="W128" s="4"/>
      <c r="AI128" s="4"/>
      <c r="AJ128" s="4"/>
      <c r="AK128" s="4"/>
    </row>
    <row r="129" spans="1:37" x14ac:dyDescent="0.2">
      <c r="A129" s="6" t="s">
        <v>1967</v>
      </c>
      <c r="B129" s="7" t="str">
        <f>VLOOKUP(payroll_active[[#This Row],[Full Name]], [1]!all_ppl_post[#Data], 2, 0)</f>
        <v>765291045</v>
      </c>
      <c r="C129" s="8" t="s">
        <v>1968</v>
      </c>
      <c r="D129" s="8" t="s">
        <v>1969</v>
      </c>
      <c r="E129" s="8" t="s">
        <v>513</v>
      </c>
      <c r="F129" s="8" t="s">
        <v>408</v>
      </c>
      <c r="G129" s="8" t="s">
        <v>526</v>
      </c>
      <c r="H129" s="8" t="s">
        <v>9731</v>
      </c>
      <c r="I129" s="7" t="str">
        <f>VLOOKUP(payroll_active[[#This Row],[Reports to Person]], [1]!all_people[#All], 2, 0)</f>
        <v>476542954</v>
      </c>
      <c r="J129" s="8" t="s">
        <v>9732</v>
      </c>
      <c r="K129" s="8" t="str">
        <f>VLOOKUP(payroll_active[[#This Row],[Works for Corrected Majority]],[1]!Table1[#Data],2,0)</f>
        <v>476549400</v>
      </c>
      <c r="L129" s="8" t="s">
        <v>9732</v>
      </c>
      <c r="M129" s="7" t="str">
        <f>VLOOKUP(payroll_active[[#This Row],[Works for Group -OLD]], [1]!all_groups[#All], 2, 0)</f>
        <v>476549400</v>
      </c>
      <c r="N129" s="6" t="s">
        <v>63</v>
      </c>
      <c r="O129" s="6" t="s">
        <v>62</v>
      </c>
      <c r="P129" s="6" t="s">
        <v>69</v>
      </c>
      <c r="Q129" s="7"/>
      <c r="R129" s="9" t="s">
        <v>9737</v>
      </c>
      <c r="S129" s="9" t="s">
        <v>9734</v>
      </c>
      <c r="T129" s="9" t="s">
        <v>9735</v>
      </c>
      <c r="U129" s="9" t="s">
        <v>8570</v>
      </c>
      <c r="V129" s="9" t="s">
        <v>8501</v>
      </c>
      <c r="W129" s="4"/>
      <c r="AI129" s="4"/>
      <c r="AJ129" s="4"/>
      <c r="AK129" s="4"/>
    </row>
    <row r="130" spans="1:37" x14ac:dyDescent="0.2">
      <c r="A130" s="6" t="s">
        <v>881</v>
      </c>
      <c r="B130" s="7" t="str">
        <f>VLOOKUP(payroll_active[[#This Row],[Full Name]], [1]!all_ppl_post[#Data], 2, 0)</f>
        <v>1042183378</v>
      </c>
      <c r="C130" s="8" t="s">
        <v>882</v>
      </c>
      <c r="D130" s="8" t="s">
        <v>883</v>
      </c>
      <c r="E130" s="8" t="s">
        <v>884</v>
      </c>
      <c r="F130" s="8" t="s">
        <v>408</v>
      </c>
      <c r="G130" s="8" t="s">
        <v>526</v>
      </c>
      <c r="H130" s="8" t="s">
        <v>8898</v>
      </c>
      <c r="I130" s="7" t="str">
        <f>VLOOKUP(payroll_active[[#This Row],[Reports to Person]], [1]!all_people[#All], 2, 0)</f>
        <v>476542963</v>
      </c>
      <c r="J130" s="8" t="s">
        <v>8899</v>
      </c>
      <c r="K130" s="8" t="str">
        <f>VLOOKUP(payroll_active[[#This Row],[Works for Corrected Majority]],[1]!Table1[#Data],2,0)</f>
        <v>997363939</v>
      </c>
      <c r="L130" s="8" t="s">
        <v>8899</v>
      </c>
      <c r="M130" s="7" t="str">
        <f>VLOOKUP(payroll_active[[#This Row],[Works for Group -OLD]], [1]!all_groups[#All], 2, 0)</f>
        <v>997363939</v>
      </c>
      <c r="N130" s="6" t="s">
        <v>63</v>
      </c>
      <c r="O130" s="6" t="s">
        <v>62</v>
      </c>
      <c r="P130" s="6" t="s">
        <v>69</v>
      </c>
      <c r="Q130" s="7"/>
      <c r="R130" s="9" t="s">
        <v>8909</v>
      </c>
      <c r="S130" s="9" t="s">
        <v>8901</v>
      </c>
      <c r="T130" s="9" t="s">
        <v>8902</v>
      </c>
      <c r="U130" s="9" t="s">
        <v>8910</v>
      </c>
      <c r="V130" s="9" t="s">
        <v>8501</v>
      </c>
      <c r="W130" s="4"/>
      <c r="AI130" s="4"/>
      <c r="AJ130" s="4"/>
      <c r="AK130" s="4"/>
    </row>
    <row r="131" spans="1:37" x14ac:dyDescent="0.2">
      <c r="A131" s="6" t="s">
        <v>8911</v>
      </c>
      <c r="B131" s="7" t="str">
        <f>VLOOKUP(payroll_active[[#This Row],[Full Name]], [1]!all_ppl_post[#Data], 2, 0)</f>
        <v>1042183380</v>
      </c>
      <c r="C131" s="8" t="s">
        <v>876</v>
      </c>
      <c r="D131" s="8" t="s">
        <v>877</v>
      </c>
      <c r="E131" s="8" t="s">
        <v>878</v>
      </c>
      <c r="F131" s="8" t="s">
        <v>408</v>
      </c>
      <c r="G131" s="8" t="s">
        <v>526</v>
      </c>
      <c r="H131" s="8" t="s">
        <v>8898</v>
      </c>
      <c r="I131" s="7" t="str">
        <f>VLOOKUP(payroll_active[[#This Row],[Reports to Person]], [1]!all_people[#All], 2, 0)</f>
        <v>476542963</v>
      </c>
      <c r="J131" s="8" t="s">
        <v>8899</v>
      </c>
      <c r="K131" s="8" t="str">
        <f>VLOOKUP(payroll_active[[#This Row],[Works for Corrected Majority]],[1]!Table1[#Data],2,0)</f>
        <v>997363939</v>
      </c>
      <c r="L131" s="8" t="s">
        <v>8899</v>
      </c>
      <c r="M131" s="7" t="str">
        <f>VLOOKUP(payroll_active[[#This Row],[Works for Group -OLD]], [1]!all_groups[#All], 2, 0)</f>
        <v>997363939</v>
      </c>
      <c r="N131" s="6" t="s">
        <v>63</v>
      </c>
      <c r="O131" s="6" t="s">
        <v>62</v>
      </c>
      <c r="P131" s="6" t="s">
        <v>69</v>
      </c>
      <c r="Q131" s="7"/>
      <c r="R131" s="9" t="s">
        <v>8912</v>
      </c>
      <c r="S131" s="9" t="s">
        <v>8901</v>
      </c>
      <c r="T131" s="9" t="s">
        <v>8902</v>
      </c>
      <c r="U131" s="9" t="s">
        <v>8659</v>
      </c>
      <c r="V131" s="9" t="s">
        <v>8501</v>
      </c>
      <c r="W131" s="4"/>
      <c r="AI131" s="4"/>
      <c r="AJ131" s="4"/>
      <c r="AK131" s="4"/>
    </row>
    <row r="132" spans="1:37" x14ac:dyDescent="0.2">
      <c r="A132" s="6" t="s">
        <v>870</v>
      </c>
      <c r="B132" s="7" t="str">
        <f>VLOOKUP(payroll_active[[#This Row],[Full Name]], [1]!all_ppl_post[#Data], 2, 0)</f>
        <v>1042183382</v>
      </c>
      <c r="C132" s="8" t="s">
        <v>871</v>
      </c>
      <c r="D132" s="8" t="s">
        <v>872</v>
      </c>
      <c r="E132" s="8" t="s">
        <v>513</v>
      </c>
      <c r="F132" s="8" t="s">
        <v>408</v>
      </c>
      <c r="G132" s="8" t="s">
        <v>526</v>
      </c>
      <c r="H132" s="8" t="s">
        <v>8898</v>
      </c>
      <c r="I132" s="7" t="str">
        <f>VLOOKUP(payroll_active[[#This Row],[Reports to Person]], [1]!all_people[#All], 2, 0)</f>
        <v>476542963</v>
      </c>
      <c r="J132" s="8" t="s">
        <v>8899</v>
      </c>
      <c r="K132" s="8" t="str">
        <f>VLOOKUP(payroll_active[[#This Row],[Works for Corrected Majority]],[1]!Table1[#Data],2,0)</f>
        <v>997363939</v>
      </c>
      <c r="L132" s="8" t="s">
        <v>8899</v>
      </c>
      <c r="M132" s="7" t="str">
        <f>VLOOKUP(payroll_active[[#This Row],[Works for Group -OLD]], [1]!all_groups[#All], 2, 0)</f>
        <v>997363939</v>
      </c>
      <c r="N132" s="6" t="s">
        <v>63</v>
      </c>
      <c r="O132" s="6" t="s">
        <v>62</v>
      </c>
      <c r="P132" s="6" t="s">
        <v>69</v>
      </c>
      <c r="Q132" s="7"/>
      <c r="R132" s="9" t="s">
        <v>8913</v>
      </c>
      <c r="S132" s="9" t="s">
        <v>8901</v>
      </c>
      <c r="T132" s="9" t="s">
        <v>8902</v>
      </c>
      <c r="U132" s="9" t="s">
        <v>8570</v>
      </c>
      <c r="V132" s="9" t="s">
        <v>8501</v>
      </c>
      <c r="W132" s="4"/>
      <c r="AI132" s="4"/>
      <c r="AJ132" s="4"/>
      <c r="AK132" s="4"/>
    </row>
    <row r="133" spans="1:37" x14ac:dyDescent="0.2">
      <c r="A133" s="6" t="s">
        <v>864</v>
      </c>
      <c r="B133" s="7" t="str">
        <f>VLOOKUP(payroll_active[[#This Row],[Full Name]], [1]!all_ppl_post[#Data], 2, 0)</f>
        <v>1042183384</v>
      </c>
      <c r="C133" s="8" t="s">
        <v>865</v>
      </c>
      <c r="D133" s="8" t="s">
        <v>866</v>
      </c>
      <c r="E133" s="8" t="s">
        <v>867</v>
      </c>
      <c r="F133" s="8" t="s">
        <v>408</v>
      </c>
      <c r="G133" s="8" t="s">
        <v>526</v>
      </c>
      <c r="H133" s="8" t="s">
        <v>8898</v>
      </c>
      <c r="I133" s="7" t="str">
        <f>VLOOKUP(payroll_active[[#This Row],[Reports to Person]], [1]!all_people[#All], 2, 0)</f>
        <v>476542963</v>
      </c>
      <c r="J133" s="8" t="s">
        <v>8899</v>
      </c>
      <c r="K133" s="8" t="str">
        <f>VLOOKUP(payroll_active[[#This Row],[Works for Corrected Majority]],[1]!Table1[#Data],2,0)</f>
        <v>997363939</v>
      </c>
      <c r="L133" s="8" t="s">
        <v>8899</v>
      </c>
      <c r="M133" s="7" t="str">
        <f>VLOOKUP(payroll_active[[#This Row],[Works for Group -OLD]], [1]!all_groups[#All], 2, 0)</f>
        <v>997363939</v>
      </c>
      <c r="N133" s="6" t="s">
        <v>63</v>
      </c>
      <c r="O133" s="6" t="s">
        <v>62</v>
      </c>
      <c r="P133" s="6" t="s">
        <v>69</v>
      </c>
      <c r="Q133" s="7"/>
      <c r="R133" s="9" t="s">
        <v>8916</v>
      </c>
      <c r="S133" s="9" t="s">
        <v>8901</v>
      </c>
      <c r="T133" s="9" t="s">
        <v>8902</v>
      </c>
      <c r="U133" s="9" t="s">
        <v>8646</v>
      </c>
      <c r="V133" s="9" t="s">
        <v>8501</v>
      </c>
      <c r="W133" s="4"/>
      <c r="AI133" s="4"/>
      <c r="AJ133" s="4"/>
      <c r="AK133" s="4"/>
    </row>
    <row r="134" spans="1:37" x14ac:dyDescent="0.2">
      <c r="A134" s="6" t="s">
        <v>8917</v>
      </c>
      <c r="B134" s="7" t="str">
        <f>VLOOKUP(payroll_active[[#This Row],[Full Name]], [1]!all_ppl_post[#Data], 2, 0)</f>
        <v>1042183385</v>
      </c>
      <c r="C134" s="8" t="s">
        <v>860</v>
      </c>
      <c r="D134" s="8" t="s">
        <v>861</v>
      </c>
      <c r="E134" s="8" t="s">
        <v>440</v>
      </c>
      <c r="F134" s="8" t="s">
        <v>408</v>
      </c>
      <c r="G134" s="8" t="s">
        <v>526</v>
      </c>
      <c r="H134" s="8" t="s">
        <v>8898</v>
      </c>
      <c r="I134" s="7" t="str">
        <f>VLOOKUP(payroll_active[[#This Row],[Reports to Person]], [1]!all_people[#All], 2, 0)</f>
        <v>476542963</v>
      </c>
      <c r="J134" s="8" t="s">
        <v>8899</v>
      </c>
      <c r="K134" s="8" t="str">
        <f>VLOOKUP(payroll_active[[#This Row],[Works for Corrected Majority]],[1]!Table1[#Data],2,0)</f>
        <v>997363939</v>
      </c>
      <c r="L134" s="8" t="s">
        <v>8899</v>
      </c>
      <c r="M134" s="7" t="str">
        <f>VLOOKUP(payroll_active[[#This Row],[Works for Group -OLD]], [1]!all_groups[#All], 2, 0)</f>
        <v>997363939</v>
      </c>
      <c r="N134" s="6" t="s">
        <v>63</v>
      </c>
      <c r="O134" s="6" t="s">
        <v>62</v>
      </c>
      <c r="P134" s="6" t="s">
        <v>69</v>
      </c>
      <c r="Q134" s="7"/>
      <c r="R134" s="9" t="s">
        <v>8918</v>
      </c>
      <c r="S134" s="9" t="s">
        <v>8901</v>
      </c>
      <c r="T134" s="9" t="s">
        <v>8902</v>
      </c>
      <c r="U134" s="9" t="s">
        <v>8590</v>
      </c>
      <c r="V134" s="9" t="s">
        <v>8501</v>
      </c>
      <c r="W134" s="4"/>
      <c r="AI134" s="4"/>
      <c r="AJ134" s="4"/>
      <c r="AK134" s="4"/>
    </row>
    <row r="135" spans="1:37" x14ac:dyDescent="0.2">
      <c r="A135" s="6" t="s">
        <v>489</v>
      </c>
      <c r="B135" s="7" t="str">
        <f>VLOOKUP(payroll_active[[#This Row],[Full Name]], [1]!all_ppl_post[#Data], 2, 0)</f>
        <v>1042183495</v>
      </c>
      <c r="C135" s="8" t="s">
        <v>490</v>
      </c>
      <c r="D135" s="8" t="s">
        <v>491</v>
      </c>
      <c r="E135" s="8" t="s">
        <v>492</v>
      </c>
      <c r="F135" s="8" t="s">
        <v>408</v>
      </c>
      <c r="G135" s="8" t="s">
        <v>407</v>
      </c>
      <c r="H135" s="8" t="s">
        <v>8898</v>
      </c>
      <c r="I135" s="7" t="str">
        <f>VLOOKUP(payroll_active[[#This Row],[Reports to Person]], [1]!all_people[#All], 2, 0)</f>
        <v>476542963</v>
      </c>
      <c r="J135" s="8" t="s">
        <v>8899</v>
      </c>
      <c r="K135" s="8" t="str">
        <f>VLOOKUP(payroll_active[[#This Row],[Works for Corrected Majority]],[1]!Table1[#Data],2,0)</f>
        <v>997363939</v>
      </c>
      <c r="L135" s="8" t="s">
        <v>8899</v>
      </c>
      <c r="M135" s="7" t="str">
        <f>VLOOKUP(payroll_active[[#This Row],[Works for Group -OLD]], [1]!all_groups[#All], 2, 0)</f>
        <v>997363939</v>
      </c>
      <c r="N135" s="6" t="s">
        <v>63</v>
      </c>
      <c r="O135" s="6" t="s">
        <v>62</v>
      </c>
      <c r="P135" s="6" t="s">
        <v>69</v>
      </c>
      <c r="Q135" s="7"/>
      <c r="R135" s="9" t="s">
        <v>8914</v>
      </c>
      <c r="S135" s="9" t="s">
        <v>8901</v>
      </c>
      <c r="T135" s="9" t="s">
        <v>8512</v>
      </c>
      <c r="U135" s="9" t="s">
        <v>8915</v>
      </c>
      <c r="V135" s="9" t="s">
        <v>8501</v>
      </c>
      <c r="W135" s="4"/>
      <c r="AI135" s="4"/>
      <c r="AJ135" s="4"/>
      <c r="AK135" s="4"/>
    </row>
    <row r="136" spans="1:37" x14ac:dyDescent="0.2">
      <c r="A136" s="6" t="s">
        <v>6996</v>
      </c>
      <c r="B136" s="7" t="str">
        <f>VLOOKUP(payroll_active[[#This Row],[Full Name]], [1]!all_ppl_post[#Data], 2, 0)</f>
        <v>476543578</v>
      </c>
      <c r="C136" s="8" t="s">
        <v>6997</v>
      </c>
      <c r="D136" s="8" t="s">
        <v>6998</v>
      </c>
      <c r="E136" s="8" t="s">
        <v>6999</v>
      </c>
      <c r="F136" s="8" t="s">
        <v>408</v>
      </c>
      <c r="G136" s="8" t="s">
        <v>526</v>
      </c>
      <c r="H136" s="8" t="s">
        <v>8898</v>
      </c>
      <c r="I136" s="7" t="str">
        <f>VLOOKUP(payroll_active[[#This Row],[Reports to Person]], [1]!all_people[#All], 2, 0)</f>
        <v>476542963</v>
      </c>
      <c r="J136" s="8" t="s">
        <v>8899</v>
      </c>
      <c r="K136" s="8" t="str">
        <f>VLOOKUP(payroll_active[[#This Row],[Works for Corrected Majority]],[1]!Table1[#Data],2,0)</f>
        <v>997363939</v>
      </c>
      <c r="L136" s="8" t="s">
        <v>8899</v>
      </c>
      <c r="M136" s="7" t="str">
        <f>VLOOKUP(payroll_active[[#This Row],[Works for Group -OLD]], [1]!all_groups[#All], 2, 0)</f>
        <v>997363939</v>
      </c>
      <c r="N136" s="6" t="s">
        <v>63</v>
      </c>
      <c r="O136" s="6" t="s">
        <v>62</v>
      </c>
      <c r="P136" s="6" t="s">
        <v>69</v>
      </c>
      <c r="Q136" s="7"/>
      <c r="R136" s="9" t="s">
        <v>8900</v>
      </c>
      <c r="S136" s="9" t="s">
        <v>8901</v>
      </c>
      <c r="T136" s="9" t="s">
        <v>8902</v>
      </c>
      <c r="U136" s="9" t="s">
        <v>8903</v>
      </c>
      <c r="V136" s="9" t="s">
        <v>8501</v>
      </c>
      <c r="W136" s="4"/>
      <c r="AI136" s="4"/>
      <c r="AJ136" s="4"/>
      <c r="AK136" s="4"/>
    </row>
    <row r="137" spans="1:37" x14ac:dyDescent="0.2">
      <c r="A137" s="6" t="s">
        <v>6980</v>
      </c>
      <c r="B137" s="7" t="str">
        <f>VLOOKUP(payroll_active[[#This Row],[Full Name]], [1]!all_ppl_post[#Data], 2, 0)</f>
        <v>476543589</v>
      </c>
      <c r="C137" s="8" t="s">
        <v>6981</v>
      </c>
      <c r="D137" s="8" t="s">
        <v>6982</v>
      </c>
      <c r="E137" s="8" t="s">
        <v>1845</v>
      </c>
      <c r="F137" s="8" t="s">
        <v>408</v>
      </c>
      <c r="G137" s="8" t="s">
        <v>526</v>
      </c>
      <c r="H137" s="8" t="s">
        <v>8898</v>
      </c>
      <c r="I137" s="7" t="str">
        <f>VLOOKUP(payroll_active[[#This Row],[Reports to Person]], [1]!all_people[#All], 2, 0)</f>
        <v>476542963</v>
      </c>
      <c r="J137" s="8" t="s">
        <v>8899</v>
      </c>
      <c r="K137" s="8" t="str">
        <f>VLOOKUP(payroll_active[[#This Row],[Works for Corrected Majority]],[1]!Table1[#Data],2,0)</f>
        <v>997363939</v>
      </c>
      <c r="L137" s="8" t="s">
        <v>8899</v>
      </c>
      <c r="M137" s="7" t="str">
        <f>VLOOKUP(payroll_active[[#This Row],[Works for Group -OLD]], [1]!all_groups[#All], 2, 0)</f>
        <v>997363939</v>
      </c>
      <c r="N137" s="6" t="s">
        <v>63</v>
      </c>
      <c r="O137" s="6" t="s">
        <v>62</v>
      </c>
      <c r="P137" s="6" t="s">
        <v>69</v>
      </c>
      <c r="Q137" s="7"/>
      <c r="R137" s="9" t="s">
        <v>8907</v>
      </c>
      <c r="S137" s="9" t="s">
        <v>8901</v>
      </c>
      <c r="T137" s="9" t="s">
        <v>8902</v>
      </c>
      <c r="U137" s="9" t="s">
        <v>8726</v>
      </c>
      <c r="V137" s="9" t="s">
        <v>8501</v>
      </c>
      <c r="W137" s="4"/>
      <c r="AI137" s="4"/>
      <c r="AJ137" s="4"/>
      <c r="AK137" s="4"/>
    </row>
    <row r="138" spans="1:37" x14ac:dyDescent="0.2">
      <c r="A138" s="6" t="s">
        <v>6091</v>
      </c>
      <c r="B138" s="7" t="str">
        <f>VLOOKUP(payroll_active[[#This Row],[Full Name]], [1]!all_ppl_post[#Data], 2, 0)</f>
        <v>476544644</v>
      </c>
      <c r="C138" s="8" t="s">
        <v>6092</v>
      </c>
      <c r="D138" s="8" t="s">
        <v>6093</v>
      </c>
      <c r="E138" s="8" t="s">
        <v>426</v>
      </c>
      <c r="F138" s="8" t="s">
        <v>408</v>
      </c>
      <c r="G138" s="8" t="s">
        <v>526</v>
      </c>
      <c r="H138" s="8" t="s">
        <v>8898</v>
      </c>
      <c r="I138" s="7" t="str">
        <f>VLOOKUP(payroll_active[[#This Row],[Reports to Person]], [1]!all_people[#All], 2, 0)</f>
        <v>476542963</v>
      </c>
      <c r="J138" s="8" t="s">
        <v>8899</v>
      </c>
      <c r="K138" s="8" t="str">
        <f>VLOOKUP(payroll_active[[#This Row],[Works for Corrected Majority]],[1]!Table1[#Data],2,0)</f>
        <v>997363939</v>
      </c>
      <c r="L138" s="8" t="s">
        <v>8899</v>
      </c>
      <c r="M138" s="7" t="str">
        <f>VLOOKUP(payroll_active[[#This Row],[Works for Group -OLD]], [1]!all_groups[#All], 2, 0)</f>
        <v>997363939</v>
      </c>
      <c r="N138" s="6" t="s">
        <v>63</v>
      </c>
      <c r="O138" s="6" t="s">
        <v>62</v>
      </c>
      <c r="P138" s="6" t="s">
        <v>69</v>
      </c>
      <c r="Q138" s="7"/>
      <c r="R138" s="9" t="s">
        <v>8904</v>
      </c>
      <c r="S138" s="9" t="s">
        <v>8901</v>
      </c>
      <c r="T138" s="9" t="s">
        <v>8902</v>
      </c>
      <c r="U138" s="9" t="s">
        <v>8549</v>
      </c>
      <c r="V138" s="9" t="s">
        <v>8501</v>
      </c>
      <c r="W138" s="4"/>
      <c r="AI138" s="4"/>
      <c r="AJ138" s="4"/>
      <c r="AK138" s="4"/>
    </row>
    <row r="139" spans="1:37" x14ac:dyDescent="0.2">
      <c r="A139" s="6" t="s">
        <v>2796</v>
      </c>
      <c r="B139" s="7" t="str">
        <f>VLOOKUP(payroll_active[[#This Row],[Full Name]], [1]!all_ppl_post[#Data], 2, 0)</f>
        <v>568446902</v>
      </c>
      <c r="C139" s="8" t="s">
        <v>2797</v>
      </c>
      <c r="D139" s="8" t="s">
        <v>2798</v>
      </c>
      <c r="E139" s="8" t="s">
        <v>2799</v>
      </c>
      <c r="F139" s="8" t="s">
        <v>408</v>
      </c>
      <c r="G139" s="8" t="s">
        <v>526</v>
      </c>
      <c r="H139" s="8" t="s">
        <v>8898</v>
      </c>
      <c r="I139" s="7" t="str">
        <f>VLOOKUP(payroll_active[[#This Row],[Reports to Person]], [1]!all_people[#All], 2, 0)</f>
        <v>476542963</v>
      </c>
      <c r="J139" s="8" t="s">
        <v>8899</v>
      </c>
      <c r="K139" s="8" t="str">
        <f>VLOOKUP(payroll_active[[#This Row],[Works for Corrected Majority]],[1]!Table1[#Data],2,0)</f>
        <v>997363939</v>
      </c>
      <c r="L139" s="8" t="s">
        <v>8899</v>
      </c>
      <c r="M139" s="7" t="str">
        <f>VLOOKUP(payroll_active[[#This Row],[Works for Group -OLD]], [1]!all_groups[#All], 2, 0)</f>
        <v>997363939</v>
      </c>
      <c r="N139" s="6" t="s">
        <v>63</v>
      </c>
      <c r="O139" s="6" t="s">
        <v>62</v>
      </c>
      <c r="P139" s="6" t="s">
        <v>69</v>
      </c>
      <c r="Q139" s="7"/>
      <c r="R139" s="9" t="s">
        <v>8905</v>
      </c>
      <c r="S139" s="9" t="s">
        <v>8901</v>
      </c>
      <c r="T139" s="9" t="s">
        <v>8902</v>
      </c>
      <c r="U139" s="9" t="s">
        <v>8906</v>
      </c>
      <c r="V139" s="9" t="s">
        <v>8501</v>
      </c>
      <c r="W139" s="4"/>
      <c r="AI139" s="4"/>
      <c r="AJ139" s="4"/>
      <c r="AK139" s="4"/>
    </row>
    <row r="140" spans="1:37" x14ac:dyDescent="0.2">
      <c r="A140" s="6" t="s">
        <v>1232</v>
      </c>
      <c r="B140" s="7" t="str">
        <f>VLOOKUP(payroll_active[[#This Row],[Full Name]], [1]!all_ppl_post[#Data], 2, 0)</f>
        <v>832080316</v>
      </c>
      <c r="C140" s="8" t="s">
        <v>1233</v>
      </c>
      <c r="D140" s="8" t="s">
        <v>1234</v>
      </c>
      <c r="E140" s="8" t="s">
        <v>1235</v>
      </c>
      <c r="F140" s="8" t="s">
        <v>408</v>
      </c>
      <c r="G140" s="8" t="s">
        <v>526</v>
      </c>
      <c r="H140" s="8" t="s">
        <v>8898</v>
      </c>
      <c r="I140" s="7" t="str">
        <f>VLOOKUP(payroll_active[[#This Row],[Reports to Person]], [1]!all_people[#All], 2, 0)</f>
        <v>476542963</v>
      </c>
      <c r="J140" s="8" t="s">
        <v>8899</v>
      </c>
      <c r="K140" s="8" t="str">
        <f>VLOOKUP(payroll_active[[#This Row],[Works for Corrected Majority]],[1]!Table1[#Data],2,0)</f>
        <v>997363939</v>
      </c>
      <c r="L140" s="8" t="s">
        <v>8899</v>
      </c>
      <c r="M140" s="7" t="str">
        <f>VLOOKUP(payroll_active[[#This Row],[Works for Group -OLD]], [1]!all_groups[#All], 2, 0)</f>
        <v>997363939</v>
      </c>
      <c r="N140" s="6" t="s">
        <v>63</v>
      </c>
      <c r="O140" s="6" t="s">
        <v>62</v>
      </c>
      <c r="P140" s="6" t="s">
        <v>69</v>
      </c>
      <c r="Q140" s="7"/>
      <c r="R140" s="9" t="s">
        <v>8908</v>
      </c>
      <c r="S140" s="9" t="s">
        <v>8901</v>
      </c>
      <c r="T140" s="9" t="s">
        <v>8902</v>
      </c>
      <c r="U140" s="9" t="s">
        <v>8759</v>
      </c>
      <c r="V140" s="9" t="s">
        <v>8501</v>
      </c>
      <c r="W140" s="4"/>
      <c r="AI140" s="4"/>
      <c r="AJ140" s="4"/>
      <c r="AK140" s="4"/>
    </row>
    <row r="141" spans="1:37" x14ac:dyDescent="0.2">
      <c r="A141" s="6" t="s">
        <v>689</v>
      </c>
      <c r="B141" s="7" t="str">
        <f>VLOOKUP(payroll_active[[#This Row],[Full Name]], [1]!all_ppl_post[#Data], 2, 0)</f>
        <v>1042183440</v>
      </c>
      <c r="C141" s="8" t="s">
        <v>690</v>
      </c>
      <c r="D141" s="8" t="s">
        <v>425</v>
      </c>
      <c r="E141" s="8" t="s">
        <v>521</v>
      </c>
      <c r="F141" s="8" t="s">
        <v>408</v>
      </c>
      <c r="G141" s="8" t="s">
        <v>526</v>
      </c>
      <c r="H141" s="8" t="s">
        <v>9277</v>
      </c>
      <c r="I141" s="7" t="str">
        <f>VLOOKUP(payroll_active[[#This Row],[Reports to Person]], [1]!all_people[#All], 2, 0)</f>
        <v>476542970</v>
      </c>
      <c r="J141" s="8" t="s">
        <v>9278</v>
      </c>
      <c r="K141" s="8" t="str">
        <f>VLOOKUP(payroll_active[[#This Row],[Works for Corrected Majority]],[1]!Table1[#Data],2,0)</f>
        <v>558451758</v>
      </c>
      <c r="L141" s="8" t="s">
        <v>9278</v>
      </c>
      <c r="M141" s="7" t="str">
        <f>VLOOKUP(payroll_active[[#This Row],[Works for Group -OLD]], [1]!all_groups[#All], 2, 0)</f>
        <v>558451758</v>
      </c>
      <c r="N141" s="6" t="s">
        <v>63</v>
      </c>
      <c r="O141" s="6" t="s">
        <v>62</v>
      </c>
      <c r="P141" s="6" t="s">
        <v>69</v>
      </c>
      <c r="Q141" s="7"/>
      <c r="R141" s="9" t="s">
        <v>9293</v>
      </c>
      <c r="S141" s="9" t="s">
        <v>9280</v>
      </c>
      <c r="T141" s="9" t="s">
        <v>8842</v>
      </c>
      <c r="U141" s="9" t="s">
        <v>8507</v>
      </c>
      <c r="V141" s="9" t="s">
        <v>8501</v>
      </c>
      <c r="W141" s="4"/>
      <c r="AI141" s="4"/>
      <c r="AJ141" s="4"/>
      <c r="AK141" s="4"/>
    </row>
    <row r="142" spans="1:37" x14ac:dyDescent="0.2">
      <c r="A142" s="6" t="s">
        <v>684</v>
      </c>
      <c r="B142" s="7" t="str">
        <f>VLOOKUP(payroll_active[[#This Row],[Full Name]], [1]!all_ppl_post[#Data], 2, 0)</f>
        <v>1042183442</v>
      </c>
      <c r="C142" s="8" t="s">
        <v>685</v>
      </c>
      <c r="D142" s="8" t="s">
        <v>686</v>
      </c>
      <c r="E142" s="8" t="s">
        <v>599</v>
      </c>
      <c r="F142" s="8" t="s">
        <v>408</v>
      </c>
      <c r="G142" s="8" t="s">
        <v>526</v>
      </c>
      <c r="H142" s="8" t="s">
        <v>9277</v>
      </c>
      <c r="I142" s="7" t="str">
        <f>VLOOKUP(payroll_active[[#This Row],[Reports to Person]], [1]!all_people[#All], 2, 0)</f>
        <v>476542970</v>
      </c>
      <c r="J142" s="8" t="s">
        <v>9278</v>
      </c>
      <c r="K142" s="8" t="str">
        <f>VLOOKUP(payroll_active[[#This Row],[Works for Corrected Majority]],[1]!Table1[#Data],2,0)</f>
        <v>558451758</v>
      </c>
      <c r="L142" s="8" t="s">
        <v>9278</v>
      </c>
      <c r="M142" s="7" t="str">
        <f>VLOOKUP(payroll_active[[#This Row],[Works for Group -OLD]], [1]!all_groups[#All], 2, 0)</f>
        <v>558451758</v>
      </c>
      <c r="N142" s="6" t="s">
        <v>63</v>
      </c>
      <c r="O142" s="6" t="s">
        <v>62</v>
      </c>
      <c r="P142" s="6" t="s">
        <v>69</v>
      </c>
      <c r="Q142" s="7"/>
      <c r="R142" s="9" t="s">
        <v>9294</v>
      </c>
      <c r="S142" s="9" t="s">
        <v>9280</v>
      </c>
      <c r="T142" s="9" t="s">
        <v>8842</v>
      </c>
      <c r="U142" s="9" t="s">
        <v>8621</v>
      </c>
      <c r="V142" s="9" t="s">
        <v>8501</v>
      </c>
      <c r="W142" s="4"/>
      <c r="AI142" s="4"/>
      <c r="AJ142" s="4"/>
      <c r="AK142" s="4"/>
    </row>
    <row r="143" spans="1:37" x14ac:dyDescent="0.2">
      <c r="A143" s="6" t="s">
        <v>679</v>
      </c>
      <c r="B143" s="7" t="str">
        <f>VLOOKUP(payroll_active[[#This Row],[Full Name]], [1]!all_ppl_post[#Data], 2, 0)</f>
        <v>1042183445</v>
      </c>
      <c r="C143" s="8" t="s">
        <v>680</v>
      </c>
      <c r="D143" s="8" t="s">
        <v>681</v>
      </c>
      <c r="E143" s="8" t="s">
        <v>513</v>
      </c>
      <c r="F143" s="8" t="s">
        <v>408</v>
      </c>
      <c r="G143" s="8" t="s">
        <v>526</v>
      </c>
      <c r="H143" s="8" t="s">
        <v>9277</v>
      </c>
      <c r="I143" s="7" t="str">
        <f>VLOOKUP(payroll_active[[#This Row],[Reports to Person]], [1]!all_people[#All], 2, 0)</f>
        <v>476542970</v>
      </c>
      <c r="J143" s="8" t="s">
        <v>9278</v>
      </c>
      <c r="K143" s="8" t="str">
        <f>VLOOKUP(payroll_active[[#This Row],[Works for Corrected Majority]],[1]!Table1[#Data],2,0)</f>
        <v>558451758</v>
      </c>
      <c r="L143" s="8" t="s">
        <v>9278</v>
      </c>
      <c r="M143" s="7" t="str">
        <f>VLOOKUP(payroll_active[[#This Row],[Works for Group -OLD]], [1]!all_groups[#All], 2, 0)</f>
        <v>558451758</v>
      </c>
      <c r="N143" s="6" t="s">
        <v>63</v>
      </c>
      <c r="O143" s="6" t="s">
        <v>62</v>
      </c>
      <c r="P143" s="6" t="s">
        <v>69</v>
      </c>
      <c r="Q143" s="7"/>
      <c r="R143" s="9" t="s">
        <v>9295</v>
      </c>
      <c r="S143" s="9" t="s">
        <v>9280</v>
      </c>
      <c r="T143" s="9" t="s">
        <v>8842</v>
      </c>
      <c r="U143" s="9" t="s">
        <v>8570</v>
      </c>
      <c r="V143" s="9" t="s">
        <v>8501</v>
      </c>
      <c r="W143" s="4"/>
      <c r="AI143" s="4"/>
      <c r="AJ143" s="4"/>
      <c r="AK143" s="4"/>
    </row>
    <row r="144" spans="1:37" x14ac:dyDescent="0.2">
      <c r="A144" s="6" t="s">
        <v>673</v>
      </c>
      <c r="B144" s="7" t="str">
        <f>VLOOKUP(payroll_active[[#This Row],[Full Name]], [1]!all_ppl_post[#Data], 2, 0)</f>
        <v>1042183446</v>
      </c>
      <c r="C144" s="8" t="s">
        <v>674</v>
      </c>
      <c r="D144" s="8" t="s">
        <v>675</v>
      </c>
      <c r="E144" s="8" t="s">
        <v>676</v>
      </c>
      <c r="F144" s="8" t="s">
        <v>408</v>
      </c>
      <c r="G144" s="8" t="s">
        <v>526</v>
      </c>
      <c r="H144" s="8" t="s">
        <v>9277</v>
      </c>
      <c r="I144" s="7" t="str">
        <f>VLOOKUP(payroll_active[[#This Row],[Reports to Person]], [1]!all_people[#All], 2, 0)</f>
        <v>476542970</v>
      </c>
      <c r="J144" s="8" t="s">
        <v>9278</v>
      </c>
      <c r="K144" s="8" t="str">
        <f>VLOOKUP(payroll_active[[#This Row],[Works for Corrected Majority]],[1]!Table1[#Data],2,0)</f>
        <v>558451758</v>
      </c>
      <c r="L144" s="8" t="s">
        <v>9278</v>
      </c>
      <c r="M144" s="7" t="str">
        <f>VLOOKUP(payroll_active[[#This Row],[Works for Group -OLD]], [1]!all_groups[#All], 2, 0)</f>
        <v>558451758</v>
      </c>
      <c r="N144" s="6" t="s">
        <v>63</v>
      </c>
      <c r="O144" s="6" t="s">
        <v>62</v>
      </c>
      <c r="P144" s="6" t="s">
        <v>69</v>
      </c>
      <c r="Q144" s="7"/>
      <c r="R144" s="9" t="s">
        <v>9296</v>
      </c>
      <c r="S144" s="9" t="s">
        <v>9280</v>
      </c>
      <c r="T144" s="9" t="s">
        <v>8842</v>
      </c>
      <c r="U144" s="9" t="s">
        <v>8656</v>
      </c>
      <c r="V144" s="9" t="s">
        <v>8501</v>
      </c>
      <c r="W144" s="4"/>
      <c r="AI144" s="4"/>
      <c r="AJ144" s="4"/>
      <c r="AK144" s="4"/>
    </row>
    <row r="145" spans="1:37" x14ac:dyDescent="0.2">
      <c r="A145" s="6" t="s">
        <v>7824</v>
      </c>
      <c r="B145" s="7" t="str">
        <f>VLOOKUP(payroll_active[[#This Row],[Full Name]], [1]!all_ppl_post[#Data], 2, 0)</f>
        <v>476542576</v>
      </c>
      <c r="C145" s="8" t="s">
        <v>7825</v>
      </c>
      <c r="D145" s="8" t="s">
        <v>323</v>
      </c>
      <c r="E145" s="8" t="s">
        <v>7826</v>
      </c>
      <c r="F145" s="8" t="s">
        <v>408</v>
      </c>
      <c r="G145" s="8" t="s">
        <v>526</v>
      </c>
      <c r="H145" s="8" t="s">
        <v>9277</v>
      </c>
      <c r="I145" s="7" t="str">
        <f>VLOOKUP(payroll_active[[#This Row],[Reports to Person]], [1]!all_people[#All], 2, 0)</f>
        <v>476542970</v>
      </c>
      <c r="J145" s="8" t="s">
        <v>9278</v>
      </c>
      <c r="K145" s="8" t="str">
        <f>VLOOKUP(payroll_active[[#This Row],[Works for Corrected Majority]],[1]!Table1[#Data],2,0)</f>
        <v>558451758</v>
      </c>
      <c r="L145" s="8" t="s">
        <v>9278</v>
      </c>
      <c r="M145" s="7" t="str">
        <f>VLOOKUP(payroll_active[[#This Row],[Works for Group -OLD]], [1]!all_groups[#All], 2, 0)</f>
        <v>558451758</v>
      </c>
      <c r="N145" s="6" t="s">
        <v>63</v>
      </c>
      <c r="O145" s="6" t="s">
        <v>62</v>
      </c>
      <c r="P145" s="6" t="s">
        <v>69</v>
      </c>
      <c r="Q145" s="7"/>
      <c r="R145" s="9" t="s">
        <v>9291</v>
      </c>
      <c r="S145" s="9" t="s">
        <v>9280</v>
      </c>
      <c r="T145" s="9" t="s">
        <v>8842</v>
      </c>
      <c r="U145" s="9" t="s">
        <v>9292</v>
      </c>
      <c r="V145" s="9" t="s">
        <v>8501</v>
      </c>
      <c r="W145" s="4"/>
      <c r="AI145" s="4"/>
      <c r="AJ145" s="4"/>
      <c r="AK145" s="4"/>
    </row>
    <row r="146" spans="1:37" x14ac:dyDescent="0.2">
      <c r="A146" s="6" t="s">
        <v>6427</v>
      </c>
      <c r="B146" s="7" t="str">
        <f>VLOOKUP(payroll_active[[#This Row],[Full Name]], [1]!all_ppl_post[#Data], 2, 0)</f>
        <v>476544257</v>
      </c>
      <c r="C146" s="8" t="s">
        <v>6428</v>
      </c>
      <c r="D146" s="8" t="s">
        <v>6429</v>
      </c>
      <c r="E146" s="8" t="s">
        <v>710</v>
      </c>
      <c r="F146" s="8" t="s">
        <v>408</v>
      </c>
      <c r="G146" s="8" t="s">
        <v>526</v>
      </c>
      <c r="H146" s="8" t="s">
        <v>9277</v>
      </c>
      <c r="I146" s="7" t="str">
        <f>VLOOKUP(payroll_active[[#This Row],[Reports to Person]], [1]!all_people[#All], 2, 0)</f>
        <v>476542970</v>
      </c>
      <c r="J146" s="8" t="s">
        <v>9278</v>
      </c>
      <c r="K146" s="8" t="str">
        <f>VLOOKUP(payroll_active[[#This Row],[Works for Corrected Majority]],[1]!Table1[#Data],2,0)</f>
        <v>558451758</v>
      </c>
      <c r="L146" s="8" t="s">
        <v>9278</v>
      </c>
      <c r="M146" s="7" t="str">
        <f>VLOOKUP(payroll_active[[#This Row],[Works for Group -OLD]], [1]!all_groups[#All], 2, 0)</f>
        <v>558451758</v>
      </c>
      <c r="N146" s="6" t="s">
        <v>63</v>
      </c>
      <c r="O146" s="6" t="s">
        <v>62</v>
      </c>
      <c r="P146" s="6" t="s">
        <v>69</v>
      </c>
      <c r="Q146" s="7"/>
      <c r="R146" s="9" t="s">
        <v>9285</v>
      </c>
      <c r="S146" s="9" t="s">
        <v>9280</v>
      </c>
      <c r="T146" s="9" t="s">
        <v>8842</v>
      </c>
      <c r="U146" s="9" t="s">
        <v>9173</v>
      </c>
      <c r="V146" s="9" t="s">
        <v>8501</v>
      </c>
      <c r="W146" s="4"/>
      <c r="AI146" s="4"/>
      <c r="AJ146" s="4"/>
      <c r="AK146" s="4"/>
    </row>
    <row r="147" spans="1:37" x14ac:dyDescent="0.2">
      <c r="A147" s="6" t="s">
        <v>6109</v>
      </c>
      <c r="B147" s="7" t="str">
        <f>VLOOKUP(payroll_active[[#This Row],[Full Name]], [1]!all_ppl_post[#Data], 2, 0)</f>
        <v>476544632</v>
      </c>
      <c r="C147" s="8" t="s">
        <v>6110</v>
      </c>
      <c r="D147" s="8" t="s">
        <v>207</v>
      </c>
      <c r="E147" s="8" t="s">
        <v>2104</v>
      </c>
      <c r="F147" s="8" t="s">
        <v>408</v>
      </c>
      <c r="G147" s="8" t="s">
        <v>407</v>
      </c>
      <c r="H147" s="8" t="s">
        <v>9277</v>
      </c>
      <c r="I147" s="7" t="str">
        <f>VLOOKUP(payroll_active[[#This Row],[Reports to Person]], [1]!all_people[#All], 2, 0)</f>
        <v>476542970</v>
      </c>
      <c r="J147" s="8" t="s">
        <v>9278</v>
      </c>
      <c r="K147" s="8" t="str">
        <f>VLOOKUP(payroll_active[[#This Row],[Works for Corrected Majority]],[1]!Table1[#Data],2,0)</f>
        <v>558451758</v>
      </c>
      <c r="L147" s="8" t="s">
        <v>9278</v>
      </c>
      <c r="M147" s="7" t="str">
        <f>VLOOKUP(payroll_active[[#This Row],[Works for Group -OLD]], [1]!all_groups[#All], 2, 0)</f>
        <v>558451758</v>
      </c>
      <c r="N147" s="6" t="s">
        <v>63</v>
      </c>
      <c r="O147" s="6" t="s">
        <v>62</v>
      </c>
      <c r="P147" s="6" t="s">
        <v>69</v>
      </c>
      <c r="Q147" s="7"/>
      <c r="R147" s="9" t="s">
        <v>9286</v>
      </c>
      <c r="S147" s="9" t="s">
        <v>9280</v>
      </c>
      <c r="T147" s="9" t="s">
        <v>8512</v>
      </c>
      <c r="U147" s="9" t="s">
        <v>8536</v>
      </c>
      <c r="V147" s="9" t="s">
        <v>8501</v>
      </c>
      <c r="W147" s="4"/>
      <c r="AI147" s="4"/>
      <c r="AJ147" s="4"/>
      <c r="AK147" s="4"/>
    </row>
    <row r="148" spans="1:37" x14ac:dyDescent="0.2">
      <c r="A148" s="6" t="s">
        <v>5053</v>
      </c>
      <c r="B148" s="7" t="str">
        <f>VLOOKUP(payroll_active[[#This Row],[Full Name]], [1]!all_ppl_post[#Data], 2, 0)</f>
        <v>476546075</v>
      </c>
      <c r="C148" s="8" t="s">
        <v>5054</v>
      </c>
      <c r="D148" s="8" t="s">
        <v>5055</v>
      </c>
      <c r="E148" s="8" t="s">
        <v>2410</v>
      </c>
      <c r="F148" s="8" t="s">
        <v>408</v>
      </c>
      <c r="G148" s="8" t="s">
        <v>526</v>
      </c>
      <c r="H148" s="8" t="s">
        <v>9277</v>
      </c>
      <c r="I148" s="7" t="str">
        <f>VLOOKUP(payroll_active[[#This Row],[Reports to Person]], [1]!all_people[#All], 2, 0)</f>
        <v>476542970</v>
      </c>
      <c r="J148" s="8" t="s">
        <v>9278</v>
      </c>
      <c r="K148" s="8" t="str">
        <f>VLOOKUP(payroll_active[[#This Row],[Works for Corrected Majority]],[1]!Table1[#Data],2,0)</f>
        <v>558451758</v>
      </c>
      <c r="L148" s="8" t="s">
        <v>9278</v>
      </c>
      <c r="M148" s="7" t="str">
        <f>VLOOKUP(payroll_active[[#This Row],[Works for Group -OLD]], [1]!all_groups[#All], 2, 0)</f>
        <v>558451758</v>
      </c>
      <c r="N148" s="6" t="s">
        <v>63</v>
      </c>
      <c r="O148" s="6" t="s">
        <v>62</v>
      </c>
      <c r="P148" s="6" t="s">
        <v>69</v>
      </c>
      <c r="Q148" s="7"/>
      <c r="R148" s="9" t="s">
        <v>9288</v>
      </c>
      <c r="S148" s="9" t="s">
        <v>9280</v>
      </c>
      <c r="T148" s="9" t="s">
        <v>8842</v>
      </c>
      <c r="U148" s="9" t="s">
        <v>9289</v>
      </c>
      <c r="V148" s="9" t="s">
        <v>8501</v>
      </c>
      <c r="W148" s="4"/>
      <c r="AI148" s="4"/>
      <c r="AJ148" s="4"/>
      <c r="AK148" s="4"/>
    </row>
    <row r="149" spans="1:37" x14ac:dyDescent="0.2">
      <c r="A149" s="6" t="s">
        <v>3364</v>
      </c>
      <c r="B149" s="7" t="str">
        <f>VLOOKUP(payroll_active[[#This Row],[Full Name]], [1]!all_ppl_post[#Data], 2, 0)</f>
        <v>567679135</v>
      </c>
      <c r="C149" s="8" t="s">
        <v>3365</v>
      </c>
      <c r="D149" s="8" t="s">
        <v>3366</v>
      </c>
      <c r="E149" s="8" t="s">
        <v>3367</v>
      </c>
      <c r="F149" s="8" t="s">
        <v>408</v>
      </c>
      <c r="G149" s="8" t="s">
        <v>526</v>
      </c>
      <c r="H149" s="8" t="s">
        <v>9277</v>
      </c>
      <c r="I149" s="7" t="str">
        <f>VLOOKUP(payroll_active[[#This Row],[Reports to Person]], [1]!all_people[#All], 2, 0)</f>
        <v>476542970</v>
      </c>
      <c r="J149" s="8" t="s">
        <v>9278</v>
      </c>
      <c r="K149" s="8" t="str">
        <f>VLOOKUP(payroll_active[[#This Row],[Works for Corrected Majority]],[1]!Table1[#Data],2,0)</f>
        <v>558451758</v>
      </c>
      <c r="L149" s="8" t="s">
        <v>9278</v>
      </c>
      <c r="M149" s="7" t="str">
        <f>VLOOKUP(payroll_active[[#This Row],[Works for Group -OLD]], [1]!all_groups[#All], 2, 0)</f>
        <v>558451758</v>
      </c>
      <c r="N149" s="6" t="s">
        <v>63</v>
      </c>
      <c r="O149" s="6" t="s">
        <v>62</v>
      </c>
      <c r="P149" s="6" t="s">
        <v>69</v>
      </c>
      <c r="Q149" s="7"/>
      <c r="R149" s="9" t="s">
        <v>9281</v>
      </c>
      <c r="S149" s="9" t="s">
        <v>9280</v>
      </c>
      <c r="T149" s="9" t="s">
        <v>8842</v>
      </c>
      <c r="U149" s="9" t="s">
        <v>9282</v>
      </c>
      <c r="V149" s="9" t="s">
        <v>8501</v>
      </c>
      <c r="W149" s="4"/>
      <c r="AI149" s="4"/>
      <c r="AJ149" s="4"/>
      <c r="AK149" s="4"/>
    </row>
    <row r="150" spans="1:37" x14ac:dyDescent="0.2">
      <c r="A150" s="6" t="s">
        <v>2810</v>
      </c>
      <c r="B150" s="7" t="str">
        <f>VLOOKUP(payroll_active[[#This Row],[Full Name]], [1]!all_ppl_post[#Data], 2, 0)</f>
        <v>568446761</v>
      </c>
      <c r="C150" s="8" t="s">
        <v>2811</v>
      </c>
      <c r="D150" s="8" t="s">
        <v>2812</v>
      </c>
      <c r="E150" s="8" t="s">
        <v>2813</v>
      </c>
      <c r="F150" s="8" t="s">
        <v>408</v>
      </c>
      <c r="G150" s="8" t="s">
        <v>407</v>
      </c>
      <c r="H150" s="8" t="s">
        <v>9277</v>
      </c>
      <c r="I150" s="7" t="str">
        <f>VLOOKUP(payroll_active[[#This Row],[Reports to Person]], [1]!all_people[#All], 2, 0)</f>
        <v>476542970</v>
      </c>
      <c r="J150" s="8" t="s">
        <v>9278</v>
      </c>
      <c r="K150" s="8" t="str">
        <f>VLOOKUP(payroll_active[[#This Row],[Works for Corrected Majority]],[1]!Table1[#Data],2,0)</f>
        <v>558451758</v>
      </c>
      <c r="L150" s="8" t="s">
        <v>9278</v>
      </c>
      <c r="M150" s="7" t="str">
        <f>VLOOKUP(payroll_active[[#This Row],[Works for Group -OLD]], [1]!all_groups[#All], 2, 0)</f>
        <v>558451758</v>
      </c>
      <c r="N150" s="6" t="s">
        <v>63</v>
      </c>
      <c r="O150" s="6" t="s">
        <v>62</v>
      </c>
      <c r="P150" s="6" t="s">
        <v>69</v>
      </c>
      <c r="Q150" s="7"/>
      <c r="R150" s="9" t="s">
        <v>9279</v>
      </c>
      <c r="S150" s="9" t="s">
        <v>9280</v>
      </c>
      <c r="T150" s="9" t="s">
        <v>8512</v>
      </c>
      <c r="U150" s="9" t="s">
        <v>9066</v>
      </c>
      <c r="V150" s="9" t="s">
        <v>8501</v>
      </c>
      <c r="W150" s="4"/>
      <c r="AI150" s="4"/>
      <c r="AJ150" s="4"/>
      <c r="AK150" s="4"/>
    </row>
    <row r="151" spans="1:37" x14ac:dyDescent="0.2">
      <c r="A151" s="6" t="s">
        <v>2746</v>
      </c>
      <c r="B151" s="7" t="str">
        <f>VLOOKUP(payroll_active[[#This Row],[Full Name]], [1]!all_ppl_post[#Data], 2, 0)</f>
        <v>568448013</v>
      </c>
      <c r="C151" s="8" t="s">
        <v>2747</v>
      </c>
      <c r="D151" s="8" t="s">
        <v>2748</v>
      </c>
      <c r="E151" s="8" t="s">
        <v>624</v>
      </c>
      <c r="F151" s="8" t="s">
        <v>408</v>
      </c>
      <c r="G151" s="8" t="s">
        <v>526</v>
      </c>
      <c r="H151" s="8" t="s">
        <v>9277</v>
      </c>
      <c r="I151" s="7" t="str">
        <f>VLOOKUP(payroll_active[[#This Row],[Reports to Person]], [1]!all_people[#All], 2, 0)</f>
        <v>476542970</v>
      </c>
      <c r="J151" s="8" t="s">
        <v>9278</v>
      </c>
      <c r="K151" s="8" t="str">
        <f>VLOOKUP(payroll_active[[#This Row],[Works for Corrected Majority]],[1]!Table1[#Data],2,0)</f>
        <v>558451758</v>
      </c>
      <c r="L151" s="8" t="s">
        <v>9278</v>
      </c>
      <c r="M151" s="7" t="str">
        <f>VLOOKUP(payroll_active[[#This Row],[Works for Group -OLD]], [1]!all_groups[#All], 2, 0)</f>
        <v>558451758</v>
      </c>
      <c r="N151" s="6" t="s">
        <v>63</v>
      </c>
      <c r="O151" s="6" t="s">
        <v>62</v>
      </c>
      <c r="P151" s="6" t="s">
        <v>69</v>
      </c>
      <c r="Q151" s="7"/>
      <c r="R151" s="9" t="s">
        <v>9290</v>
      </c>
      <c r="S151" s="9" t="s">
        <v>9280</v>
      </c>
      <c r="T151" s="9" t="s">
        <v>8842</v>
      </c>
      <c r="U151" s="9" t="s">
        <v>8606</v>
      </c>
      <c r="V151" s="9" t="s">
        <v>8501</v>
      </c>
      <c r="W151" s="4"/>
      <c r="AI151" s="4"/>
      <c r="AJ151" s="4"/>
      <c r="AK151" s="4"/>
    </row>
    <row r="152" spans="1:37" x14ac:dyDescent="0.2">
      <c r="A152" s="6" t="s">
        <v>2428</v>
      </c>
      <c r="B152" s="7" t="str">
        <f>VLOOKUP(payroll_active[[#This Row],[Full Name]], [1]!all_ppl_post[#Data], 2, 0)</f>
        <v>626453972</v>
      </c>
      <c r="C152" s="8" t="s">
        <v>2429</v>
      </c>
      <c r="D152" s="8" t="s">
        <v>2430</v>
      </c>
      <c r="E152" s="8" t="s">
        <v>2431</v>
      </c>
      <c r="F152" s="8" t="s">
        <v>408</v>
      </c>
      <c r="G152" s="8" t="s">
        <v>526</v>
      </c>
      <c r="H152" s="8" t="s">
        <v>9277</v>
      </c>
      <c r="I152" s="7" t="str">
        <f>VLOOKUP(payroll_active[[#This Row],[Reports to Person]], [1]!all_people[#All], 2, 0)</f>
        <v>476542970</v>
      </c>
      <c r="J152" s="8" t="s">
        <v>9278</v>
      </c>
      <c r="K152" s="8" t="str">
        <f>VLOOKUP(payroll_active[[#This Row],[Works for Corrected Majority]],[1]!Table1[#Data],2,0)</f>
        <v>558451758</v>
      </c>
      <c r="L152" s="8" t="s">
        <v>9278</v>
      </c>
      <c r="M152" s="7" t="str">
        <f>VLOOKUP(payroll_active[[#This Row],[Works for Group -OLD]], [1]!all_groups[#All], 2, 0)</f>
        <v>558451758</v>
      </c>
      <c r="N152" s="6" t="s">
        <v>63</v>
      </c>
      <c r="O152" s="6" t="s">
        <v>62</v>
      </c>
      <c r="P152" s="6" t="s">
        <v>69</v>
      </c>
      <c r="Q152" s="7"/>
      <c r="R152" s="9" t="s">
        <v>9287</v>
      </c>
      <c r="S152" s="9" t="s">
        <v>9280</v>
      </c>
      <c r="T152" s="9" t="s">
        <v>8842</v>
      </c>
      <c r="U152" s="9" t="s">
        <v>8568</v>
      </c>
      <c r="V152" s="9" t="s">
        <v>8501</v>
      </c>
      <c r="W152" s="4"/>
      <c r="AI152" s="4"/>
      <c r="AJ152" s="4"/>
      <c r="AK152" s="4"/>
    </row>
    <row r="153" spans="1:37" x14ac:dyDescent="0.2">
      <c r="A153" s="6" t="s">
        <v>1204</v>
      </c>
      <c r="B153" s="7" t="str">
        <f>VLOOKUP(payroll_active[[#This Row],[Full Name]], [1]!all_ppl_post[#Data], 2, 0)</f>
        <v>839637722</v>
      </c>
      <c r="C153" s="8" t="s">
        <v>1205</v>
      </c>
      <c r="D153" s="8" t="s">
        <v>1206</v>
      </c>
      <c r="E153" s="8" t="s">
        <v>1207</v>
      </c>
      <c r="F153" s="8" t="s">
        <v>408</v>
      </c>
      <c r="G153" s="8" t="s">
        <v>526</v>
      </c>
      <c r="H153" s="8" t="s">
        <v>9277</v>
      </c>
      <c r="I153" s="7" t="str">
        <f>VLOOKUP(payroll_active[[#This Row],[Reports to Person]], [1]!all_people[#All], 2, 0)</f>
        <v>476542970</v>
      </c>
      <c r="J153" s="8" t="s">
        <v>9278</v>
      </c>
      <c r="K153" s="8" t="str">
        <f>VLOOKUP(payroll_active[[#This Row],[Works for Corrected Majority]],[1]!Table1[#Data],2,0)</f>
        <v>558451758</v>
      </c>
      <c r="L153" s="8" t="s">
        <v>9278</v>
      </c>
      <c r="M153" s="7" t="str">
        <f>VLOOKUP(payroll_active[[#This Row],[Works for Group -OLD]], [1]!all_groups[#All], 2, 0)</f>
        <v>558451758</v>
      </c>
      <c r="N153" s="6" t="s">
        <v>63</v>
      </c>
      <c r="O153" s="6" t="s">
        <v>62</v>
      </c>
      <c r="P153" s="6" t="s">
        <v>69</v>
      </c>
      <c r="Q153" s="7"/>
      <c r="R153" s="9" t="s">
        <v>9283</v>
      </c>
      <c r="S153" s="9" t="s">
        <v>9280</v>
      </c>
      <c r="T153" s="9" t="s">
        <v>8842</v>
      </c>
      <c r="U153" s="9" t="s">
        <v>9284</v>
      </c>
      <c r="V153" s="9" t="s">
        <v>8501</v>
      </c>
      <c r="W153" s="4"/>
      <c r="AI153" s="4"/>
      <c r="AJ153" s="4"/>
      <c r="AK153" s="4"/>
    </row>
    <row r="154" spans="1:37" x14ac:dyDescent="0.2">
      <c r="A154" s="6" t="s">
        <v>665</v>
      </c>
      <c r="B154" s="7" t="str">
        <f>VLOOKUP(payroll_active[[#This Row],[Full Name]], [1]!all_ppl_post[#Data], 2, 0)</f>
        <v>1042183447</v>
      </c>
      <c r="C154" s="8" t="s">
        <v>666</v>
      </c>
      <c r="D154" s="8" t="s">
        <v>667</v>
      </c>
      <c r="E154" s="8" t="s">
        <v>668</v>
      </c>
      <c r="F154" s="8" t="s">
        <v>408</v>
      </c>
      <c r="G154" s="8" t="s">
        <v>526</v>
      </c>
      <c r="H154" s="8" t="s">
        <v>9503</v>
      </c>
      <c r="I154" s="7" t="str">
        <f>VLOOKUP(payroll_active[[#This Row],[Reports to Person]], [1]!all_people[#All], 2, 0)</f>
        <v>476543451</v>
      </c>
      <c r="J154" s="8" t="s">
        <v>9504</v>
      </c>
      <c r="K154" s="8" t="str">
        <f>VLOOKUP(payroll_active[[#This Row],[Works for Corrected Majority]],[1]!Table1[#Data],2,0)</f>
        <v>476549203</v>
      </c>
      <c r="L154" s="8" t="s">
        <v>9504</v>
      </c>
      <c r="M154" s="7" t="str">
        <f>VLOOKUP(payroll_active[[#This Row],[Works for Group -OLD]], [1]!all_groups[#All], 2, 0)</f>
        <v>476549203</v>
      </c>
      <c r="N154" s="6" t="s">
        <v>63</v>
      </c>
      <c r="O154" s="6" t="s">
        <v>62</v>
      </c>
      <c r="P154" s="6" t="s">
        <v>69</v>
      </c>
      <c r="Q154" s="7"/>
      <c r="R154" s="9" t="s">
        <v>9523</v>
      </c>
      <c r="S154" s="9" t="s">
        <v>9506</v>
      </c>
      <c r="T154" s="9" t="s">
        <v>9507</v>
      </c>
      <c r="U154" s="9" t="s">
        <v>9524</v>
      </c>
      <c r="V154" s="9" t="s">
        <v>8501</v>
      </c>
      <c r="W154" s="4"/>
      <c r="AI154" s="4"/>
      <c r="AJ154" s="4"/>
      <c r="AK154" s="4"/>
    </row>
    <row r="155" spans="1:37" x14ac:dyDescent="0.2">
      <c r="A155" s="6" t="s">
        <v>8078</v>
      </c>
      <c r="B155" s="7" t="str">
        <f>VLOOKUP(payroll_active[[#This Row],[Full Name]], [1]!all_ppl_post[#Data], 2, 0)</f>
        <v>476542429</v>
      </c>
      <c r="C155" s="8" t="s">
        <v>5089</v>
      </c>
      <c r="D155" s="8" t="s">
        <v>8079</v>
      </c>
      <c r="E155" s="8" t="s">
        <v>8080</v>
      </c>
      <c r="F155" s="8" t="s">
        <v>408</v>
      </c>
      <c r="G155" s="8" t="s">
        <v>526</v>
      </c>
      <c r="H155" s="8" t="s">
        <v>9503</v>
      </c>
      <c r="I155" s="7" t="str">
        <f>VLOOKUP(payroll_active[[#This Row],[Reports to Person]], [1]!all_people[#All], 2, 0)</f>
        <v>476543451</v>
      </c>
      <c r="J155" s="8" t="s">
        <v>9504</v>
      </c>
      <c r="K155" s="8" t="str">
        <f>VLOOKUP(payroll_active[[#This Row],[Works for Corrected Majority]],[1]!Table1[#Data],2,0)</f>
        <v>476549203</v>
      </c>
      <c r="L155" s="8" t="s">
        <v>9504</v>
      </c>
      <c r="M155" s="7" t="str">
        <f>VLOOKUP(payroll_active[[#This Row],[Works for Group -OLD]], [1]!all_groups[#All], 2, 0)</f>
        <v>476549203</v>
      </c>
      <c r="N155" s="6" t="s">
        <v>63</v>
      </c>
      <c r="O155" s="6" t="s">
        <v>62</v>
      </c>
      <c r="P155" s="6" t="s">
        <v>69</v>
      </c>
      <c r="Q155" s="7"/>
      <c r="R155" s="9" t="s">
        <v>9505</v>
      </c>
      <c r="S155" s="9" t="s">
        <v>9506</v>
      </c>
      <c r="T155" s="9" t="s">
        <v>9507</v>
      </c>
      <c r="U155" s="9" t="s">
        <v>9508</v>
      </c>
      <c r="V155" s="9" t="s">
        <v>8501</v>
      </c>
      <c r="W155" s="4"/>
      <c r="AI155" s="4"/>
      <c r="AJ155" s="4"/>
      <c r="AK155" s="4"/>
    </row>
    <row r="156" spans="1:37" x14ac:dyDescent="0.2">
      <c r="A156" s="6" t="s">
        <v>7752</v>
      </c>
      <c r="B156" s="7" t="str">
        <f>VLOOKUP(payroll_active[[#This Row],[Full Name]], [1]!all_ppl_post[#Data], 2, 0)</f>
        <v>476542643</v>
      </c>
      <c r="C156" s="8" t="s">
        <v>7753</v>
      </c>
      <c r="D156" s="8" t="s">
        <v>7754</v>
      </c>
      <c r="E156" s="8" t="s">
        <v>7755</v>
      </c>
      <c r="F156" s="8" t="s">
        <v>408</v>
      </c>
      <c r="G156" s="8" t="s">
        <v>407</v>
      </c>
      <c r="H156" s="8" t="s">
        <v>9503</v>
      </c>
      <c r="I156" s="7" t="str">
        <f>VLOOKUP(payroll_active[[#This Row],[Reports to Person]], [1]!all_people[#All], 2, 0)</f>
        <v>476543451</v>
      </c>
      <c r="J156" s="8" t="s">
        <v>9504</v>
      </c>
      <c r="K156" s="8" t="str">
        <f>VLOOKUP(payroll_active[[#This Row],[Works for Corrected Majority]],[1]!Table1[#Data],2,0)</f>
        <v>476549203</v>
      </c>
      <c r="L156" s="8" t="s">
        <v>9504</v>
      </c>
      <c r="M156" s="7" t="str">
        <f>VLOOKUP(payroll_active[[#This Row],[Works for Group -OLD]], [1]!all_groups[#All], 2, 0)</f>
        <v>476549203</v>
      </c>
      <c r="N156" s="6" t="s">
        <v>63</v>
      </c>
      <c r="O156" s="6" t="s">
        <v>62</v>
      </c>
      <c r="P156" s="6" t="s">
        <v>69</v>
      </c>
      <c r="Q156" s="7"/>
      <c r="R156" s="9" t="s">
        <v>9511</v>
      </c>
      <c r="S156" s="9" t="s">
        <v>9506</v>
      </c>
      <c r="T156" s="9" t="s">
        <v>8512</v>
      </c>
      <c r="U156" s="9" t="s">
        <v>9512</v>
      </c>
      <c r="V156" s="9" t="s">
        <v>8501</v>
      </c>
      <c r="W156" s="4"/>
      <c r="AI156" s="4"/>
      <c r="AJ156" s="4"/>
      <c r="AK156" s="4"/>
    </row>
    <row r="157" spans="1:37" x14ac:dyDescent="0.2">
      <c r="A157" s="6" t="s">
        <v>7739</v>
      </c>
      <c r="B157" s="7" t="str">
        <f>VLOOKUP(payroll_active[[#This Row],[Full Name]], [1]!all_ppl_post[#Data], 2, 0)</f>
        <v>476542653</v>
      </c>
      <c r="C157" s="8" t="s">
        <v>7740</v>
      </c>
      <c r="D157" s="8" t="s">
        <v>7741</v>
      </c>
      <c r="E157" s="8" t="s">
        <v>2894</v>
      </c>
      <c r="F157" s="8" t="s">
        <v>408</v>
      </c>
      <c r="G157" s="8" t="s">
        <v>526</v>
      </c>
      <c r="H157" s="8" t="s">
        <v>9503</v>
      </c>
      <c r="I157" s="7" t="str">
        <f>VLOOKUP(payroll_active[[#This Row],[Reports to Person]], [1]!all_people[#All], 2, 0)</f>
        <v>476543451</v>
      </c>
      <c r="J157" s="8" t="s">
        <v>9504</v>
      </c>
      <c r="K157" s="8" t="str">
        <f>VLOOKUP(payroll_active[[#This Row],[Works for Corrected Majority]],[1]!Table1[#Data],2,0)</f>
        <v>476549203</v>
      </c>
      <c r="L157" s="8" t="s">
        <v>9504</v>
      </c>
      <c r="M157" s="7" t="str">
        <f>VLOOKUP(payroll_active[[#This Row],[Works for Group -OLD]], [1]!all_groups[#All], 2, 0)</f>
        <v>476549203</v>
      </c>
      <c r="N157" s="6" t="s">
        <v>63</v>
      </c>
      <c r="O157" s="6" t="s">
        <v>62</v>
      </c>
      <c r="P157" s="6" t="s">
        <v>69</v>
      </c>
      <c r="Q157" s="7"/>
      <c r="R157" s="9" t="s">
        <v>9513</v>
      </c>
      <c r="S157" s="9" t="s">
        <v>9506</v>
      </c>
      <c r="T157" s="9" t="s">
        <v>9507</v>
      </c>
      <c r="U157" s="9" t="s">
        <v>8715</v>
      </c>
      <c r="V157" s="9" t="s">
        <v>8501</v>
      </c>
      <c r="W157" s="4"/>
      <c r="AI157" s="4"/>
      <c r="AJ157" s="4"/>
      <c r="AK157" s="4"/>
    </row>
    <row r="158" spans="1:37" x14ac:dyDescent="0.2">
      <c r="A158" s="6" t="s">
        <v>7728</v>
      </c>
      <c r="B158" s="7" t="str">
        <f>VLOOKUP(payroll_active[[#This Row],[Full Name]], [1]!all_ppl_post[#Data], 2, 0)</f>
        <v>476542662</v>
      </c>
      <c r="C158" s="8" t="s">
        <v>7729</v>
      </c>
      <c r="D158" s="8" t="s">
        <v>7730</v>
      </c>
      <c r="E158" s="8" t="s">
        <v>7731</v>
      </c>
      <c r="F158" s="8" t="s">
        <v>408</v>
      </c>
      <c r="G158" s="8" t="s">
        <v>526</v>
      </c>
      <c r="H158" s="8" t="s">
        <v>9503</v>
      </c>
      <c r="I158" s="7" t="str">
        <f>VLOOKUP(payroll_active[[#This Row],[Reports to Person]], [1]!all_people[#All], 2, 0)</f>
        <v>476543451</v>
      </c>
      <c r="J158" s="8" t="s">
        <v>9504</v>
      </c>
      <c r="K158" s="8" t="str">
        <f>VLOOKUP(payroll_active[[#This Row],[Works for Corrected Majority]],[1]!Table1[#Data],2,0)</f>
        <v>476549203</v>
      </c>
      <c r="L158" s="8" t="s">
        <v>9504</v>
      </c>
      <c r="M158" s="7" t="str">
        <f>VLOOKUP(payroll_active[[#This Row],[Works for Group -OLD]], [1]!all_groups[#All], 2, 0)</f>
        <v>476549203</v>
      </c>
      <c r="N158" s="6" t="s">
        <v>63</v>
      </c>
      <c r="O158" s="6" t="s">
        <v>62</v>
      </c>
      <c r="P158" s="6" t="s">
        <v>69</v>
      </c>
      <c r="Q158" s="7"/>
      <c r="R158" s="9" t="s">
        <v>9514</v>
      </c>
      <c r="S158" s="9" t="s">
        <v>9506</v>
      </c>
      <c r="T158" s="9" t="s">
        <v>9507</v>
      </c>
      <c r="U158" s="9" t="s">
        <v>9515</v>
      </c>
      <c r="V158" s="9" t="s">
        <v>8501</v>
      </c>
      <c r="W158" s="4"/>
      <c r="AI158" s="4"/>
      <c r="AJ158" s="4"/>
      <c r="AK158" s="4"/>
    </row>
    <row r="159" spans="1:37" x14ac:dyDescent="0.2">
      <c r="A159" s="6" t="s">
        <v>7675</v>
      </c>
      <c r="B159" s="7" t="str">
        <f>VLOOKUP(payroll_active[[#This Row],[Full Name]], [1]!all_ppl_post[#Data], 2, 0)</f>
        <v>476542707</v>
      </c>
      <c r="C159" s="8" t="s">
        <v>280</v>
      </c>
      <c r="D159" s="8" t="s">
        <v>7676</v>
      </c>
      <c r="E159" s="8" t="s">
        <v>1354</v>
      </c>
      <c r="F159" s="8" t="s">
        <v>408</v>
      </c>
      <c r="G159" s="8" t="s">
        <v>526</v>
      </c>
      <c r="H159" s="8" t="s">
        <v>9503</v>
      </c>
      <c r="I159" s="7" t="str">
        <f>VLOOKUP(payroll_active[[#This Row],[Reports to Person]], [1]!all_people[#All], 2, 0)</f>
        <v>476543451</v>
      </c>
      <c r="J159" s="8" t="s">
        <v>9504</v>
      </c>
      <c r="K159" s="8" t="str">
        <f>VLOOKUP(payroll_active[[#This Row],[Works for Corrected Majority]],[1]!Table1[#Data],2,0)</f>
        <v>476549203</v>
      </c>
      <c r="L159" s="8" t="s">
        <v>9504</v>
      </c>
      <c r="M159" s="7" t="str">
        <f>VLOOKUP(payroll_active[[#This Row],[Works for Group -OLD]], [1]!all_groups[#All], 2, 0)</f>
        <v>476549203</v>
      </c>
      <c r="N159" s="6" t="s">
        <v>63</v>
      </c>
      <c r="O159" s="6" t="s">
        <v>62</v>
      </c>
      <c r="P159" s="6" t="s">
        <v>69</v>
      </c>
      <c r="Q159" s="7"/>
      <c r="R159" s="9" t="s">
        <v>9518</v>
      </c>
      <c r="S159" s="9" t="s">
        <v>9506</v>
      </c>
      <c r="T159" s="9" t="s">
        <v>9507</v>
      </c>
      <c r="U159" s="9" t="s">
        <v>9519</v>
      </c>
      <c r="V159" s="9" t="s">
        <v>8501</v>
      </c>
      <c r="W159" s="4"/>
      <c r="AI159" s="4"/>
      <c r="AJ159" s="4"/>
      <c r="AK159" s="4"/>
    </row>
    <row r="160" spans="1:37" x14ac:dyDescent="0.2">
      <c r="A160" s="6" t="s">
        <v>4661</v>
      </c>
      <c r="B160" s="7" t="str">
        <f>VLOOKUP(payroll_active[[#This Row],[Full Name]], [1]!all_ppl_post[#Data], 2, 0)</f>
        <v>476546748</v>
      </c>
      <c r="C160" s="8" t="s">
        <v>4662</v>
      </c>
      <c r="D160" s="8" t="s">
        <v>4663</v>
      </c>
      <c r="E160" s="8" t="s">
        <v>4664</v>
      </c>
      <c r="F160" s="8" t="s">
        <v>408</v>
      </c>
      <c r="G160" s="8" t="s">
        <v>526</v>
      </c>
      <c r="H160" s="8" t="s">
        <v>9503</v>
      </c>
      <c r="I160" s="7" t="str">
        <f>VLOOKUP(payroll_active[[#This Row],[Reports to Person]], [1]!all_people[#All], 2, 0)</f>
        <v>476543451</v>
      </c>
      <c r="J160" s="8" t="s">
        <v>9504</v>
      </c>
      <c r="K160" s="8" t="str">
        <f>VLOOKUP(payroll_active[[#This Row],[Works for Corrected Majority]],[1]!Table1[#Data],2,0)</f>
        <v>476549203</v>
      </c>
      <c r="L160" s="8" t="s">
        <v>9504</v>
      </c>
      <c r="M160" s="7" t="str">
        <f>VLOOKUP(payroll_active[[#This Row],[Works for Group -OLD]], [1]!all_groups[#All], 2, 0)</f>
        <v>476549203</v>
      </c>
      <c r="N160" s="6" t="s">
        <v>63</v>
      </c>
      <c r="O160" s="6" t="s">
        <v>62</v>
      </c>
      <c r="P160" s="6" t="s">
        <v>69</v>
      </c>
      <c r="Q160" s="7"/>
      <c r="R160" s="9" t="s">
        <v>9509</v>
      </c>
      <c r="S160" s="9" t="s">
        <v>9506</v>
      </c>
      <c r="T160" s="9" t="s">
        <v>9507</v>
      </c>
      <c r="U160" s="9" t="s">
        <v>9510</v>
      </c>
      <c r="V160" s="9" t="s">
        <v>8501</v>
      </c>
      <c r="W160" s="4"/>
      <c r="AI160" s="4"/>
      <c r="AJ160" s="4"/>
      <c r="AK160" s="4"/>
    </row>
    <row r="161" spans="1:37" x14ac:dyDescent="0.2">
      <c r="A161" s="6" t="s">
        <v>4656</v>
      </c>
      <c r="B161" s="7" t="str">
        <f>VLOOKUP(payroll_active[[#This Row],[Full Name]], [1]!all_ppl_post[#Data], 2, 0)</f>
        <v>476546760</v>
      </c>
      <c r="C161" s="8" t="s">
        <v>4657</v>
      </c>
      <c r="D161" s="8" t="s">
        <v>4658</v>
      </c>
      <c r="E161" s="8" t="s">
        <v>426</v>
      </c>
      <c r="F161" s="8" t="s">
        <v>408</v>
      </c>
      <c r="G161" s="8" t="s">
        <v>526</v>
      </c>
      <c r="H161" s="8" t="s">
        <v>9503</v>
      </c>
      <c r="I161" s="7" t="str">
        <f>VLOOKUP(payroll_active[[#This Row],[Reports to Person]], [1]!all_people[#All], 2, 0)</f>
        <v>476543451</v>
      </c>
      <c r="J161" s="8" t="s">
        <v>9504</v>
      </c>
      <c r="K161" s="8" t="str">
        <f>VLOOKUP(payroll_active[[#This Row],[Works for Corrected Majority]],[1]!Table1[#Data],2,0)</f>
        <v>476549203</v>
      </c>
      <c r="L161" s="8" t="s">
        <v>9504</v>
      </c>
      <c r="M161" s="7" t="str">
        <f>VLOOKUP(payroll_active[[#This Row],[Works for Group -OLD]], [1]!all_groups[#All], 2, 0)</f>
        <v>476549203</v>
      </c>
      <c r="N161" s="6" t="s">
        <v>63</v>
      </c>
      <c r="O161" s="6" t="s">
        <v>62</v>
      </c>
      <c r="P161" s="6" t="s">
        <v>69</v>
      </c>
      <c r="Q161" s="7"/>
      <c r="R161" s="9" t="s">
        <v>9517</v>
      </c>
      <c r="S161" s="9" t="s">
        <v>9506</v>
      </c>
      <c r="T161" s="9" t="s">
        <v>9507</v>
      </c>
      <c r="U161" s="9" t="s">
        <v>8549</v>
      </c>
      <c r="V161" s="9" t="s">
        <v>8501</v>
      </c>
      <c r="W161" s="4"/>
      <c r="AI161" s="4"/>
      <c r="AJ161" s="4"/>
      <c r="AK161" s="4"/>
    </row>
    <row r="162" spans="1:37" x14ac:dyDescent="0.2">
      <c r="A162" s="6" t="s">
        <v>4646</v>
      </c>
      <c r="B162" s="7" t="str">
        <f>VLOOKUP(payroll_active[[#This Row],[Full Name]], [1]!all_ppl_post[#Data], 2, 0)</f>
        <v>476546771</v>
      </c>
      <c r="C162" s="8" t="s">
        <v>4586</v>
      </c>
      <c r="D162" s="8" t="s">
        <v>4647</v>
      </c>
      <c r="E162" s="8" t="s">
        <v>957</v>
      </c>
      <c r="F162" s="8" t="s">
        <v>408</v>
      </c>
      <c r="G162" s="8" t="s">
        <v>526</v>
      </c>
      <c r="H162" s="8" t="s">
        <v>9503</v>
      </c>
      <c r="I162" s="7" t="str">
        <f>VLOOKUP(payroll_active[[#This Row],[Reports to Person]], [1]!all_people[#All], 2, 0)</f>
        <v>476543451</v>
      </c>
      <c r="J162" s="8" t="s">
        <v>9504</v>
      </c>
      <c r="K162" s="8" t="str">
        <f>VLOOKUP(payroll_active[[#This Row],[Works for Corrected Majority]],[1]!Table1[#Data],2,0)</f>
        <v>476549203</v>
      </c>
      <c r="L162" s="8" t="s">
        <v>9504</v>
      </c>
      <c r="M162" s="7" t="str">
        <f>VLOOKUP(payroll_active[[#This Row],[Works for Group -OLD]], [1]!all_groups[#All], 2, 0)</f>
        <v>476549203</v>
      </c>
      <c r="N162" s="6" t="s">
        <v>63</v>
      </c>
      <c r="O162" s="6" t="s">
        <v>62</v>
      </c>
      <c r="P162" s="6" t="s">
        <v>69</v>
      </c>
      <c r="Q162" s="7"/>
      <c r="R162" s="9" t="s">
        <v>9522</v>
      </c>
      <c r="S162" s="9" t="s">
        <v>9506</v>
      </c>
      <c r="T162" s="9" t="s">
        <v>9507</v>
      </c>
      <c r="U162" s="9" t="s">
        <v>8630</v>
      </c>
      <c r="V162" s="9" t="s">
        <v>8501</v>
      </c>
      <c r="W162" s="4"/>
      <c r="AI162" s="4"/>
      <c r="AJ162" s="4"/>
      <c r="AK162" s="4"/>
    </row>
    <row r="163" spans="1:37" x14ac:dyDescent="0.2">
      <c r="A163" s="6" t="s">
        <v>1834</v>
      </c>
      <c r="B163" s="7" t="str">
        <f>VLOOKUP(payroll_active[[#This Row],[Full Name]], [1]!all_ppl_post[#Data], 2, 0)</f>
        <v>765291082</v>
      </c>
      <c r="C163" s="8" t="s">
        <v>1835</v>
      </c>
      <c r="D163" s="8" t="s">
        <v>1836</v>
      </c>
      <c r="E163" s="8" t="s">
        <v>1837</v>
      </c>
      <c r="F163" s="8" t="s">
        <v>408</v>
      </c>
      <c r="G163" s="8" t="s">
        <v>407</v>
      </c>
      <c r="H163" s="8" t="s">
        <v>9503</v>
      </c>
      <c r="I163" s="7" t="str">
        <f>VLOOKUP(payroll_active[[#This Row],[Reports to Person]], [1]!all_people[#All], 2, 0)</f>
        <v>476543451</v>
      </c>
      <c r="J163" s="8" t="s">
        <v>9504</v>
      </c>
      <c r="K163" s="8" t="str">
        <f>VLOOKUP(payroll_active[[#This Row],[Works for Corrected Majority]],[1]!Table1[#Data],2,0)</f>
        <v>476549203</v>
      </c>
      <c r="L163" s="8" t="s">
        <v>9504</v>
      </c>
      <c r="M163" s="7" t="str">
        <f>VLOOKUP(payroll_active[[#This Row],[Works for Group -OLD]], [1]!all_groups[#All], 2, 0)</f>
        <v>476549203</v>
      </c>
      <c r="N163" s="6" t="s">
        <v>63</v>
      </c>
      <c r="O163" s="6" t="s">
        <v>62</v>
      </c>
      <c r="P163" s="6" t="s">
        <v>69</v>
      </c>
      <c r="Q163" s="7"/>
      <c r="R163" s="9" t="s">
        <v>9520</v>
      </c>
      <c r="S163" s="9" t="s">
        <v>9506</v>
      </c>
      <c r="T163" s="9" t="s">
        <v>8512</v>
      </c>
      <c r="U163" s="9" t="s">
        <v>9521</v>
      </c>
      <c r="V163" s="9" t="s">
        <v>8501</v>
      </c>
      <c r="W163" s="4"/>
      <c r="AI163" s="4"/>
      <c r="AJ163" s="4"/>
      <c r="AK163" s="4"/>
    </row>
    <row r="164" spans="1:37" x14ac:dyDescent="0.2">
      <c r="A164" s="6" t="s">
        <v>1337</v>
      </c>
      <c r="B164" s="7" t="str">
        <f>VLOOKUP(payroll_active[[#This Row],[Full Name]], [1]!all_ppl_post[#Data], 2, 0)</f>
        <v>826426390</v>
      </c>
      <c r="C164" s="8" t="s">
        <v>181</v>
      </c>
      <c r="D164" s="8" t="s">
        <v>1338</v>
      </c>
      <c r="E164" s="8" t="s">
        <v>135</v>
      </c>
      <c r="F164" s="8" t="s">
        <v>408</v>
      </c>
      <c r="G164" s="8" t="s">
        <v>407</v>
      </c>
      <c r="H164" s="8" t="s">
        <v>9503</v>
      </c>
      <c r="I164" s="7" t="str">
        <f>VLOOKUP(payroll_active[[#This Row],[Reports to Person]], [1]!all_people[#All], 2, 0)</f>
        <v>476543451</v>
      </c>
      <c r="J164" s="8" t="s">
        <v>9504</v>
      </c>
      <c r="K164" s="8" t="str">
        <f>VLOOKUP(payroll_active[[#This Row],[Works for Corrected Majority]],[1]!Table1[#Data],2,0)</f>
        <v>476549203</v>
      </c>
      <c r="L164" s="8" t="s">
        <v>9504</v>
      </c>
      <c r="M164" s="7" t="str">
        <f>VLOOKUP(payroll_active[[#This Row],[Works for Group -OLD]], [1]!all_groups[#All], 2, 0)</f>
        <v>476549203</v>
      </c>
      <c r="N164" s="6" t="s">
        <v>63</v>
      </c>
      <c r="O164" s="6" t="s">
        <v>62</v>
      </c>
      <c r="P164" s="6" t="s">
        <v>69</v>
      </c>
      <c r="Q164" s="7"/>
      <c r="R164" s="9" t="s">
        <v>9516</v>
      </c>
      <c r="S164" s="9" t="s">
        <v>9506</v>
      </c>
      <c r="T164" s="9" t="s">
        <v>8512</v>
      </c>
      <c r="U164" s="9" t="s">
        <v>8625</v>
      </c>
      <c r="V164" s="9" t="s">
        <v>8501</v>
      </c>
      <c r="W164" s="4"/>
      <c r="AI164" s="4"/>
      <c r="AJ164" s="4"/>
      <c r="AK164" s="4"/>
    </row>
    <row r="165" spans="1:37" x14ac:dyDescent="0.2">
      <c r="A165" s="6" t="s">
        <v>7656</v>
      </c>
      <c r="B165" s="7" t="str">
        <f>VLOOKUP(payroll_active[[#This Row],[Full Name]], [1]!all_ppl_post[#Data], 2, 0)</f>
        <v>476542721</v>
      </c>
      <c r="C165" s="8" t="s">
        <v>7657</v>
      </c>
      <c r="D165" s="8" t="s">
        <v>7658</v>
      </c>
      <c r="E165" s="8" t="s">
        <v>440</v>
      </c>
      <c r="F165" s="8" t="s">
        <v>408</v>
      </c>
      <c r="G165" s="8" t="s">
        <v>407</v>
      </c>
      <c r="H165" s="8" t="s">
        <v>10534</v>
      </c>
      <c r="I165" s="7" t="str">
        <f>VLOOKUP(payroll_active[[#This Row],[Reports to Person]], [1]!all_people[#All], 2, 0)</f>
        <v>476543496</v>
      </c>
      <c r="J165" s="8" t="s">
        <v>10535</v>
      </c>
      <c r="K165" s="8" t="str">
        <f>VLOOKUP(payroll_active[[#This Row],[Works for Corrected Majority]],[1]!Table1[#Data],2,0)</f>
        <v>476549553</v>
      </c>
      <c r="L165" s="8" t="s">
        <v>10535</v>
      </c>
      <c r="M165" s="7" t="str">
        <f>VLOOKUP(payroll_active[[#This Row],[Works for Group -OLD]], [1]!all_groups[#All], 2, 0)</f>
        <v>476549553</v>
      </c>
      <c r="N165" s="6" t="s">
        <v>63</v>
      </c>
      <c r="O165" s="6" t="s">
        <v>62</v>
      </c>
      <c r="P165" s="6" t="s">
        <v>69</v>
      </c>
      <c r="Q165" s="7"/>
      <c r="R165" s="9" t="s">
        <v>10536</v>
      </c>
      <c r="S165" s="9" t="s">
        <v>10537</v>
      </c>
      <c r="T165" s="9" t="s">
        <v>8512</v>
      </c>
      <c r="U165" s="9" t="s">
        <v>8590</v>
      </c>
      <c r="V165" s="9" t="s">
        <v>8501</v>
      </c>
      <c r="W165" s="4"/>
      <c r="AI165" s="4"/>
      <c r="AJ165" s="4"/>
      <c r="AK165" s="4"/>
    </row>
    <row r="166" spans="1:37" x14ac:dyDescent="0.2">
      <c r="A166" s="6" t="s">
        <v>7652</v>
      </c>
      <c r="B166" s="7" t="str">
        <f>VLOOKUP(payroll_active[[#This Row],[Full Name]], [1]!all_ppl_post[#Data], 2, 0)</f>
        <v>476542726</v>
      </c>
      <c r="C166" s="8" t="s">
        <v>6495</v>
      </c>
      <c r="D166" s="8" t="s">
        <v>7653</v>
      </c>
      <c r="E166" s="8" t="s">
        <v>624</v>
      </c>
      <c r="F166" s="8" t="s">
        <v>408</v>
      </c>
      <c r="G166" s="8" t="s">
        <v>407</v>
      </c>
      <c r="H166" s="8" t="s">
        <v>10534</v>
      </c>
      <c r="I166" s="7" t="str">
        <f>VLOOKUP(payroll_active[[#This Row],[Reports to Person]], [1]!all_people[#All], 2, 0)</f>
        <v>476543496</v>
      </c>
      <c r="J166" s="8" t="s">
        <v>10535</v>
      </c>
      <c r="K166" s="8" t="str">
        <f>VLOOKUP(payroll_active[[#This Row],[Works for Corrected Majority]],[1]!Table1[#Data],2,0)</f>
        <v>476549553</v>
      </c>
      <c r="L166" s="8" t="s">
        <v>10535</v>
      </c>
      <c r="M166" s="7" t="str">
        <f>VLOOKUP(payroll_active[[#This Row],[Works for Group -OLD]], [1]!all_groups[#All], 2, 0)</f>
        <v>476549553</v>
      </c>
      <c r="N166" s="6" t="s">
        <v>63</v>
      </c>
      <c r="O166" s="6" t="s">
        <v>62</v>
      </c>
      <c r="P166" s="6" t="s">
        <v>69</v>
      </c>
      <c r="Q166" s="7"/>
      <c r="R166" s="9" t="s">
        <v>10541</v>
      </c>
      <c r="S166" s="9" t="s">
        <v>10537</v>
      </c>
      <c r="T166" s="9" t="s">
        <v>8512</v>
      </c>
      <c r="U166" s="9" t="s">
        <v>8606</v>
      </c>
      <c r="V166" s="9" t="s">
        <v>8501</v>
      </c>
      <c r="W166" s="4"/>
      <c r="AI166" s="4"/>
      <c r="AJ166" s="4"/>
      <c r="AK166" s="4"/>
    </row>
    <row r="167" spans="1:37" x14ac:dyDescent="0.2">
      <c r="A167" s="6" t="s">
        <v>7647</v>
      </c>
      <c r="B167" s="7" t="str">
        <f>VLOOKUP(payroll_active[[#This Row],[Full Name]], [1]!all_ppl_post[#Data], 2, 0)</f>
        <v>476542730</v>
      </c>
      <c r="C167" s="8" t="s">
        <v>7648</v>
      </c>
      <c r="D167" s="8" t="s">
        <v>7649</v>
      </c>
      <c r="E167" s="8" t="s">
        <v>916</v>
      </c>
      <c r="F167" s="8" t="s">
        <v>408</v>
      </c>
      <c r="G167" s="8" t="s">
        <v>407</v>
      </c>
      <c r="H167" s="8" t="s">
        <v>10534</v>
      </c>
      <c r="I167" s="7" t="str">
        <f>VLOOKUP(payroll_active[[#This Row],[Reports to Person]], [1]!all_people[#All], 2, 0)</f>
        <v>476543496</v>
      </c>
      <c r="J167" s="8" t="s">
        <v>10535</v>
      </c>
      <c r="K167" s="8" t="str">
        <f>VLOOKUP(payroll_active[[#This Row],[Works for Corrected Majority]],[1]!Table1[#Data],2,0)</f>
        <v>476549553</v>
      </c>
      <c r="L167" s="8" t="s">
        <v>10535</v>
      </c>
      <c r="M167" s="7" t="str">
        <f>VLOOKUP(payroll_active[[#This Row],[Works for Group -OLD]], [1]!all_groups[#All], 2, 0)</f>
        <v>476549553</v>
      </c>
      <c r="N167" s="6" t="s">
        <v>63</v>
      </c>
      <c r="O167" s="6" t="s">
        <v>62</v>
      </c>
      <c r="P167" s="6" t="s">
        <v>69</v>
      </c>
      <c r="Q167" s="7"/>
      <c r="R167" s="9" t="s">
        <v>10542</v>
      </c>
      <c r="S167" s="9" t="s">
        <v>10537</v>
      </c>
      <c r="T167" s="9" t="s">
        <v>8512</v>
      </c>
      <c r="U167" s="9" t="s">
        <v>8761</v>
      </c>
      <c r="V167" s="9" t="s">
        <v>8501</v>
      </c>
      <c r="W167" s="4"/>
      <c r="AI167" s="4"/>
      <c r="AJ167" s="4"/>
      <c r="AK167" s="4"/>
    </row>
    <row r="168" spans="1:37" x14ac:dyDescent="0.2">
      <c r="A168" s="6" t="s">
        <v>7643</v>
      </c>
      <c r="B168" s="7" t="str">
        <f>VLOOKUP(payroll_active[[#This Row],[Full Name]], [1]!all_ppl_post[#Data], 2, 0)</f>
        <v>476542740</v>
      </c>
      <c r="C168" s="8" t="s">
        <v>5025</v>
      </c>
      <c r="D168" s="8" t="s">
        <v>7644</v>
      </c>
      <c r="E168" s="8" t="s">
        <v>811</v>
      </c>
      <c r="F168" s="8" t="s">
        <v>408</v>
      </c>
      <c r="G168" s="8" t="s">
        <v>526</v>
      </c>
      <c r="H168" s="8" t="s">
        <v>10534</v>
      </c>
      <c r="I168" s="7" t="str">
        <f>VLOOKUP(payroll_active[[#This Row],[Reports to Person]], [1]!all_people[#All], 2, 0)</f>
        <v>476543496</v>
      </c>
      <c r="J168" s="8" t="s">
        <v>10535</v>
      </c>
      <c r="K168" s="8" t="str">
        <f>VLOOKUP(payroll_active[[#This Row],[Works for Corrected Majority]],[1]!Table1[#Data],2,0)</f>
        <v>476549553</v>
      </c>
      <c r="L168" s="8" t="s">
        <v>10535</v>
      </c>
      <c r="M168" s="7" t="str">
        <f>VLOOKUP(payroll_active[[#This Row],[Works for Group -OLD]], [1]!all_groups[#All], 2, 0)</f>
        <v>476549553</v>
      </c>
      <c r="N168" s="6" t="s">
        <v>63</v>
      </c>
      <c r="O168" s="6" t="s">
        <v>62</v>
      </c>
      <c r="P168" s="6" t="s">
        <v>69</v>
      </c>
      <c r="Q168" s="7"/>
      <c r="R168" s="9" t="s">
        <v>10549</v>
      </c>
      <c r="S168" s="9" t="s">
        <v>10537</v>
      </c>
      <c r="T168" s="9" t="s">
        <v>10547</v>
      </c>
      <c r="U168" s="9" t="s">
        <v>9017</v>
      </c>
      <c r="V168" s="9" t="s">
        <v>8501</v>
      </c>
      <c r="W168" s="4"/>
      <c r="AI168" s="4"/>
      <c r="AJ168" s="4"/>
      <c r="AK168" s="4"/>
    </row>
    <row r="169" spans="1:37" x14ac:dyDescent="0.2">
      <c r="A169" s="6" t="s">
        <v>7003</v>
      </c>
      <c r="B169" s="7" t="str">
        <f>VLOOKUP(payroll_active[[#This Row],[Full Name]], [1]!all_ppl_post[#Data], 2, 0)</f>
        <v>476543561</v>
      </c>
      <c r="C169" s="8" t="s">
        <v>7004</v>
      </c>
      <c r="D169" s="8" t="s">
        <v>7005</v>
      </c>
      <c r="E169" s="8" t="s">
        <v>7006</v>
      </c>
      <c r="F169" s="8" t="s">
        <v>408</v>
      </c>
      <c r="G169" s="8" t="s">
        <v>526</v>
      </c>
      <c r="H169" s="8" t="s">
        <v>10534</v>
      </c>
      <c r="I169" s="7" t="str">
        <f>VLOOKUP(payroll_active[[#This Row],[Reports to Person]], [1]!all_people[#All], 2, 0)</f>
        <v>476543496</v>
      </c>
      <c r="J169" s="8" t="s">
        <v>10535</v>
      </c>
      <c r="K169" s="8" t="str">
        <f>VLOOKUP(payroll_active[[#This Row],[Works for Corrected Majority]],[1]!Table1[#Data],2,0)</f>
        <v>476549553</v>
      </c>
      <c r="L169" s="8" t="s">
        <v>10535</v>
      </c>
      <c r="M169" s="7" t="str">
        <f>VLOOKUP(payroll_active[[#This Row],[Works for Group -OLD]], [1]!all_groups[#All], 2, 0)</f>
        <v>476549553</v>
      </c>
      <c r="N169" s="6" t="s">
        <v>63</v>
      </c>
      <c r="O169" s="6" t="s">
        <v>62</v>
      </c>
      <c r="P169" s="6" t="s">
        <v>69</v>
      </c>
      <c r="Q169" s="7"/>
      <c r="R169" s="9" t="s">
        <v>10546</v>
      </c>
      <c r="S169" s="9" t="s">
        <v>10537</v>
      </c>
      <c r="T169" s="9" t="s">
        <v>10547</v>
      </c>
      <c r="U169" s="9" t="s">
        <v>10548</v>
      </c>
      <c r="V169" s="9" t="s">
        <v>8501</v>
      </c>
      <c r="W169" s="4"/>
      <c r="AI169" s="4"/>
      <c r="AJ169" s="4"/>
      <c r="AK169" s="4"/>
    </row>
    <row r="170" spans="1:37" x14ac:dyDescent="0.2">
      <c r="A170" s="6" t="s">
        <v>3743</v>
      </c>
      <c r="B170" s="7" t="str">
        <f>VLOOKUP(payroll_active[[#This Row],[Full Name]], [1]!all_ppl_post[#Data], 2, 0)</f>
        <v>567678590</v>
      </c>
      <c r="C170" s="8" t="s">
        <v>3744</v>
      </c>
      <c r="D170" s="8" t="s">
        <v>3745</v>
      </c>
      <c r="E170" s="8" t="s">
        <v>827</v>
      </c>
      <c r="F170" s="8" t="s">
        <v>408</v>
      </c>
      <c r="G170" s="8" t="s">
        <v>407</v>
      </c>
      <c r="H170" s="8" t="s">
        <v>10534</v>
      </c>
      <c r="I170" s="7" t="str">
        <f>VLOOKUP(payroll_active[[#This Row],[Reports to Person]], [1]!all_people[#All], 2, 0)</f>
        <v>476543496</v>
      </c>
      <c r="J170" s="8" t="s">
        <v>10535</v>
      </c>
      <c r="K170" s="8" t="str">
        <f>VLOOKUP(payroll_active[[#This Row],[Works for Corrected Majority]],[1]!Table1[#Data],2,0)</f>
        <v>476549553</v>
      </c>
      <c r="L170" s="8" t="s">
        <v>10535</v>
      </c>
      <c r="M170" s="7" t="str">
        <f>VLOOKUP(payroll_active[[#This Row],[Works for Group -OLD]], [1]!all_groups[#All], 2, 0)</f>
        <v>476549553</v>
      </c>
      <c r="N170" s="6" t="s">
        <v>63</v>
      </c>
      <c r="O170" s="6" t="s">
        <v>62</v>
      </c>
      <c r="P170" s="6" t="s">
        <v>69</v>
      </c>
      <c r="Q170" s="7"/>
      <c r="R170" s="9" t="s">
        <v>10540</v>
      </c>
      <c r="S170" s="9" t="s">
        <v>10537</v>
      </c>
      <c r="T170" s="9" t="s">
        <v>8512</v>
      </c>
      <c r="U170" s="9" t="s">
        <v>8709</v>
      </c>
      <c r="V170" s="9" t="s">
        <v>8501</v>
      </c>
      <c r="W170" s="4"/>
      <c r="AI170" s="4"/>
      <c r="AJ170" s="4"/>
      <c r="AK170" s="4"/>
    </row>
    <row r="171" spans="1:37" x14ac:dyDescent="0.2">
      <c r="A171" s="6" t="s">
        <v>3419</v>
      </c>
      <c r="B171" s="7" t="str">
        <f>VLOOKUP(payroll_active[[#This Row],[Full Name]], [1]!all_ppl_post[#Data], 2, 0)</f>
        <v>567679104</v>
      </c>
      <c r="C171" s="8" t="s">
        <v>280</v>
      </c>
      <c r="D171" s="8" t="s">
        <v>3420</v>
      </c>
      <c r="E171" s="8" t="s">
        <v>375</v>
      </c>
      <c r="F171" s="8" t="s">
        <v>408</v>
      </c>
      <c r="G171" s="8" t="s">
        <v>407</v>
      </c>
      <c r="H171" s="8" t="s">
        <v>10534</v>
      </c>
      <c r="I171" s="7" t="str">
        <f>VLOOKUP(payroll_active[[#This Row],[Reports to Person]], [1]!all_people[#All], 2, 0)</f>
        <v>476543496</v>
      </c>
      <c r="J171" s="8" t="s">
        <v>10535</v>
      </c>
      <c r="K171" s="8" t="str">
        <f>VLOOKUP(payroll_active[[#This Row],[Works for Corrected Majority]],[1]!Table1[#Data],2,0)</f>
        <v>476549553</v>
      </c>
      <c r="L171" s="8" t="s">
        <v>10535</v>
      </c>
      <c r="M171" s="7" t="str">
        <f>VLOOKUP(payroll_active[[#This Row],[Works for Group -OLD]], [1]!all_groups[#All], 2, 0)</f>
        <v>476549553</v>
      </c>
      <c r="N171" s="6" t="s">
        <v>63</v>
      </c>
      <c r="O171" s="6" t="s">
        <v>62</v>
      </c>
      <c r="P171" s="6" t="s">
        <v>69</v>
      </c>
      <c r="Q171" s="7"/>
      <c r="R171" s="9" t="s">
        <v>10545</v>
      </c>
      <c r="S171" s="9" t="s">
        <v>10537</v>
      </c>
      <c r="T171" s="9" t="s">
        <v>8512</v>
      </c>
      <c r="U171" s="9" t="s">
        <v>8544</v>
      </c>
      <c r="V171" s="9" t="s">
        <v>8501</v>
      </c>
      <c r="W171" s="4"/>
      <c r="AI171" s="4"/>
      <c r="AJ171" s="4"/>
      <c r="AK171" s="4"/>
    </row>
    <row r="172" spans="1:37" x14ac:dyDescent="0.2">
      <c r="A172" s="6" t="s">
        <v>3413</v>
      </c>
      <c r="B172" s="7" t="str">
        <f>VLOOKUP(payroll_active[[#This Row],[Full Name]], [1]!all_ppl_post[#Data], 2, 0)</f>
        <v>567679105</v>
      </c>
      <c r="C172" s="8" t="s">
        <v>3414</v>
      </c>
      <c r="D172" s="8" t="s">
        <v>3415</v>
      </c>
      <c r="E172" s="8" t="s">
        <v>3416</v>
      </c>
      <c r="F172" s="8" t="s">
        <v>408</v>
      </c>
      <c r="G172" s="8" t="s">
        <v>407</v>
      </c>
      <c r="H172" s="8" t="s">
        <v>10534</v>
      </c>
      <c r="I172" s="7" t="str">
        <f>VLOOKUP(payroll_active[[#This Row],[Reports to Person]], [1]!all_people[#All], 2, 0)</f>
        <v>476543496</v>
      </c>
      <c r="J172" s="8" t="s">
        <v>10535</v>
      </c>
      <c r="K172" s="8" t="str">
        <f>VLOOKUP(payroll_active[[#This Row],[Works for Corrected Majority]],[1]!Table1[#Data],2,0)</f>
        <v>476549553</v>
      </c>
      <c r="L172" s="8" t="s">
        <v>10535</v>
      </c>
      <c r="M172" s="7" t="str">
        <f>VLOOKUP(payroll_active[[#This Row],[Works for Group -OLD]], [1]!all_groups[#All], 2, 0)</f>
        <v>476549553</v>
      </c>
      <c r="N172" s="6" t="s">
        <v>63</v>
      </c>
      <c r="O172" s="6" t="s">
        <v>62</v>
      </c>
      <c r="P172" s="6" t="s">
        <v>69</v>
      </c>
      <c r="Q172" s="7"/>
      <c r="R172" s="9" t="s">
        <v>10538</v>
      </c>
      <c r="S172" s="9" t="s">
        <v>10537</v>
      </c>
      <c r="T172" s="9" t="s">
        <v>8512</v>
      </c>
      <c r="U172" s="9" t="s">
        <v>10539</v>
      </c>
      <c r="V172" s="9" t="s">
        <v>8501</v>
      </c>
      <c r="W172" s="4"/>
      <c r="AI172" s="4"/>
      <c r="AJ172" s="4"/>
      <c r="AK172" s="4"/>
    </row>
    <row r="173" spans="1:37" x14ac:dyDescent="0.2">
      <c r="A173" s="6" t="s">
        <v>1608</v>
      </c>
      <c r="B173" s="7" t="str">
        <f>VLOOKUP(payroll_active[[#This Row],[Full Name]], [1]!all_ppl_post[#Data], 2, 0)</f>
        <v>765291146</v>
      </c>
      <c r="C173" s="8" t="s">
        <v>1609</v>
      </c>
      <c r="D173" s="8" t="s">
        <v>1610</v>
      </c>
      <c r="E173" s="8" t="s">
        <v>1611</v>
      </c>
      <c r="F173" s="8" t="s">
        <v>408</v>
      </c>
      <c r="G173" s="8" t="s">
        <v>407</v>
      </c>
      <c r="H173" s="8" t="s">
        <v>10534</v>
      </c>
      <c r="I173" s="7" t="str">
        <f>VLOOKUP(payroll_active[[#This Row],[Reports to Person]], [1]!all_people[#All], 2, 0)</f>
        <v>476543496</v>
      </c>
      <c r="J173" s="8" t="s">
        <v>10535</v>
      </c>
      <c r="K173" s="8" t="str">
        <f>VLOOKUP(payroll_active[[#This Row],[Works for Corrected Majority]],[1]!Table1[#Data],2,0)</f>
        <v>476549553</v>
      </c>
      <c r="L173" s="8" t="s">
        <v>10535</v>
      </c>
      <c r="M173" s="7" t="str">
        <f>VLOOKUP(payroll_active[[#This Row],[Works for Group -OLD]], [1]!all_groups[#All], 2, 0)</f>
        <v>476549553</v>
      </c>
      <c r="N173" s="6" t="s">
        <v>63</v>
      </c>
      <c r="O173" s="6" t="s">
        <v>62</v>
      </c>
      <c r="P173" s="6" t="s">
        <v>69</v>
      </c>
      <c r="Q173" s="7"/>
      <c r="R173" s="9" t="s">
        <v>10543</v>
      </c>
      <c r="S173" s="9" t="s">
        <v>10537</v>
      </c>
      <c r="T173" s="9" t="s">
        <v>8512</v>
      </c>
      <c r="U173" s="9" t="s">
        <v>10544</v>
      </c>
      <c r="V173" s="9" t="s">
        <v>8501</v>
      </c>
      <c r="W173" s="4"/>
      <c r="AI173" s="4"/>
      <c r="AJ173" s="4"/>
      <c r="AK173" s="4"/>
    </row>
    <row r="174" spans="1:37" x14ac:dyDescent="0.2">
      <c r="A174" s="6" t="s">
        <v>4713</v>
      </c>
      <c r="B174" s="7" t="str">
        <f>VLOOKUP(payroll_active[[#This Row],[Full Name]], [1]!all_ppl_post[#Data], 2, 0)</f>
        <v>476546601</v>
      </c>
      <c r="C174" s="8" t="s">
        <v>4714</v>
      </c>
      <c r="D174" s="8" t="s">
        <v>4715</v>
      </c>
      <c r="E174" s="8" t="s">
        <v>2663</v>
      </c>
      <c r="F174" s="8" t="s">
        <v>408</v>
      </c>
      <c r="G174" s="8" t="s">
        <v>526</v>
      </c>
      <c r="H174" s="8" t="s">
        <v>2358</v>
      </c>
      <c r="I174" s="7" t="str">
        <f>VLOOKUP(payroll_active[[#This Row],[Reports to Person]], [1]!all_people[#All], 2, 0)</f>
        <v>476543796</v>
      </c>
      <c r="J174" s="8" t="s">
        <v>8631</v>
      </c>
      <c r="K174" s="8" t="str">
        <f>VLOOKUP(payroll_active[[#This Row],[Works for Corrected Majority]],[1]!Table1[#Data],2,0)</f>
        <v>476549667</v>
      </c>
      <c r="L174" s="8" t="s">
        <v>8631</v>
      </c>
      <c r="M174" s="7" t="str">
        <f>VLOOKUP(payroll_active[[#This Row],[Works for Group -OLD]], [1]!all_groups[#All], 2, 0)</f>
        <v>476549667</v>
      </c>
      <c r="N174" s="6" t="s">
        <v>63</v>
      </c>
      <c r="O174" s="6" t="s">
        <v>62</v>
      </c>
      <c r="P174" s="6" t="s">
        <v>69</v>
      </c>
      <c r="Q174" s="7"/>
      <c r="R174" s="9" t="s">
        <v>8636</v>
      </c>
      <c r="S174" s="9" t="s">
        <v>8633</v>
      </c>
      <c r="T174" s="9" t="s">
        <v>8634</v>
      </c>
      <c r="U174" s="9" t="s">
        <v>8532</v>
      </c>
      <c r="V174" s="9" t="s">
        <v>8501</v>
      </c>
      <c r="W174" s="4"/>
      <c r="AI174" s="4"/>
      <c r="AJ174" s="4"/>
      <c r="AK174" s="4"/>
    </row>
    <row r="175" spans="1:37" x14ac:dyDescent="0.2">
      <c r="A175" s="6" t="s">
        <v>4544</v>
      </c>
      <c r="B175" s="7" t="str">
        <f>VLOOKUP(payroll_active[[#This Row],[Full Name]], [1]!all_ppl_post[#Data], 2, 0)</f>
        <v>476546950</v>
      </c>
      <c r="C175" s="8" t="s">
        <v>4545</v>
      </c>
      <c r="D175" s="8" t="s">
        <v>4546</v>
      </c>
      <c r="E175" s="8" t="s">
        <v>521</v>
      </c>
      <c r="F175" s="8" t="s">
        <v>408</v>
      </c>
      <c r="G175" s="8" t="s">
        <v>526</v>
      </c>
      <c r="H175" s="8" t="s">
        <v>2358</v>
      </c>
      <c r="I175" s="7" t="str">
        <f>VLOOKUP(payroll_active[[#This Row],[Reports to Person]], [1]!all_people[#All], 2, 0)</f>
        <v>476543796</v>
      </c>
      <c r="J175" s="8" t="s">
        <v>8631</v>
      </c>
      <c r="K175" s="8" t="str">
        <f>VLOOKUP(payroll_active[[#This Row],[Works for Corrected Majority]],[1]!Table1[#Data],2,0)</f>
        <v>476549667</v>
      </c>
      <c r="L175" s="8" t="s">
        <v>8631</v>
      </c>
      <c r="M175" s="7" t="str">
        <f>VLOOKUP(payroll_active[[#This Row],[Works for Group -OLD]], [1]!all_groups[#All], 2, 0)</f>
        <v>476549667</v>
      </c>
      <c r="N175" s="6" t="s">
        <v>63</v>
      </c>
      <c r="O175" s="6" t="s">
        <v>62</v>
      </c>
      <c r="P175" s="6" t="s">
        <v>69</v>
      </c>
      <c r="Q175" s="7"/>
      <c r="R175" s="9" t="s">
        <v>8632</v>
      </c>
      <c r="S175" s="9" t="s">
        <v>8633</v>
      </c>
      <c r="T175" s="9" t="s">
        <v>8634</v>
      </c>
      <c r="U175" s="9" t="s">
        <v>8507</v>
      </c>
      <c r="V175" s="9" t="s">
        <v>8501</v>
      </c>
      <c r="W175" s="4"/>
      <c r="AI175" s="4"/>
      <c r="AJ175" s="4"/>
      <c r="AK175" s="4"/>
    </row>
    <row r="176" spans="1:37" x14ac:dyDescent="0.2">
      <c r="A176" s="6" t="s">
        <v>4533</v>
      </c>
      <c r="B176" s="7" t="str">
        <f>VLOOKUP(payroll_active[[#This Row],[Full Name]], [1]!all_ppl_post[#Data], 2, 0)</f>
        <v>476546960</v>
      </c>
      <c r="C176" s="8" t="s">
        <v>4534</v>
      </c>
      <c r="D176" s="8" t="s">
        <v>4535</v>
      </c>
      <c r="E176" s="8" t="s">
        <v>375</v>
      </c>
      <c r="F176" s="8" t="s">
        <v>408</v>
      </c>
      <c r="G176" s="8" t="s">
        <v>526</v>
      </c>
      <c r="H176" s="8" t="s">
        <v>2358</v>
      </c>
      <c r="I176" s="7" t="str">
        <f>VLOOKUP(payroll_active[[#This Row],[Reports to Person]], [1]!all_people[#All], 2, 0)</f>
        <v>476543796</v>
      </c>
      <c r="J176" s="8" t="s">
        <v>8631</v>
      </c>
      <c r="K176" s="8" t="str">
        <f>VLOOKUP(payroll_active[[#This Row],[Works for Corrected Majority]],[1]!Table1[#Data],2,0)</f>
        <v>476549667</v>
      </c>
      <c r="L176" s="8" t="s">
        <v>8631</v>
      </c>
      <c r="M176" s="7" t="str">
        <f>VLOOKUP(payroll_active[[#This Row],[Works for Group -OLD]], [1]!all_groups[#All], 2, 0)</f>
        <v>476549667</v>
      </c>
      <c r="N176" s="6" t="s">
        <v>63</v>
      </c>
      <c r="O176" s="6" t="s">
        <v>62</v>
      </c>
      <c r="P176" s="6" t="s">
        <v>69</v>
      </c>
      <c r="Q176" s="7"/>
      <c r="R176" s="9" t="s">
        <v>8635</v>
      </c>
      <c r="S176" s="9" t="s">
        <v>8633</v>
      </c>
      <c r="T176" s="9" t="s">
        <v>8634</v>
      </c>
      <c r="U176" s="9" t="s">
        <v>8544</v>
      </c>
      <c r="V176" s="9" t="s">
        <v>8501</v>
      </c>
      <c r="W176" s="4"/>
      <c r="AI176" s="4"/>
      <c r="AJ176" s="4"/>
      <c r="AK176" s="4"/>
    </row>
    <row r="177" spans="1:37" x14ac:dyDescent="0.2">
      <c r="A177" s="6" t="s">
        <v>1008</v>
      </c>
      <c r="B177" s="7" t="str">
        <f>VLOOKUP(payroll_active[[#This Row],[Full Name]], [1]!all_ppl_post[#Data], 2, 0)</f>
        <v>1042183346</v>
      </c>
      <c r="C177" s="8" t="s">
        <v>1009</v>
      </c>
      <c r="D177" s="8" t="s">
        <v>1010</v>
      </c>
      <c r="E177" s="8" t="s">
        <v>737</v>
      </c>
      <c r="F177" s="8" t="s">
        <v>408</v>
      </c>
      <c r="G177" s="8" t="s">
        <v>526</v>
      </c>
      <c r="H177" s="8" t="s">
        <v>8527</v>
      </c>
      <c r="I177" s="7" t="str">
        <f>VLOOKUP(payroll_active[[#This Row],[Reports to Person]], [1]!all_people[#All], 2, 0)</f>
        <v>476543856</v>
      </c>
      <c r="J177" s="8" t="s">
        <v>8528</v>
      </c>
      <c r="K177" s="8" t="str">
        <f>VLOOKUP(payroll_active[[#This Row],[Works for Corrected Majority]],[1]!Table1[#Data],2,0)</f>
        <v>476549659</v>
      </c>
      <c r="L177" s="8" t="s">
        <v>8528</v>
      </c>
      <c r="M177" s="7" t="str">
        <f>VLOOKUP(payroll_active[[#This Row],[Works for Group -OLD]], [1]!all_groups[#All], 2, 0)</f>
        <v>476549659</v>
      </c>
      <c r="N177" s="6" t="s">
        <v>63</v>
      </c>
      <c r="O177" s="6" t="s">
        <v>62</v>
      </c>
      <c r="P177" s="6" t="s">
        <v>69</v>
      </c>
      <c r="Q177" s="7"/>
      <c r="R177" s="9" t="s">
        <v>8557</v>
      </c>
      <c r="S177" s="9" t="s">
        <v>8530</v>
      </c>
      <c r="T177" s="9" t="s">
        <v>8531</v>
      </c>
      <c r="U177" s="9" t="s">
        <v>8534</v>
      </c>
      <c r="V177" s="9" t="s">
        <v>8501</v>
      </c>
      <c r="W177" s="4"/>
      <c r="AI177" s="4"/>
      <c r="AJ177" s="4"/>
      <c r="AK177" s="4"/>
    </row>
    <row r="178" spans="1:37" x14ac:dyDescent="0.2">
      <c r="A178" s="6" t="s">
        <v>1003</v>
      </c>
      <c r="B178" s="7" t="str">
        <f>VLOOKUP(payroll_active[[#This Row],[Full Name]], [1]!all_ppl_post[#Data], 2, 0)</f>
        <v>1042183348</v>
      </c>
      <c r="C178" s="8" t="s">
        <v>1004</v>
      </c>
      <c r="D178" s="8" t="s">
        <v>1005</v>
      </c>
      <c r="E178" s="8" t="s">
        <v>737</v>
      </c>
      <c r="F178" s="8" t="s">
        <v>408</v>
      </c>
      <c r="G178" s="8" t="s">
        <v>526</v>
      </c>
      <c r="H178" s="8" t="s">
        <v>8527</v>
      </c>
      <c r="I178" s="7" t="str">
        <f>VLOOKUP(payroll_active[[#This Row],[Reports to Person]], [1]!all_people[#All], 2, 0)</f>
        <v>476543856</v>
      </c>
      <c r="J178" s="8" t="s">
        <v>8528</v>
      </c>
      <c r="K178" s="8" t="str">
        <f>VLOOKUP(payroll_active[[#This Row],[Works for Corrected Majority]],[1]!Table1[#Data],2,0)</f>
        <v>476549659</v>
      </c>
      <c r="L178" s="8" t="s">
        <v>8528</v>
      </c>
      <c r="M178" s="7" t="str">
        <f>VLOOKUP(payroll_active[[#This Row],[Works for Group -OLD]], [1]!all_groups[#All], 2, 0)</f>
        <v>476549659</v>
      </c>
      <c r="N178" s="6" t="s">
        <v>63</v>
      </c>
      <c r="O178" s="6" t="s">
        <v>62</v>
      </c>
      <c r="P178" s="6" t="s">
        <v>69</v>
      </c>
      <c r="Q178" s="7"/>
      <c r="R178" s="9" t="s">
        <v>8558</v>
      </c>
      <c r="S178" s="9" t="s">
        <v>8530</v>
      </c>
      <c r="T178" s="9" t="s">
        <v>8531</v>
      </c>
      <c r="U178" s="9" t="s">
        <v>8534</v>
      </c>
      <c r="V178" s="9" t="s">
        <v>8501</v>
      </c>
      <c r="W178" s="4"/>
      <c r="AI178" s="4"/>
      <c r="AJ178" s="4"/>
      <c r="AK178" s="4"/>
    </row>
    <row r="179" spans="1:37" x14ac:dyDescent="0.2">
      <c r="A179" s="6" t="s">
        <v>998</v>
      </c>
      <c r="B179" s="7" t="str">
        <f>VLOOKUP(payroll_active[[#This Row],[Full Name]], [1]!all_ppl_post[#Data], 2, 0)</f>
        <v>1042183353</v>
      </c>
      <c r="C179" s="8" t="s">
        <v>999</v>
      </c>
      <c r="D179" s="8" t="s">
        <v>1000</v>
      </c>
      <c r="E179" s="8" t="s">
        <v>737</v>
      </c>
      <c r="F179" s="8" t="s">
        <v>408</v>
      </c>
      <c r="G179" s="8" t="s">
        <v>526</v>
      </c>
      <c r="H179" s="8" t="s">
        <v>8527</v>
      </c>
      <c r="I179" s="7" t="str">
        <f>VLOOKUP(payroll_active[[#This Row],[Reports to Person]], [1]!all_people[#All], 2, 0)</f>
        <v>476543856</v>
      </c>
      <c r="J179" s="8" t="s">
        <v>8528</v>
      </c>
      <c r="K179" s="8" t="str">
        <f>VLOOKUP(payroll_active[[#This Row],[Works for Corrected Majority]],[1]!Table1[#Data],2,0)</f>
        <v>476549659</v>
      </c>
      <c r="L179" s="8" t="s">
        <v>8528</v>
      </c>
      <c r="M179" s="7" t="str">
        <f>VLOOKUP(payroll_active[[#This Row],[Works for Group -OLD]], [1]!all_groups[#All], 2, 0)</f>
        <v>476549659</v>
      </c>
      <c r="N179" s="6" t="s">
        <v>63</v>
      </c>
      <c r="O179" s="6" t="s">
        <v>62</v>
      </c>
      <c r="P179" s="6" t="s">
        <v>69</v>
      </c>
      <c r="Q179" s="7"/>
      <c r="R179" s="9" t="s">
        <v>8559</v>
      </c>
      <c r="S179" s="9" t="s">
        <v>8530</v>
      </c>
      <c r="T179" s="9" t="s">
        <v>8531</v>
      </c>
      <c r="U179" s="9" t="s">
        <v>8534</v>
      </c>
      <c r="V179" s="9" t="s">
        <v>8501</v>
      </c>
      <c r="W179" s="4"/>
      <c r="AI179" s="4"/>
      <c r="AJ179" s="4"/>
      <c r="AK179" s="4"/>
    </row>
    <row r="180" spans="1:37" x14ac:dyDescent="0.2">
      <c r="A180" s="6" t="s">
        <v>5435</v>
      </c>
      <c r="B180" s="7" t="str">
        <f>VLOOKUP(payroll_active[[#This Row],[Full Name]], [1]!all_ppl_post[#Data], 2, 0)</f>
        <v>476545454</v>
      </c>
      <c r="C180" s="8" t="s">
        <v>5436</v>
      </c>
      <c r="D180" s="8" t="s">
        <v>5437</v>
      </c>
      <c r="E180" s="8" t="s">
        <v>2663</v>
      </c>
      <c r="F180" s="8" t="s">
        <v>408</v>
      </c>
      <c r="G180" s="8" t="s">
        <v>526</v>
      </c>
      <c r="H180" s="8" t="s">
        <v>8527</v>
      </c>
      <c r="I180" s="7" t="str">
        <f>VLOOKUP(payroll_active[[#This Row],[Reports to Person]], [1]!all_people[#All], 2, 0)</f>
        <v>476543856</v>
      </c>
      <c r="J180" s="8" t="s">
        <v>8528</v>
      </c>
      <c r="K180" s="8" t="str">
        <f>VLOOKUP(payroll_active[[#This Row],[Works for Corrected Majority]],[1]!Table1[#Data],2,0)</f>
        <v>476549659</v>
      </c>
      <c r="L180" s="8" t="s">
        <v>8528</v>
      </c>
      <c r="M180" s="7" t="str">
        <f>VLOOKUP(payroll_active[[#This Row],[Works for Group -OLD]], [1]!all_groups[#All], 2, 0)</f>
        <v>476549659</v>
      </c>
      <c r="N180" s="6" t="s">
        <v>63</v>
      </c>
      <c r="O180" s="6" t="s">
        <v>62</v>
      </c>
      <c r="P180" s="6" t="s">
        <v>69</v>
      </c>
      <c r="Q180" s="7"/>
      <c r="R180" s="9" t="s">
        <v>8529</v>
      </c>
      <c r="S180" s="9" t="s">
        <v>8530</v>
      </c>
      <c r="T180" s="9" t="s">
        <v>8531</v>
      </c>
      <c r="U180" s="9" t="s">
        <v>8532</v>
      </c>
      <c r="V180" s="9" t="s">
        <v>8501</v>
      </c>
      <c r="W180" s="4"/>
      <c r="AI180" s="4"/>
      <c r="AJ180" s="4"/>
      <c r="AK180" s="4"/>
    </row>
    <row r="181" spans="1:37" x14ac:dyDescent="0.2">
      <c r="A181" s="6" t="s">
        <v>5406</v>
      </c>
      <c r="B181" s="7" t="str">
        <f>VLOOKUP(payroll_active[[#This Row],[Full Name]], [1]!all_ppl_post[#Data], 2, 0)</f>
        <v>476545478</v>
      </c>
      <c r="C181" s="8" t="s">
        <v>5407</v>
      </c>
      <c r="D181" s="8" t="s">
        <v>5408</v>
      </c>
      <c r="E181" s="8" t="s">
        <v>698</v>
      </c>
      <c r="F181" s="8" t="s">
        <v>408</v>
      </c>
      <c r="G181" s="8" t="s">
        <v>526</v>
      </c>
      <c r="H181" s="8" t="s">
        <v>8527</v>
      </c>
      <c r="I181" s="7" t="str">
        <f>VLOOKUP(payroll_active[[#This Row],[Reports to Person]], [1]!all_people[#All], 2, 0)</f>
        <v>476543856</v>
      </c>
      <c r="J181" s="8" t="s">
        <v>8528</v>
      </c>
      <c r="K181" s="8" t="str">
        <f>VLOOKUP(payroll_active[[#This Row],[Works for Corrected Majority]],[1]!Table1[#Data],2,0)</f>
        <v>476549659</v>
      </c>
      <c r="L181" s="8" t="s">
        <v>8528</v>
      </c>
      <c r="M181" s="7" t="str">
        <f>VLOOKUP(payroll_active[[#This Row],[Works for Group -OLD]], [1]!all_groups[#All], 2, 0)</f>
        <v>476549659</v>
      </c>
      <c r="N181" s="6" t="s">
        <v>63</v>
      </c>
      <c r="O181" s="6" t="s">
        <v>62</v>
      </c>
      <c r="P181" s="6" t="s">
        <v>69</v>
      </c>
      <c r="Q181" s="7"/>
      <c r="R181" s="9" t="s">
        <v>8537</v>
      </c>
      <c r="S181" s="9" t="s">
        <v>8530</v>
      </c>
      <c r="T181" s="9" t="s">
        <v>8531</v>
      </c>
      <c r="U181" s="9" t="s">
        <v>8538</v>
      </c>
      <c r="V181" s="9" t="s">
        <v>8501</v>
      </c>
      <c r="W181" s="4"/>
      <c r="AI181" s="4"/>
      <c r="AJ181" s="4"/>
      <c r="AK181" s="4"/>
    </row>
    <row r="182" spans="1:37" x14ac:dyDescent="0.2">
      <c r="A182" s="6" t="s">
        <v>5384</v>
      </c>
      <c r="B182" s="7" t="str">
        <f>VLOOKUP(payroll_active[[#This Row],[Full Name]], [1]!all_ppl_post[#Data], 2, 0)</f>
        <v>476545492</v>
      </c>
      <c r="C182" s="8" t="s">
        <v>5385</v>
      </c>
      <c r="D182" s="8" t="s">
        <v>5386</v>
      </c>
      <c r="E182" s="8" t="s">
        <v>375</v>
      </c>
      <c r="F182" s="8" t="s">
        <v>408</v>
      </c>
      <c r="G182" s="8" t="s">
        <v>526</v>
      </c>
      <c r="H182" s="8" t="s">
        <v>8527</v>
      </c>
      <c r="I182" s="7" t="str">
        <f>VLOOKUP(payroll_active[[#This Row],[Reports to Person]], [1]!all_people[#All], 2, 0)</f>
        <v>476543856</v>
      </c>
      <c r="J182" s="8" t="s">
        <v>8528</v>
      </c>
      <c r="K182" s="8" t="str">
        <f>VLOOKUP(payroll_active[[#This Row],[Works for Corrected Majority]],[1]!Table1[#Data],2,0)</f>
        <v>476549659</v>
      </c>
      <c r="L182" s="8" t="s">
        <v>8528</v>
      </c>
      <c r="M182" s="7" t="str">
        <f>VLOOKUP(payroll_active[[#This Row],[Works for Group -OLD]], [1]!all_groups[#All], 2, 0)</f>
        <v>476549659</v>
      </c>
      <c r="N182" s="6" t="s">
        <v>63</v>
      </c>
      <c r="O182" s="6" t="s">
        <v>62</v>
      </c>
      <c r="P182" s="6" t="s">
        <v>69</v>
      </c>
      <c r="Q182" s="7"/>
      <c r="R182" s="9" t="s">
        <v>8543</v>
      </c>
      <c r="S182" s="9" t="s">
        <v>8530</v>
      </c>
      <c r="T182" s="9" t="s">
        <v>8531</v>
      </c>
      <c r="U182" s="9" t="s">
        <v>8544</v>
      </c>
      <c r="V182" s="9" t="s">
        <v>8501</v>
      </c>
      <c r="W182" s="4"/>
      <c r="AI182" s="4"/>
      <c r="AJ182" s="4"/>
      <c r="AK182" s="4"/>
    </row>
    <row r="183" spans="1:37" x14ac:dyDescent="0.2">
      <c r="A183" s="6" t="s">
        <v>5373</v>
      </c>
      <c r="B183" s="7" t="str">
        <f>VLOOKUP(payroll_active[[#This Row],[Full Name]], [1]!all_ppl_post[#Data], 2, 0)</f>
        <v>476545501</v>
      </c>
      <c r="C183" s="8" t="s">
        <v>5374</v>
      </c>
      <c r="D183" s="8" t="s">
        <v>5375</v>
      </c>
      <c r="E183" s="8" t="s">
        <v>369</v>
      </c>
      <c r="F183" s="8" t="s">
        <v>408</v>
      </c>
      <c r="G183" s="8" t="s">
        <v>526</v>
      </c>
      <c r="H183" s="8" t="s">
        <v>8527</v>
      </c>
      <c r="I183" s="7" t="str">
        <f>VLOOKUP(payroll_active[[#This Row],[Reports to Person]], [1]!all_people[#All], 2, 0)</f>
        <v>476543856</v>
      </c>
      <c r="J183" s="8" t="s">
        <v>8528</v>
      </c>
      <c r="K183" s="8" t="str">
        <f>VLOOKUP(payroll_active[[#This Row],[Works for Corrected Majority]],[1]!Table1[#Data],2,0)</f>
        <v>476549659</v>
      </c>
      <c r="L183" s="8" t="s">
        <v>8528</v>
      </c>
      <c r="M183" s="7" t="str">
        <f>VLOOKUP(payroll_active[[#This Row],[Works for Group -OLD]], [1]!all_groups[#All], 2, 0)</f>
        <v>476549659</v>
      </c>
      <c r="N183" s="6" t="s">
        <v>63</v>
      </c>
      <c r="O183" s="6" t="s">
        <v>62</v>
      </c>
      <c r="P183" s="6" t="s">
        <v>69</v>
      </c>
      <c r="Q183" s="7"/>
      <c r="R183" s="9" t="s">
        <v>8545</v>
      </c>
      <c r="S183" s="9" t="s">
        <v>8530</v>
      </c>
      <c r="T183" s="9" t="s">
        <v>8531</v>
      </c>
      <c r="U183" s="9" t="s">
        <v>8546</v>
      </c>
      <c r="V183" s="9" t="s">
        <v>8501</v>
      </c>
      <c r="W183" s="4"/>
      <c r="AI183" s="4"/>
      <c r="AJ183" s="4"/>
      <c r="AK183" s="4"/>
    </row>
    <row r="184" spans="1:37" x14ac:dyDescent="0.2">
      <c r="A184" s="6" t="s">
        <v>5282</v>
      </c>
      <c r="B184" s="7" t="str">
        <f>VLOOKUP(payroll_active[[#This Row],[Full Name]], [1]!all_ppl_post[#Data], 2, 0)</f>
        <v>476545654</v>
      </c>
      <c r="C184" s="8" t="s">
        <v>5283</v>
      </c>
      <c r="D184" s="8" t="s">
        <v>5284</v>
      </c>
      <c r="E184" s="8" t="s">
        <v>698</v>
      </c>
      <c r="F184" s="8" t="s">
        <v>408</v>
      </c>
      <c r="G184" s="8" t="s">
        <v>526</v>
      </c>
      <c r="H184" s="8" t="s">
        <v>8527</v>
      </c>
      <c r="I184" s="7" t="str">
        <f>VLOOKUP(payroll_active[[#This Row],[Reports to Person]], [1]!all_people[#All], 2, 0)</f>
        <v>476543856</v>
      </c>
      <c r="J184" s="8" t="s">
        <v>8528</v>
      </c>
      <c r="K184" s="8" t="str">
        <f>VLOOKUP(payroll_active[[#This Row],[Works for Corrected Majority]],[1]!Table1[#Data],2,0)</f>
        <v>476549659</v>
      </c>
      <c r="L184" s="8" t="s">
        <v>8528</v>
      </c>
      <c r="M184" s="7" t="str">
        <f>VLOOKUP(payroll_active[[#This Row],[Works for Group -OLD]], [1]!all_groups[#All], 2, 0)</f>
        <v>476549659</v>
      </c>
      <c r="N184" s="6" t="s">
        <v>63</v>
      </c>
      <c r="O184" s="6" t="s">
        <v>62</v>
      </c>
      <c r="P184" s="6" t="s">
        <v>69</v>
      </c>
      <c r="Q184" s="7"/>
      <c r="R184" s="9" t="s">
        <v>8550</v>
      </c>
      <c r="S184" s="9" t="s">
        <v>8530</v>
      </c>
      <c r="T184" s="9" t="s">
        <v>8531</v>
      </c>
      <c r="U184" s="9" t="s">
        <v>8538</v>
      </c>
      <c r="V184" s="9" t="s">
        <v>8501</v>
      </c>
      <c r="W184" s="4"/>
      <c r="AI184" s="4"/>
      <c r="AJ184" s="4"/>
      <c r="AK184" s="4"/>
    </row>
    <row r="185" spans="1:37" x14ac:dyDescent="0.2">
      <c r="A185" s="6" t="s">
        <v>5240</v>
      </c>
      <c r="B185" s="7" t="str">
        <f>VLOOKUP(payroll_active[[#This Row],[Full Name]], [1]!all_ppl_post[#Data], 2, 0)</f>
        <v>476545709</v>
      </c>
      <c r="C185" s="8" t="s">
        <v>5241</v>
      </c>
      <c r="D185" s="8" t="s">
        <v>2656</v>
      </c>
      <c r="E185" s="8" t="s">
        <v>375</v>
      </c>
      <c r="F185" s="8" t="s">
        <v>408</v>
      </c>
      <c r="G185" s="8" t="s">
        <v>526</v>
      </c>
      <c r="H185" s="8" t="s">
        <v>8527</v>
      </c>
      <c r="I185" s="7" t="str">
        <f>VLOOKUP(payroll_active[[#This Row],[Reports to Person]], [1]!all_people[#All], 2, 0)</f>
        <v>476543856</v>
      </c>
      <c r="J185" s="8" t="s">
        <v>8528</v>
      </c>
      <c r="K185" s="8" t="str">
        <f>VLOOKUP(payroll_active[[#This Row],[Works for Corrected Majority]],[1]!Table1[#Data],2,0)</f>
        <v>476549659</v>
      </c>
      <c r="L185" s="8" t="s">
        <v>8528</v>
      </c>
      <c r="M185" s="7" t="str">
        <f>VLOOKUP(payroll_active[[#This Row],[Works for Group -OLD]], [1]!all_groups[#All], 2, 0)</f>
        <v>476549659</v>
      </c>
      <c r="N185" s="6" t="s">
        <v>63</v>
      </c>
      <c r="O185" s="6" t="s">
        <v>62</v>
      </c>
      <c r="P185" s="6" t="s">
        <v>69</v>
      </c>
      <c r="Q185" s="7"/>
      <c r="R185" s="9" t="s">
        <v>8553</v>
      </c>
      <c r="S185" s="9" t="s">
        <v>8530</v>
      </c>
      <c r="T185" s="9" t="s">
        <v>8531</v>
      </c>
      <c r="U185" s="9" t="s">
        <v>8544</v>
      </c>
      <c r="V185" s="9" t="s">
        <v>8501</v>
      </c>
      <c r="W185" s="4"/>
      <c r="AI185" s="4"/>
      <c r="AJ185" s="4"/>
      <c r="AK185" s="4"/>
    </row>
    <row r="186" spans="1:37" x14ac:dyDescent="0.2">
      <c r="A186" s="6" t="s">
        <v>5019</v>
      </c>
      <c r="B186" s="7" t="str">
        <f>VLOOKUP(payroll_active[[#This Row],[Full Name]], [1]!all_ppl_post[#Data], 2, 0)</f>
        <v>476546140</v>
      </c>
      <c r="C186" s="8" t="s">
        <v>2520</v>
      </c>
      <c r="D186" s="8" t="s">
        <v>5020</v>
      </c>
      <c r="E186" s="8" t="s">
        <v>2104</v>
      </c>
      <c r="F186" s="8" t="s">
        <v>408</v>
      </c>
      <c r="G186" s="8" t="s">
        <v>526</v>
      </c>
      <c r="H186" s="8" t="s">
        <v>8527</v>
      </c>
      <c r="I186" s="7" t="str">
        <f>VLOOKUP(payroll_active[[#This Row],[Reports to Person]], [1]!all_people[#All], 2, 0)</f>
        <v>476543856</v>
      </c>
      <c r="J186" s="8" t="s">
        <v>8528</v>
      </c>
      <c r="K186" s="8" t="str">
        <f>VLOOKUP(payroll_active[[#This Row],[Works for Corrected Majority]],[1]!Table1[#Data],2,0)</f>
        <v>476549659</v>
      </c>
      <c r="L186" s="8" t="s">
        <v>8528</v>
      </c>
      <c r="M186" s="7" t="str">
        <f>VLOOKUP(payroll_active[[#This Row],[Works for Group -OLD]], [1]!all_groups[#All], 2, 0)</f>
        <v>476549659</v>
      </c>
      <c r="N186" s="6" t="s">
        <v>63</v>
      </c>
      <c r="O186" s="6" t="s">
        <v>62</v>
      </c>
      <c r="P186" s="6" t="s">
        <v>69</v>
      </c>
      <c r="Q186" s="7"/>
      <c r="R186" s="9" t="s">
        <v>8535</v>
      </c>
      <c r="S186" s="9" t="s">
        <v>8530</v>
      </c>
      <c r="T186" s="9" t="s">
        <v>8531</v>
      </c>
      <c r="U186" s="9" t="s">
        <v>8536</v>
      </c>
      <c r="V186" s="9" t="s">
        <v>8501</v>
      </c>
      <c r="W186" s="4"/>
      <c r="AI186" s="4"/>
      <c r="AJ186" s="4"/>
      <c r="AK186" s="4"/>
    </row>
    <row r="187" spans="1:37" x14ac:dyDescent="0.2">
      <c r="A187" s="6" t="s">
        <v>4996</v>
      </c>
      <c r="B187" s="7" t="str">
        <f>VLOOKUP(payroll_active[[#This Row],[Full Name]], [1]!all_ppl_post[#Data], 2, 0)</f>
        <v>476546169</v>
      </c>
      <c r="C187" s="8" t="s">
        <v>3631</v>
      </c>
      <c r="D187" s="8" t="s">
        <v>1040</v>
      </c>
      <c r="E187" s="8" t="s">
        <v>2663</v>
      </c>
      <c r="F187" s="8" t="s">
        <v>408</v>
      </c>
      <c r="G187" s="8" t="s">
        <v>526</v>
      </c>
      <c r="H187" s="8" t="s">
        <v>8527</v>
      </c>
      <c r="I187" s="7" t="str">
        <f>VLOOKUP(payroll_active[[#This Row],[Reports to Person]], [1]!all_people[#All], 2, 0)</f>
        <v>476543856</v>
      </c>
      <c r="J187" s="8" t="s">
        <v>8528</v>
      </c>
      <c r="K187" s="8" t="str">
        <f>VLOOKUP(payroll_active[[#This Row],[Works for Corrected Majority]],[1]!Table1[#Data],2,0)</f>
        <v>476549659</v>
      </c>
      <c r="L187" s="8" t="s">
        <v>8528</v>
      </c>
      <c r="M187" s="7" t="str">
        <f>VLOOKUP(payroll_active[[#This Row],[Works for Group -OLD]], [1]!all_groups[#All], 2, 0)</f>
        <v>476549659</v>
      </c>
      <c r="N187" s="6" t="s">
        <v>63</v>
      </c>
      <c r="O187" s="6" t="s">
        <v>62</v>
      </c>
      <c r="P187" s="6" t="s">
        <v>69</v>
      </c>
      <c r="Q187" s="7"/>
      <c r="R187" s="9" t="s">
        <v>8541</v>
      </c>
      <c r="S187" s="9" t="s">
        <v>8530</v>
      </c>
      <c r="T187" s="9" t="s">
        <v>8531</v>
      </c>
      <c r="U187" s="9" t="s">
        <v>8532</v>
      </c>
      <c r="V187" s="9" t="s">
        <v>8501</v>
      </c>
      <c r="W187" s="4"/>
      <c r="AI187" s="4"/>
      <c r="AJ187" s="4"/>
      <c r="AK187" s="4"/>
    </row>
    <row r="188" spans="1:37" x14ac:dyDescent="0.2">
      <c r="A188" s="6" t="s">
        <v>4969</v>
      </c>
      <c r="B188" s="7" t="str">
        <f>VLOOKUP(payroll_active[[#This Row],[Full Name]], [1]!all_ppl_post[#Data], 2, 0)</f>
        <v>476546202</v>
      </c>
      <c r="C188" s="8" t="s">
        <v>2147</v>
      </c>
      <c r="D188" s="8" t="s">
        <v>4970</v>
      </c>
      <c r="E188" s="8" t="s">
        <v>426</v>
      </c>
      <c r="F188" s="8" t="s">
        <v>408</v>
      </c>
      <c r="G188" s="8" t="s">
        <v>407</v>
      </c>
      <c r="H188" s="8" t="s">
        <v>8527</v>
      </c>
      <c r="I188" s="7" t="str">
        <f>VLOOKUP(payroll_active[[#This Row],[Reports to Person]], [1]!all_people[#All], 2, 0)</f>
        <v>476543856</v>
      </c>
      <c r="J188" s="8" t="s">
        <v>8528</v>
      </c>
      <c r="K188" s="8" t="str">
        <f>VLOOKUP(payroll_active[[#This Row],[Works for Corrected Majority]],[1]!Table1[#Data],2,0)</f>
        <v>476549659</v>
      </c>
      <c r="L188" s="8" t="s">
        <v>8528</v>
      </c>
      <c r="M188" s="7" t="str">
        <f>VLOOKUP(payroll_active[[#This Row],[Works for Group -OLD]], [1]!all_groups[#All], 2, 0)</f>
        <v>476549659</v>
      </c>
      <c r="N188" s="6" t="s">
        <v>63</v>
      </c>
      <c r="O188" s="6" t="s">
        <v>62</v>
      </c>
      <c r="P188" s="6" t="s">
        <v>69</v>
      </c>
      <c r="Q188" s="7"/>
      <c r="R188" s="9" t="s">
        <v>8548</v>
      </c>
      <c r="S188" s="9" t="s">
        <v>8530</v>
      </c>
      <c r="T188" s="9" t="s">
        <v>8512</v>
      </c>
      <c r="U188" s="9" t="s">
        <v>8549</v>
      </c>
      <c r="V188" s="9" t="s">
        <v>8501</v>
      </c>
      <c r="W188" s="4"/>
      <c r="AI188" s="4"/>
      <c r="AJ188" s="4"/>
      <c r="AK188" s="4"/>
    </row>
    <row r="189" spans="1:37" x14ac:dyDescent="0.2">
      <c r="A189" s="6" t="s">
        <v>4889</v>
      </c>
      <c r="B189" s="7" t="str">
        <f>VLOOKUP(payroll_active[[#This Row],[Full Name]], [1]!all_ppl_post[#Data], 2, 0)</f>
        <v>476546381</v>
      </c>
      <c r="C189" s="8" t="s">
        <v>4890</v>
      </c>
      <c r="D189" s="8" t="s">
        <v>4891</v>
      </c>
      <c r="E189" s="8" t="s">
        <v>434</v>
      </c>
      <c r="F189" s="8" t="s">
        <v>408</v>
      </c>
      <c r="G189" s="8" t="s">
        <v>526</v>
      </c>
      <c r="H189" s="8" t="s">
        <v>8527</v>
      </c>
      <c r="I189" s="7" t="str">
        <f>VLOOKUP(payroll_active[[#This Row],[Reports to Person]], [1]!all_people[#All], 2, 0)</f>
        <v>476543856</v>
      </c>
      <c r="J189" s="8" t="s">
        <v>8528</v>
      </c>
      <c r="K189" s="8" t="str">
        <f>VLOOKUP(payroll_active[[#This Row],[Works for Corrected Majority]],[1]!Table1[#Data],2,0)</f>
        <v>476549659</v>
      </c>
      <c r="L189" s="8" t="s">
        <v>8528</v>
      </c>
      <c r="M189" s="7" t="str">
        <f>VLOOKUP(payroll_active[[#This Row],[Works for Group -OLD]], [1]!all_groups[#All], 2, 0)</f>
        <v>476549659</v>
      </c>
      <c r="N189" s="6" t="s">
        <v>63</v>
      </c>
      <c r="O189" s="6" t="s">
        <v>62</v>
      </c>
      <c r="P189" s="6" t="s">
        <v>69</v>
      </c>
      <c r="Q189" s="7"/>
      <c r="R189" s="9" t="s">
        <v>8552</v>
      </c>
      <c r="S189" s="9" t="s">
        <v>8530</v>
      </c>
      <c r="T189" s="9" t="s">
        <v>8531</v>
      </c>
      <c r="U189" s="9" t="s">
        <v>8515</v>
      </c>
      <c r="V189" s="9" t="s">
        <v>8501</v>
      </c>
      <c r="W189" s="4"/>
      <c r="AI189" s="4"/>
      <c r="AJ189" s="4"/>
      <c r="AK189" s="4"/>
    </row>
    <row r="190" spans="1:37" x14ac:dyDescent="0.2">
      <c r="A190" s="6" t="s">
        <v>4829</v>
      </c>
      <c r="B190" s="7" t="str">
        <f>VLOOKUP(payroll_active[[#This Row],[Full Name]], [1]!all_ppl_post[#Data], 2, 0)</f>
        <v>476546439</v>
      </c>
      <c r="C190" s="8" t="s">
        <v>4830</v>
      </c>
      <c r="D190" s="8" t="s">
        <v>4831</v>
      </c>
      <c r="E190" s="8" t="s">
        <v>375</v>
      </c>
      <c r="F190" s="8" t="s">
        <v>408</v>
      </c>
      <c r="G190" s="8" t="s">
        <v>526</v>
      </c>
      <c r="H190" s="8" t="s">
        <v>8527</v>
      </c>
      <c r="I190" s="7" t="str">
        <f>VLOOKUP(payroll_active[[#This Row],[Reports to Person]], [1]!all_people[#All], 2, 0)</f>
        <v>476543856</v>
      </c>
      <c r="J190" s="8" t="s">
        <v>8528</v>
      </c>
      <c r="K190" s="8" t="str">
        <f>VLOOKUP(payroll_active[[#This Row],[Works for Corrected Majority]],[1]!Table1[#Data],2,0)</f>
        <v>476549659</v>
      </c>
      <c r="L190" s="8" t="s">
        <v>8528</v>
      </c>
      <c r="M190" s="7" t="str">
        <f>VLOOKUP(payroll_active[[#This Row],[Works for Group -OLD]], [1]!all_groups[#All], 2, 0)</f>
        <v>476549659</v>
      </c>
      <c r="N190" s="6" t="s">
        <v>63</v>
      </c>
      <c r="O190" s="6" t="s">
        <v>62</v>
      </c>
      <c r="P190" s="6" t="s">
        <v>69</v>
      </c>
      <c r="Q190" s="7"/>
      <c r="R190" s="9" t="s">
        <v>8554</v>
      </c>
      <c r="S190" s="9" t="s">
        <v>8530</v>
      </c>
      <c r="T190" s="9" t="s">
        <v>8531</v>
      </c>
      <c r="U190" s="9" t="s">
        <v>8544</v>
      </c>
      <c r="V190" s="9" t="s">
        <v>8501</v>
      </c>
      <c r="W190" s="4"/>
      <c r="AI190" s="4"/>
      <c r="AJ190" s="4"/>
      <c r="AK190" s="4"/>
    </row>
    <row r="191" spans="1:37" x14ac:dyDescent="0.2">
      <c r="A191" s="6" t="s">
        <v>4741</v>
      </c>
      <c r="B191" s="7" t="str">
        <f>VLOOKUP(payroll_active[[#This Row],[Full Name]], [1]!all_ppl_post[#Data], 2, 0)</f>
        <v>476546571</v>
      </c>
      <c r="C191" s="8" t="s">
        <v>4742</v>
      </c>
      <c r="D191" s="8" t="s">
        <v>4743</v>
      </c>
      <c r="E191" s="8" t="s">
        <v>4744</v>
      </c>
      <c r="F191" s="8" t="s">
        <v>408</v>
      </c>
      <c r="G191" s="8" t="s">
        <v>526</v>
      </c>
      <c r="H191" s="8" t="s">
        <v>8527</v>
      </c>
      <c r="I191" s="7" t="str">
        <f>VLOOKUP(payroll_active[[#This Row],[Reports to Person]], [1]!all_people[#All], 2, 0)</f>
        <v>476543856</v>
      </c>
      <c r="J191" s="8" t="s">
        <v>8528</v>
      </c>
      <c r="K191" s="8" t="str">
        <f>VLOOKUP(payroll_active[[#This Row],[Works for Corrected Majority]],[1]!Table1[#Data],2,0)</f>
        <v>476549659</v>
      </c>
      <c r="L191" s="8" t="s">
        <v>8528</v>
      </c>
      <c r="M191" s="7" t="str">
        <f>VLOOKUP(payroll_active[[#This Row],[Works for Group -OLD]], [1]!all_groups[#All], 2, 0)</f>
        <v>476549659</v>
      </c>
      <c r="N191" s="6" t="s">
        <v>63</v>
      </c>
      <c r="O191" s="6" t="s">
        <v>62</v>
      </c>
      <c r="P191" s="6" t="s">
        <v>69</v>
      </c>
      <c r="Q191" s="7"/>
      <c r="R191" s="9" t="s">
        <v>8555</v>
      </c>
      <c r="S191" s="9" t="s">
        <v>8530</v>
      </c>
      <c r="T191" s="9" t="s">
        <v>8531</v>
      </c>
      <c r="U191" s="9" t="s">
        <v>8556</v>
      </c>
      <c r="V191" s="9" t="s">
        <v>8501</v>
      </c>
      <c r="W191" s="4"/>
      <c r="AI191" s="4"/>
      <c r="AJ191" s="4"/>
      <c r="AK191" s="4"/>
    </row>
    <row r="192" spans="1:37" x14ac:dyDescent="0.2">
      <c r="A192" s="6" t="s">
        <v>3732</v>
      </c>
      <c r="B192" s="7" t="str">
        <f>VLOOKUP(payroll_active[[#This Row],[Full Name]], [1]!all_ppl_post[#Data], 2, 0)</f>
        <v>567678606</v>
      </c>
      <c r="C192" s="8" t="s">
        <v>3733</v>
      </c>
      <c r="D192" s="8" t="s">
        <v>3734</v>
      </c>
      <c r="E192" s="8" t="s">
        <v>1890</v>
      </c>
      <c r="F192" s="8" t="s">
        <v>408</v>
      </c>
      <c r="G192" s="8" t="s">
        <v>407</v>
      </c>
      <c r="H192" s="8" t="s">
        <v>8527</v>
      </c>
      <c r="I192" s="7" t="str">
        <f>VLOOKUP(payroll_active[[#This Row],[Reports to Person]], [1]!all_people[#All], 2, 0)</f>
        <v>476543856</v>
      </c>
      <c r="J192" s="8" t="s">
        <v>8528</v>
      </c>
      <c r="K192" s="8" t="str">
        <f>VLOOKUP(payroll_active[[#This Row],[Works for Corrected Majority]],[1]!Table1[#Data],2,0)</f>
        <v>476549659</v>
      </c>
      <c r="L192" s="8" t="s">
        <v>8528</v>
      </c>
      <c r="M192" s="7" t="str">
        <f>VLOOKUP(payroll_active[[#This Row],[Works for Group -OLD]], [1]!all_groups[#All], 2, 0)</f>
        <v>476549659</v>
      </c>
      <c r="N192" s="6" t="s">
        <v>63</v>
      </c>
      <c r="O192" s="6" t="s">
        <v>62</v>
      </c>
      <c r="P192" s="6" t="s">
        <v>69</v>
      </c>
      <c r="Q192" s="7"/>
      <c r="R192" s="9" t="s">
        <v>8539</v>
      </c>
      <c r="S192" s="9" t="s">
        <v>8530</v>
      </c>
      <c r="T192" s="9" t="s">
        <v>8512</v>
      </c>
      <c r="U192" s="9" t="s">
        <v>8540</v>
      </c>
      <c r="V192" s="9" t="s">
        <v>8501</v>
      </c>
      <c r="W192" s="4"/>
      <c r="AI192" s="4"/>
      <c r="AJ192" s="4"/>
      <c r="AK192" s="4"/>
    </row>
    <row r="193" spans="1:37" x14ac:dyDescent="0.2">
      <c r="A193" s="6" t="s">
        <v>2843</v>
      </c>
      <c r="B193" s="7" t="str">
        <f>VLOOKUP(payroll_active[[#This Row],[Full Name]], [1]!all_ppl_post[#Data], 2, 0)</f>
        <v>567679395</v>
      </c>
      <c r="C193" s="8" t="s">
        <v>2844</v>
      </c>
      <c r="D193" s="8" t="s">
        <v>2845</v>
      </c>
      <c r="E193" s="8" t="s">
        <v>737</v>
      </c>
      <c r="F193" s="8" t="s">
        <v>408</v>
      </c>
      <c r="G193" s="8" t="s">
        <v>526</v>
      </c>
      <c r="H193" s="8" t="s">
        <v>8527</v>
      </c>
      <c r="I193" s="7" t="str">
        <f>VLOOKUP(payroll_active[[#This Row],[Reports to Person]], [1]!all_people[#All], 2, 0)</f>
        <v>476543856</v>
      </c>
      <c r="J193" s="8" t="s">
        <v>8528</v>
      </c>
      <c r="K193" s="8" t="str">
        <f>VLOOKUP(payroll_active[[#This Row],[Works for Corrected Majority]],[1]!Table1[#Data],2,0)</f>
        <v>476549659</v>
      </c>
      <c r="L193" s="8" t="s">
        <v>8528</v>
      </c>
      <c r="M193" s="7" t="str">
        <f>VLOOKUP(payroll_active[[#This Row],[Works for Group -OLD]], [1]!all_groups[#All], 2, 0)</f>
        <v>476549659</v>
      </c>
      <c r="N193" s="6" t="s">
        <v>63</v>
      </c>
      <c r="O193" s="6" t="s">
        <v>62</v>
      </c>
      <c r="P193" s="6" t="s">
        <v>69</v>
      </c>
      <c r="Q193" s="7"/>
      <c r="R193" s="9" t="s">
        <v>8533</v>
      </c>
      <c r="S193" s="9" t="s">
        <v>8530</v>
      </c>
      <c r="T193" s="9" t="s">
        <v>8531</v>
      </c>
      <c r="U193" s="9" t="s">
        <v>8534</v>
      </c>
      <c r="V193" s="9" t="s">
        <v>8501</v>
      </c>
      <c r="W193" s="4"/>
      <c r="AI193" s="4"/>
      <c r="AJ193" s="4"/>
      <c r="AK193" s="4"/>
    </row>
    <row r="194" spans="1:37" x14ac:dyDescent="0.2">
      <c r="A194" s="6" t="s">
        <v>2837</v>
      </c>
      <c r="B194" s="7" t="str">
        <f>VLOOKUP(payroll_active[[#This Row],[Full Name]], [1]!all_ppl_post[#Data], 2, 0)</f>
        <v>567679396</v>
      </c>
      <c r="C194" s="8" t="s">
        <v>2838</v>
      </c>
      <c r="D194" s="8" t="s">
        <v>2839</v>
      </c>
      <c r="E194" s="8" t="s">
        <v>2663</v>
      </c>
      <c r="F194" s="8" t="s">
        <v>408</v>
      </c>
      <c r="G194" s="8" t="s">
        <v>526</v>
      </c>
      <c r="H194" s="8" t="s">
        <v>8527</v>
      </c>
      <c r="I194" s="7" t="str">
        <f>VLOOKUP(payroll_active[[#This Row],[Reports to Person]], [1]!all_people[#All], 2, 0)</f>
        <v>476543856</v>
      </c>
      <c r="J194" s="8" t="s">
        <v>8528</v>
      </c>
      <c r="K194" s="8" t="str">
        <f>VLOOKUP(payroll_active[[#This Row],[Works for Corrected Majority]],[1]!Table1[#Data],2,0)</f>
        <v>476549659</v>
      </c>
      <c r="L194" s="8" t="s">
        <v>8528</v>
      </c>
      <c r="M194" s="7" t="str">
        <f>VLOOKUP(payroll_active[[#This Row],[Works for Group -OLD]], [1]!all_groups[#All], 2, 0)</f>
        <v>476549659</v>
      </c>
      <c r="N194" s="6" t="s">
        <v>63</v>
      </c>
      <c r="O194" s="6" t="s">
        <v>62</v>
      </c>
      <c r="P194" s="6" t="s">
        <v>69</v>
      </c>
      <c r="Q194" s="7"/>
      <c r="R194" s="9" t="s">
        <v>8542</v>
      </c>
      <c r="S194" s="9" t="s">
        <v>8530</v>
      </c>
      <c r="T194" s="9" t="s">
        <v>8531</v>
      </c>
      <c r="U194" s="9" t="s">
        <v>8532</v>
      </c>
      <c r="V194" s="9" t="s">
        <v>8501</v>
      </c>
      <c r="W194" s="4"/>
      <c r="AI194" s="4"/>
      <c r="AJ194" s="4"/>
      <c r="AK194" s="4"/>
    </row>
    <row r="195" spans="1:37" x14ac:dyDescent="0.2">
      <c r="A195" s="6" t="s">
        <v>2146</v>
      </c>
      <c r="B195" s="7" t="str">
        <f>VLOOKUP(payroll_active[[#This Row],[Full Name]], [1]!all_ppl_post[#Data], 2, 0)</f>
        <v>681225383</v>
      </c>
      <c r="C195" s="8" t="s">
        <v>2147</v>
      </c>
      <c r="D195" s="8" t="s">
        <v>2148</v>
      </c>
      <c r="E195" s="8" t="s">
        <v>737</v>
      </c>
      <c r="F195" s="8" t="s">
        <v>408</v>
      </c>
      <c r="G195" s="8" t="s">
        <v>407</v>
      </c>
      <c r="H195" s="8" t="s">
        <v>8527</v>
      </c>
      <c r="I195" s="7" t="str">
        <f>VLOOKUP(payroll_active[[#This Row],[Reports to Person]], [1]!all_people[#All], 2, 0)</f>
        <v>476543856</v>
      </c>
      <c r="J195" s="8" t="s">
        <v>8528</v>
      </c>
      <c r="K195" s="8" t="str">
        <f>VLOOKUP(payroll_active[[#This Row],[Works for Corrected Majority]],[1]!Table1[#Data],2,0)</f>
        <v>476549659</v>
      </c>
      <c r="L195" s="8" t="s">
        <v>8528</v>
      </c>
      <c r="M195" s="7" t="str">
        <f>VLOOKUP(payroll_active[[#This Row],[Works for Group -OLD]], [1]!all_groups[#All], 2, 0)</f>
        <v>476549659</v>
      </c>
      <c r="N195" s="6" t="s">
        <v>63</v>
      </c>
      <c r="O195" s="6" t="s">
        <v>62</v>
      </c>
      <c r="P195" s="6" t="s">
        <v>69</v>
      </c>
      <c r="Q195" s="7"/>
      <c r="R195" s="9" t="s">
        <v>8547</v>
      </c>
      <c r="S195" s="9" t="s">
        <v>8530</v>
      </c>
      <c r="T195" s="9" t="s">
        <v>8512</v>
      </c>
      <c r="U195" s="9" t="s">
        <v>8534</v>
      </c>
      <c r="V195" s="9" t="s">
        <v>8501</v>
      </c>
      <c r="W195" s="4"/>
      <c r="AI195" s="4"/>
      <c r="AJ195" s="4"/>
      <c r="AK195" s="4"/>
    </row>
    <row r="196" spans="1:37" x14ac:dyDescent="0.2">
      <c r="A196" s="6" t="s">
        <v>2124</v>
      </c>
      <c r="B196" s="7" t="str">
        <f>VLOOKUP(payroll_active[[#This Row],[Full Name]], [1]!all_ppl_post[#Data], 2, 0)</f>
        <v>765290965</v>
      </c>
      <c r="C196" s="8" t="s">
        <v>2125</v>
      </c>
      <c r="D196" s="8" t="s">
        <v>2126</v>
      </c>
      <c r="E196" s="8" t="s">
        <v>737</v>
      </c>
      <c r="F196" s="8" t="s">
        <v>408</v>
      </c>
      <c r="G196" s="8" t="s">
        <v>526</v>
      </c>
      <c r="H196" s="8" t="s">
        <v>8527</v>
      </c>
      <c r="I196" s="7" t="str">
        <f>VLOOKUP(payroll_active[[#This Row],[Reports to Person]], [1]!all_people[#All], 2, 0)</f>
        <v>476543856</v>
      </c>
      <c r="J196" s="8" t="s">
        <v>8528</v>
      </c>
      <c r="K196" s="8" t="str">
        <f>VLOOKUP(payroll_active[[#This Row],[Works for Corrected Majority]],[1]!Table1[#Data],2,0)</f>
        <v>476549659</v>
      </c>
      <c r="L196" s="8" t="s">
        <v>8528</v>
      </c>
      <c r="M196" s="7" t="str">
        <f>VLOOKUP(payroll_active[[#This Row],[Works for Group -OLD]], [1]!all_groups[#All], 2, 0)</f>
        <v>476549659</v>
      </c>
      <c r="N196" s="6" t="s">
        <v>63</v>
      </c>
      <c r="O196" s="6" t="s">
        <v>62</v>
      </c>
      <c r="P196" s="6" t="s">
        <v>69</v>
      </c>
      <c r="Q196" s="7"/>
      <c r="R196" s="9" t="s">
        <v>8551</v>
      </c>
      <c r="S196" s="9" t="s">
        <v>8530</v>
      </c>
      <c r="T196" s="9" t="s">
        <v>8531</v>
      </c>
      <c r="U196" s="9" t="s">
        <v>8534</v>
      </c>
      <c r="V196" s="9" t="s">
        <v>8501</v>
      </c>
      <c r="W196" s="4"/>
      <c r="AI196" s="4"/>
      <c r="AJ196" s="4"/>
      <c r="AK196" s="4"/>
    </row>
    <row r="197" spans="1:37" x14ac:dyDescent="0.2">
      <c r="A197" s="6" t="s">
        <v>960</v>
      </c>
      <c r="B197" s="7" t="str">
        <f>VLOOKUP(payroll_active[[#This Row],[Full Name]], [1]!all_ppl_post[#Data], 2, 0)</f>
        <v>1042183361</v>
      </c>
      <c r="C197" s="8" t="s">
        <v>961</v>
      </c>
      <c r="D197" s="8" t="s">
        <v>962</v>
      </c>
      <c r="E197" s="8" t="s">
        <v>426</v>
      </c>
      <c r="F197" s="8" t="s">
        <v>408</v>
      </c>
      <c r="G197" s="8" t="s">
        <v>526</v>
      </c>
      <c r="H197" s="8" t="s">
        <v>8617</v>
      </c>
      <c r="I197" s="7" t="str">
        <f>VLOOKUP(payroll_active[[#This Row],[Reports to Person]], [1]!all_people[#All], 2, 0)</f>
        <v>476543935</v>
      </c>
      <c r="J197" s="8" t="s">
        <v>8618</v>
      </c>
      <c r="K197" s="8" t="str">
        <f>VLOOKUP(payroll_active[[#This Row],[Works for Corrected Majority]],[1]!Table1[#Data],2,0)</f>
        <v>558451598</v>
      </c>
      <c r="L197" s="8" t="s">
        <v>8618</v>
      </c>
      <c r="M197" s="7" t="str">
        <f>VLOOKUP(payroll_active[[#This Row],[Works for Group -OLD]], [1]!all_groups[#All], 2, 0)</f>
        <v>558451598</v>
      </c>
      <c r="N197" s="6" t="s">
        <v>63</v>
      </c>
      <c r="O197" s="6" t="s">
        <v>62</v>
      </c>
      <c r="P197" s="6" t="s">
        <v>69</v>
      </c>
      <c r="Q197" s="7"/>
      <c r="R197" s="9" t="s">
        <v>8628</v>
      </c>
      <c r="S197" s="9" t="s">
        <v>8620</v>
      </c>
      <c r="T197" s="9" t="s">
        <v>8509</v>
      </c>
      <c r="U197" s="9" t="s">
        <v>8549</v>
      </c>
      <c r="V197" s="9" t="s">
        <v>8501</v>
      </c>
      <c r="W197" s="4"/>
      <c r="AI197" s="4"/>
      <c r="AJ197" s="4"/>
      <c r="AK197" s="4"/>
    </row>
    <row r="198" spans="1:37" x14ac:dyDescent="0.2">
      <c r="A198" s="6" t="s">
        <v>954</v>
      </c>
      <c r="B198" s="7" t="str">
        <f>VLOOKUP(payroll_active[[#This Row],[Full Name]], [1]!all_ppl_post[#Data], 2, 0)</f>
        <v>1042183362</v>
      </c>
      <c r="C198" s="8" t="s">
        <v>955</v>
      </c>
      <c r="D198" s="8" t="s">
        <v>956</v>
      </c>
      <c r="E198" s="8" t="s">
        <v>957</v>
      </c>
      <c r="F198" s="8" t="s">
        <v>408</v>
      </c>
      <c r="G198" s="8" t="s">
        <v>526</v>
      </c>
      <c r="H198" s="8" t="s">
        <v>8617</v>
      </c>
      <c r="I198" s="7" t="str">
        <f>VLOOKUP(payroll_active[[#This Row],[Reports to Person]], [1]!all_people[#All], 2, 0)</f>
        <v>476543935</v>
      </c>
      <c r="J198" s="8" t="s">
        <v>8618</v>
      </c>
      <c r="K198" s="8" t="str">
        <f>VLOOKUP(payroll_active[[#This Row],[Works for Corrected Majority]],[1]!Table1[#Data],2,0)</f>
        <v>558451598</v>
      </c>
      <c r="L198" s="8" t="s">
        <v>8618</v>
      </c>
      <c r="M198" s="7" t="str">
        <f>VLOOKUP(payroll_active[[#This Row],[Works for Group -OLD]], [1]!all_groups[#All], 2, 0)</f>
        <v>558451598</v>
      </c>
      <c r="N198" s="6" t="s">
        <v>63</v>
      </c>
      <c r="O198" s="6" t="s">
        <v>62</v>
      </c>
      <c r="P198" s="6" t="s">
        <v>69</v>
      </c>
      <c r="Q198" s="7"/>
      <c r="R198" s="9" t="s">
        <v>8629</v>
      </c>
      <c r="S198" s="9" t="s">
        <v>8620</v>
      </c>
      <c r="T198" s="9" t="s">
        <v>8509</v>
      </c>
      <c r="U198" s="9" t="s">
        <v>8630</v>
      </c>
      <c r="V198" s="9" t="s">
        <v>8501</v>
      </c>
      <c r="W198" s="4"/>
      <c r="AI198" s="4"/>
      <c r="AJ198" s="4"/>
      <c r="AK198" s="4"/>
    </row>
    <row r="199" spans="1:37" x14ac:dyDescent="0.2">
      <c r="A199" s="6" t="s">
        <v>4336</v>
      </c>
      <c r="B199" s="7" t="str">
        <f>VLOOKUP(payroll_active[[#This Row],[Full Name]], [1]!all_ppl_post[#Data], 2, 0)</f>
        <v>476547264</v>
      </c>
      <c r="C199" s="8" t="s">
        <v>4337</v>
      </c>
      <c r="D199" s="8" t="s">
        <v>4338</v>
      </c>
      <c r="E199" s="8" t="s">
        <v>135</v>
      </c>
      <c r="F199" s="8" t="s">
        <v>408</v>
      </c>
      <c r="G199" s="8" t="s">
        <v>526</v>
      </c>
      <c r="H199" s="8" t="s">
        <v>8617</v>
      </c>
      <c r="I199" s="7" t="str">
        <f>VLOOKUP(payroll_active[[#This Row],[Reports to Person]], [1]!all_people[#All], 2, 0)</f>
        <v>476543935</v>
      </c>
      <c r="J199" s="8" t="s">
        <v>8618</v>
      </c>
      <c r="K199" s="8" t="str">
        <f>VLOOKUP(payroll_active[[#This Row],[Works for Corrected Majority]],[1]!Table1[#Data],2,0)</f>
        <v>558451598</v>
      </c>
      <c r="L199" s="8" t="s">
        <v>8618</v>
      </c>
      <c r="M199" s="7" t="str">
        <f>VLOOKUP(payroll_active[[#This Row],[Works for Group -OLD]], [1]!all_groups[#All], 2, 0)</f>
        <v>558451598</v>
      </c>
      <c r="N199" s="6" t="s">
        <v>63</v>
      </c>
      <c r="O199" s="6" t="s">
        <v>62</v>
      </c>
      <c r="P199" s="6" t="s">
        <v>69</v>
      </c>
      <c r="Q199" s="7"/>
      <c r="R199" s="9" t="s">
        <v>8624</v>
      </c>
      <c r="S199" s="9" t="s">
        <v>8620</v>
      </c>
      <c r="T199" s="9" t="s">
        <v>8509</v>
      </c>
      <c r="U199" s="9" t="s">
        <v>8625</v>
      </c>
      <c r="V199" s="9" t="s">
        <v>8501</v>
      </c>
      <c r="W199" s="4"/>
      <c r="AI199" s="4"/>
      <c r="AJ199" s="4"/>
      <c r="AK199" s="4"/>
    </row>
    <row r="200" spans="1:37" x14ac:dyDescent="0.2">
      <c r="A200" s="6" t="s">
        <v>4262</v>
      </c>
      <c r="B200" s="7" t="str">
        <f>VLOOKUP(payroll_active[[#This Row],[Full Name]], [1]!all_ppl_post[#Data], 2, 0)</f>
        <v>476547456</v>
      </c>
      <c r="C200" s="8" t="s">
        <v>4263</v>
      </c>
      <c r="D200" s="8" t="s">
        <v>4264</v>
      </c>
      <c r="E200" s="8" t="s">
        <v>434</v>
      </c>
      <c r="F200" s="8" t="s">
        <v>408</v>
      </c>
      <c r="G200" s="8" t="s">
        <v>526</v>
      </c>
      <c r="H200" s="8" t="s">
        <v>8617</v>
      </c>
      <c r="I200" s="7" t="str">
        <f>VLOOKUP(payroll_active[[#This Row],[Reports to Person]], [1]!all_people[#All], 2, 0)</f>
        <v>476543935</v>
      </c>
      <c r="J200" s="8" t="s">
        <v>8618</v>
      </c>
      <c r="K200" s="8" t="str">
        <f>VLOOKUP(payroll_active[[#This Row],[Works for Corrected Majority]],[1]!Table1[#Data],2,0)</f>
        <v>558451598</v>
      </c>
      <c r="L200" s="8" t="s">
        <v>8618</v>
      </c>
      <c r="M200" s="7" t="str">
        <f>VLOOKUP(payroll_active[[#This Row],[Works for Group -OLD]], [1]!all_groups[#All], 2, 0)</f>
        <v>558451598</v>
      </c>
      <c r="N200" s="6" t="s">
        <v>63</v>
      </c>
      <c r="O200" s="6" t="s">
        <v>62</v>
      </c>
      <c r="P200" s="6" t="s">
        <v>69</v>
      </c>
      <c r="Q200" s="7"/>
      <c r="R200" s="9" t="s">
        <v>8626</v>
      </c>
      <c r="S200" s="9" t="s">
        <v>8620</v>
      </c>
      <c r="T200" s="9" t="s">
        <v>8509</v>
      </c>
      <c r="U200" s="9" t="s">
        <v>8515</v>
      </c>
      <c r="V200" s="9" t="s">
        <v>8501</v>
      </c>
      <c r="W200" s="4"/>
      <c r="AI200" s="4"/>
      <c r="AJ200" s="4"/>
      <c r="AK200" s="4"/>
    </row>
    <row r="201" spans="1:37" x14ac:dyDescent="0.2">
      <c r="A201" s="6" t="s">
        <v>3738</v>
      </c>
      <c r="B201" s="7" t="str">
        <f>VLOOKUP(payroll_active[[#This Row],[Full Name]], [1]!all_ppl_post[#Data], 2, 0)</f>
        <v>567678591</v>
      </c>
      <c r="C201" s="8" t="s">
        <v>3739</v>
      </c>
      <c r="D201" s="8" t="s">
        <v>3740</v>
      </c>
      <c r="E201" s="8" t="s">
        <v>434</v>
      </c>
      <c r="F201" s="8" t="s">
        <v>408</v>
      </c>
      <c r="G201" s="8" t="s">
        <v>526</v>
      </c>
      <c r="H201" s="8" t="s">
        <v>8617</v>
      </c>
      <c r="I201" s="7" t="str">
        <f>VLOOKUP(payroll_active[[#This Row],[Reports to Person]], [1]!all_people[#All], 2, 0)</f>
        <v>476543935</v>
      </c>
      <c r="J201" s="8" t="s">
        <v>8618</v>
      </c>
      <c r="K201" s="8" t="str">
        <f>VLOOKUP(payroll_active[[#This Row],[Works for Corrected Majority]],[1]!Table1[#Data],2,0)</f>
        <v>558451598</v>
      </c>
      <c r="L201" s="8" t="s">
        <v>8618</v>
      </c>
      <c r="M201" s="7" t="str">
        <f>VLOOKUP(payroll_active[[#This Row],[Works for Group -OLD]], [1]!all_groups[#All], 2, 0)</f>
        <v>558451598</v>
      </c>
      <c r="N201" s="6" t="s">
        <v>63</v>
      </c>
      <c r="O201" s="6" t="s">
        <v>62</v>
      </c>
      <c r="P201" s="6" t="s">
        <v>69</v>
      </c>
      <c r="Q201" s="7"/>
      <c r="R201" s="9" t="s">
        <v>8623</v>
      </c>
      <c r="S201" s="9" t="s">
        <v>8620</v>
      </c>
      <c r="T201" s="9" t="s">
        <v>8509</v>
      </c>
      <c r="U201" s="9" t="s">
        <v>8515</v>
      </c>
      <c r="V201" s="9" t="s">
        <v>8501</v>
      </c>
      <c r="W201" s="4"/>
      <c r="AI201" s="4"/>
      <c r="AJ201" s="4"/>
      <c r="AK201" s="4"/>
    </row>
    <row r="202" spans="1:37" x14ac:dyDescent="0.2">
      <c r="A202" s="6" t="s">
        <v>2435</v>
      </c>
      <c r="B202" s="7" t="str">
        <f>VLOOKUP(payroll_active[[#This Row],[Full Name]], [1]!all_ppl_post[#Data], 2, 0)</f>
        <v>626453936</v>
      </c>
      <c r="C202" s="8" t="s">
        <v>2436</v>
      </c>
      <c r="D202" s="8" t="s">
        <v>2437</v>
      </c>
      <c r="E202" s="8" t="s">
        <v>583</v>
      </c>
      <c r="F202" s="8" t="s">
        <v>408</v>
      </c>
      <c r="G202" s="8" t="s">
        <v>526</v>
      </c>
      <c r="H202" s="8" t="s">
        <v>8617</v>
      </c>
      <c r="I202" s="7" t="str">
        <f>VLOOKUP(payroll_active[[#This Row],[Reports to Person]], [1]!all_people[#All], 2, 0)</f>
        <v>476543935</v>
      </c>
      <c r="J202" s="8" t="s">
        <v>8618</v>
      </c>
      <c r="K202" s="8" t="str">
        <f>VLOOKUP(payroll_active[[#This Row],[Works for Corrected Majority]],[1]!Table1[#Data],2,0)</f>
        <v>558451598</v>
      </c>
      <c r="L202" s="8" t="s">
        <v>8618</v>
      </c>
      <c r="M202" s="7" t="str">
        <f>VLOOKUP(payroll_active[[#This Row],[Works for Group -OLD]], [1]!all_groups[#All], 2, 0)</f>
        <v>558451598</v>
      </c>
      <c r="N202" s="6" t="s">
        <v>63</v>
      </c>
      <c r="O202" s="6" t="s">
        <v>62</v>
      </c>
      <c r="P202" s="6" t="s">
        <v>69</v>
      </c>
      <c r="Q202" s="7"/>
      <c r="R202" s="9" t="s">
        <v>8627</v>
      </c>
      <c r="S202" s="9" t="s">
        <v>8620</v>
      </c>
      <c r="T202" s="9" t="s">
        <v>8509</v>
      </c>
      <c r="U202" s="9" t="s">
        <v>8611</v>
      </c>
      <c r="V202" s="9" t="s">
        <v>8501</v>
      </c>
      <c r="W202" s="4"/>
      <c r="AI202" s="4"/>
      <c r="AJ202" s="4"/>
      <c r="AK202" s="4"/>
    </row>
    <row r="203" spans="1:37" x14ac:dyDescent="0.2">
      <c r="A203" s="6" t="s">
        <v>2101</v>
      </c>
      <c r="B203" s="7" t="str">
        <f>VLOOKUP(payroll_active[[#This Row],[Full Name]], [1]!all_ppl_post[#Data], 2, 0)</f>
        <v>765290974</v>
      </c>
      <c r="C203" s="8" t="s">
        <v>2102</v>
      </c>
      <c r="D203" s="8" t="s">
        <v>2103</v>
      </c>
      <c r="E203" s="8" t="s">
        <v>2104</v>
      </c>
      <c r="F203" s="8" t="s">
        <v>408</v>
      </c>
      <c r="G203" s="8" t="s">
        <v>526</v>
      </c>
      <c r="H203" s="8" t="s">
        <v>8617</v>
      </c>
      <c r="I203" s="7" t="str">
        <f>VLOOKUP(payroll_active[[#This Row],[Reports to Person]], [1]!all_people[#All], 2, 0)</f>
        <v>476543935</v>
      </c>
      <c r="J203" s="8" t="s">
        <v>8618</v>
      </c>
      <c r="K203" s="8" t="str">
        <f>VLOOKUP(payroll_active[[#This Row],[Works for Corrected Majority]],[1]!Table1[#Data],2,0)</f>
        <v>558451598</v>
      </c>
      <c r="L203" s="8" t="s">
        <v>8618</v>
      </c>
      <c r="M203" s="7" t="str">
        <f>VLOOKUP(payroll_active[[#This Row],[Works for Group -OLD]], [1]!all_groups[#All], 2, 0)</f>
        <v>558451598</v>
      </c>
      <c r="N203" s="6" t="s">
        <v>63</v>
      </c>
      <c r="O203" s="6" t="s">
        <v>62</v>
      </c>
      <c r="P203" s="6" t="s">
        <v>69</v>
      </c>
      <c r="Q203" s="7"/>
      <c r="R203" s="9" t="s">
        <v>8622</v>
      </c>
      <c r="S203" s="9" t="s">
        <v>8620</v>
      </c>
      <c r="T203" s="9" t="s">
        <v>8509</v>
      </c>
      <c r="U203" s="9" t="s">
        <v>8536</v>
      </c>
      <c r="V203" s="9" t="s">
        <v>8501</v>
      </c>
      <c r="W203" s="4"/>
      <c r="AI203" s="4"/>
      <c r="AJ203" s="4"/>
      <c r="AK203" s="4"/>
    </row>
    <row r="204" spans="1:37" x14ac:dyDescent="0.2">
      <c r="A204" s="6" t="s">
        <v>1591</v>
      </c>
      <c r="B204" s="7" t="str">
        <f>VLOOKUP(payroll_active[[#This Row],[Full Name]], [1]!all_ppl_post[#Data], 2, 0)</f>
        <v>765291150</v>
      </c>
      <c r="C204" s="8" t="s">
        <v>1592</v>
      </c>
      <c r="D204" s="8" t="s">
        <v>1593</v>
      </c>
      <c r="E204" s="8" t="s">
        <v>599</v>
      </c>
      <c r="F204" s="8" t="s">
        <v>408</v>
      </c>
      <c r="G204" s="8" t="s">
        <v>526</v>
      </c>
      <c r="H204" s="8" t="s">
        <v>8617</v>
      </c>
      <c r="I204" s="7" t="str">
        <f>VLOOKUP(payroll_active[[#This Row],[Reports to Person]], [1]!all_people[#All], 2, 0)</f>
        <v>476543935</v>
      </c>
      <c r="J204" s="8" t="s">
        <v>8618</v>
      </c>
      <c r="K204" s="8" t="str">
        <f>VLOOKUP(payroll_active[[#This Row],[Works for Corrected Majority]],[1]!Table1[#Data],2,0)</f>
        <v>558451598</v>
      </c>
      <c r="L204" s="8" t="s">
        <v>8618</v>
      </c>
      <c r="M204" s="7" t="str">
        <f>VLOOKUP(payroll_active[[#This Row],[Works for Group -OLD]], [1]!all_groups[#All], 2, 0)</f>
        <v>558451598</v>
      </c>
      <c r="N204" s="6" t="s">
        <v>63</v>
      </c>
      <c r="O204" s="6" t="s">
        <v>62</v>
      </c>
      <c r="P204" s="6" t="s">
        <v>69</v>
      </c>
      <c r="Q204" s="7"/>
      <c r="R204" s="9" t="s">
        <v>8619</v>
      </c>
      <c r="S204" s="9" t="s">
        <v>8620</v>
      </c>
      <c r="T204" s="9" t="s">
        <v>8509</v>
      </c>
      <c r="U204" s="9" t="s">
        <v>8621</v>
      </c>
      <c r="V204" s="9" t="s">
        <v>8501</v>
      </c>
      <c r="W204" s="4"/>
      <c r="AI204" s="4"/>
      <c r="AJ204" s="4"/>
      <c r="AK204" s="4"/>
    </row>
    <row r="205" spans="1:37" x14ac:dyDescent="0.2">
      <c r="A205" s="6" t="s">
        <v>748</v>
      </c>
      <c r="B205" s="7" t="str">
        <f>VLOOKUP(payroll_active[[#This Row],[Full Name]], [1]!all_ppl_post[#Data], 2, 0)</f>
        <v>1042183414</v>
      </c>
      <c r="C205" s="8" t="s">
        <v>749</v>
      </c>
      <c r="D205" s="8" t="s">
        <v>750</v>
      </c>
      <c r="E205" s="8" t="s">
        <v>751</v>
      </c>
      <c r="F205" s="8" t="s">
        <v>408</v>
      </c>
      <c r="G205" s="8" t="s">
        <v>526</v>
      </c>
      <c r="H205" s="8" t="s">
        <v>9052</v>
      </c>
      <c r="I205" s="7" t="str">
        <f>VLOOKUP(payroll_active[[#This Row],[Reports to Person]], [1]!all_people[#All], 2, 0)</f>
        <v>476544013</v>
      </c>
      <c r="J205" s="8" t="s">
        <v>9053</v>
      </c>
      <c r="K205" s="8" t="str">
        <f>VLOOKUP(payroll_active[[#This Row],[Works for Corrected Majority]],[1]!Table1[#Data],2,0)</f>
        <v>476549181</v>
      </c>
      <c r="L205" s="8" t="s">
        <v>9053</v>
      </c>
      <c r="M205" s="7" t="str">
        <f>VLOOKUP(payroll_active[[#This Row],[Works for Group -OLD]], [1]!all_groups[#All], 2, 0)</f>
        <v>476549181</v>
      </c>
      <c r="N205" s="6" t="s">
        <v>63</v>
      </c>
      <c r="O205" s="6" t="s">
        <v>62</v>
      </c>
      <c r="P205" s="6" t="s">
        <v>69</v>
      </c>
      <c r="Q205" s="7"/>
      <c r="R205" s="9" t="s">
        <v>9074</v>
      </c>
      <c r="S205" s="9" t="s">
        <v>9055</v>
      </c>
      <c r="T205" s="9" t="s">
        <v>9056</v>
      </c>
      <c r="U205" s="9" t="s">
        <v>9064</v>
      </c>
      <c r="V205" s="9" t="s">
        <v>8501</v>
      </c>
      <c r="W205" s="4"/>
      <c r="AI205" s="4"/>
      <c r="AJ205" s="4"/>
      <c r="AK205" s="4"/>
    </row>
    <row r="206" spans="1:37" x14ac:dyDescent="0.2">
      <c r="A206" s="6" t="s">
        <v>742</v>
      </c>
      <c r="B206" s="7" t="str">
        <f>VLOOKUP(payroll_active[[#This Row],[Full Name]], [1]!all_ppl_post[#Data], 2, 0)</f>
        <v>1042183415</v>
      </c>
      <c r="C206" s="8" t="s">
        <v>743</v>
      </c>
      <c r="D206" s="8" t="s">
        <v>744</v>
      </c>
      <c r="E206" s="8" t="s">
        <v>745</v>
      </c>
      <c r="F206" s="8" t="s">
        <v>408</v>
      </c>
      <c r="G206" s="8" t="s">
        <v>526</v>
      </c>
      <c r="H206" s="8" t="s">
        <v>9052</v>
      </c>
      <c r="I206" s="7" t="str">
        <f>VLOOKUP(payroll_active[[#This Row],[Reports to Person]], [1]!all_people[#All], 2, 0)</f>
        <v>476544013</v>
      </c>
      <c r="J206" s="8" t="s">
        <v>9053</v>
      </c>
      <c r="K206" s="8" t="str">
        <f>VLOOKUP(payroll_active[[#This Row],[Works for Corrected Majority]],[1]!Table1[#Data],2,0)</f>
        <v>476549181</v>
      </c>
      <c r="L206" s="8" t="s">
        <v>9053</v>
      </c>
      <c r="M206" s="7" t="str">
        <f>VLOOKUP(payroll_active[[#This Row],[Works for Group -OLD]], [1]!all_groups[#All], 2, 0)</f>
        <v>476549181</v>
      </c>
      <c r="N206" s="6" t="s">
        <v>63</v>
      </c>
      <c r="O206" s="6" t="s">
        <v>62</v>
      </c>
      <c r="P206" s="6" t="s">
        <v>69</v>
      </c>
      <c r="Q206" s="7"/>
      <c r="R206" s="9" t="s">
        <v>9075</v>
      </c>
      <c r="S206" s="9" t="s">
        <v>9055</v>
      </c>
      <c r="T206" s="9" t="s">
        <v>9056</v>
      </c>
      <c r="U206" s="9" t="s">
        <v>9076</v>
      </c>
      <c r="V206" s="9" t="s">
        <v>8501</v>
      </c>
      <c r="W206" s="4"/>
      <c r="AI206" s="4"/>
      <c r="AJ206" s="4"/>
      <c r="AK206" s="4"/>
    </row>
    <row r="207" spans="1:37" x14ac:dyDescent="0.2">
      <c r="A207" s="6" t="s">
        <v>5774</v>
      </c>
      <c r="B207" s="7" t="str">
        <f>VLOOKUP(payroll_active[[#This Row],[Full Name]], [1]!all_ppl_post[#Data], 2, 0)</f>
        <v>476545012</v>
      </c>
      <c r="C207" s="8" t="s">
        <v>5775</v>
      </c>
      <c r="D207" s="8" t="s">
        <v>5776</v>
      </c>
      <c r="E207" s="8" t="s">
        <v>5777</v>
      </c>
      <c r="F207" s="8" t="s">
        <v>408</v>
      </c>
      <c r="G207" s="8" t="s">
        <v>526</v>
      </c>
      <c r="H207" s="8" t="s">
        <v>9052</v>
      </c>
      <c r="I207" s="7" t="str">
        <f>VLOOKUP(payroll_active[[#This Row],[Reports to Person]], [1]!all_people[#All], 2, 0)</f>
        <v>476544013</v>
      </c>
      <c r="J207" s="8" t="s">
        <v>9053</v>
      </c>
      <c r="K207" s="8" t="str">
        <f>VLOOKUP(payroll_active[[#This Row],[Works for Corrected Majority]],[1]!Table1[#Data],2,0)</f>
        <v>476549181</v>
      </c>
      <c r="L207" s="8" t="s">
        <v>9053</v>
      </c>
      <c r="M207" s="7" t="str">
        <f>VLOOKUP(payroll_active[[#This Row],[Works for Group -OLD]], [1]!all_groups[#All], 2, 0)</f>
        <v>476549181</v>
      </c>
      <c r="N207" s="6" t="s">
        <v>63</v>
      </c>
      <c r="O207" s="6" t="s">
        <v>62</v>
      </c>
      <c r="P207" s="6" t="s">
        <v>69</v>
      </c>
      <c r="Q207" s="7"/>
      <c r="R207" s="9" t="s">
        <v>9058</v>
      </c>
      <c r="S207" s="9" t="s">
        <v>9055</v>
      </c>
      <c r="T207" s="9" t="s">
        <v>9056</v>
      </c>
      <c r="U207" s="9" t="s">
        <v>9059</v>
      </c>
      <c r="V207" s="9" t="s">
        <v>8501</v>
      </c>
      <c r="W207" s="4"/>
      <c r="AI207" s="4"/>
      <c r="AJ207" s="4"/>
      <c r="AK207" s="4"/>
    </row>
    <row r="208" spans="1:37" x14ac:dyDescent="0.2">
      <c r="A208" s="6" t="s">
        <v>5748</v>
      </c>
      <c r="B208" s="7" t="str">
        <f>VLOOKUP(payroll_active[[#This Row],[Full Name]], [1]!all_ppl_post[#Data], 2, 0)</f>
        <v>476545030</v>
      </c>
      <c r="C208" s="8" t="s">
        <v>5749</v>
      </c>
      <c r="D208" s="8" t="s">
        <v>2320</v>
      </c>
      <c r="E208" s="8" t="s">
        <v>5750</v>
      </c>
      <c r="F208" s="8" t="s">
        <v>408</v>
      </c>
      <c r="G208" s="8" t="s">
        <v>526</v>
      </c>
      <c r="H208" s="8" t="s">
        <v>9052</v>
      </c>
      <c r="I208" s="7" t="str">
        <f>VLOOKUP(payroll_active[[#This Row],[Reports to Person]], [1]!all_people[#All], 2, 0)</f>
        <v>476544013</v>
      </c>
      <c r="J208" s="8" t="s">
        <v>9053</v>
      </c>
      <c r="K208" s="8" t="str">
        <f>VLOOKUP(payroll_active[[#This Row],[Works for Corrected Majority]],[1]!Table1[#Data],2,0)</f>
        <v>476549181</v>
      </c>
      <c r="L208" s="8" t="s">
        <v>9053</v>
      </c>
      <c r="M208" s="7" t="str">
        <f>VLOOKUP(payroll_active[[#This Row],[Works for Group -OLD]], [1]!all_groups[#All], 2, 0)</f>
        <v>476549181</v>
      </c>
      <c r="N208" s="6" t="s">
        <v>63</v>
      </c>
      <c r="O208" s="6" t="s">
        <v>62</v>
      </c>
      <c r="P208" s="6" t="s">
        <v>69</v>
      </c>
      <c r="Q208" s="7"/>
      <c r="R208" s="9" t="s">
        <v>9067</v>
      </c>
      <c r="S208" s="9" t="s">
        <v>9055</v>
      </c>
      <c r="T208" s="9" t="s">
        <v>9056</v>
      </c>
      <c r="U208" s="9" t="s">
        <v>9068</v>
      </c>
      <c r="V208" s="9" t="s">
        <v>8501</v>
      </c>
      <c r="W208" s="4"/>
      <c r="AI208" s="4"/>
      <c r="AJ208" s="4"/>
      <c r="AK208" s="4"/>
    </row>
    <row r="209" spans="1:37" x14ac:dyDescent="0.2">
      <c r="A209" s="6" t="s">
        <v>5726</v>
      </c>
      <c r="B209" s="7" t="str">
        <f>VLOOKUP(payroll_active[[#This Row],[Full Name]], [1]!all_ppl_post[#Data], 2, 0)</f>
        <v>476545048</v>
      </c>
      <c r="C209" s="8" t="s">
        <v>5727</v>
      </c>
      <c r="D209" s="8" t="s">
        <v>5728</v>
      </c>
      <c r="E209" s="8" t="s">
        <v>5729</v>
      </c>
      <c r="F209" s="8" t="s">
        <v>408</v>
      </c>
      <c r="G209" s="8" t="s">
        <v>526</v>
      </c>
      <c r="H209" s="8" t="s">
        <v>9052</v>
      </c>
      <c r="I209" s="7" t="str">
        <f>VLOOKUP(payroll_active[[#This Row],[Reports to Person]], [1]!all_people[#All], 2, 0)</f>
        <v>476544013</v>
      </c>
      <c r="J209" s="8" t="s">
        <v>9053</v>
      </c>
      <c r="K209" s="8" t="str">
        <f>VLOOKUP(payroll_active[[#This Row],[Works for Corrected Majority]],[1]!Table1[#Data],2,0)</f>
        <v>476549181</v>
      </c>
      <c r="L209" s="8" t="s">
        <v>9053</v>
      </c>
      <c r="M209" s="7" t="str">
        <f>VLOOKUP(payroll_active[[#This Row],[Works for Group -OLD]], [1]!all_groups[#All], 2, 0)</f>
        <v>476549181</v>
      </c>
      <c r="N209" s="6" t="s">
        <v>63</v>
      </c>
      <c r="O209" s="6" t="s">
        <v>62</v>
      </c>
      <c r="P209" s="6" t="s">
        <v>69</v>
      </c>
      <c r="Q209" s="7"/>
      <c r="R209" s="9" t="s">
        <v>9072</v>
      </c>
      <c r="S209" s="9" t="s">
        <v>9055</v>
      </c>
      <c r="T209" s="9" t="s">
        <v>9056</v>
      </c>
      <c r="U209" s="9" t="s">
        <v>9073</v>
      </c>
      <c r="V209" s="9" t="s">
        <v>8501</v>
      </c>
      <c r="W209" s="4"/>
      <c r="AI209" s="4"/>
      <c r="AJ209" s="4"/>
      <c r="AK209" s="4"/>
    </row>
    <row r="210" spans="1:37" x14ac:dyDescent="0.2">
      <c r="A210" s="6" t="s">
        <v>4427</v>
      </c>
      <c r="B210" s="7" t="str">
        <f>VLOOKUP(payroll_active[[#This Row],[Full Name]], [1]!all_ppl_post[#Data], 2, 0)</f>
        <v>476547114</v>
      </c>
      <c r="C210" s="8" t="s">
        <v>4428</v>
      </c>
      <c r="D210" s="8" t="s">
        <v>4429</v>
      </c>
      <c r="E210" s="8" t="s">
        <v>4430</v>
      </c>
      <c r="F210" s="8" t="s">
        <v>408</v>
      </c>
      <c r="G210" s="8" t="s">
        <v>526</v>
      </c>
      <c r="H210" s="8" t="s">
        <v>9052</v>
      </c>
      <c r="I210" s="7" t="str">
        <f>VLOOKUP(payroll_active[[#This Row],[Reports to Person]], [1]!all_people[#All], 2, 0)</f>
        <v>476544013</v>
      </c>
      <c r="J210" s="8" t="s">
        <v>9053</v>
      </c>
      <c r="K210" s="8" t="str">
        <f>VLOOKUP(payroll_active[[#This Row],[Works for Corrected Majority]],[1]!Table1[#Data],2,0)</f>
        <v>476549181</v>
      </c>
      <c r="L210" s="8" t="s">
        <v>9053</v>
      </c>
      <c r="M210" s="7" t="str">
        <f>VLOOKUP(payroll_active[[#This Row],[Works for Group -OLD]], [1]!all_groups[#All], 2, 0)</f>
        <v>476549181</v>
      </c>
      <c r="N210" s="6" t="s">
        <v>63</v>
      </c>
      <c r="O210" s="6" t="s">
        <v>62</v>
      </c>
      <c r="P210" s="6" t="s">
        <v>69</v>
      </c>
      <c r="Q210" s="7"/>
      <c r="R210" s="9" t="s">
        <v>9054</v>
      </c>
      <c r="S210" s="9" t="s">
        <v>9055</v>
      </c>
      <c r="T210" s="9" t="s">
        <v>9056</v>
      </c>
      <c r="U210" s="9" t="s">
        <v>9057</v>
      </c>
      <c r="V210" s="9" t="s">
        <v>8501</v>
      </c>
      <c r="W210" s="4"/>
      <c r="AI210" s="4"/>
      <c r="AJ210" s="4"/>
      <c r="AK210" s="4"/>
    </row>
    <row r="211" spans="1:37" x14ac:dyDescent="0.2">
      <c r="A211" s="6" t="s">
        <v>4421</v>
      </c>
      <c r="B211" s="7" t="str">
        <f>VLOOKUP(payroll_active[[#This Row],[Full Name]], [1]!all_ppl_post[#Data], 2, 0)</f>
        <v>476547122</v>
      </c>
      <c r="C211" s="8" t="s">
        <v>4422</v>
      </c>
      <c r="D211" s="8" t="s">
        <v>4423</v>
      </c>
      <c r="E211" s="8" t="s">
        <v>4424</v>
      </c>
      <c r="F211" s="8" t="s">
        <v>408</v>
      </c>
      <c r="G211" s="8" t="s">
        <v>407</v>
      </c>
      <c r="H211" s="8" t="s">
        <v>9052</v>
      </c>
      <c r="I211" s="7" t="str">
        <f>VLOOKUP(payroll_active[[#This Row],[Reports to Person]], [1]!all_people[#All], 2, 0)</f>
        <v>476544013</v>
      </c>
      <c r="J211" s="8" t="s">
        <v>9053</v>
      </c>
      <c r="K211" s="8" t="str">
        <f>VLOOKUP(payroll_active[[#This Row],[Works for Corrected Majority]],[1]!Table1[#Data],2,0)</f>
        <v>476549181</v>
      </c>
      <c r="L211" s="8" t="s">
        <v>9053</v>
      </c>
      <c r="M211" s="7" t="str">
        <f>VLOOKUP(payroll_active[[#This Row],[Works for Group -OLD]], [1]!all_groups[#All], 2, 0)</f>
        <v>476549181</v>
      </c>
      <c r="N211" s="6" t="s">
        <v>63</v>
      </c>
      <c r="O211" s="6" t="s">
        <v>62</v>
      </c>
      <c r="P211" s="6" t="s">
        <v>69</v>
      </c>
      <c r="Q211" s="7"/>
      <c r="R211" s="9" t="s">
        <v>9060</v>
      </c>
      <c r="S211" s="9" t="s">
        <v>9055</v>
      </c>
      <c r="T211" s="9" t="s">
        <v>8512</v>
      </c>
      <c r="U211" s="9" t="s">
        <v>9061</v>
      </c>
      <c r="V211" s="9" t="s">
        <v>8501</v>
      </c>
      <c r="W211" s="4"/>
      <c r="AI211" s="4"/>
      <c r="AJ211" s="4"/>
      <c r="AK211" s="4"/>
    </row>
    <row r="212" spans="1:37" x14ac:dyDescent="0.2">
      <c r="A212" s="6" t="s">
        <v>4416</v>
      </c>
      <c r="B212" s="7" t="str">
        <f>VLOOKUP(payroll_active[[#This Row],[Full Name]], [1]!all_ppl_post[#Data], 2, 0)</f>
        <v>476547133</v>
      </c>
      <c r="C212" s="8" t="s">
        <v>3545</v>
      </c>
      <c r="D212" s="8" t="s">
        <v>4417</v>
      </c>
      <c r="E212" s="8" t="s">
        <v>751</v>
      </c>
      <c r="F212" s="8" t="s">
        <v>408</v>
      </c>
      <c r="G212" s="8" t="s">
        <v>526</v>
      </c>
      <c r="H212" s="8" t="s">
        <v>9052</v>
      </c>
      <c r="I212" s="7" t="str">
        <f>VLOOKUP(payroll_active[[#This Row],[Reports to Person]], [1]!all_people[#All], 2, 0)</f>
        <v>476544013</v>
      </c>
      <c r="J212" s="8" t="s">
        <v>9053</v>
      </c>
      <c r="K212" s="8" t="str">
        <f>VLOOKUP(payroll_active[[#This Row],[Works for Corrected Majority]],[1]!Table1[#Data],2,0)</f>
        <v>476549181</v>
      </c>
      <c r="L212" s="8" t="s">
        <v>9053</v>
      </c>
      <c r="M212" s="7" t="str">
        <f>VLOOKUP(payroll_active[[#This Row],[Works for Group -OLD]], [1]!all_groups[#All], 2, 0)</f>
        <v>476549181</v>
      </c>
      <c r="N212" s="6" t="s">
        <v>63</v>
      </c>
      <c r="O212" s="6" t="s">
        <v>62</v>
      </c>
      <c r="P212" s="6" t="s">
        <v>69</v>
      </c>
      <c r="Q212" s="7"/>
      <c r="R212" s="9" t="s">
        <v>9062</v>
      </c>
      <c r="S212" s="9" t="s">
        <v>9055</v>
      </c>
      <c r="T212" s="9" t="s">
        <v>9063</v>
      </c>
      <c r="U212" s="9" t="s">
        <v>9064</v>
      </c>
      <c r="V212" s="9" t="s">
        <v>8501</v>
      </c>
      <c r="W212" s="4"/>
      <c r="AI212" s="4"/>
      <c r="AJ212" s="4"/>
      <c r="AK212" s="4"/>
    </row>
    <row r="213" spans="1:37" x14ac:dyDescent="0.2">
      <c r="A213" s="6" t="s">
        <v>4356</v>
      </c>
      <c r="B213" s="7" t="str">
        <f>VLOOKUP(payroll_active[[#This Row],[Full Name]], [1]!all_ppl_post[#Data], 2, 0)</f>
        <v>476547236</v>
      </c>
      <c r="C213" s="8" t="s">
        <v>4357</v>
      </c>
      <c r="D213" s="8" t="s">
        <v>4358</v>
      </c>
      <c r="E213" s="8" t="s">
        <v>2813</v>
      </c>
      <c r="F213" s="8" t="s">
        <v>408</v>
      </c>
      <c r="G213" s="8" t="s">
        <v>526</v>
      </c>
      <c r="H213" s="8" t="s">
        <v>9052</v>
      </c>
      <c r="I213" s="7" t="str">
        <f>VLOOKUP(payroll_active[[#This Row],[Reports to Person]], [1]!all_people[#All], 2, 0)</f>
        <v>476544013</v>
      </c>
      <c r="J213" s="8" t="s">
        <v>9053</v>
      </c>
      <c r="K213" s="8" t="str">
        <f>VLOOKUP(payroll_active[[#This Row],[Works for Corrected Majority]],[1]!Table1[#Data],2,0)</f>
        <v>476549181</v>
      </c>
      <c r="L213" s="8" t="s">
        <v>9053</v>
      </c>
      <c r="M213" s="7" t="str">
        <f>VLOOKUP(payroll_active[[#This Row],[Works for Group -OLD]], [1]!all_groups[#All], 2, 0)</f>
        <v>476549181</v>
      </c>
      <c r="N213" s="6" t="s">
        <v>63</v>
      </c>
      <c r="O213" s="6" t="s">
        <v>62</v>
      </c>
      <c r="P213" s="6" t="s">
        <v>69</v>
      </c>
      <c r="Q213" s="7"/>
      <c r="R213" s="9" t="s">
        <v>9065</v>
      </c>
      <c r="S213" s="9" t="s">
        <v>9055</v>
      </c>
      <c r="T213" s="9" t="s">
        <v>9056</v>
      </c>
      <c r="U213" s="9" t="s">
        <v>9066</v>
      </c>
      <c r="V213" s="9" t="s">
        <v>8501</v>
      </c>
      <c r="W213" s="4"/>
      <c r="AI213" s="4"/>
      <c r="AJ213" s="4"/>
      <c r="AK213" s="4"/>
    </row>
    <row r="214" spans="1:37" x14ac:dyDescent="0.2">
      <c r="A214" s="6" t="s">
        <v>4347</v>
      </c>
      <c r="B214" s="7" t="str">
        <f>VLOOKUP(payroll_active[[#This Row],[Full Name]], [1]!all_ppl_post[#Data], 2, 0)</f>
        <v>476547250</v>
      </c>
      <c r="C214" s="8" t="s">
        <v>4348</v>
      </c>
      <c r="D214" s="8" t="s">
        <v>4349</v>
      </c>
      <c r="E214" s="8" t="s">
        <v>751</v>
      </c>
      <c r="F214" s="8" t="s">
        <v>408</v>
      </c>
      <c r="G214" s="8" t="s">
        <v>526</v>
      </c>
      <c r="H214" s="8" t="s">
        <v>9052</v>
      </c>
      <c r="I214" s="7" t="str">
        <f>VLOOKUP(payroll_active[[#This Row],[Reports to Person]], [1]!all_people[#All], 2, 0)</f>
        <v>476544013</v>
      </c>
      <c r="J214" s="8" t="s">
        <v>9053</v>
      </c>
      <c r="K214" s="8" t="str">
        <f>VLOOKUP(payroll_active[[#This Row],[Works for Corrected Majority]],[1]!Table1[#Data],2,0)</f>
        <v>476549181</v>
      </c>
      <c r="L214" s="8" t="s">
        <v>9053</v>
      </c>
      <c r="M214" s="7" t="str">
        <f>VLOOKUP(payroll_active[[#This Row],[Works for Group -OLD]], [1]!all_groups[#All], 2, 0)</f>
        <v>476549181</v>
      </c>
      <c r="N214" s="6" t="s">
        <v>63</v>
      </c>
      <c r="O214" s="6" t="s">
        <v>62</v>
      </c>
      <c r="P214" s="6" t="s">
        <v>69</v>
      </c>
      <c r="Q214" s="7"/>
      <c r="R214" s="9" t="s">
        <v>9069</v>
      </c>
      <c r="S214" s="9" t="s">
        <v>9055</v>
      </c>
      <c r="T214" s="9" t="s">
        <v>9070</v>
      </c>
      <c r="U214" s="9" t="s">
        <v>9064</v>
      </c>
      <c r="V214" s="9" t="s">
        <v>8501</v>
      </c>
      <c r="W214" s="4"/>
      <c r="AI214" s="4"/>
      <c r="AJ214" s="4"/>
      <c r="AK214" s="4"/>
    </row>
    <row r="215" spans="1:37" x14ac:dyDescent="0.2">
      <c r="A215" s="6" t="s">
        <v>2027</v>
      </c>
      <c r="B215" s="7" t="str">
        <f>VLOOKUP(payroll_active[[#This Row],[Full Name]], [1]!all_ppl_post[#Data], 2, 0)</f>
        <v>765291020</v>
      </c>
      <c r="C215" s="8" t="s">
        <v>2028</v>
      </c>
      <c r="D215" s="8" t="s">
        <v>2029</v>
      </c>
      <c r="E215" s="8" t="s">
        <v>513</v>
      </c>
      <c r="F215" s="8" t="s">
        <v>408</v>
      </c>
      <c r="G215" s="8" t="s">
        <v>526</v>
      </c>
      <c r="H215" s="8" t="s">
        <v>9052</v>
      </c>
      <c r="I215" s="7" t="str">
        <f>VLOOKUP(payroll_active[[#This Row],[Reports to Person]], [1]!all_people[#All], 2, 0)</f>
        <v>476544013</v>
      </c>
      <c r="J215" s="8" t="s">
        <v>9053</v>
      </c>
      <c r="K215" s="8" t="str">
        <f>VLOOKUP(payroll_active[[#This Row],[Works for Corrected Majority]],[1]!Table1[#Data],2,0)</f>
        <v>476549181</v>
      </c>
      <c r="L215" s="8" t="s">
        <v>9053</v>
      </c>
      <c r="M215" s="7" t="str">
        <f>VLOOKUP(payroll_active[[#This Row],[Works for Group -OLD]], [1]!all_groups[#All], 2, 0)</f>
        <v>476549181</v>
      </c>
      <c r="N215" s="6" t="s">
        <v>63</v>
      </c>
      <c r="O215" s="6" t="s">
        <v>62</v>
      </c>
      <c r="P215" s="6" t="s">
        <v>69</v>
      </c>
      <c r="Q215" s="7"/>
      <c r="R215" s="9" t="s">
        <v>9071</v>
      </c>
      <c r="S215" s="9" t="s">
        <v>9055</v>
      </c>
      <c r="T215" s="9" t="s">
        <v>9056</v>
      </c>
      <c r="U215" s="9" t="s">
        <v>8570</v>
      </c>
      <c r="V215" s="9" t="s">
        <v>8501</v>
      </c>
      <c r="W215" s="4"/>
      <c r="AI215" s="4"/>
      <c r="AJ215" s="4"/>
      <c r="AK215" s="4"/>
    </row>
    <row r="216" spans="1:37" x14ac:dyDescent="0.2">
      <c r="A216" s="6" t="s">
        <v>889</v>
      </c>
      <c r="B216" s="7" t="str">
        <f>VLOOKUP(payroll_active[[#This Row],[Full Name]], [1]!all_ppl_post[#Data], 2, 0)</f>
        <v>1042183377</v>
      </c>
      <c r="C216" s="8" t="s">
        <v>890</v>
      </c>
      <c r="D216" s="8" t="s">
        <v>891</v>
      </c>
      <c r="E216" s="8" t="s">
        <v>426</v>
      </c>
      <c r="F216" s="8" t="s">
        <v>408</v>
      </c>
      <c r="G216" s="8" t="s">
        <v>526</v>
      </c>
      <c r="H216" s="8" t="s">
        <v>8880</v>
      </c>
      <c r="I216" s="7" t="str">
        <f>VLOOKUP(payroll_active[[#This Row],[Reports to Person]], [1]!all_people[#All], 2, 0)</f>
        <v>476544086</v>
      </c>
      <c r="J216" s="8" t="s">
        <v>8881</v>
      </c>
      <c r="K216" s="8" t="str">
        <f>VLOOKUP(payroll_active[[#This Row],[Works for Corrected Majority]],[1]!Table1[#Data],2,0)</f>
        <v>476548952</v>
      </c>
      <c r="L216" s="8" t="s">
        <v>8881</v>
      </c>
      <c r="M216" s="7" t="str">
        <f>VLOOKUP(payroll_active[[#This Row],[Works for Group -OLD]], [1]!all_groups[#All], 2, 0)</f>
        <v>476548952</v>
      </c>
      <c r="N216" s="6" t="s">
        <v>63</v>
      </c>
      <c r="O216" s="6" t="s">
        <v>62</v>
      </c>
      <c r="P216" s="6" t="s">
        <v>69</v>
      </c>
      <c r="Q216" s="7"/>
      <c r="R216" s="9" t="s">
        <v>8897</v>
      </c>
      <c r="S216" s="9" t="s">
        <v>8883</v>
      </c>
      <c r="T216" s="9" t="s">
        <v>8884</v>
      </c>
      <c r="U216" s="9" t="s">
        <v>8549</v>
      </c>
      <c r="V216" s="9" t="s">
        <v>8501</v>
      </c>
      <c r="W216" s="4"/>
      <c r="AI216" s="4"/>
      <c r="AJ216" s="4"/>
      <c r="AK216" s="4"/>
    </row>
    <row r="217" spans="1:37" x14ac:dyDescent="0.2">
      <c r="A217" s="6" t="s">
        <v>6772</v>
      </c>
      <c r="B217" s="7" t="str">
        <f>VLOOKUP(payroll_active[[#This Row],[Full Name]], [1]!all_ppl_post[#Data], 2, 0)</f>
        <v>476543776</v>
      </c>
      <c r="C217" s="8" t="s">
        <v>4486</v>
      </c>
      <c r="D217" s="8" t="s">
        <v>6773</v>
      </c>
      <c r="E217" s="8" t="s">
        <v>698</v>
      </c>
      <c r="F217" s="8" t="s">
        <v>408</v>
      </c>
      <c r="G217" s="8" t="s">
        <v>526</v>
      </c>
      <c r="H217" s="8" t="s">
        <v>8880</v>
      </c>
      <c r="I217" s="7" t="str">
        <f>VLOOKUP(payroll_active[[#This Row],[Reports to Person]], [1]!all_people[#All], 2, 0)</f>
        <v>476544086</v>
      </c>
      <c r="J217" s="8" t="s">
        <v>8881</v>
      </c>
      <c r="K217" s="8" t="str">
        <f>VLOOKUP(payroll_active[[#This Row],[Works for Corrected Majority]],[1]!Table1[#Data],2,0)</f>
        <v>476548952</v>
      </c>
      <c r="L217" s="8" t="s">
        <v>8881</v>
      </c>
      <c r="M217" s="7" t="str">
        <f>VLOOKUP(payroll_active[[#This Row],[Works for Group -OLD]], [1]!all_groups[#All], 2, 0)</f>
        <v>476548952</v>
      </c>
      <c r="N217" s="6" t="s">
        <v>63</v>
      </c>
      <c r="O217" s="6" t="s">
        <v>62</v>
      </c>
      <c r="P217" s="6" t="s">
        <v>69</v>
      </c>
      <c r="Q217" s="7"/>
      <c r="R217" s="9" t="s">
        <v>8891</v>
      </c>
      <c r="S217" s="9" t="s">
        <v>8883</v>
      </c>
      <c r="T217" s="9" t="s">
        <v>8892</v>
      </c>
      <c r="U217" s="9" t="s">
        <v>8538</v>
      </c>
      <c r="V217" s="9" t="s">
        <v>8501</v>
      </c>
      <c r="W217" s="4"/>
      <c r="AI217" s="4"/>
      <c r="AJ217" s="4"/>
      <c r="AK217" s="4"/>
    </row>
    <row r="218" spans="1:37" x14ac:dyDescent="0.2">
      <c r="A218" s="6" t="s">
        <v>6761</v>
      </c>
      <c r="B218" s="7" t="str">
        <f>VLOOKUP(payroll_active[[#This Row],[Full Name]], [1]!all_ppl_post[#Data], 2, 0)</f>
        <v>476543787</v>
      </c>
      <c r="C218" s="8" t="s">
        <v>6762</v>
      </c>
      <c r="D218" s="8" t="s">
        <v>6763</v>
      </c>
      <c r="E218" s="8" t="s">
        <v>6764</v>
      </c>
      <c r="F218" s="8" t="s">
        <v>408</v>
      </c>
      <c r="G218" s="8" t="s">
        <v>526</v>
      </c>
      <c r="H218" s="8" t="s">
        <v>8880</v>
      </c>
      <c r="I218" s="7" t="str">
        <f>VLOOKUP(payroll_active[[#This Row],[Reports to Person]], [1]!all_people[#All], 2, 0)</f>
        <v>476544086</v>
      </c>
      <c r="J218" s="8" t="s">
        <v>8881</v>
      </c>
      <c r="K218" s="8" t="str">
        <f>VLOOKUP(payroll_active[[#This Row],[Works for Corrected Majority]],[1]!Table1[#Data],2,0)</f>
        <v>476548952</v>
      </c>
      <c r="L218" s="8" t="s">
        <v>8881</v>
      </c>
      <c r="M218" s="7" t="str">
        <f>VLOOKUP(payroll_active[[#This Row],[Works for Group -OLD]], [1]!all_groups[#All], 2, 0)</f>
        <v>476548952</v>
      </c>
      <c r="N218" s="6" t="s">
        <v>63</v>
      </c>
      <c r="O218" s="6" t="s">
        <v>62</v>
      </c>
      <c r="P218" s="6" t="s">
        <v>69</v>
      </c>
      <c r="Q218" s="7"/>
      <c r="R218" s="9" t="s">
        <v>8894</v>
      </c>
      <c r="S218" s="9" t="s">
        <v>8883</v>
      </c>
      <c r="T218" s="9" t="s">
        <v>8884</v>
      </c>
      <c r="U218" s="9" t="s">
        <v>8895</v>
      </c>
      <c r="V218" s="9" t="s">
        <v>8501</v>
      </c>
      <c r="W218" s="4"/>
      <c r="AI218" s="4"/>
      <c r="AJ218" s="4"/>
      <c r="AK218" s="4"/>
    </row>
    <row r="219" spans="1:37" x14ac:dyDescent="0.2">
      <c r="A219" s="6" t="s">
        <v>5960</v>
      </c>
      <c r="B219" s="7" t="str">
        <f>VLOOKUP(payroll_active[[#This Row],[Full Name]], [1]!all_ppl_post[#Data], 2, 0)</f>
        <v>476544850</v>
      </c>
      <c r="C219" s="8" t="s">
        <v>5105</v>
      </c>
      <c r="D219" s="8" t="s">
        <v>5961</v>
      </c>
      <c r="E219" s="8" t="s">
        <v>624</v>
      </c>
      <c r="F219" s="8" t="s">
        <v>408</v>
      </c>
      <c r="G219" s="8" t="s">
        <v>526</v>
      </c>
      <c r="H219" s="8" t="s">
        <v>8880</v>
      </c>
      <c r="I219" s="7" t="str">
        <f>VLOOKUP(payroll_active[[#This Row],[Reports to Person]], [1]!all_people[#All], 2, 0)</f>
        <v>476544086</v>
      </c>
      <c r="J219" s="8" t="s">
        <v>8881</v>
      </c>
      <c r="K219" s="8" t="str">
        <f>VLOOKUP(payroll_active[[#This Row],[Works for Corrected Majority]],[1]!Table1[#Data],2,0)</f>
        <v>476548952</v>
      </c>
      <c r="L219" s="8" t="s">
        <v>8881</v>
      </c>
      <c r="M219" s="7" t="str">
        <f>VLOOKUP(payroll_active[[#This Row],[Works for Group -OLD]], [1]!all_groups[#All], 2, 0)</f>
        <v>476548952</v>
      </c>
      <c r="N219" s="6" t="s">
        <v>63</v>
      </c>
      <c r="O219" s="6" t="s">
        <v>62</v>
      </c>
      <c r="P219" s="6" t="s">
        <v>69</v>
      </c>
      <c r="Q219" s="7"/>
      <c r="R219" s="9" t="s">
        <v>8882</v>
      </c>
      <c r="S219" s="9" t="s">
        <v>8883</v>
      </c>
      <c r="T219" s="9" t="s">
        <v>8884</v>
      </c>
      <c r="U219" s="9" t="s">
        <v>8606</v>
      </c>
      <c r="V219" s="9" t="s">
        <v>8501</v>
      </c>
      <c r="W219" s="4"/>
      <c r="AI219" s="4"/>
      <c r="AJ219" s="4"/>
      <c r="AK219" s="4"/>
    </row>
    <row r="220" spans="1:37" x14ac:dyDescent="0.2">
      <c r="A220" s="6" t="s">
        <v>4752</v>
      </c>
      <c r="B220" s="7" t="str">
        <f>VLOOKUP(payroll_active[[#This Row],[Full Name]], [1]!all_ppl_post[#Data], 2, 0)</f>
        <v>476546558</v>
      </c>
      <c r="C220" s="8" t="s">
        <v>4753</v>
      </c>
      <c r="D220" s="8" t="s">
        <v>1109</v>
      </c>
      <c r="E220" s="8" t="s">
        <v>440</v>
      </c>
      <c r="F220" s="8" t="s">
        <v>408</v>
      </c>
      <c r="G220" s="8" t="s">
        <v>407</v>
      </c>
      <c r="H220" s="8" t="s">
        <v>8880</v>
      </c>
      <c r="I220" s="7" t="str">
        <f>VLOOKUP(payroll_active[[#This Row],[Reports to Person]], [1]!all_people[#All], 2, 0)</f>
        <v>476544086</v>
      </c>
      <c r="J220" s="8" t="s">
        <v>8881</v>
      </c>
      <c r="K220" s="8" t="str">
        <f>VLOOKUP(payroll_active[[#This Row],[Works for Corrected Majority]],[1]!Table1[#Data],2,0)</f>
        <v>476548952</v>
      </c>
      <c r="L220" s="8" t="s">
        <v>8881</v>
      </c>
      <c r="M220" s="7" t="str">
        <f>VLOOKUP(payroll_active[[#This Row],[Works for Group -OLD]], [1]!all_groups[#All], 2, 0)</f>
        <v>476548952</v>
      </c>
      <c r="N220" s="6" t="s">
        <v>63</v>
      </c>
      <c r="O220" s="6" t="s">
        <v>62</v>
      </c>
      <c r="P220" s="6" t="s">
        <v>69</v>
      </c>
      <c r="Q220" s="7"/>
      <c r="R220" s="9" t="s">
        <v>8893</v>
      </c>
      <c r="S220" s="9" t="s">
        <v>8883</v>
      </c>
      <c r="T220" s="9" t="s">
        <v>8512</v>
      </c>
      <c r="U220" s="9" t="s">
        <v>8590</v>
      </c>
      <c r="V220" s="9" t="s">
        <v>8501</v>
      </c>
      <c r="W220" s="4"/>
      <c r="AI220" s="4"/>
      <c r="AJ220" s="4"/>
      <c r="AK220" s="4"/>
    </row>
    <row r="221" spans="1:37" x14ac:dyDescent="0.2">
      <c r="A221" s="6" t="s">
        <v>3049</v>
      </c>
      <c r="B221" s="7" t="str">
        <f>VLOOKUP(payroll_active[[#This Row],[Full Name]], [1]!all_ppl_post[#Data], 2, 0)</f>
        <v>567679290</v>
      </c>
      <c r="C221" s="8" t="s">
        <v>3050</v>
      </c>
      <c r="D221" s="8" t="s">
        <v>2529</v>
      </c>
      <c r="E221" s="8" t="s">
        <v>3051</v>
      </c>
      <c r="F221" s="8" t="s">
        <v>408</v>
      </c>
      <c r="G221" s="8" t="s">
        <v>526</v>
      </c>
      <c r="H221" s="8" t="s">
        <v>8880</v>
      </c>
      <c r="I221" s="7" t="str">
        <f>VLOOKUP(payroll_active[[#This Row],[Reports to Person]], [1]!all_people[#All], 2, 0)</f>
        <v>476544086</v>
      </c>
      <c r="J221" s="8" t="s">
        <v>8881</v>
      </c>
      <c r="K221" s="8" t="str">
        <f>VLOOKUP(payroll_active[[#This Row],[Works for Corrected Majority]],[1]!Table1[#Data],2,0)</f>
        <v>476548952</v>
      </c>
      <c r="L221" s="8" t="s">
        <v>8881</v>
      </c>
      <c r="M221" s="7" t="str">
        <f>VLOOKUP(payroll_active[[#This Row],[Works for Group -OLD]], [1]!all_groups[#All], 2, 0)</f>
        <v>476548952</v>
      </c>
      <c r="N221" s="6" t="s">
        <v>63</v>
      </c>
      <c r="O221" s="6" t="s">
        <v>62</v>
      </c>
      <c r="P221" s="6" t="s">
        <v>69</v>
      </c>
      <c r="Q221" s="7"/>
      <c r="R221" s="9" t="s">
        <v>8889</v>
      </c>
      <c r="S221" s="9" t="s">
        <v>8883</v>
      </c>
      <c r="T221" s="9" t="s">
        <v>8884</v>
      </c>
      <c r="U221" s="9" t="s">
        <v>8890</v>
      </c>
      <c r="V221" s="9" t="s">
        <v>8501</v>
      </c>
      <c r="W221" s="4"/>
      <c r="AI221" s="4"/>
      <c r="AJ221" s="4"/>
      <c r="AK221" s="4"/>
    </row>
    <row r="222" spans="1:37" x14ac:dyDescent="0.2">
      <c r="A222" s="6" t="s">
        <v>3044</v>
      </c>
      <c r="B222" s="7" t="str">
        <f>VLOOKUP(payroll_active[[#This Row],[Full Name]], [1]!all_ppl_post[#Data], 2, 0)</f>
        <v>567679294</v>
      </c>
      <c r="C222" s="8" t="s">
        <v>3045</v>
      </c>
      <c r="D222" s="8" t="s">
        <v>3046</v>
      </c>
      <c r="E222" s="8" t="s">
        <v>2742</v>
      </c>
      <c r="F222" s="8" t="s">
        <v>408</v>
      </c>
      <c r="G222" s="8" t="s">
        <v>526</v>
      </c>
      <c r="H222" s="8" t="s">
        <v>8880</v>
      </c>
      <c r="I222" s="7" t="str">
        <f>VLOOKUP(payroll_active[[#This Row],[Reports to Person]], [1]!all_people[#All], 2, 0)</f>
        <v>476544086</v>
      </c>
      <c r="J222" s="8" t="s">
        <v>8881</v>
      </c>
      <c r="K222" s="8" t="str">
        <f>VLOOKUP(payroll_active[[#This Row],[Works for Corrected Majority]],[1]!Table1[#Data],2,0)</f>
        <v>476548952</v>
      </c>
      <c r="L222" s="8" t="s">
        <v>8881</v>
      </c>
      <c r="M222" s="7" t="str">
        <f>VLOOKUP(payroll_active[[#This Row],[Works for Group -OLD]], [1]!all_groups[#All], 2, 0)</f>
        <v>476548952</v>
      </c>
      <c r="N222" s="6" t="s">
        <v>63</v>
      </c>
      <c r="O222" s="6" t="s">
        <v>62</v>
      </c>
      <c r="P222" s="6" t="s">
        <v>69</v>
      </c>
      <c r="Q222" s="7"/>
      <c r="R222" s="9" t="s">
        <v>8885</v>
      </c>
      <c r="S222" s="9" t="s">
        <v>8883</v>
      </c>
      <c r="T222" s="9" t="s">
        <v>8884</v>
      </c>
      <c r="U222" s="9" t="s">
        <v>8886</v>
      </c>
      <c r="V222" s="9" t="s">
        <v>8501</v>
      </c>
      <c r="W222" s="4"/>
      <c r="AI222" s="4"/>
      <c r="AJ222" s="4"/>
      <c r="AK222" s="4"/>
    </row>
    <row r="223" spans="1:37" x14ac:dyDescent="0.2">
      <c r="A223" s="6" t="s">
        <v>3039</v>
      </c>
      <c r="B223" s="7" t="str">
        <f>VLOOKUP(payroll_active[[#This Row],[Full Name]], [1]!all_ppl_post[#Data], 2, 0)</f>
        <v>567679296</v>
      </c>
      <c r="C223" s="8" t="s">
        <v>3040</v>
      </c>
      <c r="D223" s="8" t="s">
        <v>3041</v>
      </c>
      <c r="E223" s="8" t="s">
        <v>650</v>
      </c>
      <c r="F223" s="8" t="s">
        <v>408</v>
      </c>
      <c r="G223" s="8" t="s">
        <v>526</v>
      </c>
      <c r="H223" s="8" t="s">
        <v>8880</v>
      </c>
      <c r="I223" s="7" t="str">
        <f>VLOOKUP(payroll_active[[#This Row],[Reports to Person]], [1]!all_people[#All], 2, 0)</f>
        <v>476544086</v>
      </c>
      <c r="J223" s="8" t="s">
        <v>8881</v>
      </c>
      <c r="K223" s="8" t="str">
        <f>VLOOKUP(payroll_active[[#This Row],[Works for Corrected Majority]],[1]!Table1[#Data],2,0)</f>
        <v>476548952</v>
      </c>
      <c r="L223" s="8" t="s">
        <v>8881</v>
      </c>
      <c r="M223" s="7" t="str">
        <f>VLOOKUP(payroll_active[[#This Row],[Works for Group -OLD]], [1]!all_groups[#All], 2, 0)</f>
        <v>476548952</v>
      </c>
      <c r="N223" s="6" t="s">
        <v>63</v>
      </c>
      <c r="O223" s="6" t="s">
        <v>62</v>
      </c>
      <c r="P223" s="6" t="s">
        <v>69</v>
      </c>
      <c r="Q223" s="7"/>
      <c r="R223" s="9" t="s">
        <v>8887</v>
      </c>
      <c r="S223" s="9" t="s">
        <v>8883</v>
      </c>
      <c r="T223" s="9" t="s">
        <v>8884</v>
      </c>
      <c r="U223" s="9" t="s">
        <v>8888</v>
      </c>
      <c r="V223" s="9" t="s">
        <v>8501</v>
      </c>
      <c r="W223" s="4"/>
      <c r="AI223" s="4"/>
      <c r="AJ223" s="4"/>
      <c r="AK223" s="4"/>
    </row>
    <row r="224" spans="1:37" x14ac:dyDescent="0.2">
      <c r="A224" s="6" t="s">
        <v>1319</v>
      </c>
      <c r="B224" s="7" t="str">
        <f>VLOOKUP(payroll_active[[#This Row],[Full Name]], [1]!all_ppl_post[#Data], 2, 0)</f>
        <v>826426393</v>
      </c>
      <c r="C224" s="8" t="s">
        <v>1320</v>
      </c>
      <c r="D224" s="8" t="s">
        <v>1321</v>
      </c>
      <c r="E224" s="8" t="s">
        <v>650</v>
      </c>
      <c r="F224" s="8" t="s">
        <v>408</v>
      </c>
      <c r="G224" s="8" t="s">
        <v>526</v>
      </c>
      <c r="H224" s="8" t="s">
        <v>8880</v>
      </c>
      <c r="I224" s="7" t="str">
        <f>VLOOKUP(payroll_active[[#This Row],[Reports to Person]], [1]!all_people[#All], 2, 0)</f>
        <v>476544086</v>
      </c>
      <c r="J224" s="8" t="s">
        <v>8881</v>
      </c>
      <c r="K224" s="8" t="str">
        <f>VLOOKUP(payroll_active[[#This Row],[Works for Corrected Majority]],[1]!Table1[#Data],2,0)</f>
        <v>476548952</v>
      </c>
      <c r="L224" s="8" t="s">
        <v>8881</v>
      </c>
      <c r="M224" s="7" t="str">
        <f>VLOOKUP(payroll_active[[#This Row],[Works for Group -OLD]], [1]!all_groups[#All], 2, 0)</f>
        <v>476548952</v>
      </c>
      <c r="N224" s="6" t="s">
        <v>63</v>
      </c>
      <c r="O224" s="6" t="s">
        <v>62</v>
      </c>
      <c r="P224" s="6" t="s">
        <v>69</v>
      </c>
      <c r="Q224" s="7"/>
      <c r="R224" s="9" t="s">
        <v>8896</v>
      </c>
      <c r="S224" s="9" t="s">
        <v>8883</v>
      </c>
      <c r="T224" s="9" t="s">
        <v>8884</v>
      </c>
      <c r="U224" s="9" t="s">
        <v>8888</v>
      </c>
      <c r="V224" s="9" t="s">
        <v>8501</v>
      </c>
      <c r="W224" s="4"/>
      <c r="AI224" s="4"/>
      <c r="AJ224" s="4"/>
      <c r="AK224" s="4"/>
    </row>
    <row r="225" spans="1:37" x14ac:dyDescent="0.2">
      <c r="A225" s="6" t="s">
        <v>983</v>
      </c>
      <c r="B225" s="7" t="str">
        <f>VLOOKUP(payroll_active[[#This Row],[Full Name]], [1]!all_ppl_post[#Data], 2, 0)</f>
        <v>1042183356</v>
      </c>
      <c r="C225" s="8" t="s">
        <v>984</v>
      </c>
      <c r="D225" s="8" t="s">
        <v>985</v>
      </c>
      <c r="E225" s="8" t="s">
        <v>986</v>
      </c>
      <c r="F225" s="8" t="s">
        <v>408</v>
      </c>
      <c r="G225" s="8" t="s">
        <v>526</v>
      </c>
      <c r="H225" s="8" t="s">
        <v>8579</v>
      </c>
      <c r="I225" s="7" t="str">
        <f>VLOOKUP(payroll_active[[#This Row],[Reports to Person]], [1]!all_people[#All], 2, 0)</f>
        <v>476544109</v>
      </c>
      <c r="J225" s="8" t="s">
        <v>8580</v>
      </c>
      <c r="K225" s="8" t="str">
        <f>VLOOKUP(payroll_active[[#This Row],[Works for Corrected Majority]],[1]!Table1[#Data],2,0)</f>
        <v>476549666</v>
      </c>
      <c r="L225" s="8" t="s">
        <v>8580</v>
      </c>
      <c r="M225" s="7" t="str">
        <f>VLOOKUP(payroll_active[[#This Row],[Works for Group -OLD]], [1]!all_groups[#All], 2, 0)</f>
        <v>476549666</v>
      </c>
      <c r="N225" s="6" t="s">
        <v>63</v>
      </c>
      <c r="O225" s="6" t="s">
        <v>62</v>
      </c>
      <c r="P225" s="6" t="s">
        <v>69</v>
      </c>
      <c r="Q225" s="7"/>
      <c r="R225" s="9" t="s">
        <v>8591</v>
      </c>
      <c r="S225" s="9" t="s">
        <v>8582</v>
      </c>
      <c r="T225" s="9" t="s">
        <v>8509</v>
      </c>
      <c r="U225" s="9" t="s">
        <v>8592</v>
      </c>
      <c r="V225" s="9" t="s">
        <v>8501</v>
      </c>
      <c r="W225" s="4"/>
      <c r="AI225" s="4"/>
      <c r="AJ225" s="4"/>
      <c r="AK225" s="4"/>
    </row>
    <row r="226" spans="1:37" x14ac:dyDescent="0.2">
      <c r="A226" s="6" t="s">
        <v>978</v>
      </c>
      <c r="B226" s="7" t="str">
        <f>VLOOKUP(payroll_active[[#This Row],[Full Name]], [1]!all_ppl_post[#Data], 2, 0)</f>
        <v>1042183358</v>
      </c>
      <c r="C226" s="8" t="s">
        <v>979</v>
      </c>
      <c r="D226" s="8" t="s">
        <v>980</v>
      </c>
      <c r="E226" s="8" t="s">
        <v>434</v>
      </c>
      <c r="F226" s="8" t="s">
        <v>408</v>
      </c>
      <c r="G226" s="8" t="s">
        <v>526</v>
      </c>
      <c r="H226" s="8" t="s">
        <v>8579</v>
      </c>
      <c r="I226" s="7" t="str">
        <f>VLOOKUP(payroll_active[[#This Row],[Reports to Person]], [1]!all_people[#All], 2, 0)</f>
        <v>476544109</v>
      </c>
      <c r="J226" s="8" t="s">
        <v>8580</v>
      </c>
      <c r="K226" s="8" t="str">
        <f>VLOOKUP(payroll_active[[#This Row],[Works for Corrected Majority]],[1]!Table1[#Data],2,0)</f>
        <v>476549666</v>
      </c>
      <c r="L226" s="8" t="s">
        <v>8580</v>
      </c>
      <c r="M226" s="7" t="str">
        <f>VLOOKUP(payroll_active[[#This Row],[Works for Group -OLD]], [1]!all_groups[#All], 2, 0)</f>
        <v>476549666</v>
      </c>
      <c r="N226" s="6" t="s">
        <v>63</v>
      </c>
      <c r="O226" s="6" t="s">
        <v>62</v>
      </c>
      <c r="P226" s="6" t="s">
        <v>69</v>
      </c>
      <c r="Q226" s="7"/>
      <c r="R226" s="9" t="s">
        <v>8595</v>
      </c>
      <c r="S226" s="9" t="s">
        <v>8582</v>
      </c>
      <c r="T226" s="9" t="s">
        <v>8509</v>
      </c>
      <c r="U226" s="9" t="s">
        <v>8515</v>
      </c>
      <c r="V226" s="9" t="s">
        <v>8501</v>
      </c>
      <c r="W226" s="4"/>
      <c r="AI226" s="4"/>
      <c r="AJ226" s="4"/>
      <c r="AK226" s="4"/>
    </row>
    <row r="227" spans="1:37" x14ac:dyDescent="0.2">
      <c r="A227" s="6" t="s">
        <v>497</v>
      </c>
      <c r="B227" s="7" t="str">
        <f>VLOOKUP(payroll_active[[#This Row],[Full Name]], [1]!all_ppl_post[#Data], 2, 0)</f>
        <v>1042183494</v>
      </c>
      <c r="C227" s="8" t="s">
        <v>498</v>
      </c>
      <c r="D227" s="8" t="s">
        <v>499</v>
      </c>
      <c r="E227" s="8" t="s">
        <v>500</v>
      </c>
      <c r="F227" s="8" t="s">
        <v>408</v>
      </c>
      <c r="G227" s="8" t="s">
        <v>407</v>
      </c>
      <c r="H227" s="8" t="s">
        <v>8579</v>
      </c>
      <c r="I227" s="7" t="str">
        <f>VLOOKUP(payroll_active[[#This Row],[Reports to Person]], [1]!all_people[#All], 2, 0)</f>
        <v>476544109</v>
      </c>
      <c r="J227" s="8" t="s">
        <v>8580</v>
      </c>
      <c r="K227" s="8" t="str">
        <f>VLOOKUP(payroll_active[[#This Row],[Works for Corrected Majority]],[1]!Table1[#Data],2,0)</f>
        <v>476549666</v>
      </c>
      <c r="L227" s="8" t="s">
        <v>8580</v>
      </c>
      <c r="M227" s="7" t="str">
        <f>VLOOKUP(payroll_active[[#This Row],[Works for Group -OLD]], [1]!all_groups[#All], 2, 0)</f>
        <v>476549666</v>
      </c>
      <c r="N227" s="6" t="s">
        <v>63</v>
      </c>
      <c r="O227" s="6" t="s">
        <v>62</v>
      </c>
      <c r="P227" s="6" t="s">
        <v>69</v>
      </c>
      <c r="Q227" s="7"/>
      <c r="R227" s="9" t="s">
        <v>8593</v>
      </c>
      <c r="S227" s="9" t="s">
        <v>8582</v>
      </c>
      <c r="T227" s="9" t="s">
        <v>8512</v>
      </c>
      <c r="U227" s="9" t="s">
        <v>8594</v>
      </c>
      <c r="V227" s="9" t="s">
        <v>8501</v>
      </c>
      <c r="W227" s="4"/>
      <c r="AI227" s="4"/>
      <c r="AJ227" s="4"/>
      <c r="AK227" s="4"/>
    </row>
    <row r="228" spans="1:37" x14ac:dyDescent="0.2">
      <c r="A228" s="6" t="s">
        <v>4913</v>
      </c>
      <c r="B228" s="7" t="str">
        <f>VLOOKUP(payroll_active[[#This Row],[Full Name]], [1]!all_ppl_post[#Data], 2, 0)</f>
        <v>476546326</v>
      </c>
      <c r="C228" s="8" t="s">
        <v>4914</v>
      </c>
      <c r="D228" s="8" t="s">
        <v>4915</v>
      </c>
      <c r="E228" s="8" t="s">
        <v>4916</v>
      </c>
      <c r="F228" s="8" t="s">
        <v>408</v>
      </c>
      <c r="G228" s="8" t="s">
        <v>407</v>
      </c>
      <c r="H228" s="8" t="s">
        <v>8579</v>
      </c>
      <c r="I228" s="7" t="str">
        <f>VLOOKUP(payroll_active[[#This Row],[Reports to Person]], [1]!all_people[#All], 2, 0)</f>
        <v>476544109</v>
      </c>
      <c r="J228" s="8" t="s">
        <v>8580</v>
      </c>
      <c r="K228" s="8" t="str">
        <f>VLOOKUP(payroll_active[[#This Row],[Works for Corrected Majority]],[1]!Table1[#Data],2,0)</f>
        <v>476549666</v>
      </c>
      <c r="L228" s="8" t="s">
        <v>8580</v>
      </c>
      <c r="M228" s="7" t="str">
        <f>VLOOKUP(payroll_active[[#This Row],[Works for Group -OLD]], [1]!all_groups[#All], 2, 0)</f>
        <v>476549666</v>
      </c>
      <c r="N228" s="6" t="s">
        <v>63</v>
      </c>
      <c r="O228" s="6" t="s">
        <v>62</v>
      </c>
      <c r="P228" s="6" t="s">
        <v>69</v>
      </c>
      <c r="Q228" s="7"/>
      <c r="R228" s="9" t="s">
        <v>8584</v>
      </c>
      <c r="S228" s="9" t="s">
        <v>8582</v>
      </c>
      <c r="T228" s="9" t="s">
        <v>8512</v>
      </c>
      <c r="U228" s="9" t="s">
        <v>8585</v>
      </c>
      <c r="V228" s="9" t="s">
        <v>8501</v>
      </c>
      <c r="W228" s="4"/>
      <c r="AI228" s="4"/>
      <c r="AJ228" s="4"/>
      <c r="AK228" s="4"/>
    </row>
    <row r="229" spans="1:37" x14ac:dyDescent="0.2">
      <c r="A229" s="6" t="s">
        <v>4901</v>
      </c>
      <c r="B229" s="7" t="str">
        <f>VLOOKUP(payroll_active[[#This Row],[Full Name]], [1]!all_ppl_post[#Data], 2, 0)</f>
        <v>476546341</v>
      </c>
      <c r="C229" s="8" t="s">
        <v>3288</v>
      </c>
      <c r="D229" s="8" t="s">
        <v>4902</v>
      </c>
      <c r="E229" s="8" t="s">
        <v>464</v>
      </c>
      <c r="F229" s="8" t="s">
        <v>408</v>
      </c>
      <c r="G229" s="8" t="s">
        <v>526</v>
      </c>
      <c r="H229" s="8" t="s">
        <v>8579</v>
      </c>
      <c r="I229" s="7" t="str">
        <f>VLOOKUP(payroll_active[[#This Row],[Reports to Person]], [1]!all_people[#All], 2, 0)</f>
        <v>476544109</v>
      </c>
      <c r="J229" s="8" t="s">
        <v>8580</v>
      </c>
      <c r="K229" s="8" t="str">
        <f>VLOOKUP(payroll_active[[#This Row],[Works for Corrected Majority]],[1]!Table1[#Data],2,0)</f>
        <v>476549666</v>
      </c>
      <c r="L229" s="8" t="s">
        <v>8580</v>
      </c>
      <c r="M229" s="7" t="str">
        <f>VLOOKUP(payroll_active[[#This Row],[Works for Group -OLD]], [1]!all_groups[#All], 2, 0)</f>
        <v>476549666</v>
      </c>
      <c r="N229" s="6" t="s">
        <v>63</v>
      </c>
      <c r="O229" s="6" t="s">
        <v>62</v>
      </c>
      <c r="P229" s="6" t="s">
        <v>69</v>
      </c>
      <c r="Q229" s="7"/>
      <c r="R229" s="9" t="s">
        <v>8588</v>
      </c>
      <c r="S229" s="9" t="s">
        <v>8582</v>
      </c>
      <c r="T229" s="9" t="s">
        <v>8509</v>
      </c>
      <c r="U229" s="9" t="s">
        <v>8572</v>
      </c>
      <c r="V229" s="9" t="s">
        <v>8501</v>
      </c>
      <c r="W229" s="4"/>
      <c r="AI229" s="4"/>
      <c r="AJ229" s="4"/>
      <c r="AK229" s="4"/>
    </row>
    <row r="230" spans="1:37" x14ac:dyDescent="0.2">
      <c r="A230" s="6" t="s">
        <v>4875</v>
      </c>
      <c r="B230" s="7" t="str">
        <f>VLOOKUP(payroll_active[[#This Row],[Full Name]], [1]!all_ppl_post[#Data], 2, 0)</f>
        <v>476546385</v>
      </c>
      <c r="C230" s="8" t="s">
        <v>4876</v>
      </c>
      <c r="D230" s="8" t="s">
        <v>4877</v>
      </c>
      <c r="E230" s="8" t="s">
        <v>440</v>
      </c>
      <c r="F230" s="8" t="s">
        <v>408</v>
      </c>
      <c r="G230" s="8" t="s">
        <v>407</v>
      </c>
      <c r="H230" s="8" t="s">
        <v>8579</v>
      </c>
      <c r="I230" s="7" t="str">
        <f>VLOOKUP(payroll_active[[#This Row],[Reports to Person]], [1]!all_people[#All], 2, 0)</f>
        <v>476544109</v>
      </c>
      <c r="J230" s="8" t="s">
        <v>8580</v>
      </c>
      <c r="K230" s="8" t="str">
        <f>VLOOKUP(payroll_active[[#This Row],[Works for Corrected Majority]],[1]!Table1[#Data],2,0)</f>
        <v>476549666</v>
      </c>
      <c r="L230" s="8" t="s">
        <v>8580</v>
      </c>
      <c r="M230" s="7" t="str">
        <f>VLOOKUP(payroll_active[[#This Row],[Works for Group -OLD]], [1]!all_groups[#All], 2, 0)</f>
        <v>476549666</v>
      </c>
      <c r="N230" s="6" t="s">
        <v>63</v>
      </c>
      <c r="O230" s="6" t="s">
        <v>62</v>
      </c>
      <c r="P230" s="6" t="s">
        <v>69</v>
      </c>
      <c r="Q230" s="7"/>
      <c r="R230" s="9" t="s">
        <v>8589</v>
      </c>
      <c r="S230" s="9" t="s">
        <v>8582</v>
      </c>
      <c r="T230" s="9" t="s">
        <v>8512</v>
      </c>
      <c r="U230" s="9" t="s">
        <v>8590</v>
      </c>
      <c r="V230" s="9" t="s">
        <v>8501</v>
      </c>
      <c r="W230" s="4"/>
      <c r="AI230" s="4"/>
      <c r="AJ230" s="4"/>
      <c r="AK230" s="4"/>
    </row>
    <row r="231" spans="1:37" x14ac:dyDescent="0.2">
      <c r="A231" s="6" t="s">
        <v>2642</v>
      </c>
      <c r="B231" s="7" t="str">
        <f>VLOOKUP(payroll_active[[#This Row],[Full Name]], [1]!all_ppl_post[#Data], 2, 0)</f>
        <v>625374618</v>
      </c>
      <c r="C231" s="8" t="s">
        <v>2643</v>
      </c>
      <c r="D231" s="8" t="s">
        <v>2644</v>
      </c>
      <c r="E231" s="8" t="s">
        <v>2645</v>
      </c>
      <c r="F231" s="8" t="s">
        <v>408</v>
      </c>
      <c r="G231" s="8" t="s">
        <v>526</v>
      </c>
      <c r="H231" s="8" t="s">
        <v>8579</v>
      </c>
      <c r="I231" s="7" t="str">
        <f>VLOOKUP(payroll_active[[#This Row],[Reports to Person]], [1]!all_people[#All], 2, 0)</f>
        <v>476544109</v>
      </c>
      <c r="J231" s="8" t="s">
        <v>8580</v>
      </c>
      <c r="K231" s="8" t="str">
        <f>VLOOKUP(payroll_active[[#This Row],[Works for Corrected Majority]],[1]!Table1[#Data],2,0)</f>
        <v>476549666</v>
      </c>
      <c r="L231" s="8" t="s">
        <v>8580</v>
      </c>
      <c r="M231" s="7" t="str">
        <f>VLOOKUP(payroll_active[[#This Row],[Works for Group -OLD]], [1]!all_groups[#All], 2, 0)</f>
        <v>476549666</v>
      </c>
      <c r="N231" s="6" t="s">
        <v>63</v>
      </c>
      <c r="O231" s="6" t="s">
        <v>62</v>
      </c>
      <c r="P231" s="6" t="s">
        <v>69</v>
      </c>
      <c r="Q231" s="7"/>
      <c r="R231" s="9" t="s">
        <v>8586</v>
      </c>
      <c r="S231" s="9" t="s">
        <v>8582</v>
      </c>
      <c r="T231" s="9" t="s">
        <v>8509</v>
      </c>
      <c r="U231" s="9" t="s">
        <v>8587</v>
      </c>
      <c r="V231" s="9" t="s">
        <v>8501</v>
      </c>
      <c r="W231" s="4"/>
      <c r="AI231" s="4"/>
      <c r="AJ231" s="4"/>
      <c r="AK231" s="4"/>
    </row>
    <row r="232" spans="1:37" x14ac:dyDescent="0.2">
      <c r="A232" s="6" t="s">
        <v>1197</v>
      </c>
      <c r="B232" s="7" t="str">
        <f>VLOOKUP(payroll_active[[#This Row],[Full Name]], [1]!all_ppl_post[#Data], 2, 0)</f>
        <v>931201406</v>
      </c>
      <c r="C232" s="8" t="s">
        <v>1198</v>
      </c>
      <c r="D232" s="8" t="s">
        <v>1199</v>
      </c>
      <c r="E232" s="8" t="s">
        <v>1200</v>
      </c>
      <c r="F232" s="8" t="s">
        <v>408</v>
      </c>
      <c r="G232" s="8" t="s">
        <v>526</v>
      </c>
      <c r="H232" s="8" t="s">
        <v>8579</v>
      </c>
      <c r="I232" s="7" t="str">
        <f>VLOOKUP(payroll_active[[#This Row],[Reports to Person]], [1]!all_people[#All], 2, 0)</f>
        <v>476544109</v>
      </c>
      <c r="J232" s="8" t="s">
        <v>8580</v>
      </c>
      <c r="K232" s="8" t="str">
        <f>VLOOKUP(payroll_active[[#This Row],[Works for Corrected Majority]],[1]!Table1[#Data],2,0)</f>
        <v>476549666</v>
      </c>
      <c r="L232" s="8" t="s">
        <v>8580</v>
      </c>
      <c r="M232" s="7" t="str">
        <f>VLOOKUP(payroll_active[[#This Row],[Works for Group -OLD]], [1]!all_groups[#All], 2, 0)</f>
        <v>476549666</v>
      </c>
      <c r="N232" s="6" t="s">
        <v>63</v>
      </c>
      <c r="O232" s="6" t="s">
        <v>62</v>
      </c>
      <c r="P232" s="6" t="s">
        <v>69</v>
      </c>
      <c r="Q232" s="7"/>
      <c r="R232" s="9" t="s">
        <v>8581</v>
      </c>
      <c r="S232" s="9" t="s">
        <v>8582</v>
      </c>
      <c r="T232" s="9" t="s">
        <v>8509</v>
      </c>
      <c r="U232" s="9" t="s">
        <v>8583</v>
      </c>
      <c r="V232" s="9" t="s">
        <v>8501</v>
      </c>
      <c r="W232" s="4"/>
      <c r="AI232" s="4"/>
      <c r="AJ232" s="4"/>
      <c r="AK232" s="4"/>
    </row>
    <row r="233" spans="1:37" x14ac:dyDescent="0.2">
      <c r="A233" s="6" t="s">
        <v>7780</v>
      </c>
      <c r="B233" s="7" t="str">
        <f>VLOOKUP(payroll_active[[#This Row],[Full Name]], [1]!all_ppl_post[#Data], 2, 0)</f>
        <v>476542609</v>
      </c>
      <c r="C233" s="8" t="s">
        <v>7781</v>
      </c>
      <c r="D233" s="8" t="s">
        <v>7782</v>
      </c>
      <c r="E233" s="8" t="s">
        <v>2037</v>
      </c>
      <c r="F233" s="8" t="s">
        <v>408</v>
      </c>
      <c r="G233" s="8" t="s">
        <v>526</v>
      </c>
      <c r="H233" s="8" t="s">
        <v>10309</v>
      </c>
      <c r="I233" s="7" t="str">
        <f>VLOOKUP(payroll_active[[#This Row],[Reports to Person]], [1]!all_people[#All], 2, 0)</f>
        <v>476544129</v>
      </c>
      <c r="J233" s="8" t="s">
        <v>10310</v>
      </c>
      <c r="K233" s="8" t="str">
        <f>VLOOKUP(payroll_active[[#This Row],[Works for Corrected Majority]],[1]!Table1[#Data],2,0)</f>
        <v>476549417</v>
      </c>
      <c r="L233" s="8" t="s">
        <v>10310</v>
      </c>
      <c r="M233" s="7" t="str">
        <f>VLOOKUP(payroll_active[[#This Row],[Works for Group -OLD]], [1]!all_groups[#All], 2, 0)</f>
        <v>476549417</v>
      </c>
      <c r="N233" s="6" t="s">
        <v>63</v>
      </c>
      <c r="O233" s="6" t="s">
        <v>62</v>
      </c>
      <c r="P233" s="6" t="s">
        <v>69</v>
      </c>
      <c r="Q233" s="7"/>
      <c r="R233" s="9" t="s">
        <v>10316</v>
      </c>
      <c r="S233" s="9" t="s">
        <v>10312</v>
      </c>
      <c r="T233" s="9" t="s">
        <v>8959</v>
      </c>
      <c r="U233" s="9" t="s">
        <v>8500</v>
      </c>
      <c r="V233" s="9" t="s">
        <v>8501</v>
      </c>
      <c r="W233" s="4"/>
      <c r="AI233" s="4"/>
      <c r="AJ233" s="4"/>
      <c r="AK233" s="4"/>
    </row>
    <row r="234" spans="1:37" x14ac:dyDescent="0.2">
      <c r="A234" s="6" t="s">
        <v>7775</v>
      </c>
      <c r="B234" s="7" t="str">
        <f>VLOOKUP(payroll_active[[#This Row],[Full Name]], [1]!all_ppl_post[#Data], 2, 0)</f>
        <v>476542621</v>
      </c>
      <c r="C234" s="8" t="s">
        <v>7776</v>
      </c>
      <c r="D234" s="8" t="s">
        <v>7777</v>
      </c>
      <c r="E234" s="8" t="s">
        <v>723</v>
      </c>
      <c r="F234" s="8" t="s">
        <v>408</v>
      </c>
      <c r="G234" s="8" t="s">
        <v>526</v>
      </c>
      <c r="H234" s="8" t="s">
        <v>10309</v>
      </c>
      <c r="I234" s="7" t="str">
        <f>VLOOKUP(payroll_active[[#This Row],[Reports to Person]], [1]!all_people[#All], 2, 0)</f>
        <v>476544129</v>
      </c>
      <c r="J234" s="8" t="s">
        <v>10310</v>
      </c>
      <c r="K234" s="8" t="str">
        <f>VLOOKUP(payroll_active[[#This Row],[Works for Corrected Majority]],[1]!Table1[#Data],2,0)</f>
        <v>476549417</v>
      </c>
      <c r="L234" s="8" t="s">
        <v>10310</v>
      </c>
      <c r="M234" s="7" t="str">
        <f>VLOOKUP(payroll_active[[#This Row],[Works for Group -OLD]], [1]!all_groups[#All], 2, 0)</f>
        <v>476549417</v>
      </c>
      <c r="N234" s="6" t="s">
        <v>63</v>
      </c>
      <c r="O234" s="6" t="s">
        <v>62</v>
      </c>
      <c r="P234" s="6" t="s">
        <v>69</v>
      </c>
      <c r="Q234" s="7"/>
      <c r="R234" s="9" t="s">
        <v>10318</v>
      </c>
      <c r="S234" s="9" t="s">
        <v>10312</v>
      </c>
      <c r="T234" s="9" t="s">
        <v>8959</v>
      </c>
      <c r="U234" s="9" t="s">
        <v>9165</v>
      </c>
      <c r="V234" s="9" t="s">
        <v>8501</v>
      </c>
      <c r="W234" s="4"/>
      <c r="AI234" s="4"/>
      <c r="AJ234" s="4"/>
      <c r="AK234" s="4"/>
    </row>
    <row r="235" spans="1:37" x14ac:dyDescent="0.2">
      <c r="A235" s="6" t="s">
        <v>7113</v>
      </c>
      <c r="B235" s="7" t="str">
        <f>VLOOKUP(payroll_active[[#This Row],[Full Name]], [1]!all_ppl_post[#Data], 2, 0)</f>
        <v>476543448</v>
      </c>
      <c r="C235" s="8" t="s">
        <v>7114</v>
      </c>
      <c r="D235" s="8" t="s">
        <v>7115</v>
      </c>
      <c r="E235" s="8" t="s">
        <v>426</v>
      </c>
      <c r="F235" s="8" t="s">
        <v>408</v>
      </c>
      <c r="G235" s="8" t="s">
        <v>526</v>
      </c>
      <c r="H235" s="8" t="s">
        <v>10309</v>
      </c>
      <c r="I235" s="7" t="str">
        <f>VLOOKUP(payroll_active[[#This Row],[Reports to Person]], [1]!all_people[#All], 2, 0)</f>
        <v>476544129</v>
      </c>
      <c r="J235" s="8" t="s">
        <v>10310</v>
      </c>
      <c r="K235" s="8" t="str">
        <f>VLOOKUP(payroll_active[[#This Row],[Works for Corrected Majority]],[1]!Table1[#Data],2,0)</f>
        <v>476549417</v>
      </c>
      <c r="L235" s="8" t="s">
        <v>10310</v>
      </c>
      <c r="M235" s="7" t="str">
        <f>VLOOKUP(payroll_active[[#This Row],[Works for Group -OLD]], [1]!all_groups[#All], 2, 0)</f>
        <v>476549417</v>
      </c>
      <c r="N235" s="6" t="s">
        <v>63</v>
      </c>
      <c r="O235" s="6" t="s">
        <v>62</v>
      </c>
      <c r="P235" s="6" t="s">
        <v>69</v>
      </c>
      <c r="Q235" s="7"/>
      <c r="R235" s="9" t="s">
        <v>10314</v>
      </c>
      <c r="S235" s="9" t="s">
        <v>10312</v>
      </c>
      <c r="T235" s="9" t="s">
        <v>8959</v>
      </c>
      <c r="U235" s="9" t="s">
        <v>8549</v>
      </c>
      <c r="V235" s="9" t="s">
        <v>8501</v>
      </c>
      <c r="W235" s="4"/>
      <c r="AI235" s="4"/>
      <c r="AJ235" s="4"/>
      <c r="AK235" s="4"/>
    </row>
    <row r="236" spans="1:37" x14ac:dyDescent="0.2">
      <c r="A236" s="6" t="s">
        <v>7096</v>
      </c>
      <c r="B236" s="7" t="str">
        <f>VLOOKUP(payroll_active[[#This Row],[Full Name]], [1]!all_ppl_post[#Data], 2, 0)</f>
        <v>476543459</v>
      </c>
      <c r="C236" s="8" t="s">
        <v>7097</v>
      </c>
      <c r="D236" s="8" t="s">
        <v>7098</v>
      </c>
      <c r="E236" s="8" t="s">
        <v>456</v>
      </c>
      <c r="F236" s="8" t="s">
        <v>408</v>
      </c>
      <c r="G236" s="8" t="s">
        <v>526</v>
      </c>
      <c r="H236" s="8" t="s">
        <v>10309</v>
      </c>
      <c r="I236" s="7" t="str">
        <f>VLOOKUP(payroll_active[[#This Row],[Reports to Person]], [1]!all_people[#All], 2, 0)</f>
        <v>476544129</v>
      </c>
      <c r="J236" s="8" t="s">
        <v>10310</v>
      </c>
      <c r="K236" s="8" t="str">
        <f>VLOOKUP(payroll_active[[#This Row],[Works for Corrected Majority]],[1]!Table1[#Data],2,0)</f>
        <v>476549417</v>
      </c>
      <c r="L236" s="8" t="s">
        <v>10310</v>
      </c>
      <c r="M236" s="7" t="str">
        <f>VLOOKUP(payroll_active[[#This Row],[Works for Group -OLD]], [1]!all_groups[#All], 2, 0)</f>
        <v>476549417</v>
      </c>
      <c r="N236" s="6" t="s">
        <v>63</v>
      </c>
      <c r="O236" s="6" t="s">
        <v>62</v>
      </c>
      <c r="P236" s="6" t="s">
        <v>69</v>
      </c>
      <c r="Q236" s="7"/>
      <c r="R236" s="9" t="s">
        <v>10315</v>
      </c>
      <c r="S236" s="9" t="s">
        <v>10312</v>
      </c>
      <c r="T236" s="9" t="s">
        <v>8959</v>
      </c>
      <c r="U236" s="9" t="s">
        <v>8721</v>
      </c>
      <c r="V236" s="9" t="s">
        <v>8501</v>
      </c>
      <c r="W236" s="4"/>
      <c r="AI236" s="4"/>
      <c r="AJ236" s="4"/>
      <c r="AK236" s="4"/>
    </row>
    <row r="237" spans="1:37" x14ac:dyDescent="0.2">
      <c r="A237" s="6" t="s">
        <v>4769</v>
      </c>
      <c r="B237" s="7" t="str">
        <f>VLOOKUP(payroll_active[[#This Row],[Full Name]], [1]!all_ppl_post[#Data], 2, 0)</f>
        <v>476546529</v>
      </c>
      <c r="C237" s="8" t="s">
        <v>630</v>
      </c>
      <c r="D237" s="8" t="s">
        <v>4770</v>
      </c>
      <c r="E237" s="8" t="s">
        <v>350</v>
      </c>
      <c r="F237" s="8" t="s">
        <v>408</v>
      </c>
      <c r="G237" s="8" t="s">
        <v>407</v>
      </c>
      <c r="H237" s="8" t="s">
        <v>10309</v>
      </c>
      <c r="I237" s="7" t="str">
        <f>VLOOKUP(payroll_active[[#This Row],[Reports to Person]], [1]!all_people[#All], 2, 0)</f>
        <v>476544129</v>
      </c>
      <c r="J237" s="8" t="s">
        <v>10310</v>
      </c>
      <c r="K237" s="8" t="str">
        <f>VLOOKUP(payroll_active[[#This Row],[Works for Corrected Majority]],[1]!Table1[#Data],2,0)</f>
        <v>476549417</v>
      </c>
      <c r="L237" s="8" t="s">
        <v>10310</v>
      </c>
      <c r="M237" s="7" t="str">
        <f>VLOOKUP(payroll_active[[#This Row],[Works for Group -OLD]], [1]!all_groups[#All], 2, 0)</f>
        <v>476549417</v>
      </c>
      <c r="N237" s="6" t="s">
        <v>63</v>
      </c>
      <c r="O237" s="6" t="s">
        <v>62</v>
      </c>
      <c r="P237" s="6" t="s">
        <v>69</v>
      </c>
      <c r="Q237" s="7"/>
      <c r="R237" s="9" t="s">
        <v>10320</v>
      </c>
      <c r="S237" s="9" t="s">
        <v>10312</v>
      </c>
      <c r="T237" s="9" t="s">
        <v>8512</v>
      </c>
      <c r="U237" s="9" t="s">
        <v>8578</v>
      </c>
      <c r="V237" s="9" t="s">
        <v>8501</v>
      </c>
      <c r="W237" s="4"/>
      <c r="AI237" s="4"/>
      <c r="AJ237" s="4"/>
      <c r="AK237" s="4"/>
    </row>
    <row r="238" spans="1:37" x14ac:dyDescent="0.2">
      <c r="A238" s="6" t="s">
        <v>4161</v>
      </c>
      <c r="B238" s="7" t="str">
        <f>VLOOKUP(payroll_active[[#This Row],[Full Name]], [1]!all_ppl_post[#Data], 2, 0)</f>
        <v>476547711</v>
      </c>
      <c r="C238" s="8" t="s">
        <v>4162</v>
      </c>
      <c r="D238" s="8" t="s">
        <v>4163</v>
      </c>
      <c r="E238" s="8" t="s">
        <v>350</v>
      </c>
      <c r="F238" s="8" t="s">
        <v>408</v>
      </c>
      <c r="G238" s="8" t="s">
        <v>526</v>
      </c>
      <c r="H238" s="8" t="s">
        <v>10309</v>
      </c>
      <c r="I238" s="7" t="str">
        <f>VLOOKUP(payroll_active[[#This Row],[Reports to Person]], [1]!all_people[#All], 2, 0)</f>
        <v>476544129</v>
      </c>
      <c r="J238" s="8" t="s">
        <v>10310</v>
      </c>
      <c r="K238" s="8" t="str">
        <f>VLOOKUP(payroll_active[[#This Row],[Works for Corrected Majority]],[1]!Table1[#Data],2,0)</f>
        <v>476549417</v>
      </c>
      <c r="L238" s="8" t="s">
        <v>10310</v>
      </c>
      <c r="M238" s="7" t="str">
        <f>VLOOKUP(payroll_active[[#This Row],[Works for Group -OLD]], [1]!all_groups[#All], 2, 0)</f>
        <v>476549417</v>
      </c>
      <c r="N238" s="6" t="s">
        <v>63</v>
      </c>
      <c r="O238" s="6" t="s">
        <v>62</v>
      </c>
      <c r="P238" s="6" t="s">
        <v>69</v>
      </c>
      <c r="Q238" s="7"/>
      <c r="R238" s="9" t="s">
        <v>10321</v>
      </c>
      <c r="S238" s="9" t="s">
        <v>10312</v>
      </c>
      <c r="T238" s="9" t="s">
        <v>8959</v>
      </c>
      <c r="U238" s="9" t="s">
        <v>8578</v>
      </c>
      <c r="V238" s="9" t="s">
        <v>8501</v>
      </c>
      <c r="W238" s="4"/>
      <c r="AI238" s="4"/>
      <c r="AJ238" s="4"/>
      <c r="AK238" s="4"/>
    </row>
    <row r="239" spans="1:37" x14ac:dyDescent="0.2">
      <c r="A239" s="6" t="s">
        <v>3370</v>
      </c>
      <c r="B239" s="7" t="str">
        <f>VLOOKUP(payroll_active[[#This Row],[Full Name]], [1]!all_ppl_post[#Data], 2, 0)</f>
        <v>567679132</v>
      </c>
      <c r="C239" s="8" t="s">
        <v>3371</v>
      </c>
      <c r="D239" s="8" t="s">
        <v>2232</v>
      </c>
      <c r="E239" s="8" t="s">
        <v>434</v>
      </c>
      <c r="F239" s="8" t="s">
        <v>408</v>
      </c>
      <c r="G239" s="8" t="s">
        <v>526</v>
      </c>
      <c r="H239" s="8" t="s">
        <v>10309</v>
      </c>
      <c r="I239" s="7" t="str">
        <f>VLOOKUP(payroll_active[[#This Row],[Reports to Person]], [1]!all_people[#All], 2, 0)</f>
        <v>476544129</v>
      </c>
      <c r="J239" s="8" t="s">
        <v>10310</v>
      </c>
      <c r="K239" s="8" t="str">
        <f>VLOOKUP(payroll_active[[#This Row],[Works for Corrected Majority]],[1]!Table1[#Data],2,0)</f>
        <v>476549417</v>
      </c>
      <c r="L239" s="8" t="s">
        <v>10310</v>
      </c>
      <c r="M239" s="7" t="str">
        <f>VLOOKUP(payroll_active[[#This Row],[Works for Group -OLD]], [1]!all_groups[#All], 2, 0)</f>
        <v>476549417</v>
      </c>
      <c r="N239" s="6" t="s">
        <v>63</v>
      </c>
      <c r="O239" s="6" t="s">
        <v>62</v>
      </c>
      <c r="P239" s="6" t="s">
        <v>69</v>
      </c>
      <c r="Q239" s="7"/>
      <c r="R239" s="9" t="s">
        <v>10317</v>
      </c>
      <c r="S239" s="9" t="s">
        <v>10312</v>
      </c>
      <c r="T239" s="9" t="s">
        <v>8959</v>
      </c>
      <c r="U239" s="9" t="s">
        <v>8515</v>
      </c>
      <c r="V239" s="9" t="s">
        <v>8501</v>
      </c>
      <c r="W239" s="4"/>
      <c r="AI239" s="4"/>
      <c r="AJ239" s="4"/>
      <c r="AK239" s="4"/>
    </row>
    <row r="240" spans="1:37" x14ac:dyDescent="0.2">
      <c r="A240" s="6" t="s">
        <v>2636</v>
      </c>
      <c r="B240" s="7" t="str">
        <f>VLOOKUP(payroll_active[[#This Row],[Full Name]], [1]!all_ppl_post[#Data], 2, 0)</f>
        <v>625374620</v>
      </c>
      <c r="C240" s="8" t="s">
        <v>2637</v>
      </c>
      <c r="D240" s="8" t="s">
        <v>2638</v>
      </c>
      <c r="E240" s="8" t="s">
        <v>2639</v>
      </c>
      <c r="F240" s="8" t="s">
        <v>408</v>
      </c>
      <c r="G240" s="8" t="s">
        <v>407</v>
      </c>
      <c r="H240" s="8" t="s">
        <v>10309</v>
      </c>
      <c r="I240" s="7" t="str">
        <f>VLOOKUP(payroll_active[[#This Row],[Reports to Person]], [1]!all_people[#All], 2, 0)</f>
        <v>476544129</v>
      </c>
      <c r="J240" s="8" t="s">
        <v>10310</v>
      </c>
      <c r="K240" s="8" t="str">
        <f>VLOOKUP(payroll_active[[#This Row],[Works for Corrected Majority]],[1]!Table1[#Data],2,0)</f>
        <v>476549417</v>
      </c>
      <c r="L240" s="8" t="s">
        <v>10310</v>
      </c>
      <c r="M240" s="7" t="str">
        <f>VLOOKUP(payroll_active[[#This Row],[Works for Group -OLD]], [1]!all_groups[#All], 2, 0)</f>
        <v>476549417</v>
      </c>
      <c r="N240" s="6" t="s">
        <v>63</v>
      </c>
      <c r="O240" s="6" t="s">
        <v>62</v>
      </c>
      <c r="P240" s="6" t="s">
        <v>69</v>
      </c>
      <c r="Q240" s="7"/>
      <c r="R240" s="9" t="s">
        <v>10311</v>
      </c>
      <c r="S240" s="9" t="s">
        <v>10312</v>
      </c>
      <c r="T240" s="9" t="s">
        <v>8512</v>
      </c>
      <c r="U240" s="9" t="s">
        <v>10313</v>
      </c>
      <c r="V240" s="9" t="s">
        <v>8501</v>
      </c>
      <c r="W240" s="4"/>
      <c r="AI240" s="4"/>
      <c r="AJ240" s="4"/>
      <c r="AK240" s="4"/>
    </row>
    <row r="241" spans="1:37" x14ac:dyDescent="0.2">
      <c r="A241" s="6" t="s">
        <v>2230</v>
      </c>
      <c r="B241" s="7" t="str">
        <f>VLOOKUP(payroll_active[[#This Row],[Full Name]], [1]!all_ppl_post[#Data], 2, 0)</f>
        <v>681225354</v>
      </c>
      <c r="C241" s="8" t="s">
        <v>2231</v>
      </c>
      <c r="D241" s="8" t="s">
        <v>2232</v>
      </c>
      <c r="E241" s="8" t="s">
        <v>624</v>
      </c>
      <c r="F241" s="8" t="s">
        <v>408</v>
      </c>
      <c r="G241" s="8" t="s">
        <v>526</v>
      </c>
      <c r="H241" s="8" t="s">
        <v>10309</v>
      </c>
      <c r="I241" s="7" t="str">
        <f>VLOOKUP(payroll_active[[#This Row],[Reports to Person]], [1]!all_people[#All], 2, 0)</f>
        <v>476544129</v>
      </c>
      <c r="J241" s="8" t="s">
        <v>10310</v>
      </c>
      <c r="K241" s="8" t="str">
        <f>VLOOKUP(payroll_active[[#This Row],[Works for Corrected Majority]],[1]!Table1[#Data],2,0)</f>
        <v>476549417</v>
      </c>
      <c r="L241" s="8" t="s">
        <v>10310</v>
      </c>
      <c r="M241" s="7" t="str">
        <f>VLOOKUP(payroll_active[[#This Row],[Works for Group -OLD]], [1]!all_groups[#All], 2, 0)</f>
        <v>476549417</v>
      </c>
      <c r="N241" s="6" t="s">
        <v>63</v>
      </c>
      <c r="O241" s="6" t="s">
        <v>62</v>
      </c>
      <c r="P241" s="6" t="s">
        <v>69</v>
      </c>
      <c r="Q241" s="7"/>
      <c r="R241" s="9" t="s">
        <v>10322</v>
      </c>
      <c r="S241" s="9" t="s">
        <v>10312</v>
      </c>
      <c r="T241" s="9" t="s">
        <v>8959</v>
      </c>
      <c r="U241" s="9" t="s">
        <v>8606</v>
      </c>
      <c r="V241" s="9" t="s">
        <v>8501</v>
      </c>
      <c r="W241" s="4"/>
      <c r="AI241" s="4"/>
      <c r="AJ241" s="4"/>
      <c r="AK241" s="4"/>
    </row>
    <row r="242" spans="1:37" x14ac:dyDescent="0.2">
      <c r="A242" s="6" t="s">
        <v>1936</v>
      </c>
      <c r="B242" s="7" t="str">
        <f>VLOOKUP(payroll_active[[#This Row],[Full Name]], [1]!all_ppl_post[#Data], 2, 0)</f>
        <v>765291056</v>
      </c>
      <c r="C242" s="8" t="s">
        <v>1937</v>
      </c>
      <c r="D242" s="8" t="s">
        <v>1938</v>
      </c>
      <c r="E242" s="8" t="s">
        <v>1939</v>
      </c>
      <c r="F242" s="8" t="s">
        <v>408</v>
      </c>
      <c r="G242" s="8" t="s">
        <v>526</v>
      </c>
      <c r="H242" s="8" t="s">
        <v>10309</v>
      </c>
      <c r="I242" s="7" t="str">
        <f>VLOOKUP(payroll_active[[#This Row],[Reports to Person]], [1]!all_people[#All], 2, 0)</f>
        <v>476544129</v>
      </c>
      <c r="J242" s="8" t="s">
        <v>10310</v>
      </c>
      <c r="K242" s="8" t="str">
        <f>VLOOKUP(payroll_active[[#This Row],[Works for Corrected Majority]],[1]!Table1[#Data],2,0)</f>
        <v>476549417</v>
      </c>
      <c r="L242" s="8" t="s">
        <v>10310</v>
      </c>
      <c r="M242" s="7" t="str">
        <f>VLOOKUP(payroll_active[[#This Row],[Works for Group -OLD]], [1]!all_groups[#All], 2, 0)</f>
        <v>476549417</v>
      </c>
      <c r="N242" s="6" t="s">
        <v>63</v>
      </c>
      <c r="O242" s="6" t="s">
        <v>62</v>
      </c>
      <c r="P242" s="6" t="s">
        <v>69</v>
      </c>
      <c r="Q242" s="7"/>
      <c r="R242" s="9" t="s">
        <v>10319</v>
      </c>
      <c r="S242" s="9" t="s">
        <v>10312</v>
      </c>
      <c r="T242" s="9" t="s">
        <v>8959</v>
      </c>
      <c r="U242" s="9" t="s">
        <v>9155</v>
      </c>
      <c r="V242" s="9" t="s">
        <v>8501</v>
      </c>
      <c r="W242" s="4"/>
      <c r="AI242" s="4"/>
      <c r="AJ242" s="4"/>
      <c r="AK242" s="4"/>
    </row>
    <row r="243" spans="1:37" x14ac:dyDescent="0.2">
      <c r="A243" s="6" t="s">
        <v>8025</v>
      </c>
      <c r="B243" s="7" t="str">
        <f>VLOOKUP(payroll_active[[#This Row],[Full Name]], [1]!all_ppl_post[#Data], 2, 0)</f>
        <v>476542464</v>
      </c>
      <c r="C243" s="8" t="s">
        <v>8026</v>
      </c>
      <c r="D243" s="8" t="s">
        <v>8027</v>
      </c>
      <c r="E243" s="8" t="s">
        <v>937</v>
      </c>
      <c r="F243" s="8" t="s">
        <v>408</v>
      </c>
      <c r="G243" s="8" t="s">
        <v>526</v>
      </c>
      <c r="H243" s="8" t="s">
        <v>9790</v>
      </c>
      <c r="I243" s="7" t="str">
        <f>VLOOKUP(payroll_active[[#This Row],[Reports to Person]], [1]!all_people[#All], 2, 0)</f>
        <v>476544214</v>
      </c>
      <c r="J243" s="8" t="s">
        <v>9791</v>
      </c>
      <c r="K243" s="8" t="str">
        <f>VLOOKUP(payroll_active[[#This Row],[Works for Corrected Majority]],[1]!Table1[#Data],2,0)</f>
        <v>476549409</v>
      </c>
      <c r="L243" s="8" t="s">
        <v>9791</v>
      </c>
      <c r="M243" s="7" t="str">
        <f>VLOOKUP(payroll_active[[#This Row],[Works for Group -OLD]], [1]!all_groups[#All], 2, 0)</f>
        <v>476549409</v>
      </c>
      <c r="N243" s="6" t="s">
        <v>63</v>
      </c>
      <c r="O243" s="6" t="s">
        <v>62</v>
      </c>
      <c r="P243" s="6" t="s">
        <v>69</v>
      </c>
      <c r="Q243" s="7"/>
      <c r="R243" s="9" t="s">
        <v>9795</v>
      </c>
      <c r="S243" s="9" t="s">
        <v>9793</v>
      </c>
      <c r="T243" s="9" t="s">
        <v>9647</v>
      </c>
      <c r="U243" s="9" t="s">
        <v>8564</v>
      </c>
      <c r="V243" s="9" t="s">
        <v>8501</v>
      </c>
      <c r="W243" s="4"/>
      <c r="AI243" s="4"/>
      <c r="AJ243" s="4"/>
      <c r="AK243" s="4"/>
    </row>
    <row r="244" spans="1:37" x14ac:dyDescent="0.2">
      <c r="A244" s="6" t="s">
        <v>8016</v>
      </c>
      <c r="B244" s="7" t="str">
        <f>VLOOKUP(payroll_active[[#This Row],[Full Name]], [1]!all_ppl_post[#Data], 2, 0)</f>
        <v>476542469</v>
      </c>
      <c r="C244" s="8" t="s">
        <v>3263</v>
      </c>
      <c r="D244" s="8" t="s">
        <v>8017</v>
      </c>
      <c r="E244" s="8" t="s">
        <v>426</v>
      </c>
      <c r="F244" s="8" t="s">
        <v>408</v>
      </c>
      <c r="G244" s="8" t="s">
        <v>526</v>
      </c>
      <c r="H244" s="8" t="s">
        <v>9790</v>
      </c>
      <c r="I244" s="7" t="str">
        <f>VLOOKUP(payroll_active[[#This Row],[Reports to Person]], [1]!all_people[#All], 2, 0)</f>
        <v>476544214</v>
      </c>
      <c r="J244" s="8" t="s">
        <v>9791</v>
      </c>
      <c r="K244" s="8" t="str">
        <f>VLOOKUP(payroll_active[[#This Row],[Works for Corrected Majority]],[1]!Table1[#Data],2,0)</f>
        <v>476549409</v>
      </c>
      <c r="L244" s="8" t="s">
        <v>9791</v>
      </c>
      <c r="M244" s="7" t="str">
        <f>VLOOKUP(payroll_active[[#This Row],[Works for Group -OLD]], [1]!all_groups[#All], 2, 0)</f>
        <v>476549409</v>
      </c>
      <c r="N244" s="6" t="s">
        <v>63</v>
      </c>
      <c r="O244" s="6" t="s">
        <v>62</v>
      </c>
      <c r="P244" s="6" t="s">
        <v>69</v>
      </c>
      <c r="Q244" s="7"/>
      <c r="R244" s="9" t="s">
        <v>9800</v>
      </c>
      <c r="S244" s="9" t="s">
        <v>9793</v>
      </c>
      <c r="T244" s="9" t="s">
        <v>9647</v>
      </c>
      <c r="U244" s="9" t="s">
        <v>8549</v>
      </c>
      <c r="V244" s="9" t="s">
        <v>8501</v>
      </c>
      <c r="W244" s="4"/>
      <c r="AI244" s="4"/>
      <c r="AJ244" s="4"/>
      <c r="AK244" s="4"/>
    </row>
    <row r="245" spans="1:37" x14ac:dyDescent="0.2">
      <c r="A245" s="6" t="s">
        <v>8006</v>
      </c>
      <c r="B245" s="7" t="str">
        <f>VLOOKUP(payroll_active[[#This Row],[Full Name]], [1]!all_ppl_post[#Data], 2, 0)</f>
        <v>476542472</v>
      </c>
      <c r="C245" s="8" t="s">
        <v>8007</v>
      </c>
      <c r="D245" s="8" t="s">
        <v>8008</v>
      </c>
      <c r="E245" s="8" t="s">
        <v>937</v>
      </c>
      <c r="F245" s="8" t="s">
        <v>408</v>
      </c>
      <c r="G245" s="8" t="s">
        <v>526</v>
      </c>
      <c r="H245" s="8" t="s">
        <v>9790</v>
      </c>
      <c r="I245" s="7" t="str">
        <f>VLOOKUP(payroll_active[[#This Row],[Reports to Person]], [1]!all_people[#All], 2, 0)</f>
        <v>476544214</v>
      </c>
      <c r="J245" s="8" t="s">
        <v>9791</v>
      </c>
      <c r="K245" s="8" t="str">
        <f>VLOOKUP(payroll_active[[#This Row],[Works for Corrected Majority]],[1]!Table1[#Data],2,0)</f>
        <v>476549409</v>
      </c>
      <c r="L245" s="8" t="s">
        <v>9791</v>
      </c>
      <c r="M245" s="7" t="str">
        <f>VLOOKUP(payroll_active[[#This Row],[Works for Group -OLD]], [1]!all_groups[#All], 2, 0)</f>
        <v>476549409</v>
      </c>
      <c r="N245" s="6" t="s">
        <v>63</v>
      </c>
      <c r="O245" s="6" t="s">
        <v>62</v>
      </c>
      <c r="P245" s="6" t="s">
        <v>69</v>
      </c>
      <c r="Q245" s="7"/>
      <c r="R245" s="9" t="s">
        <v>9802</v>
      </c>
      <c r="S245" s="9" t="s">
        <v>9793</v>
      </c>
      <c r="T245" s="9" t="s">
        <v>9647</v>
      </c>
      <c r="U245" s="9" t="s">
        <v>8564</v>
      </c>
      <c r="V245" s="9" t="s">
        <v>8501</v>
      </c>
      <c r="W245" s="4"/>
      <c r="AI245" s="4"/>
      <c r="AJ245" s="4"/>
      <c r="AK245" s="4"/>
    </row>
    <row r="246" spans="1:37" x14ac:dyDescent="0.2">
      <c r="A246" s="6" t="s">
        <v>7991</v>
      </c>
      <c r="B246" s="7" t="str">
        <f>VLOOKUP(payroll_active[[#This Row],[Full Name]], [1]!all_ppl_post[#Data], 2, 0)</f>
        <v>476542484</v>
      </c>
      <c r="C246" s="8" t="s">
        <v>2580</v>
      </c>
      <c r="D246" s="8" t="s">
        <v>5766</v>
      </c>
      <c r="E246" s="8" t="s">
        <v>2633</v>
      </c>
      <c r="F246" s="8" t="s">
        <v>408</v>
      </c>
      <c r="G246" s="8" t="s">
        <v>526</v>
      </c>
      <c r="H246" s="8" t="s">
        <v>9790</v>
      </c>
      <c r="I246" s="7" t="str">
        <f>VLOOKUP(payroll_active[[#This Row],[Reports to Person]], [1]!all_people[#All], 2, 0)</f>
        <v>476544214</v>
      </c>
      <c r="J246" s="8" t="s">
        <v>9791</v>
      </c>
      <c r="K246" s="8" t="str">
        <f>VLOOKUP(payroll_active[[#This Row],[Works for Corrected Majority]],[1]!Table1[#Data],2,0)</f>
        <v>476549409</v>
      </c>
      <c r="L246" s="8" t="s">
        <v>9791</v>
      </c>
      <c r="M246" s="7" t="str">
        <f>VLOOKUP(payroll_active[[#This Row],[Works for Group -OLD]], [1]!all_groups[#All], 2, 0)</f>
        <v>476549409</v>
      </c>
      <c r="N246" s="6" t="s">
        <v>63</v>
      </c>
      <c r="O246" s="6" t="s">
        <v>62</v>
      </c>
      <c r="P246" s="6" t="s">
        <v>69</v>
      </c>
      <c r="Q246" s="7"/>
      <c r="R246" s="9" t="s">
        <v>9807</v>
      </c>
      <c r="S246" s="9" t="s">
        <v>9793</v>
      </c>
      <c r="T246" s="9" t="s">
        <v>9647</v>
      </c>
      <c r="U246" s="9" t="s">
        <v>9799</v>
      </c>
      <c r="V246" s="9" t="s">
        <v>8501</v>
      </c>
      <c r="W246" s="4"/>
      <c r="AI246" s="4"/>
      <c r="AJ246" s="4"/>
      <c r="AK246" s="4"/>
    </row>
    <row r="247" spans="1:37" x14ac:dyDescent="0.2">
      <c r="A247" s="6" t="s">
        <v>7976</v>
      </c>
      <c r="B247" s="7" t="str">
        <f>VLOOKUP(payroll_active[[#This Row],[Full Name]], [1]!all_ppl_post[#Data], 2, 0)</f>
        <v>476542490</v>
      </c>
      <c r="C247" s="8" t="s">
        <v>7977</v>
      </c>
      <c r="D247" s="8" t="s">
        <v>7978</v>
      </c>
      <c r="E247" s="8" t="s">
        <v>916</v>
      </c>
      <c r="F247" s="8" t="s">
        <v>408</v>
      </c>
      <c r="G247" s="8" t="s">
        <v>407</v>
      </c>
      <c r="H247" s="8" t="s">
        <v>9790</v>
      </c>
      <c r="I247" s="7" t="str">
        <f>VLOOKUP(payroll_active[[#This Row],[Reports to Person]], [1]!all_people[#All], 2, 0)</f>
        <v>476544214</v>
      </c>
      <c r="J247" s="8" t="s">
        <v>9791</v>
      </c>
      <c r="K247" s="8" t="str">
        <f>VLOOKUP(payroll_active[[#This Row],[Works for Corrected Majority]],[1]!Table1[#Data],2,0)</f>
        <v>476549409</v>
      </c>
      <c r="L247" s="8" t="s">
        <v>9791</v>
      </c>
      <c r="M247" s="7" t="str">
        <f>VLOOKUP(payroll_active[[#This Row],[Works for Group -OLD]], [1]!all_groups[#All], 2, 0)</f>
        <v>476549409</v>
      </c>
      <c r="N247" s="6" t="s">
        <v>63</v>
      </c>
      <c r="O247" s="6" t="s">
        <v>62</v>
      </c>
      <c r="P247" s="6" t="s">
        <v>69</v>
      </c>
      <c r="Q247" s="7"/>
      <c r="R247" s="9" t="s">
        <v>9809</v>
      </c>
      <c r="S247" s="9" t="s">
        <v>9793</v>
      </c>
      <c r="T247" s="9" t="s">
        <v>8512</v>
      </c>
      <c r="U247" s="9" t="s">
        <v>8761</v>
      </c>
      <c r="V247" s="9" t="s">
        <v>8501</v>
      </c>
      <c r="W247" s="4"/>
      <c r="AI247" s="4"/>
      <c r="AJ247" s="4"/>
      <c r="AK247" s="4"/>
    </row>
    <row r="248" spans="1:37" x14ac:dyDescent="0.2">
      <c r="A248" s="6" t="s">
        <v>7376</v>
      </c>
      <c r="B248" s="7" t="str">
        <f>VLOOKUP(payroll_active[[#This Row],[Full Name]], [1]!all_ppl_post[#Data], 2, 0)</f>
        <v>476543243</v>
      </c>
      <c r="C248" s="8" t="s">
        <v>7377</v>
      </c>
      <c r="D248" s="8" t="s">
        <v>644</v>
      </c>
      <c r="E248" s="8" t="s">
        <v>564</v>
      </c>
      <c r="F248" s="8" t="s">
        <v>408</v>
      </c>
      <c r="G248" s="8" t="s">
        <v>526</v>
      </c>
      <c r="H248" s="8" t="s">
        <v>9790</v>
      </c>
      <c r="I248" s="7" t="str">
        <f>VLOOKUP(payroll_active[[#This Row],[Reports to Person]], [1]!all_people[#All], 2, 0)</f>
        <v>476544214</v>
      </c>
      <c r="J248" s="8" t="s">
        <v>9791</v>
      </c>
      <c r="K248" s="8" t="str">
        <f>VLOOKUP(payroll_active[[#This Row],[Works for Corrected Majority]],[1]!Table1[#Data],2,0)</f>
        <v>476549409</v>
      </c>
      <c r="L248" s="8" t="s">
        <v>9791</v>
      </c>
      <c r="M248" s="7" t="str">
        <f>VLOOKUP(payroll_active[[#This Row],[Works for Group -OLD]], [1]!all_groups[#All], 2, 0)</f>
        <v>476549409</v>
      </c>
      <c r="N248" s="6" t="s">
        <v>63</v>
      </c>
      <c r="O248" s="6" t="s">
        <v>62</v>
      </c>
      <c r="P248" s="6" t="s">
        <v>69</v>
      </c>
      <c r="Q248" s="7"/>
      <c r="R248" s="9" t="s">
        <v>9792</v>
      </c>
      <c r="S248" s="9" t="s">
        <v>9793</v>
      </c>
      <c r="T248" s="9" t="s">
        <v>9647</v>
      </c>
      <c r="U248" s="9" t="s">
        <v>9794</v>
      </c>
      <c r="V248" s="9" t="s">
        <v>8501</v>
      </c>
      <c r="W248" s="4"/>
      <c r="AI248" s="4"/>
      <c r="AJ248" s="4"/>
      <c r="AK248" s="4"/>
    </row>
    <row r="249" spans="1:37" x14ac:dyDescent="0.2">
      <c r="A249" s="6" t="s">
        <v>7371</v>
      </c>
      <c r="B249" s="7" t="str">
        <f>VLOOKUP(payroll_active[[#This Row],[Full Name]], [1]!all_ppl_post[#Data], 2, 0)</f>
        <v>476543250</v>
      </c>
      <c r="C249" s="8" t="s">
        <v>7372</v>
      </c>
      <c r="D249" s="8" t="s">
        <v>7373</v>
      </c>
      <c r="E249" s="8" t="s">
        <v>440</v>
      </c>
      <c r="F249" s="8" t="s">
        <v>408</v>
      </c>
      <c r="G249" s="8" t="s">
        <v>407</v>
      </c>
      <c r="H249" s="8" t="s">
        <v>9790</v>
      </c>
      <c r="I249" s="7" t="str">
        <f>VLOOKUP(payroll_active[[#This Row],[Reports to Person]], [1]!all_people[#All], 2, 0)</f>
        <v>476544214</v>
      </c>
      <c r="J249" s="8" t="s">
        <v>9791</v>
      </c>
      <c r="K249" s="8" t="str">
        <f>VLOOKUP(payroll_active[[#This Row],[Works for Corrected Majority]],[1]!Table1[#Data],2,0)</f>
        <v>476549409</v>
      </c>
      <c r="L249" s="8" t="s">
        <v>9791</v>
      </c>
      <c r="M249" s="7" t="str">
        <f>VLOOKUP(payroll_active[[#This Row],[Works for Group -OLD]], [1]!all_groups[#All], 2, 0)</f>
        <v>476549409</v>
      </c>
      <c r="N249" s="6" t="s">
        <v>63</v>
      </c>
      <c r="O249" s="6" t="s">
        <v>62</v>
      </c>
      <c r="P249" s="6" t="s">
        <v>69</v>
      </c>
      <c r="Q249" s="7"/>
      <c r="R249" s="9" t="s">
        <v>9801</v>
      </c>
      <c r="S249" s="9" t="s">
        <v>9793</v>
      </c>
      <c r="T249" s="9" t="s">
        <v>8512</v>
      </c>
      <c r="U249" s="9" t="s">
        <v>8590</v>
      </c>
      <c r="V249" s="9" t="s">
        <v>8501</v>
      </c>
      <c r="W249" s="4"/>
      <c r="AI249" s="4"/>
      <c r="AJ249" s="4"/>
      <c r="AK249" s="4"/>
    </row>
    <row r="250" spans="1:37" x14ac:dyDescent="0.2">
      <c r="A250" s="6" t="s">
        <v>7356</v>
      </c>
      <c r="B250" s="7" t="str">
        <f>VLOOKUP(payroll_active[[#This Row],[Full Name]], [1]!all_ppl_post[#Data], 2, 0)</f>
        <v>476543256</v>
      </c>
      <c r="C250" s="8" t="s">
        <v>7357</v>
      </c>
      <c r="D250" s="8" t="s">
        <v>7358</v>
      </c>
      <c r="E250" s="8" t="s">
        <v>937</v>
      </c>
      <c r="F250" s="8" t="s">
        <v>408</v>
      </c>
      <c r="G250" s="8" t="s">
        <v>526</v>
      </c>
      <c r="H250" s="8" t="s">
        <v>9790</v>
      </c>
      <c r="I250" s="7" t="str">
        <f>VLOOKUP(payroll_active[[#This Row],[Reports to Person]], [1]!all_people[#All], 2, 0)</f>
        <v>476544214</v>
      </c>
      <c r="J250" s="8" t="s">
        <v>9791</v>
      </c>
      <c r="K250" s="8" t="str">
        <f>VLOOKUP(payroll_active[[#This Row],[Works for Corrected Majority]],[1]!Table1[#Data],2,0)</f>
        <v>476549409</v>
      </c>
      <c r="L250" s="8" t="s">
        <v>9791</v>
      </c>
      <c r="M250" s="7" t="str">
        <f>VLOOKUP(payroll_active[[#This Row],[Works for Group -OLD]], [1]!all_groups[#All], 2, 0)</f>
        <v>476549409</v>
      </c>
      <c r="N250" s="6" t="s">
        <v>63</v>
      </c>
      <c r="O250" s="6" t="s">
        <v>62</v>
      </c>
      <c r="P250" s="6" t="s">
        <v>69</v>
      </c>
      <c r="Q250" s="7"/>
      <c r="R250" s="9" t="s">
        <v>9803</v>
      </c>
      <c r="S250" s="9" t="s">
        <v>9793</v>
      </c>
      <c r="T250" s="9" t="s">
        <v>9647</v>
      </c>
      <c r="U250" s="9" t="s">
        <v>8564</v>
      </c>
      <c r="V250" s="9" t="s">
        <v>8501</v>
      </c>
      <c r="W250" s="4"/>
      <c r="AI250" s="4"/>
      <c r="AJ250" s="4"/>
      <c r="AK250" s="4"/>
    </row>
    <row r="251" spans="1:37" x14ac:dyDescent="0.2">
      <c r="A251" s="6" t="s">
        <v>7345</v>
      </c>
      <c r="B251" s="7" t="str">
        <f>VLOOKUP(payroll_active[[#This Row],[Full Name]], [1]!all_ppl_post[#Data], 2, 0)</f>
        <v>476543264</v>
      </c>
      <c r="C251" s="8" t="s">
        <v>7346</v>
      </c>
      <c r="D251" s="8" t="s">
        <v>7347</v>
      </c>
      <c r="E251" s="8" t="s">
        <v>464</v>
      </c>
      <c r="F251" s="8" t="s">
        <v>408</v>
      </c>
      <c r="G251" s="8" t="s">
        <v>526</v>
      </c>
      <c r="H251" s="8" t="s">
        <v>9790</v>
      </c>
      <c r="I251" s="7" t="str">
        <f>VLOOKUP(payroll_active[[#This Row],[Reports to Person]], [1]!all_people[#All], 2, 0)</f>
        <v>476544214</v>
      </c>
      <c r="J251" s="8" t="s">
        <v>9791</v>
      </c>
      <c r="K251" s="8" t="str">
        <f>VLOOKUP(payroll_active[[#This Row],[Works for Corrected Majority]],[1]!Table1[#Data],2,0)</f>
        <v>476549409</v>
      </c>
      <c r="L251" s="8" t="s">
        <v>9791</v>
      </c>
      <c r="M251" s="7" t="str">
        <f>VLOOKUP(payroll_active[[#This Row],[Works for Group -OLD]], [1]!all_groups[#All], 2, 0)</f>
        <v>476549409</v>
      </c>
      <c r="N251" s="6" t="s">
        <v>63</v>
      </c>
      <c r="O251" s="6" t="s">
        <v>62</v>
      </c>
      <c r="P251" s="6" t="s">
        <v>69</v>
      </c>
      <c r="Q251" s="7"/>
      <c r="R251" s="9" t="s">
        <v>9804</v>
      </c>
      <c r="S251" s="9" t="s">
        <v>9793</v>
      </c>
      <c r="T251" s="9" t="s">
        <v>9647</v>
      </c>
      <c r="U251" s="9" t="s">
        <v>8572</v>
      </c>
      <c r="V251" s="9" t="s">
        <v>8501</v>
      </c>
      <c r="W251" s="4"/>
      <c r="AI251" s="4"/>
      <c r="AJ251" s="4"/>
      <c r="AK251" s="4"/>
    </row>
    <row r="252" spans="1:37" x14ac:dyDescent="0.2">
      <c r="A252" s="6" t="s">
        <v>7335</v>
      </c>
      <c r="B252" s="7" t="str">
        <f>VLOOKUP(payroll_active[[#This Row],[Full Name]], [1]!all_ppl_post[#Data], 2, 0)</f>
        <v>476543273</v>
      </c>
      <c r="C252" s="8" t="s">
        <v>2762</v>
      </c>
      <c r="D252" s="8" t="s">
        <v>7336</v>
      </c>
      <c r="E252" s="8" t="s">
        <v>2633</v>
      </c>
      <c r="F252" s="8" t="s">
        <v>408</v>
      </c>
      <c r="G252" s="8" t="s">
        <v>526</v>
      </c>
      <c r="H252" s="8" t="s">
        <v>9790</v>
      </c>
      <c r="I252" s="7" t="str">
        <f>VLOOKUP(payroll_active[[#This Row],[Reports to Person]], [1]!all_people[#All], 2, 0)</f>
        <v>476544214</v>
      </c>
      <c r="J252" s="8" t="s">
        <v>9791</v>
      </c>
      <c r="K252" s="8" t="str">
        <f>VLOOKUP(payroll_active[[#This Row],[Works for Corrected Majority]],[1]!Table1[#Data],2,0)</f>
        <v>476549409</v>
      </c>
      <c r="L252" s="8" t="s">
        <v>9791</v>
      </c>
      <c r="M252" s="7" t="str">
        <f>VLOOKUP(payroll_active[[#This Row],[Works for Group -OLD]], [1]!all_groups[#All], 2, 0)</f>
        <v>476549409</v>
      </c>
      <c r="N252" s="6" t="s">
        <v>63</v>
      </c>
      <c r="O252" s="6" t="s">
        <v>62</v>
      </c>
      <c r="P252" s="6" t="s">
        <v>69</v>
      </c>
      <c r="Q252" s="7"/>
      <c r="R252" s="9" t="s">
        <v>9806</v>
      </c>
      <c r="S252" s="9" t="s">
        <v>9793</v>
      </c>
      <c r="T252" s="9" t="s">
        <v>9647</v>
      </c>
      <c r="U252" s="9" t="s">
        <v>9799</v>
      </c>
      <c r="V252" s="9" t="s">
        <v>8501</v>
      </c>
      <c r="W252" s="4"/>
      <c r="AI252" s="4"/>
      <c r="AJ252" s="4"/>
      <c r="AK252" s="4"/>
    </row>
    <row r="253" spans="1:37" x14ac:dyDescent="0.2">
      <c r="A253" s="6" t="s">
        <v>7331</v>
      </c>
      <c r="B253" s="7" t="str">
        <f>VLOOKUP(payroll_active[[#This Row],[Full Name]], [1]!all_ppl_post[#Data], 2, 0)</f>
        <v>476543281</v>
      </c>
      <c r="C253" s="8" t="s">
        <v>5475</v>
      </c>
      <c r="D253" s="8" t="s">
        <v>7332</v>
      </c>
      <c r="E253" s="8" t="s">
        <v>2393</v>
      </c>
      <c r="F253" s="8" t="s">
        <v>408</v>
      </c>
      <c r="G253" s="8" t="s">
        <v>526</v>
      </c>
      <c r="H253" s="8" t="s">
        <v>9790</v>
      </c>
      <c r="I253" s="7" t="str">
        <f>VLOOKUP(payroll_active[[#This Row],[Reports to Person]], [1]!all_people[#All], 2, 0)</f>
        <v>476544214</v>
      </c>
      <c r="J253" s="8" t="s">
        <v>9791</v>
      </c>
      <c r="K253" s="8" t="str">
        <f>VLOOKUP(payroll_active[[#This Row],[Works for Corrected Majority]],[1]!Table1[#Data],2,0)</f>
        <v>476549409</v>
      </c>
      <c r="L253" s="8" t="s">
        <v>9791</v>
      </c>
      <c r="M253" s="7" t="str">
        <f>VLOOKUP(payroll_active[[#This Row],[Works for Group -OLD]], [1]!all_groups[#All], 2, 0)</f>
        <v>476549409</v>
      </c>
      <c r="N253" s="6" t="s">
        <v>63</v>
      </c>
      <c r="O253" s="6" t="s">
        <v>62</v>
      </c>
      <c r="P253" s="6" t="s">
        <v>69</v>
      </c>
      <c r="Q253" s="7"/>
      <c r="R253" s="9" t="s">
        <v>9808</v>
      </c>
      <c r="S253" s="9" t="s">
        <v>9793</v>
      </c>
      <c r="T253" s="9" t="s">
        <v>9647</v>
      </c>
      <c r="U253" s="9" t="s">
        <v>8609</v>
      </c>
      <c r="V253" s="9" t="s">
        <v>8501</v>
      </c>
      <c r="W253" s="4"/>
      <c r="AI253" s="4"/>
      <c r="AJ253" s="4"/>
      <c r="AK253" s="4"/>
    </row>
    <row r="254" spans="1:37" x14ac:dyDescent="0.2">
      <c r="A254" s="6" t="s">
        <v>3297</v>
      </c>
      <c r="B254" s="7" t="str">
        <f>VLOOKUP(payroll_active[[#This Row],[Full Name]], [1]!all_ppl_post[#Data], 2, 0)</f>
        <v>567679171</v>
      </c>
      <c r="C254" s="8" t="s">
        <v>3298</v>
      </c>
      <c r="D254" s="8" t="s">
        <v>3299</v>
      </c>
      <c r="E254" s="8" t="s">
        <v>3300</v>
      </c>
      <c r="F254" s="8" t="s">
        <v>408</v>
      </c>
      <c r="G254" s="8" t="s">
        <v>526</v>
      </c>
      <c r="H254" s="8" t="s">
        <v>9790</v>
      </c>
      <c r="I254" s="7" t="str">
        <f>VLOOKUP(payroll_active[[#This Row],[Reports to Person]], [1]!all_people[#All], 2, 0)</f>
        <v>476544214</v>
      </c>
      <c r="J254" s="8" t="s">
        <v>9791</v>
      </c>
      <c r="K254" s="8" t="str">
        <f>VLOOKUP(payroll_active[[#This Row],[Works for Corrected Majority]],[1]!Table1[#Data],2,0)</f>
        <v>476549409</v>
      </c>
      <c r="L254" s="8" t="s">
        <v>9791</v>
      </c>
      <c r="M254" s="7" t="str">
        <f>VLOOKUP(payroll_active[[#This Row],[Works for Group -OLD]], [1]!all_groups[#All], 2, 0)</f>
        <v>476549409</v>
      </c>
      <c r="N254" s="6" t="s">
        <v>63</v>
      </c>
      <c r="O254" s="6" t="s">
        <v>62</v>
      </c>
      <c r="P254" s="6" t="s">
        <v>69</v>
      </c>
      <c r="Q254" s="7"/>
      <c r="R254" s="9" t="s">
        <v>9805</v>
      </c>
      <c r="S254" s="9" t="s">
        <v>9793</v>
      </c>
      <c r="T254" s="9" t="s">
        <v>9647</v>
      </c>
      <c r="U254" s="9" t="s">
        <v>8867</v>
      </c>
      <c r="V254" s="9" t="s">
        <v>8501</v>
      </c>
      <c r="W254" s="4"/>
      <c r="AI254" s="4"/>
      <c r="AJ254" s="4"/>
      <c r="AK254" s="4"/>
    </row>
    <row r="255" spans="1:37" x14ac:dyDescent="0.2">
      <c r="A255" s="6" t="s">
        <v>2630</v>
      </c>
      <c r="B255" s="7" t="str">
        <f>VLOOKUP(payroll_active[[#This Row],[Full Name]], [1]!all_ppl_post[#Data], 2, 0)</f>
        <v>625374621</v>
      </c>
      <c r="C255" s="8" t="s">
        <v>2631</v>
      </c>
      <c r="D255" s="8" t="s">
        <v>2632</v>
      </c>
      <c r="E255" s="8" t="s">
        <v>2633</v>
      </c>
      <c r="F255" s="8" t="s">
        <v>408</v>
      </c>
      <c r="G255" s="8" t="s">
        <v>526</v>
      </c>
      <c r="H255" s="8" t="s">
        <v>9790</v>
      </c>
      <c r="I255" s="7" t="str">
        <f>VLOOKUP(payroll_active[[#This Row],[Reports to Person]], [1]!all_people[#All], 2, 0)</f>
        <v>476544214</v>
      </c>
      <c r="J255" s="8" t="s">
        <v>9791</v>
      </c>
      <c r="K255" s="8" t="str">
        <f>VLOOKUP(payroll_active[[#This Row],[Works for Corrected Majority]],[1]!Table1[#Data],2,0)</f>
        <v>476549409</v>
      </c>
      <c r="L255" s="8" t="s">
        <v>9791</v>
      </c>
      <c r="M255" s="7" t="str">
        <f>VLOOKUP(payroll_active[[#This Row],[Works for Group -OLD]], [1]!all_groups[#All], 2, 0)</f>
        <v>476549409</v>
      </c>
      <c r="N255" s="6" t="s">
        <v>63</v>
      </c>
      <c r="O255" s="6" t="s">
        <v>62</v>
      </c>
      <c r="P255" s="6" t="s">
        <v>69</v>
      </c>
      <c r="Q255" s="7"/>
      <c r="R255" s="9" t="s">
        <v>9798</v>
      </c>
      <c r="S255" s="9" t="s">
        <v>9793</v>
      </c>
      <c r="T255" s="9" t="s">
        <v>9647</v>
      </c>
      <c r="U255" s="9" t="s">
        <v>9799</v>
      </c>
      <c r="V255" s="9" t="s">
        <v>8501</v>
      </c>
      <c r="W255" s="4"/>
      <c r="AI255" s="4"/>
      <c r="AJ255" s="4"/>
      <c r="AK255" s="4"/>
    </row>
    <row r="256" spans="1:37" x14ac:dyDescent="0.2">
      <c r="A256" s="6" t="s">
        <v>1313</v>
      </c>
      <c r="B256" s="7" t="str">
        <f>VLOOKUP(payroll_active[[#This Row],[Full Name]], [1]!all_ppl_post[#Data], 2, 0)</f>
        <v>826426394</v>
      </c>
      <c r="C256" s="8" t="s">
        <v>1314</v>
      </c>
      <c r="D256" s="8" t="s">
        <v>1315</v>
      </c>
      <c r="E256" s="8" t="s">
        <v>1316</v>
      </c>
      <c r="F256" s="8" t="s">
        <v>408</v>
      </c>
      <c r="G256" s="8" t="s">
        <v>526</v>
      </c>
      <c r="H256" s="8" t="s">
        <v>9790</v>
      </c>
      <c r="I256" s="7" t="str">
        <f>VLOOKUP(payroll_active[[#This Row],[Reports to Person]], [1]!all_people[#All], 2, 0)</f>
        <v>476544214</v>
      </c>
      <c r="J256" s="8" t="s">
        <v>9791</v>
      </c>
      <c r="K256" s="8" t="str">
        <f>VLOOKUP(payroll_active[[#This Row],[Works for Corrected Majority]],[1]!Table1[#Data],2,0)</f>
        <v>476549409</v>
      </c>
      <c r="L256" s="8" t="s">
        <v>9791</v>
      </c>
      <c r="M256" s="7" t="str">
        <f>VLOOKUP(payroll_active[[#This Row],[Works for Group -OLD]], [1]!all_groups[#All], 2, 0)</f>
        <v>476549409</v>
      </c>
      <c r="N256" s="6" t="s">
        <v>63</v>
      </c>
      <c r="O256" s="6" t="s">
        <v>62</v>
      </c>
      <c r="P256" s="6" t="s">
        <v>69</v>
      </c>
      <c r="Q256" s="7"/>
      <c r="R256" s="9" t="s">
        <v>9796</v>
      </c>
      <c r="S256" s="9" t="s">
        <v>9793</v>
      </c>
      <c r="T256" s="9" t="s">
        <v>9647</v>
      </c>
      <c r="U256" s="9" t="s">
        <v>9797</v>
      </c>
      <c r="V256" s="9" t="s">
        <v>8501</v>
      </c>
      <c r="W256" s="4"/>
      <c r="AI256" s="4"/>
      <c r="AJ256" s="4"/>
      <c r="AK256" s="4"/>
    </row>
    <row r="257" spans="1:37" x14ac:dyDescent="0.2">
      <c r="A257" s="6" t="s">
        <v>409</v>
      </c>
      <c r="B257" s="7" t="str">
        <f>VLOOKUP(payroll_active[[#This Row],[Full Name]], [1]!all_ppl_post[#Data], 2, 0)</f>
        <v>1042183513</v>
      </c>
      <c r="C257" s="8" t="s">
        <v>410</v>
      </c>
      <c r="D257" s="8" t="s">
        <v>411</v>
      </c>
      <c r="E257" s="8" t="s">
        <v>412</v>
      </c>
      <c r="F257" s="8" t="s">
        <v>408</v>
      </c>
      <c r="G257" s="8" t="s">
        <v>407</v>
      </c>
      <c r="H257" s="8" t="s">
        <v>405</v>
      </c>
      <c r="I257" s="7" t="str">
        <f>VLOOKUP(payroll_active[[#This Row],[Reports to Person]], [1]!all_people[#All], 2, 0)</f>
        <v>476544236</v>
      </c>
      <c r="J257" s="8" t="s">
        <v>10593</v>
      </c>
      <c r="K257" s="8" t="str">
        <f>VLOOKUP(payroll_active[[#This Row],[Works for Corrected Majority]],[1]!Table1[#Data],2,0)</f>
        <v>476549660</v>
      </c>
      <c r="L257" s="8" t="s">
        <v>10593</v>
      </c>
      <c r="M257" s="7" t="str">
        <f>VLOOKUP(payroll_active[[#This Row],[Works for Group -OLD]], [1]!all_groups[#All], 2, 0)</f>
        <v>476549660</v>
      </c>
      <c r="N257" s="6" t="s">
        <v>63</v>
      </c>
      <c r="O257" s="6" t="s">
        <v>62</v>
      </c>
      <c r="P257" s="6" t="s">
        <v>69</v>
      </c>
      <c r="Q257" s="7"/>
      <c r="R257" s="9" t="s">
        <v>10599</v>
      </c>
      <c r="S257" s="9" t="s">
        <v>10595</v>
      </c>
      <c r="T257" s="9" t="s">
        <v>8512</v>
      </c>
      <c r="U257" s="9" t="s">
        <v>10600</v>
      </c>
      <c r="V257" s="9" t="s">
        <v>8501</v>
      </c>
      <c r="W257" s="4"/>
      <c r="AI257" s="4"/>
      <c r="AJ257" s="4"/>
      <c r="AK257" s="4"/>
    </row>
    <row r="258" spans="1:37" x14ac:dyDescent="0.2">
      <c r="A258" s="6" t="s">
        <v>4702</v>
      </c>
      <c r="B258" s="7" t="str">
        <f>VLOOKUP(payroll_active[[#This Row],[Full Name]], [1]!all_ppl_post[#Data], 2, 0)</f>
        <v>476546606</v>
      </c>
      <c r="C258" s="8" t="s">
        <v>4703</v>
      </c>
      <c r="D258" s="8" t="s">
        <v>4704</v>
      </c>
      <c r="E258" s="8" t="s">
        <v>2104</v>
      </c>
      <c r="F258" s="8" t="s">
        <v>408</v>
      </c>
      <c r="G258" s="8" t="s">
        <v>526</v>
      </c>
      <c r="H258" s="8" t="s">
        <v>405</v>
      </c>
      <c r="I258" s="7" t="str">
        <f>VLOOKUP(payroll_active[[#This Row],[Reports to Person]], [1]!all_people[#All], 2, 0)</f>
        <v>476544236</v>
      </c>
      <c r="J258" s="8" t="s">
        <v>10593</v>
      </c>
      <c r="K258" s="8" t="str">
        <f>VLOOKUP(payroll_active[[#This Row],[Works for Corrected Majority]],[1]!Table1[#Data],2,0)</f>
        <v>476549660</v>
      </c>
      <c r="L258" s="8" t="s">
        <v>10593</v>
      </c>
      <c r="M258" s="7" t="str">
        <f>VLOOKUP(payroll_active[[#This Row],[Works for Group -OLD]], [1]!all_groups[#All], 2, 0)</f>
        <v>476549660</v>
      </c>
      <c r="N258" s="6" t="s">
        <v>63</v>
      </c>
      <c r="O258" s="6" t="s">
        <v>62</v>
      </c>
      <c r="P258" s="6" t="s">
        <v>69</v>
      </c>
      <c r="Q258" s="7"/>
      <c r="R258" s="9" t="s">
        <v>10594</v>
      </c>
      <c r="S258" s="9" t="s">
        <v>10595</v>
      </c>
      <c r="T258" s="9" t="s">
        <v>9016</v>
      </c>
      <c r="U258" s="9" t="s">
        <v>8536</v>
      </c>
      <c r="V258" s="9" t="s">
        <v>8501</v>
      </c>
      <c r="W258" s="4"/>
      <c r="AI258" s="4"/>
      <c r="AJ258" s="4"/>
      <c r="AK258" s="4"/>
    </row>
    <row r="259" spans="1:37" x14ac:dyDescent="0.2">
      <c r="A259" s="6" t="s">
        <v>2955</v>
      </c>
      <c r="B259" s="7" t="str">
        <f>VLOOKUP(payroll_active[[#This Row],[Full Name]], [1]!all_ppl_post[#Data], 2, 0)</f>
        <v>567679334</v>
      </c>
      <c r="C259" s="8" t="s">
        <v>2956</v>
      </c>
      <c r="D259" s="8" t="s">
        <v>2957</v>
      </c>
      <c r="E259" s="8" t="s">
        <v>937</v>
      </c>
      <c r="F259" s="8" t="s">
        <v>408</v>
      </c>
      <c r="G259" s="8" t="s">
        <v>526</v>
      </c>
      <c r="H259" s="8" t="s">
        <v>405</v>
      </c>
      <c r="I259" s="7" t="str">
        <f>VLOOKUP(payroll_active[[#This Row],[Reports to Person]], [1]!all_people[#All], 2, 0)</f>
        <v>476544236</v>
      </c>
      <c r="J259" s="8" t="s">
        <v>10593</v>
      </c>
      <c r="K259" s="8" t="str">
        <f>VLOOKUP(payroll_active[[#This Row],[Works for Corrected Majority]],[1]!Table1[#Data],2,0)</f>
        <v>476549660</v>
      </c>
      <c r="L259" s="8" t="s">
        <v>10593</v>
      </c>
      <c r="M259" s="7" t="str">
        <f>VLOOKUP(payroll_active[[#This Row],[Works for Group -OLD]], [1]!all_groups[#All], 2, 0)</f>
        <v>476549660</v>
      </c>
      <c r="N259" s="6" t="s">
        <v>63</v>
      </c>
      <c r="O259" s="6" t="s">
        <v>62</v>
      </c>
      <c r="P259" s="6" t="s">
        <v>69</v>
      </c>
      <c r="Q259" s="7"/>
      <c r="R259" s="9" t="s">
        <v>10598</v>
      </c>
      <c r="S259" s="9" t="s">
        <v>10595</v>
      </c>
      <c r="T259" s="9" t="s">
        <v>9016</v>
      </c>
      <c r="U259" s="9" t="s">
        <v>8564</v>
      </c>
      <c r="V259" s="9" t="s">
        <v>8501</v>
      </c>
      <c r="W259" s="4"/>
      <c r="AI259" s="4"/>
      <c r="AJ259" s="4"/>
      <c r="AK259" s="4"/>
    </row>
    <row r="260" spans="1:37" x14ac:dyDescent="0.2">
      <c r="A260" s="6" t="s">
        <v>2853</v>
      </c>
      <c r="B260" s="7" t="str">
        <f>VLOOKUP(payroll_active[[#This Row],[Full Name]], [1]!all_ppl_post[#Data], 2, 0)</f>
        <v>567679387</v>
      </c>
      <c r="C260" s="8" t="s">
        <v>2854</v>
      </c>
      <c r="D260" s="8" t="s">
        <v>2855</v>
      </c>
      <c r="E260" s="8" t="s">
        <v>2856</v>
      </c>
      <c r="F260" s="8" t="s">
        <v>408</v>
      </c>
      <c r="G260" s="8" t="s">
        <v>526</v>
      </c>
      <c r="H260" s="8" t="s">
        <v>405</v>
      </c>
      <c r="I260" s="7" t="str">
        <f>VLOOKUP(payroll_active[[#This Row],[Reports to Person]], [1]!all_people[#All], 2, 0)</f>
        <v>476544236</v>
      </c>
      <c r="J260" s="8" t="s">
        <v>10593</v>
      </c>
      <c r="K260" s="8" t="str">
        <f>VLOOKUP(payroll_active[[#This Row],[Works for Corrected Majority]],[1]!Table1[#Data],2,0)</f>
        <v>476549660</v>
      </c>
      <c r="L260" s="8" t="s">
        <v>10593</v>
      </c>
      <c r="M260" s="7" t="str">
        <f>VLOOKUP(payroll_active[[#This Row],[Works for Group -OLD]], [1]!all_groups[#All], 2, 0)</f>
        <v>476549660</v>
      </c>
      <c r="N260" s="6" t="s">
        <v>63</v>
      </c>
      <c r="O260" s="6" t="s">
        <v>62</v>
      </c>
      <c r="P260" s="6" t="s">
        <v>69</v>
      </c>
      <c r="Q260" s="7"/>
      <c r="R260" s="9" t="s">
        <v>10596</v>
      </c>
      <c r="S260" s="9" t="s">
        <v>10595</v>
      </c>
      <c r="T260" s="9" t="s">
        <v>9016</v>
      </c>
      <c r="U260" s="9" t="s">
        <v>10597</v>
      </c>
      <c r="V260" s="9" t="s">
        <v>8501</v>
      </c>
      <c r="W260" s="4"/>
      <c r="AI260" s="4"/>
      <c r="AJ260" s="4"/>
      <c r="AK260" s="4"/>
    </row>
    <row r="261" spans="1:37" x14ac:dyDescent="0.2">
      <c r="A261" s="6" t="s">
        <v>701</v>
      </c>
      <c r="B261" s="7" t="str">
        <f>VLOOKUP(payroll_active[[#This Row],[Full Name]], [1]!all_ppl_post[#Data], 2, 0)</f>
        <v>1042183435</v>
      </c>
      <c r="C261" s="8" t="s">
        <v>702</v>
      </c>
      <c r="D261" s="8" t="s">
        <v>703</v>
      </c>
      <c r="E261" s="8" t="s">
        <v>704</v>
      </c>
      <c r="F261" s="8" t="s">
        <v>408</v>
      </c>
      <c r="G261" s="8" t="s">
        <v>526</v>
      </c>
      <c r="H261" s="8" t="s">
        <v>9241</v>
      </c>
      <c r="I261" s="7" t="str">
        <f>VLOOKUP(payroll_active[[#This Row],[Reports to Person]], [1]!all_people[#All], 2, 0)</f>
        <v>476544380</v>
      </c>
      <c r="J261" s="8" t="s">
        <v>9242</v>
      </c>
      <c r="K261" s="8" t="str">
        <f>VLOOKUP(payroll_active[[#This Row],[Works for Corrected Majority]],[1]!Table1[#Data],2,0)</f>
        <v>476549198</v>
      </c>
      <c r="L261" s="8" t="s">
        <v>9242</v>
      </c>
      <c r="M261" s="7" t="str">
        <f>VLOOKUP(payroll_active[[#This Row],[Works for Group -OLD]], [1]!all_groups[#All], 2, 0)</f>
        <v>476549198</v>
      </c>
      <c r="N261" s="6" t="s">
        <v>63</v>
      </c>
      <c r="O261" s="6" t="s">
        <v>62</v>
      </c>
      <c r="P261" s="6" t="s">
        <v>69</v>
      </c>
      <c r="Q261" s="7"/>
      <c r="R261" s="9" t="s">
        <v>9258</v>
      </c>
      <c r="S261" s="9" t="s">
        <v>9244</v>
      </c>
      <c r="T261" s="9" t="s">
        <v>9245</v>
      </c>
      <c r="U261" s="9" t="s">
        <v>9259</v>
      </c>
      <c r="V261" s="9" t="s">
        <v>8501</v>
      </c>
      <c r="W261" s="4"/>
      <c r="AI261" s="4"/>
      <c r="AJ261" s="4"/>
      <c r="AK261" s="4"/>
    </row>
    <row r="262" spans="1:37" x14ac:dyDescent="0.2">
      <c r="A262" s="6" t="s">
        <v>695</v>
      </c>
      <c r="B262" s="7" t="str">
        <f>VLOOKUP(payroll_active[[#This Row],[Full Name]], [1]!all_ppl_post[#Data], 2, 0)</f>
        <v>1042183438</v>
      </c>
      <c r="C262" s="8" t="s">
        <v>696</v>
      </c>
      <c r="D262" s="8" t="s">
        <v>697</v>
      </c>
      <c r="E262" s="8" t="s">
        <v>698</v>
      </c>
      <c r="F262" s="8" t="s">
        <v>408</v>
      </c>
      <c r="G262" s="8" t="s">
        <v>526</v>
      </c>
      <c r="H262" s="8" t="s">
        <v>9241</v>
      </c>
      <c r="I262" s="7" t="str">
        <f>VLOOKUP(payroll_active[[#This Row],[Reports to Person]], [1]!all_people[#All], 2, 0)</f>
        <v>476544380</v>
      </c>
      <c r="J262" s="8" t="s">
        <v>9242</v>
      </c>
      <c r="K262" s="8" t="str">
        <f>VLOOKUP(payroll_active[[#This Row],[Works for Corrected Majority]],[1]!Table1[#Data],2,0)</f>
        <v>476549198</v>
      </c>
      <c r="L262" s="8" t="s">
        <v>9242</v>
      </c>
      <c r="M262" s="7" t="str">
        <f>VLOOKUP(payroll_active[[#This Row],[Works for Group -OLD]], [1]!all_groups[#All], 2, 0)</f>
        <v>476549198</v>
      </c>
      <c r="N262" s="6" t="s">
        <v>63</v>
      </c>
      <c r="O262" s="6" t="s">
        <v>62</v>
      </c>
      <c r="P262" s="6" t="s">
        <v>69</v>
      </c>
      <c r="Q262" s="7"/>
      <c r="R262" s="9" t="s">
        <v>9260</v>
      </c>
      <c r="S262" s="9" t="s">
        <v>9244</v>
      </c>
      <c r="T262" s="9" t="s">
        <v>9245</v>
      </c>
      <c r="U262" s="9" t="s">
        <v>8538</v>
      </c>
      <c r="V262" s="9" t="s">
        <v>8501</v>
      </c>
      <c r="W262" s="4"/>
      <c r="AI262" s="4"/>
      <c r="AJ262" s="4"/>
      <c r="AK262" s="4"/>
    </row>
    <row r="263" spans="1:37" x14ac:dyDescent="0.2">
      <c r="A263" s="6" t="s">
        <v>8441</v>
      </c>
      <c r="B263" s="7" t="str">
        <f>VLOOKUP(payroll_active[[#This Row],[Full Name]], [1]!all_ppl_post[#Data], 2, 0)</f>
        <v>476542176</v>
      </c>
      <c r="C263" s="8" t="s">
        <v>8442</v>
      </c>
      <c r="D263" s="8" t="s">
        <v>8443</v>
      </c>
      <c r="E263" s="8" t="s">
        <v>583</v>
      </c>
      <c r="F263" s="8" t="s">
        <v>408</v>
      </c>
      <c r="G263" s="8" t="s">
        <v>526</v>
      </c>
      <c r="H263" s="8" t="s">
        <v>9241</v>
      </c>
      <c r="I263" s="7" t="str">
        <f>VLOOKUP(payroll_active[[#This Row],[Reports to Person]], [1]!all_people[#All], 2, 0)</f>
        <v>476544380</v>
      </c>
      <c r="J263" s="8" t="s">
        <v>9242</v>
      </c>
      <c r="K263" s="8" t="str">
        <f>VLOOKUP(payroll_active[[#This Row],[Works for Corrected Majority]],[1]!Table1[#Data],2,0)</f>
        <v>476549198</v>
      </c>
      <c r="L263" s="8" t="s">
        <v>9242</v>
      </c>
      <c r="M263" s="7" t="str">
        <f>VLOOKUP(payroll_active[[#This Row],[Works for Group -OLD]], [1]!all_groups[#All], 2, 0)</f>
        <v>476549198</v>
      </c>
      <c r="N263" s="6" t="s">
        <v>63</v>
      </c>
      <c r="O263" s="6" t="s">
        <v>62</v>
      </c>
      <c r="P263" s="6" t="s">
        <v>69</v>
      </c>
      <c r="Q263" s="7"/>
      <c r="R263" s="9" t="s">
        <v>9252</v>
      </c>
      <c r="S263" s="9" t="s">
        <v>9244</v>
      </c>
      <c r="T263" s="9" t="s">
        <v>9245</v>
      </c>
      <c r="U263" s="9" t="s">
        <v>8611</v>
      </c>
      <c r="V263" s="9" t="s">
        <v>8501</v>
      </c>
      <c r="W263" s="4"/>
      <c r="AI263" s="4"/>
      <c r="AJ263" s="4"/>
      <c r="AK263" s="4"/>
    </row>
    <row r="264" spans="1:37" x14ac:dyDescent="0.2">
      <c r="A264" s="6" t="s">
        <v>8437</v>
      </c>
      <c r="B264" s="7" t="str">
        <f>VLOOKUP(payroll_active[[#This Row],[Full Name]], [1]!all_ppl_post[#Data], 2, 0)</f>
        <v>476542177</v>
      </c>
      <c r="C264" s="8" t="s">
        <v>8438</v>
      </c>
      <c r="D264" s="8" t="s">
        <v>2581</v>
      </c>
      <c r="E264" s="8" t="s">
        <v>350</v>
      </c>
      <c r="F264" s="8" t="s">
        <v>408</v>
      </c>
      <c r="G264" s="8" t="s">
        <v>526</v>
      </c>
      <c r="H264" s="8" t="s">
        <v>9241</v>
      </c>
      <c r="I264" s="7" t="str">
        <f>VLOOKUP(payroll_active[[#This Row],[Reports to Person]], [1]!all_people[#All], 2, 0)</f>
        <v>476544380</v>
      </c>
      <c r="J264" s="8" t="s">
        <v>9242</v>
      </c>
      <c r="K264" s="8" t="str">
        <f>VLOOKUP(payroll_active[[#This Row],[Works for Corrected Majority]],[1]!Table1[#Data],2,0)</f>
        <v>476549198</v>
      </c>
      <c r="L264" s="8" t="s">
        <v>9242</v>
      </c>
      <c r="M264" s="7" t="str">
        <f>VLOOKUP(payroll_active[[#This Row],[Works for Group -OLD]], [1]!all_groups[#All], 2, 0)</f>
        <v>476549198</v>
      </c>
      <c r="N264" s="6" t="s">
        <v>63</v>
      </c>
      <c r="O264" s="6" t="s">
        <v>62</v>
      </c>
      <c r="P264" s="6" t="s">
        <v>69</v>
      </c>
      <c r="Q264" s="7"/>
      <c r="R264" s="9" t="s">
        <v>9254</v>
      </c>
      <c r="S264" s="9" t="s">
        <v>9244</v>
      </c>
      <c r="T264" s="9" t="s">
        <v>9245</v>
      </c>
      <c r="U264" s="9" t="s">
        <v>8578</v>
      </c>
      <c r="V264" s="9" t="s">
        <v>8501</v>
      </c>
      <c r="W264" s="4"/>
      <c r="AI264" s="4"/>
      <c r="AJ264" s="4"/>
      <c r="AK264" s="4"/>
    </row>
    <row r="265" spans="1:37" x14ac:dyDescent="0.2">
      <c r="A265" s="6" t="s">
        <v>6139</v>
      </c>
      <c r="B265" s="7" t="str">
        <f>VLOOKUP(payroll_active[[#This Row],[Full Name]], [1]!all_ppl_post[#Data], 2, 0)</f>
        <v>476544615</v>
      </c>
      <c r="C265" s="8" t="s">
        <v>6140</v>
      </c>
      <c r="D265" s="8" t="s">
        <v>9249</v>
      </c>
      <c r="E265" s="8" t="s">
        <v>6142</v>
      </c>
      <c r="F265" s="8" t="s">
        <v>408</v>
      </c>
      <c r="G265" s="8" t="s">
        <v>526</v>
      </c>
      <c r="H265" s="8" t="s">
        <v>9241</v>
      </c>
      <c r="I265" s="7" t="str">
        <f>VLOOKUP(payroll_active[[#This Row],[Reports to Person]], [1]!all_people[#All], 2, 0)</f>
        <v>476544380</v>
      </c>
      <c r="J265" s="8" t="s">
        <v>9242</v>
      </c>
      <c r="K265" s="8" t="str">
        <f>VLOOKUP(payroll_active[[#This Row],[Works for Corrected Majority]],[1]!Table1[#Data],2,0)</f>
        <v>476549198</v>
      </c>
      <c r="L265" s="8" t="s">
        <v>9242</v>
      </c>
      <c r="M265" s="7" t="str">
        <f>VLOOKUP(payroll_active[[#This Row],[Works for Group -OLD]], [1]!all_groups[#All], 2, 0)</f>
        <v>476549198</v>
      </c>
      <c r="N265" s="6" t="s">
        <v>63</v>
      </c>
      <c r="O265" s="6" t="s">
        <v>62</v>
      </c>
      <c r="P265" s="6" t="s">
        <v>69</v>
      </c>
      <c r="Q265" s="7"/>
      <c r="R265" s="9" t="s">
        <v>9250</v>
      </c>
      <c r="S265" s="9" t="s">
        <v>9244</v>
      </c>
      <c r="T265" s="9" t="s">
        <v>9245</v>
      </c>
      <c r="U265" s="9" t="s">
        <v>9251</v>
      </c>
      <c r="V265" s="9" t="s">
        <v>8501</v>
      </c>
      <c r="W265" s="4"/>
      <c r="AI265" s="4"/>
      <c r="AJ265" s="4"/>
      <c r="AK265" s="4"/>
    </row>
    <row r="266" spans="1:37" x14ac:dyDescent="0.2">
      <c r="A266" s="6" t="s">
        <v>5159</v>
      </c>
      <c r="B266" s="7" t="str">
        <f>VLOOKUP(payroll_active[[#This Row],[Full Name]], [1]!all_ppl_post[#Data], 2, 0)</f>
        <v>476545921</v>
      </c>
      <c r="C266" s="8" t="s">
        <v>5160</v>
      </c>
      <c r="D266" s="8" t="s">
        <v>3805</v>
      </c>
      <c r="E266" s="8" t="s">
        <v>426</v>
      </c>
      <c r="F266" s="8" t="s">
        <v>408</v>
      </c>
      <c r="G266" s="8" t="s">
        <v>526</v>
      </c>
      <c r="H266" s="8" t="s">
        <v>9241</v>
      </c>
      <c r="I266" s="7" t="str">
        <f>VLOOKUP(payroll_active[[#This Row],[Reports to Person]], [1]!all_people[#All], 2, 0)</f>
        <v>476544380</v>
      </c>
      <c r="J266" s="8" t="s">
        <v>9242</v>
      </c>
      <c r="K266" s="8" t="str">
        <f>VLOOKUP(payroll_active[[#This Row],[Works for Corrected Majority]],[1]!Table1[#Data],2,0)</f>
        <v>476549198</v>
      </c>
      <c r="L266" s="8" t="s">
        <v>9242</v>
      </c>
      <c r="M266" s="7" t="str">
        <f>VLOOKUP(payroll_active[[#This Row],[Works for Group -OLD]], [1]!all_groups[#All], 2, 0)</f>
        <v>476549198</v>
      </c>
      <c r="N266" s="6" t="s">
        <v>63</v>
      </c>
      <c r="O266" s="6" t="s">
        <v>62</v>
      </c>
      <c r="P266" s="6" t="s">
        <v>69</v>
      </c>
      <c r="Q266" s="7"/>
      <c r="R266" s="9" t="s">
        <v>9248</v>
      </c>
      <c r="S266" s="9" t="s">
        <v>9244</v>
      </c>
      <c r="T266" s="9" t="s">
        <v>9245</v>
      </c>
      <c r="U266" s="9" t="s">
        <v>8549</v>
      </c>
      <c r="V266" s="9" t="s">
        <v>8501</v>
      </c>
      <c r="W266" s="4"/>
      <c r="AI266" s="4"/>
      <c r="AJ266" s="4"/>
      <c r="AK266" s="4"/>
    </row>
    <row r="267" spans="1:37" x14ac:dyDescent="0.2">
      <c r="A267" s="6" t="s">
        <v>5094</v>
      </c>
      <c r="B267" s="7" t="str">
        <f>VLOOKUP(payroll_active[[#This Row],[Full Name]], [1]!all_ppl_post[#Data], 2, 0)</f>
        <v>476546010</v>
      </c>
      <c r="C267" s="8" t="s">
        <v>5095</v>
      </c>
      <c r="D267" s="8" t="s">
        <v>5096</v>
      </c>
      <c r="E267" s="8" t="s">
        <v>440</v>
      </c>
      <c r="F267" s="8" t="s">
        <v>408</v>
      </c>
      <c r="G267" s="8" t="s">
        <v>407</v>
      </c>
      <c r="H267" s="8" t="s">
        <v>9241</v>
      </c>
      <c r="I267" s="7" t="str">
        <f>VLOOKUP(payroll_active[[#This Row],[Reports to Person]], [1]!all_people[#All], 2, 0)</f>
        <v>476544380</v>
      </c>
      <c r="J267" s="8" t="s">
        <v>9242</v>
      </c>
      <c r="K267" s="8" t="str">
        <f>VLOOKUP(payroll_active[[#This Row],[Works for Corrected Majority]],[1]!Table1[#Data],2,0)</f>
        <v>476549198</v>
      </c>
      <c r="L267" s="8" t="s">
        <v>9242</v>
      </c>
      <c r="M267" s="7" t="str">
        <f>VLOOKUP(payroll_active[[#This Row],[Works for Group -OLD]], [1]!all_groups[#All], 2, 0)</f>
        <v>476549198</v>
      </c>
      <c r="N267" s="6" t="s">
        <v>63</v>
      </c>
      <c r="O267" s="6" t="s">
        <v>62</v>
      </c>
      <c r="P267" s="6" t="s">
        <v>69</v>
      </c>
      <c r="Q267" s="7"/>
      <c r="R267" s="9" t="s">
        <v>9247</v>
      </c>
      <c r="S267" s="9" t="s">
        <v>9244</v>
      </c>
      <c r="T267" s="9" t="s">
        <v>8512</v>
      </c>
      <c r="U267" s="9" t="s">
        <v>8590</v>
      </c>
      <c r="V267" s="9" t="s">
        <v>8501</v>
      </c>
      <c r="W267" s="4"/>
      <c r="AI267" s="4"/>
      <c r="AJ267" s="4"/>
      <c r="AK267" s="4"/>
    </row>
    <row r="268" spans="1:37" x14ac:dyDescent="0.2">
      <c r="A268" s="6" t="s">
        <v>5074</v>
      </c>
      <c r="B268" s="7" t="str">
        <f>VLOOKUP(payroll_active[[#This Row],[Full Name]], [1]!all_ppl_post[#Data], 2, 0)</f>
        <v>476546028</v>
      </c>
      <c r="C268" s="8" t="s">
        <v>5075</v>
      </c>
      <c r="D268" s="8" t="s">
        <v>5076</v>
      </c>
      <c r="E268" s="8" t="s">
        <v>723</v>
      </c>
      <c r="F268" s="8" t="s">
        <v>408</v>
      </c>
      <c r="G268" s="8" t="s">
        <v>526</v>
      </c>
      <c r="H268" s="8" t="s">
        <v>9241</v>
      </c>
      <c r="I268" s="7" t="str">
        <f>VLOOKUP(payroll_active[[#This Row],[Reports to Person]], [1]!all_people[#All], 2, 0)</f>
        <v>476544380</v>
      </c>
      <c r="J268" s="8" t="s">
        <v>9242</v>
      </c>
      <c r="K268" s="8" t="str">
        <f>VLOOKUP(payroll_active[[#This Row],[Works for Corrected Majority]],[1]!Table1[#Data],2,0)</f>
        <v>476549198</v>
      </c>
      <c r="L268" s="8" t="s">
        <v>9242</v>
      </c>
      <c r="M268" s="7" t="str">
        <f>VLOOKUP(payroll_active[[#This Row],[Works for Group -OLD]], [1]!all_groups[#All], 2, 0)</f>
        <v>476549198</v>
      </c>
      <c r="N268" s="6" t="s">
        <v>63</v>
      </c>
      <c r="O268" s="6" t="s">
        <v>62</v>
      </c>
      <c r="P268" s="6" t="s">
        <v>69</v>
      </c>
      <c r="Q268" s="7"/>
      <c r="R268" s="9" t="s">
        <v>9253</v>
      </c>
      <c r="S268" s="9" t="s">
        <v>9244</v>
      </c>
      <c r="T268" s="9" t="s">
        <v>9245</v>
      </c>
      <c r="U268" s="9" t="s">
        <v>9165</v>
      </c>
      <c r="V268" s="9" t="s">
        <v>8501</v>
      </c>
      <c r="W268" s="4"/>
      <c r="AI268" s="4"/>
      <c r="AJ268" s="4"/>
      <c r="AK268" s="4"/>
    </row>
    <row r="269" spans="1:37" x14ac:dyDescent="0.2">
      <c r="A269" s="6" t="s">
        <v>3860</v>
      </c>
      <c r="B269" s="7" t="str">
        <f>VLOOKUP(payroll_active[[#This Row],[Full Name]], [1]!all_ppl_post[#Data], 2, 0)</f>
        <v>567260942</v>
      </c>
      <c r="C269" s="8" t="s">
        <v>3861</v>
      </c>
      <c r="D269" s="8" t="s">
        <v>3862</v>
      </c>
      <c r="E269" s="8" t="s">
        <v>1308</v>
      </c>
      <c r="F269" s="8" t="s">
        <v>408</v>
      </c>
      <c r="G269" s="8" t="s">
        <v>526</v>
      </c>
      <c r="H269" s="8" t="s">
        <v>9241</v>
      </c>
      <c r="I269" s="7" t="str">
        <f>VLOOKUP(payroll_active[[#This Row],[Reports to Person]], [1]!all_people[#All], 2, 0)</f>
        <v>476544380</v>
      </c>
      <c r="J269" s="8" t="s">
        <v>9242</v>
      </c>
      <c r="K269" s="8" t="str">
        <f>VLOOKUP(payroll_active[[#This Row],[Works for Corrected Majority]],[1]!Table1[#Data],2,0)</f>
        <v>476549198</v>
      </c>
      <c r="L269" s="8" t="s">
        <v>9242</v>
      </c>
      <c r="M269" s="7" t="str">
        <f>VLOOKUP(payroll_active[[#This Row],[Works for Group -OLD]], [1]!all_groups[#All], 2, 0)</f>
        <v>476549198</v>
      </c>
      <c r="N269" s="6" t="s">
        <v>63</v>
      </c>
      <c r="O269" s="6" t="s">
        <v>62</v>
      </c>
      <c r="P269" s="6" t="s">
        <v>69</v>
      </c>
      <c r="Q269" s="7"/>
      <c r="R269" s="9" t="s">
        <v>9243</v>
      </c>
      <c r="S269" s="9" t="s">
        <v>9244</v>
      </c>
      <c r="T269" s="9" t="s">
        <v>9245</v>
      </c>
      <c r="U269" s="9" t="s">
        <v>9246</v>
      </c>
      <c r="V269" s="9" t="s">
        <v>8501</v>
      </c>
      <c r="W269" s="4"/>
      <c r="AI269" s="4"/>
      <c r="AJ269" s="4"/>
      <c r="AK269" s="4"/>
    </row>
    <row r="270" spans="1:37" x14ac:dyDescent="0.2">
      <c r="A270" s="6" t="s">
        <v>3230</v>
      </c>
      <c r="B270" s="7" t="str">
        <f>VLOOKUP(payroll_active[[#This Row],[Full Name]], [1]!all_ppl_post[#Data], 2, 0)</f>
        <v>567679206</v>
      </c>
      <c r="C270" s="8" t="s">
        <v>3231</v>
      </c>
      <c r="D270" s="8" t="s">
        <v>2581</v>
      </c>
      <c r="E270" s="8" t="s">
        <v>464</v>
      </c>
      <c r="F270" s="8" t="s">
        <v>408</v>
      </c>
      <c r="G270" s="8" t="s">
        <v>526</v>
      </c>
      <c r="H270" s="8" t="s">
        <v>9241</v>
      </c>
      <c r="I270" s="7" t="str">
        <f>VLOOKUP(payroll_active[[#This Row],[Reports to Person]], [1]!all_people[#All], 2, 0)</f>
        <v>476544380</v>
      </c>
      <c r="J270" s="8" t="s">
        <v>9242</v>
      </c>
      <c r="K270" s="8" t="str">
        <f>VLOOKUP(payroll_active[[#This Row],[Works for Corrected Majority]],[1]!Table1[#Data],2,0)</f>
        <v>476549198</v>
      </c>
      <c r="L270" s="8" t="s">
        <v>9242</v>
      </c>
      <c r="M270" s="7" t="str">
        <f>VLOOKUP(payroll_active[[#This Row],[Works for Group -OLD]], [1]!all_groups[#All], 2, 0)</f>
        <v>476549198</v>
      </c>
      <c r="N270" s="6" t="s">
        <v>63</v>
      </c>
      <c r="O270" s="6" t="s">
        <v>62</v>
      </c>
      <c r="P270" s="6" t="s">
        <v>69</v>
      </c>
      <c r="Q270" s="7"/>
      <c r="R270" s="9" t="s">
        <v>9257</v>
      </c>
      <c r="S270" s="9" t="s">
        <v>9244</v>
      </c>
      <c r="T270" s="9" t="s">
        <v>9245</v>
      </c>
      <c r="U270" s="9" t="s">
        <v>8572</v>
      </c>
      <c r="V270" s="9" t="s">
        <v>8501</v>
      </c>
      <c r="W270" s="4"/>
      <c r="AI270" s="4"/>
      <c r="AJ270" s="4"/>
      <c r="AK270" s="4"/>
    </row>
    <row r="271" spans="1:37" x14ac:dyDescent="0.2">
      <c r="A271" s="6" t="s">
        <v>1270</v>
      </c>
      <c r="B271" s="7" t="str">
        <f>VLOOKUP(payroll_active[[#This Row],[Full Name]], [1]!all_ppl_post[#Data], 2, 0)</f>
        <v>826426402</v>
      </c>
      <c r="C271" s="8" t="s">
        <v>1271</v>
      </c>
      <c r="D271" s="8" t="s">
        <v>1272</v>
      </c>
      <c r="E271" s="8" t="s">
        <v>1273</v>
      </c>
      <c r="F271" s="8" t="s">
        <v>408</v>
      </c>
      <c r="G271" s="8" t="s">
        <v>526</v>
      </c>
      <c r="H271" s="8" t="s">
        <v>9241</v>
      </c>
      <c r="I271" s="7" t="str">
        <f>VLOOKUP(payroll_active[[#This Row],[Reports to Person]], [1]!all_people[#All], 2, 0)</f>
        <v>476544380</v>
      </c>
      <c r="J271" s="8" t="s">
        <v>9242</v>
      </c>
      <c r="K271" s="8" t="str">
        <f>VLOOKUP(payroll_active[[#This Row],[Works for Corrected Majority]],[1]!Table1[#Data],2,0)</f>
        <v>476549198</v>
      </c>
      <c r="L271" s="8" t="s">
        <v>9242</v>
      </c>
      <c r="M271" s="7" t="str">
        <f>VLOOKUP(payroll_active[[#This Row],[Works for Group -OLD]], [1]!all_groups[#All], 2, 0)</f>
        <v>476549198</v>
      </c>
      <c r="N271" s="6" t="s">
        <v>63</v>
      </c>
      <c r="O271" s="6" t="s">
        <v>62</v>
      </c>
      <c r="P271" s="6" t="s">
        <v>69</v>
      </c>
      <c r="Q271" s="7"/>
      <c r="R271" s="9" t="s">
        <v>9255</v>
      </c>
      <c r="S271" s="9" t="s">
        <v>9244</v>
      </c>
      <c r="T271" s="9" t="s">
        <v>9245</v>
      </c>
      <c r="U271" s="9" t="s">
        <v>9256</v>
      </c>
      <c r="V271" s="9" t="s">
        <v>8501</v>
      </c>
      <c r="W271" s="4"/>
      <c r="AI271" s="4"/>
      <c r="AJ271" s="4"/>
      <c r="AK271" s="4"/>
    </row>
    <row r="272" spans="1:37" x14ac:dyDescent="0.2">
      <c r="A272" s="6" t="s">
        <v>7879</v>
      </c>
      <c r="B272" s="7" t="str">
        <f>VLOOKUP(payroll_active[[#This Row],[Full Name]], [1]!all_ppl_post[#Data], 2, 0)</f>
        <v>476542533</v>
      </c>
      <c r="C272" s="8" t="s">
        <v>7880</v>
      </c>
      <c r="D272" s="8" t="s">
        <v>7881</v>
      </c>
      <c r="E272" s="8" t="s">
        <v>426</v>
      </c>
      <c r="F272" s="8" t="s">
        <v>408</v>
      </c>
      <c r="G272" s="8" t="s">
        <v>407</v>
      </c>
      <c r="H272" s="8" t="s">
        <v>9847</v>
      </c>
      <c r="I272" s="7" t="str">
        <f>VLOOKUP(payroll_active[[#This Row],[Reports to Person]], [1]!all_people[#All], 2, 0)</f>
        <v>476544436</v>
      </c>
      <c r="J272" s="8" t="s">
        <v>9848</v>
      </c>
      <c r="K272" s="8" t="str">
        <f>VLOOKUP(payroll_active[[#This Row],[Works for Corrected Majority]],[1]!Table1[#Data],2,0)</f>
        <v>476549411</v>
      </c>
      <c r="L272" s="8" t="s">
        <v>9848</v>
      </c>
      <c r="M272" s="7" t="str">
        <f>VLOOKUP(payroll_active[[#This Row],[Works for Group -OLD]], [1]!all_groups[#All], 2, 0)</f>
        <v>476549411</v>
      </c>
      <c r="N272" s="6" t="s">
        <v>63</v>
      </c>
      <c r="O272" s="6" t="s">
        <v>62</v>
      </c>
      <c r="P272" s="6" t="s">
        <v>69</v>
      </c>
      <c r="Q272" s="7"/>
      <c r="R272" s="9" t="s">
        <v>9854</v>
      </c>
      <c r="S272" s="9" t="s">
        <v>9850</v>
      </c>
      <c r="T272" s="9" t="s">
        <v>8512</v>
      </c>
      <c r="U272" s="9" t="s">
        <v>8549</v>
      </c>
      <c r="V272" s="9" t="s">
        <v>8501</v>
      </c>
      <c r="W272" s="4"/>
      <c r="AI272" s="4"/>
      <c r="AJ272" s="4"/>
      <c r="AK272" s="4"/>
    </row>
    <row r="273" spans="1:37" x14ac:dyDescent="0.2">
      <c r="A273" s="6" t="s">
        <v>7862</v>
      </c>
      <c r="B273" s="7" t="str">
        <f>VLOOKUP(payroll_active[[#This Row],[Full Name]], [1]!all_ppl_post[#Data], 2, 0)</f>
        <v>476542542</v>
      </c>
      <c r="C273" s="8" t="s">
        <v>7863</v>
      </c>
      <c r="D273" s="8" t="s">
        <v>7448</v>
      </c>
      <c r="E273" s="8" t="s">
        <v>7864</v>
      </c>
      <c r="F273" s="8" t="s">
        <v>408</v>
      </c>
      <c r="G273" s="8" t="s">
        <v>407</v>
      </c>
      <c r="H273" s="8" t="s">
        <v>9847</v>
      </c>
      <c r="I273" s="7" t="str">
        <f>VLOOKUP(payroll_active[[#This Row],[Reports to Person]], [1]!all_people[#All], 2, 0)</f>
        <v>476544436</v>
      </c>
      <c r="J273" s="8" t="s">
        <v>9848</v>
      </c>
      <c r="K273" s="8" t="str">
        <f>VLOOKUP(payroll_active[[#This Row],[Works for Corrected Majority]],[1]!Table1[#Data],2,0)</f>
        <v>476549411</v>
      </c>
      <c r="L273" s="8" t="s">
        <v>9848</v>
      </c>
      <c r="M273" s="7" t="str">
        <f>VLOOKUP(payroll_active[[#This Row],[Works for Group -OLD]], [1]!all_groups[#All], 2, 0)</f>
        <v>476549411</v>
      </c>
      <c r="N273" s="6" t="s">
        <v>63</v>
      </c>
      <c r="O273" s="6" t="s">
        <v>62</v>
      </c>
      <c r="P273" s="6" t="s">
        <v>69</v>
      </c>
      <c r="Q273" s="7"/>
      <c r="R273" s="9" t="s">
        <v>9856</v>
      </c>
      <c r="S273" s="9" t="s">
        <v>9850</v>
      </c>
      <c r="T273" s="9" t="s">
        <v>8512</v>
      </c>
      <c r="U273" s="9" t="s">
        <v>9857</v>
      </c>
      <c r="V273" s="9" t="s">
        <v>8501</v>
      </c>
      <c r="W273" s="4"/>
      <c r="AI273" s="4"/>
      <c r="AJ273" s="4"/>
      <c r="AK273" s="4"/>
    </row>
    <row r="274" spans="1:37" x14ac:dyDescent="0.2">
      <c r="A274" s="6" t="s">
        <v>7239</v>
      </c>
      <c r="B274" s="7" t="str">
        <f>VLOOKUP(payroll_active[[#This Row],[Full Name]], [1]!all_ppl_post[#Data], 2, 0)</f>
        <v>476543351</v>
      </c>
      <c r="C274" s="8" t="s">
        <v>7240</v>
      </c>
      <c r="D274" s="8" t="s">
        <v>7241</v>
      </c>
      <c r="E274" s="8" t="s">
        <v>464</v>
      </c>
      <c r="F274" s="8" t="s">
        <v>408</v>
      </c>
      <c r="G274" s="8" t="s">
        <v>526</v>
      </c>
      <c r="H274" s="8" t="s">
        <v>9847</v>
      </c>
      <c r="I274" s="7" t="str">
        <f>VLOOKUP(payroll_active[[#This Row],[Reports to Person]], [1]!all_people[#All], 2, 0)</f>
        <v>476544436</v>
      </c>
      <c r="J274" s="8" t="s">
        <v>9848</v>
      </c>
      <c r="K274" s="8" t="str">
        <f>VLOOKUP(payroll_active[[#This Row],[Works for Corrected Majority]],[1]!Table1[#Data],2,0)</f>
        <v>476549411</v>
      </c>
      <c r="L274" s="8" t="s">
        <v>9848</v>
      </c>
      <c r="M274" s="7" t="str">
        <f>VLOOKUP(payroll_active[[#This Row],[Works for Group -OLD]], [1]!all_groups[#All], 2, 0)</f>
        <v>476549411</v>
      </c>
      <c r="N274" s="6" t="s">
        <v>63</v>
      </c>
      <c r="O274" s="6" t="s">
        <v>62</v>
      </c>
      <c r="P274" s="6" t="s">
        <v>69</v>
      </c>
      <c r="Q274" s="7"/>
      <c r="R274" s="9" t="s">
        <v>9859</v>
      </c>
      <c r="S274" s="9" t="s">
        <v>9850</v>
      </c>
      <c r="T274" s="9" t="s">
        <v>9852</v>
      </c>
      <c r="U274" s="9" t="s">
        <v>8572</v>
      </c>
      <c r="V274" s="9" t="s">
        <v>8501</v>
      </c>
      <c r="W274" s="4"/>
      <c r="AI274" s="4"/>
      <c r="AJ274" s="4"/>
      <c r="AK274" s="4"/>
    </row>
    <row r="275" spans="1:37" x14ac:dyDescent="0.2">
      <c r="A275" s="6" t="s">
        <v>3329</v>
      </c>
      <c r="B275" s="7" t="str">
        <f>VLOOKUP(payroll_active[[#This Row],[Full Name]], [1]!all_ppl_post[#Data], 2, 0)</f>
        <v>567679156</v>
      </c>
      <c r="C275" s="8" t="s">
        <v>3330</v>
      </c>
      <c r="D275" s="8" t="s">
        <v>3331</v>
      </c>
      <c r="E275" s="8" t="s">
        <v>3332</v>
      </c>
      <c r="F275" s="8" t="s">
        <v>408</v>
      </c>
      <c r="G275" s="8" t="s">
        <v>526</v>
      </c>
      <c r="H275" s="8" t="s">
        <v>9847</v>
      </c>
      <c r="I275" s="7" t="str">
        <f>VLOOKUP(payroll_active[[#This Row],[Reports to Person]], [1]!all_people[#All], 2, 0)</f>
        <v>476544436</v>
      </c>
      <c r="J275" s="8" t="s">
        <v>9848</v>
      </c>
      <c r="K275" s="8" t="str">
        <f>VLOOKUP(payroll_active[[#This Row],[Works for Corrected Majority]],[1]!Table1[#Data],2,0)</f>
        <v>476549411</v>
      </c>
      <c r="L275" s="8" t="s">
        <v>9848</v>
      </c>
      <c r="M275" s="7" t="str">
        <f>VLOOKUP(payroll_active[[#This Row],[Works for Group -OLD]], [1]!all_groups[#All], 2, 0)</f>
        <v>476549411</v>
      </c>
      <c r="N275" s="6" t="s">
        <v>63</v>
      </c>
      <c r="O275" s="6" t="s">
        <v>62</v>
      </c>
      <c r="P275" s="6" t="s">
        <v>69</v>
      </c>
      <c r="Q275" s="7"/>
      <c r="R275" s="9" t="s">
        <v>9855</v>
      </c>
      <c r="S275" s="9" t="s">
        <v>9850</v>
      </c>
      <c r="T275" s="9" t="s">
        <v>9852</v>
      </c>
      <c r="U275" s="9" t="s">
        <v>9339</v>
      </c>
      <c r="V275" s="9" t="s">
        <v>8501</v>
      </c>
      <c r="W275" s="4"/>
      <c r="AI275" s="4"/>
      <c r="AJ275" s="4"/>
      <c r="AK275" s="4"/>
    </row>
    <row r="276" spans="1:37" x14ac:dyDescent="0.2">
      <c r="A276" s="6" t="s">
        <v>3318</v>
      </c>
      <c r="B276" s="7" t="str">
        <f>VLOOKUP(payroll_active[[#This Row],[Full Name]], [1]!all_ppl_post[#Data], 2, 0)</f>
        <v>567679160</v>
      </c>
      <c r="C276" s="8" t="s">
        <v>3319</v>
      </c>
      <c r="D276" s="8" t="s">
        <v>3320</v>
      </c>
      <c r="E276" s="8" t="s">
        <v>2627</v>
      </c>
      <c r="F276" s="8" t="s">
        <v>408</v>
      </c>
      <c r="G276" s="8" t="s">
        <v>526</v>
      </c>
      <c r="H276" s="8" t="s">
        <v>9847</v>
      </c>
      <c r="I276" s="7" t="str">
        <f>VLOOKUP(payroll_active[[#This Row],[Reports to Person]], [1]!all_people[#All], 2, 0)</f>
        <v>476544436</v>
      </c>
      <c r="J276" s="8" t="s">
        <v>9848</v>
      </c>
      <c r="K276" s="8" t="str">
        <f>VLOOKUP(payroll_active[[#This Row],[Works for Corrected Majority]],[1]!Table1[#Data],2,0)</f>
        <v>476549411</v>
      </c>
      <c r="L276" s="8" t="s">
        <v>9848</v>
      </c>
      <c r="M276" s="7" t="str">
        <f>VLOOKUP(payroll_active[[#This Row],[Works for Group -OLD]], [1]!all_groups[#All], 2, 0)</f>
        <v>476549411</v>
      </c>
      <c r="N276" s="6" t="s">
        <v>63</v>
      </c>
      <c r="O276" s="6" t="s">
        <v>62</v>
      </c>
      <c r="P276" s="6" t="s">
        <v>69</v>
      </c>
      <c r="Q276" s="7"/>
      <c r="R276" s="9" t="s">
        <v>9851</v>
      </c>
      <c r="S276" s="9" t="s">
        <v>9850</v>
      </c>
      <c r="T276" s="9" t="s">
        <v>9852</v>
      </c>
      <c r="U276" s="9" t="s">
        <v>9084</v>
      </c>
      <c r="V276" s="9" t="s">
        <v>8501</v>
      </c>
      <c r="W276" s="4"/>
      <c r="AI276" s="4"/>
      <c r="AJ276" s="4"/>
      <c r="AK276" s="4"/>
    </row>
    <row r="277" spans="1:37" x14ac:dyDescent="0.2">
      <c r="A277" s="6" t="s">
        <v>3313</v>
      </c>
      <c r="B277" s="7" t="str">
        <f>VLOOKUP(payroll_active[[#This Row],[Full Name]], [1]!all_ppl_post[#Data], 2, 0)</f>
        <v>567679165</v>
      </c>
      <c r="C277" s="8" t="s">
        <v>3314</v>
      </c>
      <c r="D277" s="8" t="s">
        <v>3315</v>
      </c>
      <c r="E277" s="8" t="s">
        <v>521</v>
      </c>
      <c r="F277" s="8" t="s">
        <v>408</v>
      </c>
      <c r="G277" s="8" t="s">
        <v>526</v>
      </c>
      <c r="H277" s="8" t="s">
        <v>9847</v>
      </c>
      <c r="I277" s="7" t="str">
        <f>VLOOKUP(payroll_active[[#This Row],[Reports to Person]], [1]!all_people[#All], 2, 0)</f>
        <v>476544436</v>
      </c>
      <c r="J277" s="8" t="s">
        <v>9848</v>
      </c>
      <c r="K277" s="8" t="str">
        <f>VLOOKUP(payroll_active[[#This Row],[Works for Corrected Majority]],[1]!Table1[#Data],2,0)</f>
        <v>476549411</v>
      </c>
      <c r="L277" s="8" t="s">
        <v>9848</v>
      </c>
      <c r="M277" s="7" t="str">
        <f>VLOOKUP(payroll_active[[#This Row],[Works for Group -OLD]], [1]!all_groups[#All], 2, 0)</f>
        <v>476549411</v>
      </c>
      <c r="N277" s="6" t="s">
        <v>63</v>
      </c>
      <c r="O277" s="6" t="s">
        <v>62</v>
      </c>
      <c r="P277" s="6" t="s">
        <v>69</v>
      </c>
      <c r="Q277" s="7"/>
      <c r="R277" s="9" t="s">
        <v>9853</v>
      </c>
      <c r="S277" s="9" t="s">
        <v>9850</v>
      </c>
      <c r="T277" s="9" t="s">
        <v>9852</v>
      </c>
      <c r="U277" s="9" t="s">
        <v>8507</v>
      </c>
      <c r="V277" s="9" t="s">
        <v>8501</v>
      </c>
      <c r="W277" s="4"/>
      <c r="AI277" s="4"/>
      <c r="AJ277" s="4"/>
      <c r="AK277" s="4"/>
    </row>
    <row r="278" spans="1:37" x14ac:dyDescent="0.2">
      <c r="A278" s="6" t="s">
        <v>3308</v>
      </c>
      <c r="B278" s="7" t="str">
        <f>VLOOKUP(payroll_active[[#This Row],[Full Name]], [1]!all_ppl_post[#Data], 2, 0)</f>
        <v>567679166</v>
      </c>
      <c r="C278" s="8" t="s">
        <v>1706</v>
      </c>
      <c r="D278" s="8" t="s">
        <v>3309</v>
      </c>
      <c r="E278" s="8" t="s">
        <v>3310</v>
      </c>
      <c r="F278" s="8" t="s">
        <v>408</v>
      </c>
      <c r="G278" s="8" t="s">
        <v>526</v>
      </c>
      <c r="H278" s="8" t="s">
        <v>9847</v>
      </c>
      <c r="I278" s="7" t="str">
        <f>VLOOKUP(payroll_active[[#This Row],[Reports to Person]], [1]!all_people[#All], 2, 0)</f>
        <v>476544436</v>
      </c>
      <c r="J278" s="8" t="s">
        <v>9848</v>
      </c>
      <c r="K278" s="8" t="str">
        <f>VLOOKUP(payroll_active[[#This Row],[Works for Corrected Majority]],[1]!Table1[#Data],2,0)</f>
        <v>476549411</v>
      </c>
      <c r="L278" s="8" t="s">
        <v>9848</v>
      </c>
      <c r="M278" s="7" t="str">
        <f>VLOOKUP(payroll_active[[#This Row],[Works for Group -OLD]], [1]!all_groups[#All], 2, 0)</f>
        <v>476549411</v>
      </c>
      <c r="N278" s="6" t="s">
        <v>63</v>
      </c>
      <c r="O278" s="6" t="s">
        <v>62</v>
      </c>
      <c r="P278" s="6" t="s">
        <v>69</v>
      </c>
      <c r="Q278" s="7"/>
      <c r="R278" s="9" t="s">
        <v>9858</v>
      </c>
      <c r="S278" s="9" t="s">
        <v>9850</v>
      </c>
      <c r="T278" s="9" t="s">
        <v>9852</v>
      </c>
      <c r="U278" s="9" t="s">
        <v>8648</v>
      </c>
      <c r="V278" s="9" t="s">
        <v>8501</v>
      </c>
      <c r="W278" s="4"/>
      <c r="AI278" s="4"/>
      <c r="AJ278" s="4"/>
      <c r="AK278" s="4"/>
    </row>
    <row r="279" spans="1:37" x14ac:dyDescent="0.2">
      <c r="A279" s="6" t="s">
        <v>2822</v>
      </c>
      <c r="B279" s="7" t="str">
        <f>VLOOKUP(payroll_active[[#This Row],[Full Name]], [1]!all_ppl_post[#Data], 2, 0)</f>
        <v>568446719</v>
      </c>
      <c r="C279" s="8" t="s">
        <v>2823</v>
      </c>
      <c r="D279" s="8" t="s">
        <v>2824</v>
      </c>
      <c r="E279" s="8" t="s">
        <v>513</v>
      </c>
      <c r="F279" s="8" t="s">
        <v>408</v>
      </c>
      <c r="G279" s="8" t="s">
        <v>407</v>
      </c>
      <c r="H279" s="8" t="s">
        <v>9847</v>
      </c>
      <c r="I279" s="7" t="str">
        <f>VLOOKUP(payroll_active[[#This Row],[Reports to Person]], [1]!all_people[#All], 2, 0)</f>
        <v>476544436</v>
      </c>
      <c r="J279" s="8" t="s">
        <v>9848</v>
      </c>
      <c r="K279" s="8" t="str">
        <f>VLOOKUP(payroll_active[[#This Row],[Works for Corrected Majority]],[1]!Table1[#Data],2,0)</f>
        <v>476549411</v>
      </c>
      <c r="L279" s="8" t="s">
        <v>9848</v>
      </c>
      <c r="M279" s="7" t="str">
        <f>VLOOKUP(payroll_active[[#This Row],[Works for Group -OLD]], [1]!all_groups[#All], 2, 0)</f>
        <v>476549411</v>
      </c>
      <c r="N279" s="6" t="s">
        <v>63</v>
      </c>
      <c r="O279" s="6" t="s">
        <v>62</v>
      </c>
      <c r="P279" s="6" t="s">
        <v>69</v>
      </c>
      <c r="Q279" s="7"/>
      <c r="R279" s="9" t="s">
        <v>9849</v>
      </c>
      <c r="S279" s="9" t="s">
        <v>9850</v>
      </c>
      <c r="T279" s="9" t="s">
        <v>8512</v>
      </c>
      <c r="U279" s="9" t="s">
        <v>8570</v>
      </c>
      <c r="V279" s="9" t="s">
        <v>8501</v>
      </c>
      <c r="W279" s="4"/>
      <c r="AI279" s="4"/>
      <c r="AJ279" s="4"/>
      <c r="AK279" s="4"/>
    </row>
    <row r="280" spans="1:37" x14ac:dyDescent="0.2">
      <c r="A280" s="6" t="s">
        <v>906</v>
      </c>
      <c r="B280" s="7" t="str">
        <f>VLOOKUP(payroll_active[[#This Row],[Full Name]], [1]!all_ppl_post[#Data], 2, 0)</f>
        <v>1042183371</v>
      </c>
      <c r="C280" s="8" t="s">
        <v>907</v>
      </c>
      <c r="D280" s="8" t="s">
        <v>908</v>
      </c>
      <c r="E280" s="8" t="s">
        <v>434</v>
      </c>
      <c r="F280" s="8" t="s">
        <v>408</v>
      </c>
      <c r="G280" s="8" t="s">
        <v>526</v>
      </c>
      <c r="H280" s="8" t="s">
        <v>8838</v>
      </c>
      <c r="I280" s="7" t="str">
        <f>VLOOKUP(payroll_active[[#This Row],[Reports to Person]], [1]!all_people[#All], 2, 0)</f>
        <v>476544595</v>
      </c>
      <c r="J280" s="8" t="s">
        <v>8839</v>
      </c>
      <c r="K280" s="8" t="str">
        <f>VLOOKUP(payroll_active[[#This Row],[Works for Corrected Majority]],[1]!Table1[#Data],2,0)</f>
        <v>558405223</v>
      </c>
      <c r="L280" s="8" t="s">
        <v>8839</v>
      </c>
      <c r="M280" s="7" t="str">
        <f>VLOOKUP(payroll_active[[#This Row],[Works for Group -OLD]], [1]!all_groups[#All], 2, 0)</f>
        <v>558405223</v>
      </c>
      <c r="N280" s="6" t="s">
        <v>63</v>
      </c>
      <c r="O280" s="6" t="s">
        <v>62</v>
      </c>
      <c r="P280" s="6" t="s">
        <v>69</v>
      </c>
      <c r="Q280" s="7"/>
      <c r="R280" s="9" t="s">
        <v>8858</v>
      </c>
      <c r="S280" s="9" t="s">
        <v>8841</v>
      </c>
      <c r="T280" s="9" t="s">
        <v>8842</v>
      </c>
      <c r="U280" s="9" t="s">
        <v>8515</v>
      </c>
      <c r="V280" s="9" t="s">
        <v>8501</v>
      </c>
      <c r="W280" s="4"/>
      <c r="AI280" s="4"/>
      <c r="AJ280" s="4"/>
      <c r="AK280" s="4"/>
    </row>
    <row r="281" spans="1:37" x14ac:dyDescent="0.2">
      <c r="A281" s="6" t="s">
        <v>901</v>
      </c>
      <c r="B281" s="7" t="str">
        <f>VLOOKUP(payroll_active[[#This Row],[Full Name]], [1]!all_ppl_post[#Data], 2, 0)</f>
        <v>1042183372</v>
      </c>
      <c r="C281" s="8" t="s">
        <v>902</v>
      </c>
      <c r="D281" s="8" t="s">
        <v>903</v>
      </c>
      <c r="E281" s="8" t="s">
        <v>434</v>
      </c>
      <c r="F281" s="8" t="s">
        <v>408</v>
      </c>
      <c r="G281" s="8" t="s">
        <v>526</v>
      </c>
      <c r="H281" s="8" t="s">
        <v>8838</v>
      </c>
      <c r="I281" s="7" t="str">
        <f>VLOOKUP(payroll_active[[#This Row],[Reports to Person]], [1]!all_people[#All], 2, 0)</f>
        <v>476544595</v>
      </c>
      <c r="J281" s="8" t="s">
        <v>8839</v>
      </c>
      <c r="K281" s="8" t="str">
        <f>VLOOKUP(payroll_active[[#This Row],[Works for Corrected Majority]],[1]!Table1[#Data],2,0)</f>
        <v>558405223</v>
      </c>
      <c r="L281" s="8" t="s">
        <v>8839</v>
      </c>
      <c r="M281" s="7" t="str">
        <f>VLOOKUP(payroll_active[[#This Row],[Works for Group -OLD]], [1]!all_groups[#All], 2, 0)</f>
        <v>558405223</v>
      </c>
      <c r="N281" s="6" t="s">
        <v>63</v>
      </c>
      <c r="O281" s="6" t="s">
        <v>62</v>
      </c>
      <c r="P281" s="6" t="s">
        <v>69</v>
      </c>
      <c r="Q281" s="7"/>
      <c r="R281" s="9" t="s">
        <v>8859</v>
      </c>
      <c r="S281" s="9" t="s">
        <v>8841</v>
      </c>
      <c r="T281" s="9" t="s">
        <v>8842</v>
      </c>
      <c r="U281" s="9" t="s">
        <v>8515</v>
      </c>
      <c r="V281" s="9" t="s">
        <v>8501</v>
      </c>
      <c r="W281" s="4"/>
      <c r="AI281" s="4"/>
      <c r="AJ281" s="4"/>
      <c r="AK281" s="4"/>
    </row>
    <row r="282" spans="1:37" x14ac:dyDescent="0.2">
      <c r="A282" s="6" t="s">
        <v>896</v>
      </c>
      <c r="B282" s="7" t="str">
        <f>VLOOKUP(payroll_active[[#This Row],[Full Name]], [1]!all_ppl_post[#Data], 2, 0)</f>
        <v>1042183373</v>
      </c>
      <c r="C282" s="8" t="s">
        <v>897</v>
      </c>
      <c r="D282" s="8" t="s">
        <v>898</v>
      </c>
      <c r="E282" s="8" t="s">
        <v>434</v>
      </c>
      <c r="F282" s="8" t="s">
        <v>408</v>
      </c>
      <c r="G282" s="8" t="s">
        <v>526</v>
      </c>
      <c r="H282" s="8" t="s">
        <v>8838</v>
      </c>
      <c r="I282" s="7" t="str">
        <f>VLOOKUP(payroll_active[[#This Row],[Reports to Person]], [1]!all_people[#All], 2, 0)</f>
        <v>476544595</v>
      </c>
      <c r="J282" s="8" t="s">
        <v>8839</v>
      </c>
      <c r="K282" s="8" t="str">
        <f>VLOOKUP(payroll_active[[#This Row],[Works for Corrected Majority]],[1]!Table1[#Data],2,0)</f>
        <v>558405223</v>
      </c>
      <c r="L282" s="8" t="s">
        <v>8839</v>
      </c>
      <c r="M282" s="7" t="str">
        <f>VLOOKUP(payroll_active[[#This Row],[Works for Group -OLD]], [1]!all_groups[#All], 2, 0)</f>
        <v>558405223</v>
      </c>
      <c r="N282" s="6" t="s">
        <v>63</v>
      </c>
      <c r="O282" s="6" t="s">
        <v>62</v>
      </c>
      <c r="P282" s="6" t="s">
        <v>69</v>
      </c>
      <c r="Q282" s="7"/>
      <c r="R282" s="9" t="s">
        <v>8860</v>
      </c>
      <c r="S282" s="9" t="s">
        <v>8841</v>
      </c>
      <c r="T282" s="9" t="s">
        <v>8842</v>
      </c>
      <c r="U282" s="9" t="s">
        <v>8515</v>
      </c>
      <c r="V282" s="9" t="s">
        <v>8501</v>
      </c>
      <c r="W282" s="4"/>
      <c r="AI282" s="4"/>
      <c r="AJ282" s="4"/>
      <c r="AK282" s="4"/>
    </row>
    <row r="283" spans="1:37" x14ac:dyDescent="0.2">
      <c r="A283" s="6" t="s">
        <v>7805</v>
      </c>
      <c r="B283" s="7" t="str">
        <f>VLOOKUP(payroll_active[[#This Row],[Full Name]], [1]!all_ppl_post[#Data], 2, 0)</f>
        <v>476542588</v>
      </c>
      <c r="C283" s="8" t="s">
        <v>7806</v>
      </c>
      <c r="D283" s="8" t="s">
        <v>7807</v>
      </c>
      <c r="E283" s="8" t="s">
        <v>434</v>
      </c>
      <c r="F283" s="8" t="s">
        <v>408</v>
      </c>
      <c r="G283" s="8" t="s">
        <v>526</v>
      </c>
      <c r="H283" s="8" t="s">
        <v>8838</v>
      </c>
      <c r="I283" s="7" t="str">
        <f>VLOOKUP(payroll_active[[#This Row],[Reports to Person]], [1]!all_people[#All], 2, 0)</f>
        <v>476544595</v>
      </c>
      <c r="J283" s="8" t="s">
        <v>8839</v>
      </c>
      <c r="K283" s="8" t="str">
        <f>VLOOKUP(payroll_active[[#This Row],[Works for Corrected Majority]],[1]!Table1[#Data],2,0)</f>
        <v>558405223</v>
      </c>
      <c r="L283" s="8" t="s">
        <v>8839</v>
      </c>
      <c r="M283" s="7" t="str">
        <f>VLOOKUP(payroll_active[[#This Row],[Works for Group -OLD]], [1]!all_groups[#All], 2, 0)</f>
        <v>558405223</v>
      </c>
      <c r="N283" s="6" t="s">
        <v>63</v>
      </c>
      <c r="O283" s="6" t="s">
        <v>62</v>
      </c>
      <c r="P283" s="6" t="s">
        <v>69</v>
      </c>
      <c r="Q283" s="7"/>
      <c r="R283" s="9" t="s">
        <v>8850</v>
      </c>
      <c r="S283" s="9" t="s">
        <v>8841</v>
      </c>
      <c r="T283" s="9" t="s">
        <v>8842</v>
      </c>
      <c r="U283" s="9" t="s">
        <v>8515</v>
      </c>
      <c r="V283" s="9" t="s">
        <v>8501</v>
      </c>
      <c r="W283" s="4"/>
      <c r="AI283" s="4"/>
      <c r="AJ283" s="4"/>
      <c r="AK283" s="4"/>
    </row>
    <row r="284" spans="1:37" x14ac:dyDescent="0.2">
      <c r="A284" s="6" t="s">
        <v>7141</v>
      </c>
      <c r="B284" s="7" t="str">
        <f>VLOOKUP(payroll_active[[#This Row],[Full Name]], [1]!all_ppl_post[#Data], 2, 0)</f>
        <v>476543431</v>
      </c>
      <c r="C284" s="8" t="s">
        <v>7015</v>
      </c>
      <c r="D284" s="8" t="s">
        <v>7142</v>
      </c>
      <c r="E284" s="8" t="s">
        <v>916</v>
      </c>
      <c r="F284" s="8" t="s">
        <v>408</v>
      </c>
      <c r="G284" s="8" t="s">
        <v>407</v>
      </c>
      <c r="H284" s="8" t="s">
        <v>8838</v>
      </c>
      <c r="I284" s="7" t="str">
        <f>VLOOKUP(payroll_active[[#This Row],[Reports to Person]], [1]!all_people[#All], 2, 0)</f>
        <v>476544595</v>
      </c>
      <c r="J284" s="8" t="s">
        <v>8839</v>
      </c>
      <c r="K284" s="8" t="str">
        <f>VLOOKUP(payroll_active[[#This Row],[Works for Corrected Majority]],[1]!Table1[#Data],2,0)</f>
        <v>558405223</v>
      </c>
      <c r="L284" s="8" t="s">
        <v>8839</v>
      </c>
      <c r="M284" s="7" t="str">
        <f>VLOOKUP(payroll_active[[#This Row],[Works for Group -OLD]], [1]!all_groups[#All], 2, 0)</f>
        <v>558405223</v>
      </c>
      <c r="N284" s="6" t="s">
        <v>63</v>
      </c>
      <c r="O284" s="6" t="s">
        <v>62</v>
      </c>
      <c r="P284" s="6" t="s">
        <v>69</v>
      </c>
      <c r="Q284" s="7"/>
      <c r="R284" s="9" t="s">
        <v>8846</v>
      </c>
      <c r="S284" s="9" t="s">
        <v>8841</v>
      </c>
      <c r="T284" s="9" t="s">
        <v>8512</v>
      </c>
      <c r="U284" s="9" t="s">
        <v>8761</v>
      </c>
      <c r="V284" s="9" t="s">
        <v>8501</v>
      </c>
      <c r="W284" s="4"/>
      <c r="AI284" s="4"/>
      <c r="AJ284" s="4"/>
      <c r="AK284" s="4"/>
    </row>
    <row r="285" spans="1:37" x14ac:dyDescent="0.2">
      <c r="A285" s="6" t="s">
        <v>7131</v>
      </c>
      <c r="B285" s="7" t="str">
        <f>VLOOKUP(payroll_active[[#This Row],[Full Name]], [1]!all_ppl_post[#Data], 2, 0)</f>
        <v>476543438</v>
      </c>
      <c r="C285" s="8" t="s">
        <v>7132</v>
      </c>
      <c r="D285" s="8" t="s">
        <v>7133</v>
      </c>
      <c r="E285" s="8" t="s">
        <v>2104</v>
      </c>
      <c r="F285" s="8" t="s">
        <v>408</v>
      </c>
      <c r="G285" s="8" t="s">
        <v>526</v>
      </c>
      <c r="H285" s="8" t="s">
        <v>8838</v>
      </c>
      <c r="I285" s="7" t="str">
        <f>VLOOKUP(payroll_active[[#This Row],[Reports to Person]], [1]!all_people[#All], 2, 0)</f>
        <v>476544595</v>
      </c>
      <c r="J285" s="8" t="s">
        <v>8839</v>
      </c>
      <c r="K285" s="8" t="str">
        <f>VLOOKUP(payroll_active[[#This Row],[Works for Corrected Majority]],[1]!Table1[#Data],2,0)</f>
        <v>558405223</v>
      </c>
      <c r="L285" s="8" t="s">
        <v>8839</v>
      </c>
      <c r="M285" s="7" t="str">
        <f>VLOOKUP(payroll_active[[#This Row],[Works for Group -OLD]], [1]!all_groups[#All], 2, 0)</f>
        <v>558405223</v>
      </c>
      <c r="N285" s="6" t="s">
        <v>63</v>
      </c>
      <c r="O285" s="6" t="s">
        <v>62</v>
      </c>
      <c r="P285" s="6" t="s">
        <v>69</v>
      </c>
      <c r="Q285" s="7"/>
      <c r="R285" s="9" t="s">
        <v>8849</v>
      </c>
      <c r="S285" s="9" t="s">
        <v>8841</v>
      </c>
      <c r="T285" s="9" t="s">
        <v>8842</v>
      </c>
      <c r="U285" s="9" t="s">
        <v>8536</v>
      </c>
      <c r="V285" s="9" t="s">
        <v>8501</v>
      </c>
      <c r="W285" s="4"/>
      <c r="AI285" s="4"/>
      <c r="AJ285" s="4"/>
      <c r="AK285" s="4"/>
    </row>
    <row r="286" spans="1:37" x14ac:dyDescent="0.2">
      <c r="A286" s="6" t="s">
        <v>3034</v>
      </c>
      <c r="B286" s="7" t="str">
        <f>VLOOKUP(payroll_active[[#This Row],[Full Name]], [1]!all_ppl_post[#Data], 2, 0)</f>
        <v>567679298</v>
      </c>
      <c r="C286" s="8" t="s">
        <v>3035</v>
      </c>
      <c r="D286" s="8" t="s">
        <v>3036</v>
      </c>
      <c r="E286" s="8" t="s">
        <v>434</v>
      </c>
      <c r="F286" s="8" t="s">
        <v>408</v>
      </c>
      <c r="G286" s="8" t="s">
        <v>526</v>
      </c>
      <c r="H286" s="8" t="s">
        <v>8838</v>
      </c>
      <c r="I286" s="7" t="str">
        <f>VLOOKUP(payroll_active[[#This Row],[Reports to Person]], [1]!all_people[#All], 2, 0)</f>
        <v>476544595</v>
      </c>
      <c r="J286" s="8" t="s">
        <v>8839</v>
      </c>
      <c r="K286" s="8" t="str">
        <f>VLOOKUP(payroll_active[[#This Row],[Works for Corrected Majority]],[1]!Table1[#Data],2,0)</f>
        <v>558405223</v>
      </c>
      <c r="L286" s="8" t="s">
        <v>8839</v>
      </c>
      <c r="M286" s="7" t="str">
        <f>VLOOKUP(payroll_active[[#This Row],[Works for Group -OLD]], [1]!all_groups[#All], 2, 0)</f>
        <v>558405223</v>
      </c>
      <c r="N286" s="6" t="s">
        <v>63</v>
      </c>
      <c r="O286" s="6" t="s">
        <v>62</v>
      </c>
      <c r="P286" s="6" t="s">
        <v>69</v>
      </c>
      <c r="Q286" s="7"/>
      <c r="R286" s="9" t="s">
        <v>8845</v>
      </c>
      <c r="S286" s="9" t="s">
        <v>8841</v>
      </c>
      <c r="T286" s="9" t="s">
        <v>8842</v>
      </c>
      <c r="U286" s="9" t="s">
        <v>8515</v>
      </c>
      <c r="V286" s="9" t="s">
        <v>8501</v>
      </c>
      <c r="W286" s="4"/>
      <c r="AI286" s="4"/>
      <c r="AJ286" s="4"/>
      <c r="AK286" s="4"/>
    </row>
    <row r="287" spans="1:37" x14ac:dyDescent="0.2">
      <c r="A287" s="6" t="s">
        <v>3030</v>
      </c>
      <c r="B287" s="7" t="str">
        <f>VLOOKUP(payroll_active[[#This Row],[Full Name]], [1]!all_ppl_post[#Data], 2, 0)</f>
        <v>567679299</v>
      </c>
      <c r="C287" s="8" t="s">
        <v>444</v>
      </c>
      <c r="D287" s="8" t="s">
        <v>3031</v>
      </c>
      <c r="E287" s="8" t="s">
        <v>135</v>
      </c>
      <c r="F287" s="8" t="s">
        <v>408</v>
      </c>
      <c r="G287" s="8" t="s">
        <v>526</v>
      </c>
      <c r="H287" s="8" t="s">
        <v>8838</v>
      </c>
      <c r="I287" s="7" t="str">
        <f>VLOOKUP(payroll_active[[#This Row],[Reports to Person]], [1]!all_people[#All], 2, 0)</f>
        <v>476544595</v>
      </c>
      <c r="J287" s="8" t="s">
        <v>8839</v>
      </c>
      <c r="K287" s="8" t="str">
        <f>VLOOKUP(payroll_active[[#This Row],[Works for Corrected Majority]],[1]!Table1[#Data],2,0)</f>
        <v>558405223</v>
      </c>
      <c r="L287" s="8" t="s">
        <v>8839</v>
      </c>
      <c r="M287" s="7" t="str">
        <f>VLOOKUP(payroll_active[[#This Row],[Works for Group -OLD]], [1]!all_groups[#All], 2, 0)</f>
        <v>558405223</v>
      </c>
      <c r="N287" s="6" t="s">
        <v>63</v>
      </c>
      <c r="O287" s="6" t="s">
        <v>62</v>
      </c>
      <c r="P287" s="6" t="s">
        <v>69</v>
      </c>
      <c r="Q287" s="7"/>
      <c r="R287" s="9" t="s">
        <v>8855</v>
      </c>
      <c r="S287" s="9" t="s">
        <v>8841</v>
      </c>
      <c r="T287" s="9" t="s">
        <v>8842</v>
      </c>
      <c r="U287" s="9" t="s">
        <v>8625</v>
      </c>
      <c r="V287" s="9" t="s">
        <v>8501</v>
      </c>
      <c r="W287" s="4"/>
      <c r="AI287" s="4"/>
      <c r="AJ287" s="4"/>
      <c r="AK287" s="4"/>
    </row>
    <row r="288" spans="1:37" x14ac:dyDescent="0.2">
      <c r="A288" s="6" t="s">
        <v>3024</v>
      </c>
      <c r="B288" s="7" t="str">
        <f>VLOOKUP(payroll_active[[#This Row],[Full Name]], [1]!all_ppl_post[#Data], 2, 0)</f>
        <v>567679302</v>
      </c>
      <c r="C288" s="8" t="s">
        <v>3025</v>
      </c>
      <c r="D288" s="8" t="s">
        <v>3026</v>
      </c>
      <c r="E288" s="8" t="s">
        <v>434</v>
      </c>
      <c r="F288" s="8" t="s">
        <v>408</v>
      </c>
      <c r="G288" s="8" t="s">
        <v>526</v>
      </c>
      <c r="H288" s="8" t="s">
        <v>8838</v>
      </c>
      <c r="I288" s="7" t="str">
        <f>VLOOKUP(payroll_active[[#This Row],[Reports to Person]], [1]!all_people[#All], 2, 0)</f>
        <v>476544595</v>
      </c>
      <c r="J288" s="8" t="s">
        <v>8839</v>
      </c>
      <c r="K288" s="8" t="str">
        <f>VLOOKUP(payroll_active[[#This Row],[Works for Corrected Majority]],[1]!Table1[#Data],2,0)</f>
        <v>558405223</v>
      </c>
      <c r="L288" s="8" t="s">
        <v>8839</v>
      </c>
      <c r="M288" s="7" t="str">
        <f>VLOOKUP(payroll_active[[#This Row],[Works for Group -OLD]], [1]!all_groups[#All], 2, 0)</f>
        <v>558405223</v>
      </c>
      <c r="N288" s="6" t="s">
        <v>63</v>
      </c>
      <c r="O288" s="6" t="s">
        <v>62</v>
      </c>
      <c r="P288" s="6" t="s">
        <v>69</v>
      </c>
      <c r="Q288" s="7"/>
      <c r="R288" s="9" t="s">
        <v>8857</v>
      </c>
      <c r="S288" s="9" t="s">
        <v>8841</v>
      </c>
      <c r="T288" s="9" t="s">
        <v>8842</v>
      </c>
      <c r="U288" s="9" t="s">
        <v>8515</v>
      </c>
      <c r="V288" s="9" t="s">
        <v>8501</v>
      </c>
      <c r="W288" s="4"/>
      <c r="AI288" s="4"/>
      <c r="AJ288" s="4"/>
      <c r="AK288" s="4"/>
    </row>
    <row r="289" spans="1:37" x14ac:dyDescent="0.2">
      <c r="A289" s="6" t="s">
        <v>3020</v>
      </c>
      <c r="B289" s="7" t="str">
        <f>VLOOKUP(payroll_active[[#This Row],[Full Name]], [1]!all_ppl_post[#Data], 2, 0)</f>
        <v>567679303</v>
      </c>
      <c r="C289" s="8" t="s">
        <v>2606</v>
      </c>
      <c r="D289" s="8" t="s">
        <v>3021</v>
      </c>
      <c r="E289" s="8" t="s">
        <v>426</v>
      </c>
      <c r="F289" s="8" t="s">
        <v>408</v>
      </c>
      <c r="G289" s="8" t="s">
        <v>526</v>
      </c>
      <c r="H289" s="8" t="s">
        <v>8838</v>
      </c>
      <c r="I289" s="7" t="str">
        <f>VLOOKUP(payroll_active[[#This Row],[Reports to Person]], [1]!all_people[#All], 2, 0)</f>
        <v>476544595</v>
      </c>
      <c r="J289" s="8" t="s">
        <v>8839</v>
      </c>
      <c r="K289" s="8" t="str">
        <f>VLOOKUP(payroll_active[[#This Row],[Works for Corrected Majority]],[1]!Table1[#Data],2,0)</f>
        <v>558405223</v>
      </c>
      <c r="L289" s="8" t="s">
        <v>8839</v>
      </c>
      <c r="M289" s="7" t="str">
        <f>VLOOKUP(payroll_active[[#This Row],[Works for Group -OLD]], [1]!all_groups[#All], 2, 0)</f>
        <v>558405223</v>
      </c>
      <c r="N289" s="6" t="s">
        <v>63</v>
      </c>
      <c r="O289" s="6" t="s">
        <v>62</v>
      </c>
      <c r="P289" s="6" t="s">
        <v>69</v>
      </c>
      <c r="Q289" s="7"/>
      <c r="R289" s="9" t="s">
        <v>8848</v>
      </c>
      <c r="S289" s="9" t="s">
        <v>8841</v>
      </c>
      <c r="T289" s="9" t="s">
        <v>8842</v>
      </c>
      <c r="U289" s="9" t="s">
        <v>8549</v>
      </c>
      <c r="V289" s="9" t="s">
        <v>8501</v>
      </c>
      <c r="W289" s="4"/>
      <c r="AI289" s="4"/>
      <c r="AJ289" s="4"/>
      <c r="AK289" s="4"/>
    </row>
    <row r="290" spans="1:37" x14ac:dyDescent="0.2">
      <c r="A290" s="6" t="s">
        <v>3014</v>
      </c>
      <c r="B290" s="7" t="str">
        <f>VLOOKUP(payroll_active[[#This Row],[Full Name]], [1]!all_ppl_post[#Data], 2, 0)</f>
        <v>567679305</v>
      </c>
      <c r="C290" s="8" t="s">
        <v>3015</v>
      </c>
      <c r="D290" s="8" t="s">
        <v>3016</v>
      </c>
      <c r="E290" s="8" t="s">
        <v>521</v>
      </c>
      <c r="F290" s="8" t="s">
        <v>408</v>
      </c>
      <c r="G290" s="8" t="s">
        <v>526</v>
      </c>
      <c r="H290" s="8" t="s">
        <v>8838</v>
      </c>
      <c r="I290" s="7" t="str">
        <f>VLOOKUP(payroll_active[[#This Row],[Reports to Person]], [1]!all_people[#All], 2, 0)</f>
        <v>476544595</v>
      </c>
      <c r="J290" s="8" t="s">
        <v>8839</v>
      </c>
      <c r="K290" s="8" t="str">
        <f>VLOOKUP(payroll_active[[#This Row],[Works for Corrected Majority]],[1]!Table1[#Data],2,0)</f>
        <v>558405223</v>
      </c>
      <c r="L290" s="8" t="s">
        <v>8839</v>
      </c>
      <c r="M290" s="7" t="str">
        <f>VLOOKUP(payroll_active[[#This Row],[Works for Group -OLD]], [1]!all_groups[#All], 2, 0)</f>
        <v>558405223</v>
      </c>
      <c r="N290" s="6" t="s">
        <v>63</v>
      </c>
      <c r="O290" s="6" t="s">
        <v>62</v>
      </c>
      <c r="P290" s="6" t="s">
        <v>69</v>
      </c>
      <c r="Q290" s="7"/>
      <c r="R290" s="9" t="s">
        <v>8844</v>
      </c>
      <c r="S290" s="9" t="s">
        <v>8841</v>
      </c>
      <c r="T290" s="9" t="s">
        <v>8842</v>
      </c>
      <c r="U290" s="9" t="s">
        <v>8507</v>
      </c>
      <c r="V290" s="9" t="s">
        <v>8501</v>
      </c>
      <c r="W290" s="4"/>
      <c r="AI290" s="4"/>
      <c r="AJ290" s="4"/>
      <c r="AK290" s="4"/>
    </row>
    <row r="291" spans="1:37" x14ac:dyDescent="0.2">
      <c r="A291" s="6" t="s">
        <v>3008</v>
      </c>
      <c r="B291" s="7" t="str">
        <f>VLOOKUP(payroll_active[[#This Row],[Full Name]], [1]!all_ppl_post[#Data], 2, 0)</f>
        <v>567679306</v>
      </c>
      <c r="C291" s="8" t="s">
        <v>8851</v>
      </c>
      <c r="D291" s="8" t="s">
        <v>8852</v>
      </c>
      <c r="E291" s="8" t="s">
        <v>3010</v>
      </c>
      <c r="F291" s="8" t="s">
        <v>408</v>
      </c>
      <c r="G291" s="8" t="s">
        <v>407</v>
      </c>
      <c r="H291" s="8" t="s">
        <v>8838</v>
      </c>
      <c r="I291" s="7" t="str">
        <f>VLOOKUP(payroll_active[[#This Row],[Reports to Person]], [1]!all_people[#All], 2, 0)</f>
        <v>476544595</v>
      </c>
      <c r="J291" s="8" t="s">
        <v>8839</v>
      </c>
      <c r="K291" s="8" t="str">
        <f>VLOOKUP(payroll_active[[#This Row],[Works for Corrected Majority]],[1]!Table1[#Data],2,0)</f>
        <v>558405223</v>
      </c>
      <c r="L291" s="8" t="s">
        <v>8839</v>
      </c>
      <c r="M291" s="7" t="str">
        <f>VLOOKUP(payroll_active[[#This Row],[Works for Group -OLD]], [1]!all_groups[#All], 2, 0)</f>
        <v>558405223</v>
      </c>
      <c r="N291" s="6" t="s">
        <v>63</v>
      </c>
      <c r="O291" s="6" t="s">
        <v>62</v>
      </c>
      <c r="P291" s="6" t="s">
        <v>69</v>
      </c>
      <c r="Q291" s="7"/>
      <c r="R291" s="9" t="s">
        <v>8853</v>
      </c>
      <c r="S291" s="9" t="s">
        <v>8841</v>
      </c>
      <c r="T291" s="9" t="s">
        <v>8512</v>
      </c>
      <c r="U291" s="9" t="s">
        <v>8854</v>
      </c>
      <c r="V291" s="9" t="s">
        <v>8501</v>
      </c>
      <c r="W291" s="4"/>
      <c r="AI291" s="4"/>
      <c r="AJ291" s="4"/>
      <c r="AK291" s="4"/>
    </row>
    <row r="292" spans="1:37" x14ac:dyDescent="0.2">
      <c r="A292" s="6" t="s">
        <v>3001</v>
      </c>
      <c r="B292" s="7" t="str">
        <f>VLOOKUP(payroll_active[[#This Row],[Full Name]], [1]!all_ppl_post[#Data], 2, 0)</f>
        <v>567679308</v>
      </c>
      <c r="C292" s="8" t="s">
        <v>3002</v>
      </c>
      <c r="D292" s="8" t="s">
        <v>3003</v>
      </c>
      <c r="E292" s="8" t="s">
        <v>434</v>
      </c>
      <c r="F292" s="8" t="s">
        <v>408</v>
      </c>
      <c r="G292" s="8" t="s">
        <v>526</v>
      </c>
      <c r="H292" s="8" t="s">
        <v>8838</v>
      </c>
      <c r="I292" s="7" t="str">
        <f>VLOOKUP(payroll_active[[#This Row],[Reports to Person]], [1]!all_people[#All], 2, 0)</f>
        <v>476544595</v>
      </c>
      <c r="J292" s="8" t="s">
        <v>8839</v>
      </c>
      <c r="K292" s="8" t="str">
        <f>VLOOKUP(payroll_active[[#This Row],[Works for Corrected Majority]],[1]!Table1[#Data],2,0)</f>
        <v>558405223</v>
      </c>
      <c r="L292" s="8" t="s">
        <v>8839</v>
      </c>
      <c r="M292" s="7" t="str">
        <f>VLOOKUP(payroll_active[[#This Row],[Works for Group -OLD]], [1]!all_groups[#All], 2, 0)</f>
        <v>558405223</v>
      </c>
      <c r="N292" s="6" t="s">
        <v>63</v>
      </c>
      <c r="O292" s="6" t="s">
        <v>62</v>
      </c>
      <c r="P292" s="6" t="s">
        <v>69</v>
      </c>
      <c r="Q292" s="7"/>
      <c r="R292" s="9" t="s">
        <v>8856</v>
      </c>
      <c r="S292" s="9" t="s">
        <v>8841</v>
      </c>
      <c r="T292" s="9" t="s">
        <v>8842</v>
      </c>
      <c r="U292" s="9" t="s">
        <v>8515</v>
      </c>
      <c r="V292" s="9" t="s">
        <v>8501</v>
      </c>
      <c r="W292" s="4"/>
      <c r="AI292" s="4"/>
      <c r="AJ292" s="4"/>
      <c r="AK292" s="4"/>
    </row>
    <row r="293" spans="1:37" x14ac:dyDescent="0.2">
      <c r="A293" s="6" t="s">
        <v>2996</v>
      </c>
      <c r="B293" s="7" t="str">
        <f>VLOOKUP(payroll_active[[#This Row],[Full Name]], [1]!all_ppl_post[#Data], 2, 0)</f>
        <v>567679310</v>
      </c>
      <c r="C293" s="8" t="s">
        <v>2997</v>
      </c>
      <c r="D293" s="8" t="s">
        <v>2998</v>
      </c>
      <c r="E293" s="8" t="s">
        <v>2393</v>
      </c>
      <c r="F293" s="8" t="s">
        <v>408</v>
      </c>
      <c r="G293" s="8" t="s">
        <v>526</v>
      </c>
      <c r="H293" s="8" t="s">
        <v>8838</v>
      </c>
      <c r="I293" s="7" t="str">
        <f>VLOOKUP(payroll_active[[#This Row],[Reports to Person]], [1]!all_people[#All], 2, 0)</f>
        <v>476544595</v>
      </c>
      <c r="J293" s="8" t="s">
        <v>8839</v>
      </c>
      <c r="K293" s="8" t="str">
        <f>VLOOKUP(payroll_active[[#This Row],[Works for Corrected Majority]],[1]!Table1[#Data],2,0)</f>
        <v>558405223</v>
      </c>
      <c r="L293" s="8" t="s">
        <v>8839</v>
      </c>
      <c r="M293" s="7" t="str">
        <f>VLOOKUP(payroll_active[[#This Row],[Works for Group -OLD]], [1]!all_groups[#All], 2, 0)</f>
        <v>558405223</v>
      </c>
      <c r="N293" s="6" t="s">
        <v>63</v>
      </c>
      <c r="O293" s="6" t="s">
        <v>62</v>
      </c>
      <c r="P293" s="6" t="s">
        <v>69</v>
      </c>
      <c r="Q293" s="7"/>
      <c r="R293" s="9" t="s">
        <v>8847</v>
      </c>
      <c r="S293" s="9" t="s">
        <v>8841</v>
      </c>
      <c r="T293" s="9" t="s">
        <v>8842</v>
      </c>
      <c r="U293" s="9" t="s">
        <v>8609</v>
      </c>
      <c r="V293" s="9" t="s">
        <v>8501</v>
      </c>
      <c r="W293" s="4"/>
      <c r="AI293" s="4"/>
      <c r="AJ293" s="4"/>
      <c r="AK293" s="4"/>
    </row>
    <row r="294" spans="1:37" x14ac:dyDescent="0.2">
      <c r="A294" s="6" t="s">
        <v>2616</v>
      </c>
      <c r="B294" s="7" t="str">
        <f>VLOOKUP(payroll_active[[#This Row],[Full Name]], [1]!all_ppl_post[#Data], 2, 0)</f>
        <v>625374624</v>
      </c>
      <c r="C294" s="8" t="s">
        <v>1178</v>
      </c>
      <c r="D294" s="8" t="s">
        <v>2617</v>
      </c>
      <c r="E294" s="8" t="s">
        <v>2618</v>
      </c>
      <c r="F294" s="8" t="s">
        <v>408</v>
      </c>
      <c r="G294" s="8" t="s">
        <v>526</v>
      </c>
      <c r="H294" s="8" t="s">
        <v>8838</v>
      </c>
      <c r="I294" s="7" t="str">
        <f>VLOOKUP(payroll_active[[#This Row],[Reports to Person]], [1]!all_people[#All], 2, 0)</f>
        <v>476544595</v>
      </c>
      <c r="J294" s="8" t="s">
        <v>8839</v>
      </c>
      <c r="K294" s="8" t="str">
        <f>VLOOKUP(payroll_active[[#This Row],[Works for Corrected Majority]],[1]!Table1[#Data],2,0)</f>
        <v>558405223</v>
      </c>
      <c r="L294" s="8" t="s">
        <v>8839</v>
      </c>
      <c r="M294" s="7" t="str">
        <f>VLOOKUP(payroll_active[[#This Row],[Works for Group -OLD]], [1]!all_groups[#All], 2, 0)</f>
        <v>558405223</v>
      </c>
      <c r="N294" s="6" t="s">
        <v>63</v>
      </c>
      <c r="O294" s="6" t="s">
        <v>62</v>
      </c>
      <c r="P294" s="6" t="s">
        <v>69</v>
      </c>
      <c r="Q294" s="7"/>
      <c r="R294" s="9" t="s">
        <v>8840</v>
      </c>
      <c r="S294" s="9" t="s">
        <v>8841</v>
      </c>
      <c r="T294" s="9" t="s">
        <v>8842</v>
      </c>
      <c r="U294" s="9" t="s">
        <v>8843</v>
      </c>
      <c r="V294" s="9" t="s">
        <v>8501</v>
      </c>
      <c r="W294" s="4"/>
      <c r="AI294" s="4"/>
      <c r="AJ294" s="4"/>
      <c r="AK294" s="4"/>
    </row>
    <row r="295" spans="1:37" x14ac:dyDescent="0.2">
      <c r="A295" s="6" t="s">
        <v>6801</v>
      </c>
      <c r="B295" s="7" t="str">
        <f>VLOOKUP(payroll_active[[#This Row],[Full Name]], [1]!all_ppl_post[#Data], 2, 0)</f>
        <v>476543755</v>
      </c>
      <c r="C295" s="8" t="s">
        <v>6802</v>
      </c>
      <c r="D295" s="8" t="s">
        <v>6803</v>
      </c>
      <c r="E295" s="8" t="s">
        <v>6804</v>
      </c>
      <c r="F295" s="8" t="s">
        <v>408</v>
      </c>
      <c r="G295" s="8" t="s">
        <v>526</v>
      </c>
      <c r="H295" s="8" t="s">
        <v>1303</v>
      </c>
      <c r="I295" s="7" t="str">
        <f>VLOOKUP(payroll_active[[#This Row],[Reports to Person]], [1]!all_people[#All], 2, 0)</f>
        <v>476544621</v>
      </c>
      <c r="J295" s="8" t="s">
        <v>8956</v>
      </c>
      <c r="K295" s="8" t="str">
        <f>VLOOKUP(payroll_active[[#This Row],[Works for Corrected Majority]],[1]!Table1[#Data],2,0)</f>
        <v>476548958</v>
      </c>
      <c r="L295" s="8" t="s">
        <v>8956</v>
      </c>
      <c r="M295" s="7" t="str">
        <f>VLOOKUP(payroll_active[[#This Row],[Works for Group -OLD]], [1]!all_groups[#All], 2, 0)</f>
        <v>476548958</v>
      </c>
      <c r="N295" s="6" t="s">
        <v>63</v>
      </c>
      <c r="O295" s="6" t="s">
        <v>62</v>
      </c>
      <c r="P295" s="6" t="s">
        <v>69</v>
      </c>
      <c r="Q295" s="7"/>
      <c r="R295" s="9" t="s">
        <v>8957</v>
      </c>
      <c r="S295" s="9" t="s">
        <v>8958</v>
      </c>
      <c r="T295" s="9" t="s">
        <v>8959</v>
      </c>
      <c r="U295" s="9" t="s">
        <v>8960</v>
      </c>
      <c r="V295" s="9" t="s">
        <v>8501</v>
      </c>
      <c r="W295" s="4"/>
      <c r="AI295" s="4"/>
      <c r="AJ295" s="4"/>
      <c r="AK295" s="4"/>
    </row>
    <row r="296" spans="1:37" x14ac:dyDescent="0.2">
      <c r="A296" s="6" t="s">
        <v>604</v>
      </c>
      <c r="B296" s="7" t="str">
        <f>VLOOKUP(payroll_active[[#This Row],[Full Name]], [1]!all_ppl_post[#Data], 2, 0)</f>
        <v>1042183468</v>
      </c>
      <c r="C296" s="8" t="s">
        <v>605</v>
      </c>
      <c r="D296" s="8" t="s">
        <v>606</v>
      </c>
      <c r="E296" s="8" t="s">
        <v>607</v>
      </c>
      <c r="F296" s="8" t="s">
        <v>408</v>
      </c>
      <c r="G296" s="8" t="s">
        <v>526</v>
      </c>
      <c r="H296" s="8" t="s">
        <v>9818</v>
      </c>
      <c r="I296" s="7" t="str">
        <f>VLOOKUP(payroll_active[[#This Row],[Reports to Person]], [1]!all_people[#All], 2, 0)</f>
        <v>476544717</v>
      </c>
      <c r="J296" s="8" t="s">
        <v>9819</v>
      </c>
      <c r="K296" s="8" t="str">
        <f>VLOOKUP(payroll_active[[#This Row],[Works for Corrected Majority]],[1]!Table1[#Data],2,0)</f>
        <v>476549410</v>
      </c>
      <c r="L296" s="8" t="s">
        <v>9819</v>
      </c>
      <c r="M296" s="7" t="str">
        <f>VLOOKUP(payroll_active[[#This Row],[Works for Group -OLD]], [1]!all_groups[#All], 2, 0)</f>
        <v>476549410</v>
      </c>
      <c r="N296" s="6" t="s">
        <v>63</v>
      </c>
      <c r="O296" s="6" t="s">
        <v>62</v>
      </c>
      <c r="P296" s="6" t="s">
        <v>69</v>
      </c>
      <c r="Q296" s="7"/>
      <c r="R296" s="9" t="s">
        <v>9836</v>
      </c>
      <c r="S296" s="9" t="s">
        <v>9821</v>
      </c>
      <c r="T296" s="9" t="s">
        <v>9822</v>
      </c>
      <c r="U296" s="9" t="s">
        <v>9837</v>
      </c>
      <c r="V296" s="9" t="s">
        <v>8501</v>
      </c>
      <c r="W296" s="4"/>
      <c r="AI296" s="4"/>
      <c r="AJ296" s="4"/>
      <c r="AK296" s="4"/>
    </row>
    <row r="297" spans="1:37" x14ac:dyDescent="0.2">
      <c r="A297" s="6" t="s">
        <v>7964</v>
      </c>
      <c r="B297" s="7" t="str">
        <f>VLOOKUP(payroll_active[[#This Row],[Full Name]], [1]!all_ppl_post[#Data], 2, 0)</f>
        <v>476542493</v>
      </c>
      <c r="C297" s="8" t="s">
        <v>7965</v>
      </c>
      <c r="D297" s="8" t="s">
        <v>7966</v>
      </c>
      <c r="E297" s="8" t="s">
        <v>7967</v>
      </c>
      <c r="F297" s="8" t="s">
        <v>408</v>
      </c>
      <c r="G297" s="8" t="s">
        <v>526</v>
      </c>
      <c r="H297" s="8" t="s">
        <v>9818</v>
      </c>
      <c r="I297" s="7" t="str">
        <f>VLOOKUP(payroll_active[[#This Row],[Reports to Person]], [1]!all_people[#All], 2, 0)</f>
        <v>476544717</v>
      </c>
      <c r="J297" s="8" t="s">
        <v>9819</v>
      </c>
      <c r="K297" s="8" t="str">
        <f>VLOOKUP(payroll_active[[#This Row],[Works for Corrected Majority]],[1]!Table1[#Data],2,0)</f>
        <v>476549410</v>
      </c>
      <c r="L297" s="8" t="s">
        <v>9819</v>
      </c>
      <c r="M297" s="7" t="str">
        <f>VLOOKUP(payroll_active[[#This Row],[Works for Group -OLD]], [1]!all_groups[#All], 2, 0)</f>
        <v>476549410</v>
      </c>
      <c r="N297" s="6" t="s">
        <v>63</v>
      </c>
      <c r="O297" s="6" t="s">
        <v>62</v>
      </c>
      <c r="P297" s="6" t="s">
        <v>69</v>
      </c>
      <c r="Q297" s="7"/>
      <c r="R297" s="9" t="s">
        <v>9820</v>
      </c>
      <c r="S297" s="9" t="s">
        <v>9821</v>
      </c>
      <c r="T297" s="9" t="s">
        <v>9822</v>
      </c>
      <c r="U297" s="9" t="s">
        <v>9823</v>
      </c>
      <c r="V297" s="9" t="s">
        <v>8501</v>
      </c>
      <c r="W297" s="4"/>
      <c r="AI297" s="4"/>
      <c r="AJ297" s="4"/>
      <c r="AK297" s="4"/>
    </row>
    <row r="298" spans="1:37" x14ac:dyDescent="0.2">
      <c r="A298" s="6" t="s">
        <v>7947</v>
      </c>
      <c r="B298" s="7" t="str">
        <f>VLOOKUP(payroll_active[[#This Row],[Full Name]], [1]!all_ppl_post[#Data], 2, 0)</f>
        <v>476542500</v>
      </c>
      <c r="C298" s="8" t="s">
        <v>7948</v>
      </c>
      <c r="D298" s="8" t="s">
        <v>7949</v>
      </c>
      <c r="E298" s="8" t="s">
        <v>7950</v>
      </c>
      <c r="F298" s="8" t="s">
        <v>408</v>
      </c>
      <c r="G298" s="8" t="s">
        <v>526</v>
      </c>
      <c r="H298" s="8" t="s">
        <v>9818</v>
      </c>
      <c r="I298" s="7" t="str">
        <f>VLOOKUP(payroll_active[[#This Row],[Reports to Person]], [1]!all_people[#All], 2, 0)</f>
        <v>476544717</v>
      </c>
      <c r="J298" s="8" t="s">
        <v>9819</v>
      </c>
      <c r="K298" s="8" t="str">
        <f>VLOOKUP(payroll_active[[#This Row],[Works for Corrected Majority]],[1]!Table1[#Data],2,0)</f>
        <v>476549410</v>
      </c>
      <c r="L298" s="8" t="s">
        <v>9819</v>
      </c>
      <c r="M298" s="7" t="str">
        <f>VLOOKUP(payroll_active[[#This Row],[Works for Group -OLD]], [1]!all_groups[#All], 2, 0)</f>
        <v>476549410</v>
      </c>
      <c r="N298" s="6" t="s">
        <v>63</v>
      </c>
      <c r="O298" s="6" t="s">
        <v>62</v>
      </c>
      <c r="P298" s="6" t="s">
        <v>69</v>
      </c>
      <c r="Q298" s="7"/>
      <c r="R298" s="9" t="s">
        <v>9827</v>
      </c>
      <c r="S298" s="9" t="s">
        <v>9821</v>
      </c>
      <c r="T298" s="9" t="s">
        <v>9822</v>
      </c>
      <c r="U298" s="9" t="s">
        <v>9828</v>
      </c>
      <c r="V298" s="9" t="s">
        <v>8501</v>
      </c>
      <c r="W298" s="4"/>
      <c r="AI298" s="4"/>
      <c r="AJ298" s="4"/>
      <c r="AK298" s="4"/>
    </row>
    <row r="299" spans="1:37" x14ac:dyDescent="0.2">
      <c r="A299" s="6" t="s">
        <v>7929</v>
      </c>
      <c r="B299" s="7" t="str">
        <f>VLOOKUP(payroll_active[[#This Row],[Full Name]], [1]!all_ppl_post[#Data], 2, 0)</f>
        <v>476542509</v>
      </c>
      <c r="C299" s="8" t="s">
        <v>7930</v>
      </c>
      <c r="D299" s="8" t="s">
        <v>7931</v>
      </c>
      <c r="E299" s="8" t="s">
        <v>5533</v>
      </c>
      <c r="F299" s="8" t="s">
        <v>408</v>
      </c>
      <c r="G299" s="8" t="s">
        <v>526</v>
      </c>
      <c r="H299" s="8" t="s">
        <v>9818</v>
      </c>
      <c r="I299" s="7" t="str">
        <f>VLOOKUP(payroll_active[[#This Row],[Reports to Person]], [1]!all_people[#All], 2, 0)</f>
        <v>476544717</v>
      </c>
      <c r="J299" s="8" t="s">
        <v>9819</v>
      </c>
      <c r="K299" s="8" t="str">
        <f>VLOOKUP(payroll_active[[#This Row],[Works for Corrected Majority]],[1]!Table1[#Data],2,0)</f>
        <v>476549410</v>
      </c>
      <c r="L299" s="8" t="s">
        <v>9819</v>
      </c>
      <c r="M299" s="7" t="str">
        <f>VLOOKUP(payroll_active[[#This Row],[Works for Group -OLD]], [1]!all_groups[#All], 2, 0)</f>
        <v>476549410</v>
      </c>
      <c r="N299" s="6" t="s">
        <v>63</v>
      </c>
      <c r="O299" s="6" t="s">
        <v>62</v>
      </c>
      <c r="P299" s="6" t="s">
        <v>69</v>
      </c>
      <c r="Q299" s="7"/>
      <c r="R299" s="9" t="s">
        <v>9829</v>
      </c>
      <c r="S299" s="9" t="s">
        <v>9821</v>
      </c>
      <c r="T299" s="9" t="s">
        <v>9822</v>
      </c>
      <c r="U299" s="9" t="s">
        <v>9118</v>
      </c>
      <c r="V299" s="9" t="s">
        <v>8501</v>
      </c>
      <c r="W299" s="4"/>
      <c r="AI299" s="4"/>
      <c r="AJ299" s="4"/>
      <c r="AK299" s="4"/>
    </row>
    <row r="300" spans="1:37" x14ac:dyDescent="0.2">
      <c r="A300" s="6" t="s">
        <v>7908</v>
      </c>
      <c r="B300" s="7" t="str">
        <f>VLOOKUP(payroll_active[[#This Row],[Full Name]], [1]!all_ppl_post[#Data], 2, 0)</f>
        <v>476542520</v>
      </c>
      <c r="C300" s="8" t="s">
        <v>7909</v>
      </c>
      <c r="D300" s="8" t="s">
        <v>7910</v>
      </c>
      <c r="E300" s="8" t="s">
        <v>1308</v>
      </c>
      <c r="F300" s="8" t="s">
        <v>408</v>
      </c>
      <c r="G300" s="8" t="s">
        <v>526</v>
      </c>
      <c r="H300" s="8" t="s">
        <v>9818</v>
      </c>
      <c r="I300" s="7" t="str">
        <f>VLOOKUP(payroll_active[[#This Row],[Reports to Person]], [1]!all_people[#All], 2, 0)</f>
        <v>476544717</v>
      </c>
      <c r="J300" s="8" t="s">
        <v>9819</v>
      </c>
      <c r="K300" s="8" t="str">
        <f>VLOOKUP(payroll_active[[#This Row],[Works for Corrected Majority]],[1]!Table1[#Data],2,0)</f>
        <v>476549410</v>
      </c>
      <c r="L300" s="8" t="s">
        <v>9819</v>
      </c>
      <c r="M300" s="7" t="str">
        <f>VLOOKUP(payroll_active[[#This Row],[Works for Group -OLD]], [1]!all_groups[#All], 2, 0)</f>
        <v>476549410</v>
      </c>
      <c r="N300" s="6" t="s">
        <v>63</v>
      </c>
      <c r="O300" s="6" t="s">
        <v>62</v>
      </c>
      <c r="P300" s="6" t="s">
        <v>69</v>
      </c>
      <c r="Q300" s="7"/>
      <c r="R300" s="9" t="s">
        <v>9834</v>
      </c>
      <c r="S300" s="9" t="s">
        <v>9821</v>
      </c>
      <c r="T300" s="9" t="s">
        <v>9822</v>
      </c>
      <c r="U300" s="9" t="s">
        <v>9246</v>
      </c>
      <c r="V300" s="9" t="s">
        <v>8501</v>
      </c>
      <c r="W300" s="4"/>
      <c r="AI300" s="4"/>
      <c r="AJ300" s="4"/>
      <c r="AK300" s="4"/>
    </row>
    <row r="301" spans="1:37" x14ac:dyDescent="0.2">
      <c r="A301" s="6" t="s">
        <v>7745</v>
      </c>
      <c r="B301" s="7" t="str">
        <f>VLOOKUP(payroll_active[[#This Row],[Full Name]], [1]!all_ppl_post[#Data], 2, 0)</f>
        <v>476542650</v>
      </c>
      <c r="C301" s="8" t="s">
        <v>7746</v>
      </c>
      <c r="D301" s="8" t="s">
        <v>1984</v>
      </c>
      <c r="E301" s="8" t="s">
        <v>440</v>
      </c>
      <c r="F301" s="8" t="s">
        <v>408</v>
      </c>
      <c r="G301" s="8" t="s">
        <v>407</v>
      </c>
      <c r="H301" s="8" t="s">
        <v>9818</v>
      </c>
      <c r="I301" s="7" t="str">
        <f>VLOOKUP(payroll_active[[#This Row],[Reports to Person]], [1]!all_people[#All], 2, 0)</f>
        <v>476544717</v>
      </c>
      <c r="J301" s="8" t="s">
        <v>9819</v>
      </c>
      <c r="K301" s="8" t="str">
        <f>VLOOKUP(payroll_active[[#This Row],[Works for Corrected Majority]],[1]!Table1[#Data],2,0)</f>
        <v>476549410</v>
      </c>
      <c r="L301" s="8" t="s">
        <v>9819</v>
      </c>
      <c r="M301" s="7" t="str">
        <f>VLOOKUP(payroll_active[[#This Row],[Works for Group -OLD]], [1]!all_groups[#All], 2, 0)</f>
        <v>476549410</v>
      </c>
      <c r="N301" s="6" t="s">
        <v>63</v>
      </c>
      <c r="O301" s="6" t="s">
        <v>62</v>
      </c>
      <c r="P301" s="6" t="s">
        <v>69</v>
      </c>
      <c r="Q301" s="7"/>
      <c r="R301" s="9" t="s">
        <v>9835</v>
      </c>
      <c r="S301" s="9" t="s">
        <v>9821</v>
      </c>
      <c r="T301" s="9" t="s">
        <v>8512</v>
      </c>
      <c r="U301" s="9" t="s">
        <v>8590</v>
      </c>
      <c r="V301" s="9" t="s">
        <v>8501</v>
      </c>
      <c r="W301" s="4"/>
      <c r="AI301" s="4"/>
      <c r="AJ301" s="4"/>
      <c r="AK301" s="4"/>
    </row>
    <row r="302" spans="1:37" x14ac:dyDescent="0.2">
      <c r="A302" s="6" t="s">
        <v>7296</v>
      </c>
      <c r="B302" s="7" t="str">
        <f>VLOOKUP(payroll_active[[#This Row],[Full Name]], [1]!all_ppl_post[#Data], 2, 0)</f>
        <v>476543300</v>
      </c>
      <c r="C302" s="8" t="s">
        <v>7297</v>
      </c>
      <c r="D302" s="8" t="s">
        <v>7298</v>
      </c>
      <c r="E302" s="8" t="s">
        <v>7299</v>
      </c>
      <c r="F302" s="8" t="s">
        <v>408</v>
      </c>
      <c r="G302" s="8" t="s">
        <v>526</v>
      </c>
      <c r="H302" s="8" t="s">
        <v>9818</v>
      </c>
      <c r="I302" s="7" t="str">
        <f>VLOOKUP(payroll_active[[#This Row],[Reports to Person]], [1]!all_people[#All], 2, 0)</f>
        <v>476544717</v>
      </c>
      <c r="J302" s="8" t="s">
        <v>9819</v>
      </c>
      <c r="K302" s="8" t="str">
        <f>VLOOKUP(payroll_active[[#This Row],[Works for Corrected Majority]],[1]!Table1[#Data],2,0)</f>
        <v>476549410</v>
      </c>
      <c r="L302" s="8" t="s">
        <v>9819</v>
      </c>
      <c r="M302" s="7" t="str">
        <f>VLOOKUP(payroll_active[[#This Row],[Works for Group -OLD]], [1]!all_groups[#All], 2, 0)</f>
        <v>476549410</v>
      </c>
      <c r="N302" s="6" t="s">
        <v>63</v>
      </c>
      <c r="O302" s="6" t="s">
        <v>62</v>
      </c>
      <c r="P302" s="6" t="s">
        <v>69</v>
      </c>
      <c r="Q302" s="7"/>
      <c r="R302" s="9" t="s">
        <v>9825</v>
      </c>
      <c r="S302" s="9" t="s">
        <v>9821</v>
      </c>
      <c r="T302" s="9" t="s">
        <v>9822</v>
      </c>
      <c r="U302" s="9" t="s">
        <v>9826</v>
      </c>
      <c r="V302" s="9" t="s">
        <v>8501</v>
      </c>
      <c r="W302" s="4"/>
      <c r="AI302" s="4"/>
      <c r="AJ302" s="4"/>
      <c r="AK302" s="4"/>
    </row>
    <row r="303" spans="1:37" x14ac:dyDescent="0.2">
      <c r="A303" s="6" t="s">
        <v>7270</v>
      </c>
      <c r="B303" s="7" t="str">
        <f>VLOOKUP(payroll_active[[#This Row],[Full Name]], [1]!all_ppl_post[#Data], 2, 0)</f>
        <v>476543315</v>
      </c>
      <c r="C303" s="8" t="s">
        <v>549</v>
      </c>
      <c r="D303" s="8" t="s">
        <v>7271</v>
      </c>
      <c r="E303" s="8" t="s">
        <v>7272</v>
      </c>
      <c r="F303" s="8" t="s">
        <v>408</v>
      </c>
      <c r="G303" s="8" t="s">
        <v>407</v>
      </c>
      <c r="H303" s="8" t="s">
        <v>9818</v>
      </c>
      <c r="I303" s="7" t="str">
        <f>VLOOKUP(payroll_active[[#This Row],[Reports to Person]], [1]!all_people[#All], 2, 0)</f>
        <v>476544717</v>
      </c>
      <c r="J303" s="8" t="s">
        <v>9819</v>
      </c>
      <c r="K303" s="8" t="str">
        <f>VLOOKUP(payroll_active[[#This Row],[Works for Corrected Majority]],[1]!Table1[#Data],2,0)</f>
        <v>476549410</v>
      </c>
      <c r="L303" s="8" t="s">
        <v>9819</v>
      </c>
      <c r="M303" s="7" t="str">
        <f>VLOOKUP(payroll_active[[#This Row],[Works for Group -OLD]], [1]!all_groups[#All], 2, 0)</f>
        <v>476549410</v>
      </c>
      <c r="N303" s="6" t="s">
        <v>63</v>
      </c>
      <c r="O303" s="6" t="s">
        <v>62</v>
      </c>
      <c r="P303" s="6" t="s">
        <v>69</v>
      </c>
      <c r="Q303" s="7"/>
      <c r="R303" s="9" t="s">
        <v>9831</v>
      </c>
      <c r="S303" s="9" t="s">
        <v>9821</v>
      </c>
      <c r="T303" s="9" t="s">
        <v>8512</v>
      </c>
      <c r="U303" s="9" t="s">
        <v>9832</v>
      </c>
      <c r="V303" s="9" t="s">
        <v>8501</v>
      </c>
      <c r="W303" s="4"/>
      <c r="AI303" s="4"/>
      <c r="AJ303" s="4"/>
      <c r="AK303" s="4"/>
    </row>
    <row r="304" spans="1:37" x14ac:dyDescent="0.2">
      <c r="A304" s="6" t="s">
        <v>3303</v>
      </c>
      <c r="B304" s="7" t="str">
        <f>VLOOKUP(payroll_active[[#This Row],[Full Name]], [1]!all_ppl_post[#Data], 2, 0)</f>
        <v>567679168</v>
      </c>
      <c r="C304" s="8" t="s">
        <v>3304</v>
      </c>
      <c r="D304" s="8" t="s">
        <v>3305</v>
      </c>
      <c r="E304" s="8" t="s">
        <v>2037</v>
      </c>
      <c r="F304" s="8" t="s">
        <v>408</v>
      </c>
      <c r="G304" s="8" t="s">
        <v>526</v>
      </c>
      <c r="H304" s="8" t="s">
        <v>9818</v>
      </c>
      <c r="I304" s="7" t="str">
        <f>VLOOKUP(payroll_active[[#This Row],[Reports to Person]], [1]!all_people[#All], 2, 0)</f>
        <v>476544717</v>
      </c>
      <c r="J304" s="8" t="s">
        <v>9819</v>
      </c>
      <c r="K304" s="8" t="str">
        <f>VLOOKUP(payroll_active[[#This Row],[Works for Corrected Majority]],[1]!Table1[#Data],2,0)</f>
        <v>476549410</v>
      </c>
      <c r="L304" s="8" t="s">
        <v>9819</v>
      </c>
      <c r="M304" s="7" t="str">
        <f>VLOOKUP(payroll_active[[#This Row],[Works for Group -OLD]], [1]!all_groups[#All], 2, 0)</f>
        <v>476549410</v>
      </c>
      <c r="N304" s="6" t="s">
        <v>63</v>
      </c>
      <c r="O304" s="6" t="s">
        <v>62</v>
      </c>
      <c r="P304" s="6" t="s">
        <v>69</v>
      </c>
      <c r="Q304" s="7"/>
      <c r="R304" s="9" t="s">
        <v>9824</v>
      </c>
      <c r="S304" s="9" t="s">
        <v>9821</v>
      </c>
      <c r="T304" s="9" t="s">
        <v>9822</v>
      </c>
      <c r="U304" s="9" t="s">
        <v>8500</v>
      </c>
      <c r="V304" s="9" t="s">
        <v>8501</v>
      </c>
      <c r="W304" s="4"/>
      <c r="AI304" s="4"/>
      <c r="AJ304" s="4"/>
      <c r="AK304" s="4"/>
    </row>
    <row r="305" spans="1:37" x14ac:dyDescent="0.2">
      <c r="A305" s="6" t="s">
        <v>1952</v>
      </c>
      <c r="B305" s="7" t="str">
        <f>VLOOKUP(payroll_active[[#This Row],[Full Name]], [1]!all_ppl_post[#Data], 2, 0)</f>
        <v>765291051</v>
      </c>
      <c r="C305" s="8" t="s">
        <v>1953</v>
      </c>
      <c r="D305" s="8" t="s">
        <v>1954</v>
      </c>
      <c r="E305" s="8" t="s">
        <v>513</v>
      </c>
      <c r="F305" s="8" t="s">
        <v>408</v>
      </c>
      <c r="G305" s="8" t="s">
        <v>526</v>
      </c>
      <c r="H305" s="8" t="s">
        <v>9818</v>
      </c>
      <c r="I305" s="7" t="str">
        <f>VLOOKUP(payroll_active[[#This Row],[Reports to Person]], [1]!all_people[#All], 2, 0)</f>
        <v>476544717</v>
      </c>
      <c r="J305" s="8" t="s">
        <v>9819</v>
      </c>
      <c r="K305" s="8" t="str">
        <f>VLOOKUP(payroll_active[[#This Row],[Works for Corrected Majority]],[1]!Table1[#Data],2,0)</f>
        <v>476549410</v>
      </c>
      <c r="L305" s="8" t="s">
        <v>9819</v>
      </c>
      <c r="M305" s="7" t="str">
        <f>VLOOKUP(payroll_active[[#This Row],[Works for Group -OLD]], [1]!all_groups[#All], 2, 0)</f>
        <v>476549410</v>
      </c>
      <c r="N305" s="6" t="s">
        <v>63</v>
      </c>
      <c r="O305" s="6" t="s">
        <v>62</v>
      </c>
      <c r="P305" s="6" t="s">
        <v>69</v>
      </c>
      <c r="Q305" s="7"/>
      <c r="R305" s="9" t="s">
        <v>9833</v>
      </c>
      <c r="S305" s="9" t="s">
        <v>9821</v>
      </c>
      <c r="T305" s="9" t="s">
        <v>9822</v>
      </c>
      <c r="U305" s="9" t="s">
        <v>8570</v>
      </c>
      <c r="V305" s="9" t="s">
        <v>8501</v>
      </c>
      <c r="W305" s="4"/>
      <c r="AI305" s="4"/>
      <c r="AJ305" s="4"/>
      <c r="AK305" s="4"/>
    </row>
    <row r="306" spans="1:37" x14ac:dyDescent="0.2">
      <c r="A306" s="6" t="s">
        <v>1818</v>
      </c>
      <c r="B306" s="7" t="str">
        <f>VLOOKUP(payroll_active[[#This Row],[Full Name]], [1]!all_ppl_post[#Data], 2, 0)</f>
        <v>765291086</v>
      </c>
      <c r="C306" s="8" t="s">
        <v>1819</v>
      </c>
      <c r="D306" s="8" t="s">
        <v>1820</v>
      </c>
      <c r="E306" s="8" t="s">
        <v>350</v>
      </c>
      <c r="F306" s="8" t="s">
        <v>408</v>
      </c>
      <c r="G306" s="8" t="s">
        <v>407</v>
      </c>
      <c r="H306" s="8" t="s">
        <v>9818</v>
      </c>
      <c r="I306" s="7" t="str">
        <f>VLOOKUP(payroll_active[[#This Row],[Reports to Person]], [1]!all_people[#All], 2, 0)</f>
        <v>476544717</v>
      </c>
      <c r="J306" s="8" t="s">
        <v>9819</v>
      </c>
      <c r="K306" s="8" t="str">
        <f>VLOOKUP(payroll_active[[#This Row],[Works for Corrected Majority]],[1]!Table1[#Data],2,0)</f>
        <v>476549410</v>
      </c>
      <c r="L306" s="8" t="s">
        <v>9819</v>
      </c>
      <c r="M306" s="7" t="str">
        <f>VLOOKUP(payroll_active[[#This Row],[Works for Group -OLD]], [1]!all_groups[#All], 2, 0)</f>
        <v>476549410</v>
      </c>
      <c r="N306" s="6" t="s">
        <v>63</v>
      </c>
      <c r="O306" s="6" t="s">
        <v>62</v>
      </c>
      <c r="P306" s="6" t="s">
        <v>69</v>
      </c>
      <c r="Q306" s="7"/>
      <c r="R306" s="9" t="s">
        <v>9830</v>
      </c>
      <c r="S306" s="9" t="s">
        <v>9821</v>
      </c>
      <c r="T306" s="9" t="s">
        <v>8512</v>
      </c>
      <c r="U306" s="9" t="s">
        <v>8578</v>
      </c>
      <c r="V306" s="9" t="s">
        <v>8501</v>
      </c>
      <c r="W306" s="4"/>
      <c r="AI306" s="4"/>
      <c r="AJ306" s="4"/>
      <c r="AK306" s="4"/>
    </row>
    <row r="307" spans="1:37" x14ac:dyDescent="0.2">
      <c r="A307" s="6" t="s">
        <v>548</v>
      </c>
      <c r="B307" s="7" t="str">
        <f>VLOOKUP(payroll_active[[#This Row],[Full Name]], [1]!all_ppl_post[#Data], 2, 0)</f>
        <v>1042183483</v>
      </c>
      <c r="C307" s="8" t="s">
        <v>549</v>
      </c>
      <c r="D307" s="8" t="s">
        <v>550</v>
      </c>
      <c r="E307" s="8" t="s">
        <v>551</v>
      </c>
      <c r="F307" s="8" t="s">
        <v>408</v>
      </c>
      <c r="G307" s="8" t="s">
        <v>526</v>
      </c>
      <c r="H307" s="8" t="s">
        <v>10495</v>
      </c>
      <c r="I307" s="7" t="str">
        <f>VLOOKUP(payroll_active[[#This Row],[Reports to Person]], [1]!all_people[#All], 2, 0)</f>
        <v>476544776</v>
      </c>
      <c r="J307" s="8" t="s">
        <v>10496</v>
      </c>
      <c r="K307" s="8" t="str">
        <f>VLOOKUP(payroll_active[[#This Row],[Works for Corrected Majority]],[1]!Table1[#Data],2,0)</f>
        <v>476549419</v>
      </c>
      <c r="L307" s="8" t="s">
        <v>10496</v>
      </c>
      <c r="M307" s="7" t="str">
        <f>VLOOKUP(payroll_active[[#This Row],[Works for Group -OLD]], [1]!all_groups[#All], 2, 0)</f>
        <v>476549419</v>
      </c>
      <c r="N307" s="6" t="s">
        <v>63</v>
      </c>
      <c r="O307" s="6" t="s">
        <v>62</v>
      </c>
      <c r="P307" s="6" t="s">
        <v>69</v>
      </c>
      <c r="Q307" s="7"/>
      <c r="R307" s="9" t="s">
        <v>10515</v>
      </c>
      <c r="S307" s="9" t="s">
        <v>10498</v>
      </c>
      <c r="T307" s="9" t="s">
        <v>10499</v>
      </c>
      <c r="U307" s="9" t="s">
        <v>10506</v>
      </c>
      <c r="V307" s="9" t="s">
        <v>8501</v>
      </c>
      <c r="W307" s="4"/>
      <c r="AI307" s="4"/>
      <c r="AJ307" s="4"/>
      <c r="AK307" s="4"/>
    </row>
    <row r="308" spans="1:37" x14ac:dyDescent="0.2">
      <c r="A308" s="6" t="s">
        <v>7770</v>
      </c>
      <c r="B308" s="7" t="str">
        <f>VLOOKUP(payroll_active[[#This Row],[Full Name]], [1]!all_ppl_post[#Data], 2, 0)</f>
        <v>476542628</v>
      </c>
      <c r="C308" s="8" t="s">
        <v>7771</v>
      </c>
      <c r="D308" s="8" t="s">
        <v>7772</v>
      </c>
      <c r="E308" s="8" t="s">
        <v>2932</v>
      </c>
      <c r="F308" s="8" t="s">
        <v>408</v>
      </c>
      <c r="G308" s="8" t="s">
        <v>407</v>
      </c>
      <c r="H308" s="8" t="s">
        <v>10495</v>
      </c>
      <c r="I308" s="7" t="str">
        <f>VLOOKUP(payroll_active[[#This Row],[Reports to Person]], [1]!all_people[#All], 2, 0)</f>
        <v>476544776</v>
      </c>
      <c r="J308" s="8" t="s">
        <v>10496</v>
      </c>
      <c r="K308" s="8" t="str">
        <f>VLOOKUP(payroll_active[[#This Row],[Works for Corrected Majority]],[1]!Table1[#Data],2,0)</f>
        <v>476549419</v>
      </c>
      <c r="L308" s="8" t="s">
        <v>10496</v>
      </c>
      <c r="M308" s="7" t="str">
        <f>VLOOKUP(payroll_active[[#This Row],[Works for Group -OLD]], [1]!all_groups[#All], 2, 0)</f>
        <v>476549419</v>
      </c>
      <c r="N308" s="6" t="s">
        <v>63</v>
      </c>
      <c r="O308" s="6" t="s">
        <v>62</v>
      </c>
      <c r="P308" s="6" t="s">
        <v>69</v>
      </c>
      <c r="Q308" s="7"/>
      <c r="R308" s="9" t="s">
        <v>10504</v>
      </c>
      <c r="S308" s="9" t="s">
        <v>10498</v>
      </c>
      <c r="T308" s="9" t="s">
        <v>8512</v>
      </c>
      <c r="U308" s="9" t="s">
        <v>9920</v>
      </c>
      <c r="V308" s="9" t="s">
        <v>8501</v>
      </c>
      <c r="W308" s="4"/>
      <c r="AI308" s="4"/>
      <c r="AJ308" s="4"/>
      <c r="AK308" s="4"/>
    </row>
    <row r="309" spans="1:37" x14ac:dyDescent="0.2">
      <c r="A309" s="6" t="s">
        <v>7764</v>
      </c>
      <c r="B309" s="7" t="str">
        <f>VLOOKUP(payroll_active[[#This Row],[Full Name]], [1]!all_ppl_post[#Data], 2, 0)</f>
        <v>476542634</v>
      </c>
      <c r="C309" s="8" t="s">
        <v>7765</v>
      </c>
      <c r="D309" s="8" t="s">
        <v>7766</v>
      </c>
      <c r="E309" s="8" t="s">
        <v>4504</v>
      </c>
      <c r="F309" s="8" t="s">
        <v>408</v>
      </c>
      <c r="G309" s="8" t="s">
        <v>526</v>
      </c>
      <c r="H309" s="8" t="s">
        <v>10495</v>
      </c>
      <c r="I309" s="7" t="str">
        <f>VLOOKUP(payroll_active[[#This Row],[Reports to Person]], [1]!all_people[#All], 2, 0)</f>
        <v>476544776</v>
      </c>
      <c r="J309" s="8" t="s">
        <v>10496</v>
      </c>
      <c r="K309" s="8" t="str">
        <f>VLOOKUP(payroll_active[[#This Row],[Works for Corrected Majority]],[1]!Table1[#Data],2,0)</f>
        <v>476549419</v>
      </c>
      <c r="L309" s="8" t="s">
        <v>10496</v>
      </c>
      <c r="M309" s="7" t="str">
        <f>VLOOKUP(payroll_active[[#This Row],[Works for Group -OLD]], [1]!all_groups[#All], 2, 0)</f>
        <v>476549419</v>
      </c>
      <c r="N309" s="6" t="s">
        <v>63</v>
      </c>
      <c r="O309" s="6" t="s">
        <v>62</v>
      </c>
      <c r="P309" s="6" t="s">
        <v>69</v>
      </c>
      <c r="Q309" s="7"/>
      <c r="R309" s="9" t="s">
        <v>10507</v>
      </c>
      <c r="S309" s="9" t="s">
        <v>10498</v>
      </c>
      <c r="T309" s="9" t="s">
        <v>10508</v>
      </c>
      <c r="U309" s="9" t="s">
        <v>10132</v>
      </c>
      <c r="V309" s="9" t="s">
        <v>8501</v>
      </c>
      <c r="W309" s="4"/>
      <c r="AI309" s="4"/>
      <c r="AJ309" s="4"/>
      <c r="AK309" s="4"/>
    </row>
    <row r="310" spans="1:37" x14ac:dyDescent="0.2">
      <c r="A310" s="6" t="s">
        <v>7758</v>
      </c>
      <c r="B310" s="7" t="str">
        <f>VLOOKUP(payroll_active[[#This Row],[Full Name]], [1]!all_ppl_post[#Data], 2, 0)</f>
        <v>476542637</v>
      </c>
      <c r="C310" s="8" t="s">
        <v>7759</v>
      </c>
      <c r="D310" s="8" t="s">
        <v>7760</v>
      </c>
      <c r="E310" s="8" t="s">
        <v>7761</v>
      </c>
      <c r="F310" s="8" t="s">
        <v>408</v>
      </c>
      <c r="G310" s="8" t="s">
        <v>526</v>
      </c>
      <c r="H310" s="8" t="s">
        <v>10495</v>
      </c>
      <c r="I310" s="7" t="str">
        <f>VLOOKUP(payroll_active[[#This Row],[Reports to Person]], [1]!all_people[#All], 2, 0)</f>
        <v>476544776</v>
      </c>
      <c r="J310" s="8" t="s">
        <v>10496</v>
      </c>
      <c r="K310" s="8" t="str">
        <f>VLOOKUP(payroll_active[[#This Row],[Works for Corrected Majority]],[1]!Table1[#Data],2,0)</f>
        <v>476549419</v>
      </c>
      <c r="L310" s="8" t="s">
        <v>10496</v>
      </c>
      <c r="M310" s="7" t="str">
        <f>VLOOKUP(payroll_active[[#This Row],[Works for Group -OLD]], [1]!all_groups[#All], 2, 0)</f>
        <v>476549419</v>
      </c>
      <c r="N310" s="6" t="s">
        <v>63</v>
      </c>
      <c r="O310" s="6" t="s">
        <v>62</v>
      </c>
      <c r="P310" s="6" t="s">
        <v>69</v>
      </c>
      <c r="Q310" s="7"/>
      <c r="R310" s="9" t="s">
        <v>10511</v>
      </c>
      <c r="S310" s="9" t="s">
        <v>10498</v>
      </c>
      <c r="T310" s="9" t="s">
        <v>10499</v>
      </c>
      <c r="U310" s="9" t="s">
        <v>10512</v>
      </c>
      <c r="V310" s="9" t="s">
        <v>8501</v>
      </c>
      <c r="W310" s="4"/>
      <c r="AI310" s="4"/>
      <c r="AJ310" s="4"/>
      <c r="AK310" s="4"/>
    </row>
    <row r="311" spans="1:37" x14ac:dyDescent="0.2">
      <c r="A311" s="6" t="s">
        <v>7048</v>
      </c>
      <c r="B311" s="7" t="str">
        <f>VLOOKUP(payroll_active[[#This Row],[Full Name]], [1]!all_ppl_post[#Data], 2, 0)</f>
        <v>476543485</v>
      </c>
      <c r="C311" s="8" t="s">
        <v>7049</v>
      </c>
      <c r="D311" s="8" t="s">
        <v>7050</v>
      </c>
      <c r="E311" s="8" t="s">
        <v>6530</v>
      </c>
      <c r="F311" s="8" t="s">
        <v>408</v>
      </c>
      <c r="G311" s="8" t="s">
        <v>407</v>
      </c>
      <c r="H311" s="8" t="s">
        <v>10495</v>
      </c>
      <c r="I311" s="7" t="str">
        <f>VLOOKUP(payroll_active[[#This Row],[Reports to Person]], [1]!all_people[#All], 2, 0)</f>
        <v>476544776</v>
      </c>
      <c r="J311" s="8" t="s">
        <v>10496</v>
      </c>
      <c r="K311" s="8" t="str">
        <f>VLOOKUP(payroll_active[[#This Row],[Works for Corrected Majority]],[1]!Table1[#Data],2,0)</f>
        <v>476549419</v>
      </c>
      <c r="L311" s="8" t="s">
        <v>10496</v>
      </c>
      <c r="M311" s="7" t="str">
        <f>VLOOKUP(payroll_active[[#This Row],[Works for Group -OLD]], [1]!all_groups[#All], 2, 0)</f>
        <v>476549419</v>
      </c>
      <c r="N311" s="6" t="s">
        <v>63</v>
      </c>
      <c r="O311" s="6" t="s">
        <v>62</v>
      </c>
      <c r="P311" s="6" t="s">
        <v>69</v>
      </c>
      <c r="Q311" s="7"/>
      <c r="R311" s="9" t="s">
        <v>10509</v>
      </c>
      <c r="S311" s="9" t="s">
        <v>10498</v>
      </c>
      <c r="T311" s="9" t="s">
        <v>8512</v>
      </c>
      <c r="U311" s="9" t="s">
        <v>8831</v>
      </c>
      <c r="V311" s="9" t="s">
        <v>8501</v>
      </c>
      <c r="W311" s="4"/>
      <c r="AI311" s="4"/>
      <c r="AJ311" s="4"/>
      <c r="AK311" s="4"/>
    </row>
    <row r="312" spans="1:37" x14ac:dyDescent="0.2">
      <c r="A312" s="6" t="s">
        <v>3855</v>
      </c>
      <c r="B312" s="7" t="str">
        <f>VLOOKUP(payroll_active[[#This Row],[Full Name]], [1]!all_ppl_post[#Data], 2, 0)</f>
        <v>567266517</v>
      </c>
      <c r="C312" s="8" t="s">
        <v>3856</v>
      </c>
      <c r="D312" s="8" t="s">
        <v>3857</v>
      </c>
      <c r="E312" s="8" t="s">
        <v>2974</v>
      </c>
      <c r="F312" s="8" t="s">
        <v>408</v>
      </c>
      <c r="G312" s="8" t="s">
        <v>526</v>
      </c>
      <c r="H312" s="8" t="s">
        <v>10495</v>
      </c>
      <c r="I312" s="7" t="str">
        <f>VLOOKUP(payroll_active[[#This Row],[Reports to Person]], [1]!all_people[#All], 2, 0)</f>
        <v>476544776</v>
      </c>
      <c r="J312" s="8" t="s">
        <v>10496</v>
      </c>
      <c r="K312" s="8" t="str">
        <f>VLOOKUP(payroll_active[[#This Row],[Works for Corrected Majority]],[1]!Table1[#Data],2,0)</f>
        <v>476549419</v>
      </c>
      <c r="L312" s="8" t="s">
        <v>10496</v>
      </c>
      <c r="M312" s="7" t="str">
        <f>VLOOKUP(payroll_active[[#This Row],[Works for Group -OLD]], [1]!all_groups[#All], 2, 0)</f>
        <v>476549419</v>
      </c>
      <c r="N312" s="6" t="s">
        <v>63</v>
      </c>
      <c r="O312" s="6" t="s">
        <v>62</v>
      </c>
      <c r="P312" s="6" t="s">
        <v>69</v>
      </c>
      <c r="Q312" s="7"/>
      <c r="R312" s="9" t="s">
        <v>10497</v>
      </c>
      <c r="S312" s="9" t="s">
        <v>10498</v>
      </c>
      <c r="T312" s="9" t="s">
        <v>10499</v>
      </c>
      <c r="U312" s="9" t="s">
        <v>8654</v>
      </c>
      <c r="V312" s="9" t="s">
        <v>8501</v>
      </c>
      <c r="W312" s="4"/>
      <c r="AI312" s="4"/>
      <c r="AJ312" s="4"/>
      <c r="AK312" s="4"/>
    </row>
    <row r="313" spans="1:37" x14ac:dyDescent="0.2">
      <c r="A313" s="6" t="s">
        <v>3388</v>
      </c>
      <c r="B313" s="7" t="str">
        <f>VLOOKUP(payroll_active[[#This Row],[Full Name]], [1]!all_ppl_post[#Data], 2, 0)</f>
        <v>567679124</v>
      </c>
      <c r="C313" s="8" t="s">
        <v>2254</v>
      </c>
      <c r="D313" s="8" t="s">
        <v>3389</v>
      </c>
      <c r="E313" s="8" t="s">
        <v>440</v>
      </c>
      <c r="F313" s="8" t="s">
        <v>408</v>
      </c>
      <c r="G313" s="8" t="s">
        <v>407</v>
      </c>
      <c r="H313" s="8" t="s">
        <v>10495</v>
      </c>
      <c r="I313" s="7" t="str">
        <f>VLOOKUP(payroll_active[[#This Row],[Reports to Person]], [1]!all_people[#All], 2, 0)</f>
        <v>476544776</v>
      </c>
      <c r="J313" s="8" t="s">
        <v>10496</v>
      </c>
      <c r="K313" s="8" t="str">
        <f>VLOOKUP(payroll_active[[#This Row],[Works for Corrected Majority]],[1]!Table1[#Data],2,0)</f>
        <v>476549419</v>
      </c>
      <c r="L313" s="8" t="s">
        <v>10496</v>
      </c>
      <c r="M313" s="7" t="str">
        <f>VLOOKUP(payroll_active[[#This Row],[Works for Group -OLD]], [1]!all_groups[#All], 2, 0)</f>
        <v>476549419</v>
      </c>
      <c r="N313" s="6" t="s">
        <v>63</v>
      </c>
      <c r="O313" s="6" t="s">
        <v>62</v>
      </c>
      <c r="P313" s="6" t="s">
        <v>69</v>
      </c>
      <c r="Q313" s="7"/>
      <c r="R313" s="9" t="s">
        <v>10514</v>
      </c>
      <c r="S313" s="9" t="s">
        <v>10498</v>
      </c>
      <c r="T313" s="9" t="s">
        <v>8512</v>
      </c>
      <c r="U313" s="9" t="s">
        <v>8590</v>
      </c>
      <c r="V313" s="9" t="s">
        <v>8501</v>
      </c>
      <c r="W313" s="4"/>
      <c r="AI313" s="4"/>
      <c r="AJ313" s="4"/>
      <c r="AK313" s="4"/>
    </row>
    <row r="314" spans="1:37" x14ac:dyDescent="0.2">
      <c r="A314" s="6" t="s">
        <v>3383</v>
      </c>
      <c r="B314" s="7" t="str">
        <f>VLOOKUP(payroll_active[[#This Row],[Full Name]], [1]!all_ppl_post[#Data], 2, 0)</f>
        <v>567679125</v>
      </c>
      <c r="C314" s="8" t="s">
        <v>3384</v>
      </c>
      <c r="D314" s="8" t="s">
        <v>3385</v>
      </c>
      <c r="E314" s="8" t="s">
        <v>420</v>
      </c>
      <c r="F314" s="8" t="s">
        <v>408</v>
      </c>
      <c r="G314" s="8" t="s">
        <v>407</v>
      </c>
      <c r="H314" s="8" t="s">
        <v>10495</v>
      </c>
      <c r="I314" s="7" t="str">
        <f>VLOOKUP(payroll_active[[#This Row],[Reports to Person]], [1]!all_people[#All], 2, 0)</f>
        <v>476544776</v>
      </c>
      <c r="J314" s="8" t="s">
        <v>10496</v>
      </c>
      <c r="K314" s="8" t="str">
        <f>VLOOKUP(payroll_active[[#This Row],[Works for Corrected Majority]],[1]!Table1[#Data],2,0)</f>
        <v>476549419</v>
      </c>
      <c r="L314" s="8" t="s">
        <v>10496</v>
      </c>
      <c r="M314" s="7" t="str">
        <f>VLOOKUP(payroll_active[[#This Row],[Works for Group -OLD]], [1]!all_groups[#All], 2, 0)</f>
        <v>476549419</v>
      </c>
      <c r="N314" s="6" t="s">
        <v>63</v>
      </c>
      <c r="O314" s="6" t="s">
        <v>62</v>
      </c>
      <c r="P314" s="6" t="s">
        <v>69</v>
      </c>
      <c r="Q314" s="7"/>
      <c r="R314" s="9" t="s">
        <v>10513</v>
      </c>
      <c r="S314" s="9" t="s">
        <v>10498</v>
      </c>
      <c r="T314" s="9" t="s">
        <v>8512</v>
      </c>
      <c r="U314" s="9" t="s">
        <v>8875</v>
      </c>
      <c r="V314" s="9" t="s">
        <v>8501</v>
      </c>
      <c r="W314" s="4"/>
      <c r="AI314" s="4"/>
      <c r="AJ314" s="4"/>
      <c r="AK314" s="4"/>
    </row>
    <row r="315" spans="1:37" x14ac:dyDescent="0.2">
      <c r="A315" s="6" t="s">
        <v>3379</v>
      </c>
      <c r="B315" s="7" t="str">
        <f>VLOOKUP(payroll_active[[#This Row],[Full Name]], [1]!all_ppl_post[#Data], 2, 0)</f>
        <v>567679126</v>
      </c>
      <c r="C315" s="8" t="s">
        <v>1314</v>
      </c>
      <c r="D315" s="8" t="s">
        <v>3380</v>
      </c>
      <c r="E315" s="8" t="s">
        <v>375</v>
      </c>
      <c r="F315" s="8" t="s">
        <v>408</v>
      </c>
      <c r="G315" s="8" t="s">
        <v>407</v>
      </c>
      <c r="H315" s="8" t="s">
        <v>10495</v>
      </c>
      <c r="I315" s="7" t="str">
        <f>VLOOKUP(payroll_active[[#This Row],[Reports to Person]], [1]!all_people[#All], 2, 0)</f>
        <v>476544776</v>
      </c>
      <c r="J315" s="8" t="s">
        <v>10496</v>
      </c>
      <c r="K315" s="8" t="str">
        <f>VLOOKUP(payroll_active[[#This Row],[Works for Corrected Majority]],[1]!Table1[#Data],2,0)</f>
        <v>476549419</v>
      </c>
      <c r="L315" s="8" t="s">
        <v>10496</v>
      </c>
      <c r="M315" s="7" t="str">
        <f>VLOOKUP(payroll_active[[#This Row],[Works for Group -OLD]], [1]!all_groups[#All], 2, 0)</f>
        <v>476549419</v>
      </c>
      <c r="N315" s="6" t="s">
        <v>63</v>
      </c>
      <c r="O315" s="6" t="s">
        <v>62</v>
      </c>
      <c r="P315" s="6" t="s">
        <v>69</v>
      </c>
      <c r="Q315" s="7"/>
      <c r="R315" s="9" t="s">
        <v>10502</v>
      </c>
      <c r="S315" s="9" t="s">
        <v>10498</v>
      </c>
      <c r="T315" s="9" t="s">
        <v>8512</v>
      </c>
      <c r="U315" s="9" t="s">
        <v>8544</v>
      </c>
      <c r="V315" s="9" t="s">
        <v>8501</v>
      </c>
      <c r="W315" s="4"/>
      <c r="AI315" s="4"/>
      <c r="AJ315" s="4"/>
      <c r="AK315" s="4"/>
    </row>
    <row r="316" spans="1:37" x14ac:dyDescent="0.2">
      <c r="A316" s="6" t="s">
        <v>2595</v>
      </c>
      <c r="B316" s="7" t="str">
        <f>VLOOKUP(payroll_active[[#This Row],[Full Name]], [1]!all_ppl_post[#Data], 2, 0)</f>
        <v>625374636</v>
      </c>
      <c r="C316" s="8" t="s">
        <v>2596</v>
      </c>
      <c r="D316" s="8" t="s">
        <v>2597</v>
      </c>
      <c r="E316" s="8" t="s">
        <v>957</v>
      </c>
      <c r="F316" s="8" t="s">
        <v>408</v>
      </c>
      <c r="G316" s="8" t="s">
        <v>526</v>
      </c>
      <c r="H316" s="8" t="s">
        <v>10495</v>
      </c>
      <c r="I316" s="7" t="str">
        <f>VLOOKUP(payroll_active[[#This Row],[Reports to Person]], [1]!all_people[#All], 2, 0)</f>
        <v>476544776</v>
      </c>
      <c r="J316" s="8" t="s">
        <v>10496</v>
      </c>
      <c r="K316" s="8" t="str">
        <f>VLOOKUP(payroll_active[[#This Row],[Works for Corrected Majority]],[1]!Table1[#Data],2,0)</f>
        <v>476549419</v>
      </c>
      <c r="L316" s="8" t="s">
        <v>10496</v>
      </c>
      <c r="M316" s="7" t="str">
        <f>VLOOKUP(payroll_active[[#This Row],[Works for Group -OLD]], [1]!all_groups[#All], 2, 0)</f>
        <v>476549419</v>
      </c>
      <c r="N316" s="6" t="s">
        <v>63</v>
      </c>
      <c r="O316" s="6" t="s">
        <v>62</v>
      </c>
      <c r="P316" s="6" t="s">
        <v>69</v>
      </c>
      <c r="Q316" s="7"/>
      <c r="R316" s="9" t="s">
        <v>10510</v>
      </c>
      <c r="S316" s="9" t="s">
        <v>10498</v>
      </c>
      <c r="T316" s="9" t="s">
        <v>10499</v>
      </c>
      <c r="U316" s="9" t="s">
        <v>8630</v>
      </c>
      <c r="V316" s="9" t="s">
        <v>8501</v>
      </c>
      <c r="W316" s="4"/>
      <c r="AI316" s="4"/>
      <c r="AJ316" s="4"/>
      <c r="AK316" s="4"/>
    </row>
    <row r="317" spans="1:37" x14ac:dyDescent="0.2">
      <c r="A317" s="6" t="s">
        <v>2224</v>
      </c>
      <c r="B317" s="7" t="str">
        <f>VLOOKUP(payroll_active[[#This Row],[Full Name]], [1]!all_ppl_post[#Data], 2, 0)</f>
        <v>681225356</v>
      </c>
      <c r="C317" s="8" t="s">
        <v>2225</v>
      </c>
      <c r="D317" s="8" t="s">
        <v>2226</v>
      </c>
      <c r="E317" s="8" t="s">
        <v>2227</v>
      </c>
      <c r="F317" s="8" t="s">
        <v>408</v>
      </c>
      <c r="G317" s="8" t="s">
        <v>526</v>
      </c>
      <c r="H317" s="8" t="s">
        <v>10495</v>
      </c>
      <c r="I317" s="7" t="str">
        <f>VLOOKUP(payroll_active[[#This Row],[Reports to Person]], [1]!all_people[#All], 2, 0)</f>
        <v>476544776</v>
      </c>
      <c r="J317" s="8" t="s">
        <v>10496</v>
      </c>
      <c r="K317" s="8" t="str">
        <f>VLOOKUP(payroll_active[[#This Row],[Works for Corrected Majority]],[1]!Table1[#Data],2,0)</f>
        <v>476549419</v>
      </c>
      <c r="L317" s="8" t="s">
        <v>10496</v>
      </c>
      <c r="M317" s="7" t="str">
        <f>VLOOKUP(payroll_active[[#This Row],[Works for Group -OLD]], [1]!all_groups[#All], 2, 0)</f>
        <v>476549419</v>
      </c>
      <c r="N317" s="6" t="s">
        <v>63</v>
      </c>
      <c r="O317" s="6" t="s">
        <v>62</v>
      </c>
      <c r="P317" s="6" t="s">
        <v>69</v>
      </c>
      <c r="Q317" s="7"/>
      <c r="R317" s="9" t="s">
        <v>10503</v>
      </c>
      <c r="S317" s="9" t="s">
        <v>10498</v>
      </c>
      <c r="T317" s="9" t="s">
        <v>10499</v>
      </c>
      <c r="U317" s="9" t="s">
        <v>10439</v>
      </c>
      <c r="V317" s="9" t="s">
        <v>8501</v>
      </c>
      <c r="W317" s="4"/>
      <c r="AI317" s="4"/>
      <c r="AJ317" s="4"/>
      <c r="AK317" s="4"/>
    </row>
    <row r="318" spans="1:37" x14ac:dyDescent="0.2">
      <c r="A318" s="6" t="s">
        <v>1341</v>
      </c>
      <c r="B318" s="7" t="str">
        <f>VLOOKUP(payroll_active[[#This Row],[Full Name]], [1]!all_ppl_post[#Data], 2, 0)</f>
        <v>826426389</v>
      </c>
      <c r="C318" s="8" t="s">
        <v>1342</v>
      </c>
      <c r="D318" s="8" t="s">
        <v>1343</v>
      </c>
      <c r="E318" s="8" t="s">
        <v>1344</v>
      </c>
      <c r="F318" s="8" t="s">
        <v>408</v>
      </c>
      <c r="G318" s="8" t="s">
        <v>526</v>
      </c>
      <c r="H318" s="8" t="s">
        <v>10495</v>
      </c>
      <c r="I318" s="7" t="str">
        <f>VLOOKUP(payroll_active[[#This Row],[Reports to Person]], [1]!all_people[#All], 2, 0)</f>
        <v>476544776</v>
      </c>
      <c r="J318" s="8" t="s">
        <v>10496</v>
      </c>
      <c r="K318" s="8" t="str">
        <f>VLOOKUP(payroll_active[[#This Row],[Works for Corrected Majority]],[1]!Table1[#Data],2,0)</f>
        <v>476549419</v>
      </c>
      <c r="L318" s="8" t="s">
        <v>10496</v>
      </c>
      <c r="M318" s="7" t="str">
        <f>VLOOKUP(payroll_active[[#This Row],[Works for Group -OLD]], [1]!all_groups[#All], 2, 0)</f>
        <v>476549419</v>
      </c>
      <c r="N318" s="6" t="s">
        <v>63</v>
      </c>
      <c r="O318" s="6" t="s">
        <v>62</v>
      </c>
      <c r="P318" s="6" t="s">
        <v>69</v>
      </c>
      <c r="Q318" s="7"/>
      <c r="R318" s="9" t="s">
        <v>10500</v>
      </c>
      <c r="S318" s="9" t="s">
        <v>10498</v>
      </c>
      <c r="T318" s="9" t="s">
        <v>10499</v>
      </c>
      <c r="U318" s="9" t="s">
        <v>10501</v>
      </c>
      <c r="V318" s="9" t="s">
        <v>8501</v>
      </c>
      <c r="W318" s="4"/>
      <c r="AI318" s="4"/>
      <c r="AJ318" s="4"/>
      <c r="AK318" s="4"/>
    </row>
    <row r="319" spans="1:37" x14ac:dyDescent="0.2">
      <c r="A319" s="6" t="s">
        <v>1276</v>
      </c>
      <c r="B319" s="7" t="str">
        <f>VLOOKUP(payroll_active[[#This Row],[Full Name]], [1]!all_ppl_post[#Data], 2, 0)</f>
        <v>826426401</v>
      </c>
      <c r="C319" s="8" t="s">
        <v>1277</v>
      </c>
      <c r="D319" s="8" t="s">
        <v>419</v>
      </c>
      <c r="E319" s="8" t="s">
        <v>551</v>
      </c>
      <c r="F319" s="8" t="s">
        <v>408</v>
      </c>
      <c r="G319" s="8" t="s">
        <v>526</v>
      </c>
      <c r="H319" s="8" t="s">
        <v>10495</v>
      </c>
      <c r="I319" s="7" t="str">
        <f>VLOOKUP(payroll_active[[#This Row],[Reports to Person]], [1]!all_people[#All], 2, 0)</f>
        <v>476544776</v>
      </c>
      <c r="J319" s="8" t="s">
        <v>10496</v>
      </c>
      <c r="K319" s="8" t="str">
        <f>VLOOKUP(payroll_active[[#This Row],[Works for Corrected Majority]],[1]!Table1[#Data],2,0)</f>
        <v>476549419</v>
      </c>
      <c r="L319" s="8" t="s">
        <v>10496</v>
      </c>
      <c r="M319" s="7" t="str">
        <f>VLOOKUP(payroll_active[[#This Row],[Works for Group -OLD]], [1]!all_groups[#All], 2, 0)</f>
        <v>476549419</v>
      </c>
      <c r="N319" s="6" t="s">
        <v>63</v>
      </c>
      <c r="O319" s="6" t="s">
        <v>62</v>
      </c>
      <c r="P319" s="6" t="s">
        <v>69</v>
      </c>
      <c r="Q319" s="7"/>
      <c r="R319" s="9" t="s">
        <v>10505</v>
      </c>
      <c r="S319" s="9" t="s">
        <v>10498</v>
      </c>
      <c r="T319" s="9" t="s">
        <v>10499</v>
      </c>
      <c r="U319" s="9" t="s">
        <v>10506</v>
      </c>
      <c r="V319" s="9" t="s">
        <v>8501</v>
      </c>
      <c r="W319" s="4"/>
      <c r="AI319" s="4"/>
      <c r="AJ319" s="4"/>
      <c r="AK319" s="4"/>
    </row>
    <row r="320" spans="1:37" x14ac:dyDescent="0.2">
      <c r="A320" s="6" t="s">
        <v>7713</v>
      </c>
      <c r="B320" s="7" t="str">
        <f>VLOOKUP(payroll_active[[#This Row],[Full Name]], [1]!all_ppl_post[#Data], 2, 0)</f>
        <v>476542672</v>
      </c>
      <c r="C320" s="8" t="s">
        <v>191</v>
      </c>
      <c r="D320" s="8" t="s">
        <v>7714</v>
      </c>
      <c r="E320" s="8" t="s">
        <v>426</v>
      </c>
      <c r="F320" s="8" t="s">
        <v>408</v>
      </c>
      <c r="G320" s="8" t="s">
        <v>526</v>
      </c>
      <c r="H320" s="8" t="s">
        <v>2584</v>
      </c>
      <c r="I320" s="7" t="str">
        <f>VLOOKUP(payroll_active[[#This Row],[Reports to Person]], [1]!all_people[#All], 2, 0)</f>
        <v>476544822</v>
      </c>
      <c r="J320" s="8" t="s">
        <v>10516</v>
      </c>
      <c r="K320" s="8" t="str">
        <f>VLOOKUP(payroll_active[[#This Row],[Works for Corrected Majority]],[1]!Table1[#Data],2,0)</f>
        <v>476549422</v>
      </c>
      <c r="L320" s="8" t="s">
        <v>10516</v>
      </c>
      <c r="M320" s="7" t="str">
        <f>VLOOKUP(payroll_active[[#This Row],[Works for Group -OLD]], [1]!all_groups[#All], 2, 0)</f>
        <v>476549422</v>
      </c>
      <c r="N320" s="6" t="s">
        <v>63</v>
      </c>
      <c r="O320" s="6" t="s">
        <v>62</v>
      </c>
      <c r="P320" s="6" t="s">
        <v>69</v>
      </c>
      <c r="Q320" s="7"/>
      <c r="R320" s="9" t="s">
        <v>10520</v>
      </c>
      <c r="S320" s="9" t="s">
        <v>10518</v>
      </c>
      <c r="T320" s="9" t="s">
        <v>9650</v>
      </c>
      <c r="U320" s="9" t="s">
        <v>8549</v>
      </c>
      <c r="V320" s="9" t="s">
        <v>8501</v>
      </c>
      <c r="W320" s="4"/>
      <c r="AI320" s="4"/>
      <c r="AJ320" s="4"/>
      <c r="AK320" s="4"/>
    </row>
    <row r="321" spans="1:37" x14ac:dyDescent="0.2">
      <c r="A321" s="6" t="s">
        <v>3402</v>
      </c>
      <c r="B321" s="7" t="str">
        <f>VLOOKUP(payroll_active[[#This Row],[Full Name]], [1]!all_ppl_post[#Data], 2, 0)</f>
        <v>567679113</v>
      </c>
      <c r="C321" s="8" t="s">
        <v>3403</v>
      </c>
      <c r="D321" s="8" t="s">
        <v>3404</v>
      </c>
      <c r="E321" s="8" t="s">
        <v>3405</v>
      </c>
      <c r="F321" s="8" t="s">
        <v>408</v>
      </c>
      <c r="G321" s="8" t="s">
        <v>526</v>
      </c>
      <c r="H321" s="8" t="s">
        <v>2584</v>
      </c>
      <c r="I321" s="7" t="str">
        <f>VLOOKUP(payroll_active[[#This Row],[Reports to Person]], [1]!all_people[#All], 2, 0)</f>
        <v>476544822</v>
      </c>
      <c r="J321" s="8" t="s">
        <v>10516</v>
      </c>
      <c r="K321" s="8" t="str">
        <f>VLOOKUP(payroll_active[[#This Row],[Works for Corrected Majority]],[1]!Table1[#Data],2,0)</f>
        <v>476549422</v>
      </c>
      <c r="L321" s="8" t="s">
        <v>10516</v>
      </c>
      <c r="M321" s="7" t="str">
        <f>VLOOKUP(payroll_active[[#This Row],[Works for Group -OLD]], [1]!all_groups[#All], 2, 0)</f>
        <v>476549422</v>
      </c>
      <c r="N321" s="6" t="s">
        <v>63</v>
      </c>
      <c r="O321" s="6" t="s">
        <v>62</v>
      </c>
      <c r="P321" s="6" t="s">
        <v>69</v>
      </c>
      <c r="Q321" s="7"/>
      <c r="R321" s="9" t="s">
        <v>10517</v>
      </c>
      <c r="S321" s="9" t="s">
        <v>10518</v>
      </c>
      <c r="T321" s="9" t="s">
        <v>9650</v>
      </c>
      <c r="U321" s="9" t="s">
        <v>10519</v>
      </c>
      <c r="V321" s="9" t="s">
        <v>8501</v>
      </c>
      <c r="W321" s="4"/>
      <c r="AI321" s="4"/>
      <c r="AJ321" s="4"/>
      <c r="AK321" s="4"/>
    </row>
    <row r="322" spans="1:37" x14ac:dyDescent="0.2">
      <c r="A322" s="6" t="s">
        <v>4606</v>
      </c>
      <c r="B322" s="7" t="str">
        <f>VLOOKUP(payroll_active[[#This Row],[Full Name]], [1]!all_ppl_post[#Data], 2, 0)</f>
        <v>476546828</v>
      </c>
      <c r="C322" s="8" t="s">
        <v>4607</v>
      </c>
      <c r="D322" s="8" t="s">
        <v>4608</v>
      </c>
      <c r="E322" s="8" t="s">
        <v>4609</v>
      </c>
      <c r="F322" s="8" t="s">
        <v>408</v>
      </c>
      <c r="G322" s="8" t="s">
        <v>526</v>
      </c>
      <c r="H322" s="8" t="s">
        <v>8637</v>
      </c>
      <c r="I322" s="7" t="str">
        <f>VLOOKUP(payroll_active[[#This Row],[Reports to Person]], [1]!all_people[#All], 2, 0)</f>
        <v>476544861</v>
      </c>
      <c r="J322" s="8" t="s">
        <v>8638</v>
      </c>
      <c r="K322" s="8" t="str">
        <f>VLOOKUP(payroll_active[[#This Row],[Works for Corrected Majority]],[1]!Table1[#Data],2,0)</f>
        <v>476549669</v>
      </c>
      <c r="L322" s="8" t="s">
        <v>8638</v>
      </c>
      <c r="M322" s="7" t="str">
        <f>VLOOKUP(payroll_active[[#This Row],[Works for Group -OLD]], [1]!all_groups[#All], 2, 0)</f>
        <v>476549669</v>
      </c>
      <c r="N322" s="6" t="s">
        <v>63</v>
      </c>
      <c r="O322" s="6" t="s">
        <v>62</v>
      </c>
      <c r="P322" s="6" t="s">
        <v>69</v>
      </c>
      <c r="Q322" s="7"/>
      <c r="R322" s="9" t="s">
        <v>8642</v>
      </c>
      <c r="S322" s="9" t="s">
        <v>8640</v>
      </c>
      <c r="T322" s="9" t="s">
        <v>8643</v>
      </c>
      <c r="U322" s="9" t="s">
        <v>8644</v>
      </c>
      <c r="V322" s="9" t="s">
        <v>8501</v>
      </c>
      <c r="W322" s="4"/>
      <c r="AI322" s="4"/>
      <c r="AJ322" s="4"/>
      <c r="AK322" s="4"/>
    </row>
    <row r="323" spans="1:37" x14ac:dyDescent="0.2">
      <c r="A323" s="6" t="s">
        <v>4539</v>
      </c>
      <c r="B323" s="7" t="str">
        <f>VLOOKUP(payroll_active[[#This Row],[Full Name]], [1]!all_ppl_post[#Data], 2, 0)</f>
        <v>476546951</v>
      </c>
      <c r="C323" s="8" t="s">
        <v>4540</v>
      </c>
      <c r="D323" s="8" t="s">
        <v>4541</v>
      </c>
      <c r="E323" s="8" t="s">
        <v>676</v>
      </c>
      <c r="F323" s="8" t="s">
        <v>408</v>
      </c>
      <c r="G323" s="8" t="s">
        <v>526</v>
      </c>
      <c r="H323" s="8" t="s">
        <v>8637</v>
      </c>
      <c r="I323" s="7" t="str">
        <f>VLOOKUP(payroll_active[[#This Row],[Reports to Person]], [1]!all_people[#All], 2, 0)</f>
        <v>476544861</v>
      </c>
      <c r="J323" s="8" t="s">
        <v>8638</v>
      </c>
      <c r="K323" s="8" t="str">
        <f>VLOOKUP(payroll_active[[#This Row],[Works for Corrected Majority]],[1]!Table1[#Data],2,0)</f>
        <v>476549669</v>
      </c>
      <c r="L323" s="8" t="s">
        <v>8638</v>
      </c>
      <c r="M323" s="7" t="str">
        <f>VLOOKUP(payroll_active[[#This Row],[Works for Group -OLD]], [1]!all_groups[#All], 2, 0)</f>
        <v>476549669</v>
      </c>
      <c r="N323" s="6" t="s">
        <v>63</v>
      </c>
      <c r="O323" s="6" t="s">
        <v>62</v>
      </c>
      <c r="P323" s="6" t="s">
        <v>69</v>
      </c>
      <c r="Q323" s="7"/>
      <c r="R323" s="9" t="s">
        <v>8655</v>
      </c>
      <c r="S323" s="9" t="s">
        <v>8640</v>
      </c>
      <c r="T323" s="9" t="s">
        <v>8643</v>
      </c>
      <c r="U323" s="9" t="s">
        <v>8656</v>
      </c>
      <c r="V323" s="9" t="s">
        <v>8501</v>
      </c>
      <c r="W323" s="4"/>
      <c r="AI323" s="4"/>
      <c r="AJ323" s="4"/>
      <c r="AK323" s="4"/>
    </row>
    <row r="324" spans="1:37" x14ac:dyDescent="0.2">
      <c r="A324" s="6" t="s">
        <v>4468</v>
      </c>
      <c r="B324" s="7" t="str">
        <f>VLOOKUP(payroll_active[[#This Row],[Full Name]], [1]!all_ppl_post[#Data], 2, 0)</f>
        <v>476547047</v>
      </c>
      <c r="C324" s="8" t="s">
        <v>4469</v>
      </c>
      <c r="D324" s="8" t="s">
        <v>4470</v>
      </c>
      <c r="E324" s="8" t="s">
        <v>867</v>
      </c>
      <c r="F324" s="8" t="s">
        <v>408</v>
      </c>
      <c r="G324" s="8" t="s">
        <v>526</v>
      </c>
      <c r="H324" s="8" t="s">
        <v>8637</v>
      </c>
      <c r="I324" s="7" t="str">
        <f>VLOOKUP(payroll_active[[#This Row],[Reports to Person]], [1]!all_people[#All], 2, 0)</f>
        <v>476544861</v>
      </c>
      <c r="J324" s="8" t="s">
        <v>8638</v>
      </c>
      <c r="K324" s="8" t="str">
        <f>VLOOKUP(payroll_active[[#This Row],[Works for Corrected Majority]],[1]!Table1[#Data],2,0)</f>
        <v>476549669</v>
      </c>
      <c r="L324" s="8" t="s">
        <v>8638</v>
      </c>
      <c r="M324" s="7" t="str">
        <f>VLOOKUP(payroll_active[[#This Row],[Works for Group -OLD]], [1]!all_groups[#All], 2, 0)</f>
        <v>476549669</v>
      </c>
      <c r="N324" s="6" t="s">
        <v>63</v>
      </c>
      <c r="O324" s="6" t="s">
        <v>62</v>
      </c>
      <c r="P324" s="6" t="s">
        <v>69</v>
      </c>
      <c r="Q324" s="7"/>
      <c r="R324" s="9" t="s">
        <v>8660</v>
      </c>
      <c r="S324" s="9" t="s">
        <v>8640</v>
      </c>
      <c r="T324" s="9" t="s">
        <v>8658</v>
      </c>
      <c r="U324" s="9" t="s">
        <v>8646</v>
      </c>
      <c r="V324" s="9" t="s">
        <v>8501</v>
      </c>
      <c r="W324" s="4"/>
      <c r="AI324" s="4"/>
      <c r="AJ324" s="4"/>
      <c r="AK324" s="4"/>
    </row>
    <row r="325" spans="1:37" x14ac:dyDescent="0.2">
      <c r="A325" s="6" t="s">
        <v>4374</v>
      </c>
      <c r="B325" s="7" t="str">
        <f>VLOOKUP(payroll_active[[#This Row],[Full Name]], [1]!all_ppl_post[#Data], 2, 0)</f>
        <v>476547186</v>
      </c>
      <c r="C325" s="8" t="s">
        <v>4375</v>
      </c>
      <c r="D325" s="8" t="s">
        <v>4376</v>
      </c>
      <c r="E325" s="8" t="s">
        <v>4377</v>
      </c>
      <c r="F325" s="8" t="s">
        <v>408</v>
      </c>
      <c r="G325" s="8" t="s">
        <v>407</v>
      </c>
      <c r="H325" s="8" t="s">
        <v>8637</v>
      </c>
      <c r="I325" s="7" t="str">
        <f>VLOOKUP(payroll_active[[#This Row],[Reports to Person]], [1]!all_people[#All], 2, 0)</f>
        <v>476544861</v>
      </c>
      <c r="J325" s="8" t="s">
        <v>8638</v>
      </c>
      <c r="K325" s="8" t="str">
        <f>VLOOKUP(payroll_active[[#This Row],[Works for Corrected Majority]],[1]!Table1[#Data],2,0)</f>
        <v>476549669</v>
      </c>
      <c r="L325" s="8" t="s">
        <v>8638</v>
      </c>
      <c r="M325" s="7" t="str">
        <f>VLOOKUP(payroll_active[[#This Row],[Works for Group -OLD]], [1]!all_groups[#All], 2, 0)</f>
        <v>476549669</v>
      </c>
      <c r="N325" s="6" t="s">
        <v>63</v>
      </c>
      <c r="O325" s="6" t="s">
        <v>62</v>
      </c>
      <c r="P325" s="6" t="s">
        <v>69</v>
      </c>
      <c r="Q325" s="7"/>
      <c r="R325" s="9" t="s">
        <v>8639</v>
      </c>
      <c r="S325" s="9" t="s">
        <v>8640</v>
      </c>
      <c r="T325" s="9" t="s">
        <v>8512</v>
      </c>
      <c r="U325" s="9" t="s">
        <v>8641</v>
      </c>
      <c r="V325" s="9" t="s">
        <v>8501</v>
      </c>
      <c r="W325" s="4"/>
      <c r="AI325" s="4"/>
      <c r="AJ325" s="4"/>
      <c r="AK325" s="4"/>
    </row>
    <row r="326" spans="1:37" x14ac:dyDescent="0.2">
      <c r="A326" s="6" t="s">
        <v>4370</v>
      </c>
      <c r="B326" s="7" t="str">
        <f>VLOOKUP(payroll_active[[#This Row],[Full Name]], [1]!all_ppl_post[#Data], 2, 0)</f>
        <v>476547200</v>
      </c>
      <c r="C326" s="8" t="s">
        <v>3203</v>
      </c>
      <c r="D326" s="8" t="s">
        <v>4371</v>
      </c>
      <c r="E326" s="8" t="s">
        <v>867</v>
      </c>
      <c r="F326" s="8" t="s">
        <v>408</v>
      </c>
      <c r="G326" s="8" t="s">
        <v>526</v>
      </c>
      <c r="H326" s="8" t="s">
        <v>8637</v>
      </c>
      <c r="I326" s="7" t="str">
        <f>VLOOKUP(payroll_active[[#This Row],[Reports to Person]], [1]!all_people[#All], 2, 0)</f>
        <v>476544861</v>
      </c>
      <c r="J326" s="8" t="s">
        <v>8638</v>
      </c>
      <c r="K326" s="8" t="str">
        <f>VLOOKUP(payroll_active[[#This Row],[Works for Corrected Majority]],[1]!Table1[#Data],2,0)</f>
        <v>476549669</v>
      </c>
      <c r="L326" s="8" t="s">
        <v>8638</v>
      </c>
      <c r="M326" s="7" t="str">
        <f>VLOOKUP(payroll_active[[#This Row],[Works for Group -OLD]], [1]!all_groups[#All], 2, 0)</f>
        <v>476549669</v>
      </c>
      <c r="N326" s="6" t="s">
        <v>63</v>
      </c>
      <c r="O326" s="6" t="s">
        <v>62</v>
      </c>
      <c r="P326" s="6" t="s">
        <v>69</v>
      </c>
      <c r="Q326" s="7"/>
      <c r="R326" s="9" t="s">
        <v>8645</v>
      </c>
      <c r="S326" s="9" t="s">
        <v>8640</v>
      </c>
      <c r="T326" s="9" t="s">
        <v>8643</v>
      </c>
      <c r="U326" s="9" t="s">
        <v>8646</v>
      </c>
      <c r="V326" s="9" t="s">
        <v>8501</v>
      </c>
      <c r="W326" s="4"/>
      <c r="AI326" s="4"/>
      <c r="AJ326" s="4"/>
      <c r="AK326" s="4"/>
    </row>
    <row r="327" spans="1:37" x14ac:dyDescent="0.2">
      <c r="A327" s="6" t="s">
        <v>4365</v>
      </c>
      <c r="B327" s="7" t="str">
        <f>VLOOKUP(payroll_active[[#This Row],[Full Name]], [1]!all_ppl_post[#Data], 2, 0)</f>
        <v>476547209</v>
      </c>
      <c r="C327" s="8" t="s">
        <v>4366</v>
      </c>
      <c r="D327" s="8" t="s">
        <v>4367</v>
      </c>
      <c r="E327" s="8" t="s">
        <v>3310</v>
      </c>
      <c r="F327" s="8" t="s">
        <v>408</v>
      </c>
      <c r="G327" s="8" t="s">
        <v>526</v>
      </c>
      <c r="H327" s="8" t="s">
        <v>8637</v>
      </c>
      <c r="I327" s="7" t="str">
        <f>VLOOKUP(payroll_active[[#This Row],[Reports to Person]], [1]!all_people[#All], 2, 0)</f>
        <v>476544861</v>
      </c>
      <c r="J327" s="8" t="s">
        <v>8638</v>
      </c>
      <c r="K327" s="8" t="str">
        <f>VLOOKUP(payroll_active[[#This Row],[Works for Corrected Majority]],[1]!Table1[#Data],2,0)</f>
        <v>476549669</v>
      </c>
      <c r="L327" s="8" t="s">
        <v>8638</v>
      </c>
      <c r="M327" s="7" t="str">
        <f>VLOOKUP(payroll_active[[#This Row],[Works for Group -OLD]], [1]!all_groups[#All], 2, 0)</f>
        <v>476549669</v>
      </c>
      <c r="N327" s="6" t="s">
        <v>63</v>
      </c>
      <c r="O327" s="6" t="s">
        <v>62</v>
      </c>
      <c r="P327" s="6" t="s">
        <v>69</v>
      </c>
      <c r="Q327" s="7"/>
      <c r="R327" s="9" t="s">
        <v>8647</v>
      </c>
      <c r="S327" s="9" t="s">
        <v>8640</v>
      </c>
      <c r="T327" s="9" t="s">
        <v>8643</v>
      </c>
      <c r="U327" s="9" t="s">
        <v>8648</v>
      </c>
      <c r="V327" s="9" t="s">
        <v>8501</v>
      </c>
      <c r="W327" s="4"/>
      <c r="AI327" s="4"/>
      <c r="AJ327" s="4"/>
      <c r="AK327" s="4"/>
    </row>
    <row r="328" spans="1:37" x14ac:dyDescent="0.2">
      <c r="A328" s="6" t="s">
        <v>4361</v>
      </c>
      <c r="B328" s="7" t="str">
        <f>VLOOKUP(payroll_active[[#This Row],[Full Name]], [1]!all_ppl_post[#Data], 2, 0)</f>
        <v>476547234</v>
      </c>
      <c r="C328" s="8" t="s">
        <v>3545</v>
      </c>
      <c r="D328" s="8" t="s">
        <v>4362</v>
      </c>
      <c r="E328" s="8" t="s">
        <v>434</v>
      </c>
      <c r="F328" s="8" t="s">
        <v>408</v>
      </c>
      <c r="G328" s="8" t="s">
        <v>526</v>
      </c>
      <c r="H328" s="8" t="s">
        <v>8637</v>
      </c>
      <c r="I328" s="7" t="str">
        <f>VLOOKUP(payroll_active[[#This Row],[Reports to Person]], [1]!all_people[#All], 2, 0)</f>
        <v>476544861</v>
      </c>
      <c r="J328" s="8" t="s">
        <v>8638</v>
      </c>
      <c r="K328" s="8" t="str">
        <f>VLOOKUP(payroll_active[[#This Row],[Works for Corrected Majority]],[1]!Table1[#Data],2,0)</f>
        <v>476549669</v>
      </c>
      <c r="L328" s="8" t="s">
        <v>8638</v>
      </c>
      <c r="M328" s="7" t="str">
        <f>VLOOKUP(payroll_active[[#This Row],[Works for Group -OLD]], [1]!all_groups[#All], 2, 0)</f>
        <v>476549669</v>
      </c>
      <c r="N328" s="6" t="s">
        <v>63</v>
      </c>
      <c r="O328" s="6" t="s">
        <v>62</v>
      </c>
      <c r="P328" s="6" t="s">
        <v>69</v>
      </c>
      <c r="Q328" s="7"/>
      <c r="R328" s="9" t="s">
        <v>8649</v>
      </c>
      <c r="S328" s="9" t="s">
        <v>8640</v>
      </c>
      <c r="T328" s="9" t="s">
        <v>8643</v>
      </c>
      <c r="U328" s="9" t="s">
        <v>8515</v>
      </c>
      <c r="V328" s="9" t="s">
        <v>8501</v>
      </c>
      <c r="W328" s="4"/>
      <c r="AI328" s="4"/>
      <c r="AJ328" s="4"/>
      <c r="AK328" s="4"/>
    </row>
    <row r="329" spans="1:37" x14ac:dyDescent="0.2">
      <c r="A329" s="6" t="s">
        <v>4294</v>
      </c>
      <c r="B329" s="7" t="str">
        <f>VLOOKUP(payroll_active[[#This Row],[Full Name]], [1]!all_ppl_post[#Data], 2, 0)</f>
        <v>476547395</v>
      </c>
      <c r="C329" s="8" t="s">
        <v>4295</v>
      </c>
      <c r="D329" s="8" t="s">
        <v>4296</v>
      </c>
      <c r="E329" s="8" t="s">
        <v>2974</v>
      </c>
      <c r="F329" s="8" t="s">
        <v>408</v>
      </c>
      <c r="G329" s="8" t="s">
        <v>526</v>
      </c>
      <c r="H329" s="8" t="s">
        <v>8637</v>
      </c>
      <c r="I329" s="7" t="str">
        <f>VLOOKUP(payroll_active[[#This Row],[Reports to Person]], [1]!all_people[#All], 2, 0)</f>
        <v>476544861</v>
      </c>
      <c r="J329" s="8" t="s">
        <v>8638</v>
      </c>
      <c r="K329" s="8" t="str">
        <f>VLOOKUP(payroll_active[[#This Row],[Works for Corrected Majority]],[1]!Table1[#Data],2,0)</f>
        <v>476549669</v>
      </c>
      <c r="L329" s="8" t="s">
        <v>8638</v>
      </c>
      <c r="M329" s="7" t="str">
        <f>VLOOKUP(payroll_active[[#This Row],[Works for Group -OLD]], [1]!all_groups[#All], 2, 0)</f>
        <v>476549669</v>
      </c>
      <c r="N329" s="6" t="s">
        <v>63</v>
      </c>
      <c r="O329" s="6" t="s">
        <v>62</v>
      </c>
      <c r="P329" s="6" t="s">
        <v>69</v>
      </c>
      <c r="Q329" s="7"/>
      <c r="R329" s="9" t="s">
        <v>8653</v>
      </c>
      <c r="S329" s="9" t="s">
        <v>8640</v>
      </c>
      <c r="T329" s="9" t="s">
        <v>8643</v>
      </c>
      <c r="U329" s="9" t="s">
        <v>8654</v>
      </c>
      <c r="V329" s="9" t="s">
        <v>8501</v>
      </c>
      <c r="W329" s="4"/>
      <c r="AI329" s="4"/>
      <c r="AJ329" s="4"/>
      <c r="AK329" s="4"/>
    </row>
    <row r="330" spans="1:37" x14ac:dyDescent="0.2">
      <c r="A330" s="6" t="s">
        <v>4289</v>
      </c>
      <c r="B330" s="7" t="str">
        <f>VLOOKUP(payroll_active[[#This Row],[Full Name]], [1]!all_ppl_post[#Data], 2, 0)</f>
        <v>476547408</v>
      </c>
      <c r="C330" s="8" t="s">
        <v>4290</v>
      </c>
      <c r="D330" s="8" t="s">
        <v>4291</v>
      </c>
      <c r="E330" s="8" t="s">
        <v>878</v>
      </c>
      <c r="F330" s="8" t="s">
        <v>408</v>
      </c>
      <c r="G330" s="8" t="s">
        <v>526</v>
      </c>
      <c r="H330" s="8" t="s">
        <v>8637</v>
      </c>
      <c r="I330" s="7" t="str">
        <f>VLOOKUP(payroll_active[[#This Row],[Reports to Person]], [1]!all_people[#All], 2, 0)</f>
        <v>476544861</v>
      </c>
      <c r="J330" s="8" t="s">
        <v>8638</v>
      </c>
      <c r="K330" s="8" t="str">
        <f>VLOOKUP(payroll_active[[#This Row],[Works for Corrected Majority]],[1]!Table1[#Data],2,0)</f>
        <v>476549669</v>
      </c>
      <c r="L330" s="8" t="s">
        <v>8638</v>
      </c>
      <c r="M330" s="7" t="str">
        <f>VLOOKUP(payroll_active[[#This Row],[Works for Group -OLD]], [1]!all_groups[#All], 2, 0)</f>
        <v>476549669</v>
      </c>
      <c r="N330" s="6" t="s">
        <v>63</v>
      </c>
      <c r="O330" s="6" t="s">
        <v>62</v>
      </c>
      <c r="P330" s="6" t="s">
        <v>69</v>
      </c>
      <c r="Q330" s="7"/>
      <c r="R330" s="9" t="s">
        <v>8657</v>
      </c>
      <c r="S330" s="9" t="s">
        <v>8640</v>
      </c>
      <c r="T330" s="9" t="s">
        <v>8658</v>
      </c>
      <c r="U330" s="9" t="s">
        <v>8659</v>
      </c>
      <c r="V330" s="9" t="s">
        <v>8501</v>
      </c>
      <c r="W330" s="4"/>
      <c r="AI330" s="4"/>
      <c r="AJ330" s="4"/>
      <c r="AK330" s="4"/>
    </row>
    <row r="331" spans="1:37" x14ac:dyDescent="0.2">
      <c r="A331" s="6" t="s">
        <v>4278</v>
      </c>
      <c r="B331" s="7" t="str">
        <f>VLOOKUP(payroll_active[[#This Row],[Full Name]], [1]!all_ppl_post[#Data], 2, 0)</f>
        <v>476547425</v>
      </c>
      <c r="C331" s="8" t="s">
        <v>2455</v>
      </c>
      <c r="D331" s="8" t="s">
        <v>4279</v>
      </c>
      <c r="E331" s="8" t="s">
        <v>4280</v>
      </c>
      <c r="F331" s="8" t="s">
        <v>408</v>
      </c>
      <c r="G331" s="8" t="s">
        <v>407</v>
      </c>
      <c r="H331" s="8" t="s">
        <v>8637</v>
      </c>
      <c r="I331" s="7" t="str">
        <f>VLOOKUP(payroll_active[[#This Row],[Reports to Person]], [1]!all_people[#All], 2, 0)</f>
        <v>476544861</v>
      </c>
      <c r="J331" s="8" t="s">
        <v>8638</v>
      </c>
      <c r="K331" s="8" t="str">
        <f>VLOOKUP(payroll_active[[#This Row],[Works for Corrected Majority]],[1]!Table1[#Data],2,0)</f>
        <v>476549669</v>
      </c>
      <c r="L331" s="8" t="s">
        <v>8638</v>
      </c>
      <c r="M331" s="7" t="str">
        <f>VLOOKUP(payroll_active[[#This Row],[Works for Group -OLD]], [1]!all_groups[#All], 2, 0)</f>
        <v>476549669</v>
      </c>
      <c r="N331" s="6" t="s">
        <v>63</v>
      </c>
      <c r="O331" s="6" t="s">
        <v>62</v>
      </c>
      <c r="P331" s="6" t="s">
        <v>69</v>
      </c>
      <c r="Q331" s="7"/>
      <c r="R331" s="9" t="s">
        <v>8665</v>
      </c>
      <c r="S331" s="9" t="s">
        <v>8640</v>
      </c>
      <c r="T331" s="9" t="s">
        <v>8512</v>
      </c>
      <c r="U331" s="9" t="s">
        <v>8666</v>
      </c>
      <c r="V331" s="9" t="s">
        <v>8501</v>
      </c>
      <c r="W331" s="4"/>
      <c r="AI331" s="4"/>
      <c r="AJ331" s="4"/>
      <c r="AK331" s="4"/>
    </row>
    <row r="332" spans="1:37" x14ac:dyDescent="0.2">
      <c r="A332" s="6" t="s">
        <v>4063</v>
      </c>
      <c r="B332" s="7" t="str">
        <f>VLOOKUP(payroll_active[[#This Row],[Full Name]], [1]!all_ppl_post[#Data], 2, 0)</f>
        <v>476547876</v>
      </c>
      <c r="C332" s="8" t="s">
        <v>2705</v>
      </c>
      <c r="D332" s="8" t="s">
        <v>4064</v>
      </c>
      <c r="E332" s="8" t="s">
        <v>426</v>
      </c>
      <c r="F332" s="8" t="s">
        <v>408</v>
      </c>
      <c r="G332" s="8" t="s">
        <v>407</v>
      </c>
      <c r="H332" s="8" t="s">
        <v>8637</v>
      </c>
      <c r="I332" s="7" t="str">
        <f>VLOOKUP(payroll_active[[#This Row],[Reports to Person]], [1]!all_people[#All], 2, 0)</f>
        <v>476544861</v>
      </c>
      <c r="J332" s="8" t="s">
        <v>8638</v>
      </c>
      <c r="K332" s="8" t="str">
        <f>VLOOKUP(payroll_active[[#This Row],[Works for Corrected Majority]],[1]!Table1[#Data],2,0)</f>
        <v>476549669</v>
      </c>
      <c r="L332" s="8" t="s">
        <v>8638</v>
      </c>
      <c r="M332" s="7" t="str">
        <f>VLOOKUP(payroll_active[[#This Row],[Works for Group -OLD]], [1]!all_groups[#All], 2, 0)</f>
        <v>476549669</v>
      </c>
      <c r="N332" s="6" t="s">
        <v>63</v>
      </c>
      <c r="O332" s="6" t="s">
        <v>62</v>
      </c>
      <c r="P332" s="6" t="s">
        <v>69</v>
      </c>
      <c r="Q332" s="7"/>
      <c r="R332" s="9" t="s">
        <v>8652</v>
      </c>
      <c r="S332" s="9" t="s">
        <v>8640</v>
      </c>
      <c r="T332" s="9" t="s">
        <v>8512</v>
      </c>
      <c r="U332" s="9" t="s">
        <v>8549</v>
      </c>
      <c r="V332" s="9" t="s">
        <v>8501</v>
      </c>
      <c r="W332" s="4"/>
      <c r="AI332" s="4"/>
      <c r="AJ332" s="4"/>
      <c r="AK332" s="4"/>
    </row>
    <row r="333" spans="1:37" x14ac:dyDescent="0.2">
      <c r="A333" s="6" t="s">
        <v>2885</v>
      </c>
      <c r="B333" s="7" t="str">
        <f>VLOOKUP(payroll_active[[#This Row],[Full Name]], [1]!all_ppl_post[#Data], 2, 0)</f>
        <v>567679370</v>
      </c>
      <c r="C333" s="8" t="s">
        <v>2886</v>
      </c>
      <c r="D333" s="8" t="s">
        <v>2887</v>
      </c>
      <c r="E333" s="8" t="s">
        <v>2888</v>
      </c>
      <c r="F333" s="8" t="s">
        <v>408</v>
      </c>
      <c r="G333" s="8" t="s">
        <v>407</v>
      </c>
      <c r="H333" s="8" t="s">
        <v>8637</v>
      </c>
      <c r="I333" s="7" t="str">
        <f>VLOOKUP(payroll_active[[#This Row],[Reports to Person]], [1]!all_people[#All], 2, 0)</f>
        <v>476544861</v>
      </c>
      <c r="J333" s="8" t="s">
        <v>8638</v>
      </c>
      <c r="K333" s="8" t="str">
        <f>VLOOKUP(payroll_active[[#This Row],[Works for Corrected Majority]],[1]!Table1[#Data],2,0)</f>
        <v>476549669</v>
      </c>
      <c r="L333" s="8" t="s">
        <v>8638</v>
      </c>
      <c r="M333" s="7" t="str">
        <f>VLOOKUP(payroll_active[[#This Row],[Works for Group -OLD]], [1]!all_groups[#All], 2, 0)</f>
        <v>476549669</v>
      </c>
      <c r="N333" s="6" t="s">
        <v>63</v>
      </c>
      <c r="O333" s="6" t="s">
        <v>62</v>
      </c>
      <c r="P333" s="6" t="s">
        <v>69</v>
      </c>
      <c r="Q333" s="7"/>
      <c r="R333" s="9" t="s">
        <v>8662</v>
      </c>
      <c r="S333" s="9" t="s">
        <v>8640</v>
      </c>
      <c r="T333" s="9" t="s">
        <v>8512</v>
      </c>
      <c r="U333" s="9" t="s">
        <v>8663</v>
      </c>
      <c r="V333" s="9" t="s">
        <v>8501</v>
      </c>
      <c r="W333" s="4"/>
      <c r="AI333" s="4"/>
      <c r="AJ333" s="4"/>
      <c r="AK333" s="4"/>
    </row>
    <row r="334" spans="1:37" x14ac:dyDescent="0.2">
      <c r="A334" s="6" t="s">
        <v>2880</v>
      </c>
      <c r="B334" s="7" t="str">
        <f>VLOOKUP(payroll_active[[#This Row],[Full Name]], [1]!all_ppl_post[#Data], 2, 0)</f>
        <v>567679371</v>
      </c>
      <c r="C334" s="8" t="s">
        <v>2881</v>
      </c>
      <c r="D334" s="8" t="s">
        <v>2882</v>
      </c>
      <c r="E334" s="8" t="s">
        <v>867</v>
      </c>
      <c r="F334" s="8" t="s">
        <v>408</v>
      </c>
      <c r="G334" s="8" t="s">
        <v>526</v>
      </c>
      <c r="H334" s="8" t="s">
        <v>8637</v>
      </c>
      <c r="I334" s="7" t="str">
        <f>VLOOKUP(payroll_active[[#This Row],[Reports to Person]], [1]!all_people[#All], 2, 0)</f>
        <v>476544861</v>
      </c>
      <c r="J334" s="8" t="s">
        <v>8638</v>
      </c>
      <c r="K334" s="8" t="str">
        <f>VLOOKUP(payroll_active[[#This Row],[Works for Corrected Majority]],[1]!Table1[#Data],2,0)</f>
        <v>476549669</v>
      </c>
      <c r="L334" s="8" t="s">
        <v>8638</v>
      </c>
      <c r="M334" s="7" t="str">
        <f>VLOOKUP(payroll_active[[#This Row],[Works for Group -OLD]], [1]!all_groups[#All], 2, 0)</f>
        <v>476549669</v>
      </c>
      <c r="N334" s="6" t="s">
        <v>63</v>
      </c>
      <c r="O334" s="6" t="s">
        <v>62</v>
      </c>
      <c r="P334" s="6" t="s">
        <v>69</v>
      </c>
      <c r="Q334" s="7"/>
      <c r="R334" s="9" t="s">
        <v>8664</v>
      </c>
      <c r="S334" s="9" t="s">
        <v>8640</v>
      </c>
      <c r="T334" s="9" t="s">
        <v>8658</v>
      </c>
      <c r="U334" s="9" t="s">
        <v>8646</v>
      </c>
      <c r="V334" s="9" t="s">
        <v>8501</v>
      </c>
      <c r="W334" s="4"/>
      <c r="AI334" s="4"/>
      <c r="AJ334" s="4"/>
      <c r="AK334" s="4"/>
    </row>
    <row r="335" spans="1:37" x14ac:dyDescent="0.2">
      <c r="A335" s="6" t="s">
        <v>2875</v>
      </c>
      <c r="B335" s="7" t="str">
        <f>VLOOKUP(payroll_active[[#This Row],[Full Name]], [1]!all_ppl_post[#Data], 2, 0)</f>
        <v>567679373</v>
      </c>
      <c r="C335" s="8" t="s">
        <v>2876</v>
      </c>
      <c r="D335" s="8" t="s">
        <v>2877</v>
      </c>
      <c r="E335" s="8" t="s">
        <v>867</v>
      </c>
      <c r="F335" s="8" t="s">
        <v>408</v>
      </c>
      <c r="G335" s="8" t="s">
        <v>526</v>
      </c>
      <c r="H335" s="8" t="s">
        <v>8637</v>
      </c>
      <c r="I335" s="7" t="str">
        <f>VLOOKUP(payroll_active[[#This Row],[Reports to Person]], [1]!all_people[#All], 2, 0)</f>
        <v>476544861</v>
      </c>
      <c r="J335" s="8" t="s">
        <v>8638</v>
      </c>
      <c r="K335" s="8" t="str">
        <f>VLOOKUP(payroll_active[[#This Row],[Works for Corrected Majority]],[1]!Table1[#Data],2,0)</f>
        <v>476549669</v>
      </c>
      <c r="L335" s="8" t="s">
        <v>8638</v>
      </c>
      <c r="M335" s="7" t="str">
        <f>VLOOKUP(payroll_active[[#This Row],[Works for Group -OLD]], [1]!all_groups[#All], 2, 0)</f>
        <v>476549669</v>
      </c>
      <c r="N335" s="6" t="s">
        <v>63</v>
      </c>
      <c r="O335" s="6" t="s">
        <v>62</v>
      </c>
      <c r="P335" s="6" t="s">
        <v>69</v>
      </c>
      <c r="Q335" s="7"/>
      <c r="R335" s="9" t="s">
        <v>8667</v>
      </c>
      <c r="S335" s="9" t="s">
        <v>8640</v>
      </c>
      <c r="T335" s="9" t="s">
        <v>8658</v>
      </c>
      <c r="U335" s="9" t="s">
        <v>8646</v>
      </c>
      <c r="V335" s="9" t="s">
        <v>8501</v>
      </c>
      <c r="W335" s="4"/>
      <c r="AI335" s="4"/>
      <c r="AJ335" s="4"/>
      <c r="AK335" s="4"/>
    </row>
    <row r="336" spans="1:37" x14ac:dyDescent="0.2">
      <c r="A336" s="6" t="s">
        <v>2354</v>
      </c>
      <c r="B336" s="7" t="str">
        <f>VLOOKUP(payroll_active[[#This Row],[Full Name]], [1]!all_ppl_post[#Data], 2, 0)</f>
        <v>681225278</v>
      </c>
      <c r="C336" s="8" t="s">
        <v>2355</v>
      </c>
      <c r="D336" s="8" t="s">
        <v>543</v>
      </c>
      <c r="E336" s="8" t="s">
        <v>513</v>
      </c>
      <c r="F336" s="8" t="s">
        <v>408</v>
      </c>
      <c r="G336" s="8" t="s">
        <v>407</v>
      </c>
      <c r="H336" s="8" t="s">
        <v>8637</v>
      </c>
      <c r="I336" s="7" t="str">
        <f>VLOOKUP(payroll_active[[#This Row],[Reports to Person]], [1]!all_people[#All], 2, 0)</f>
        <v>476544861</v>
      </c>
      <c r="J336" s="8" t="s">
        <v>8638</v>
      </c>
      <c r="K336" s="8" t="str">
        <f>VLOOKUP(payroll_active[[#This Row],[Works for Corrected Majority]],[1]!Table1[#Data],2,0)</f>
        <v>476549669</v>
      </c>
      <c r="L336" s="8" t="s">
        <v>8638</v>
      </c>
      <c r="M336" s="7" t="str">
        <f>VLOOKUP(payroll_active[[#This Row],[Works for Group -OLD]], [1]!all_groups[#All], 2, 0)</f>
        <v>476549669</v>
      </c>
      <c r="N336" s="6" t="s">
        <v>63</v>
      </c>
      <c r="O336" s="6" t="s">
        <v>62</v>
      </c>
      <c r="P336" s="6" t="s">
        <v>69</v>
      </c>
      <c r="Q336" s="7"/>
      <c r="R336" s="9" t="s">
        <v>8661</v>
      </c>
      <c r="S336" s="9" t="s">
        <v>8640</v>
      </c>
      <c r="T336" s="9" t="s">
        <v>8512</v>
      </c>
      <c r="U336" s="9" t="s">
        <v>8570</v>
      </c>
      <c r="V336" s="9" t="s">
        <v>8501</v>
      </c>
      <c r="W336" s="4"/>
      <c r="AI336" s="4"/>
      <c r="AJ336" s="4"/>
      <c r="AK336" s="4"/>
    </row>
    <row r="337" spans="1:37" x14ac:dyDescent="0.2">
      <c r="A337" s="6" t="s">
        <v>2095</v>
      </c>
      <c r="B337" s="7" t="str">
        <f>VLOOKUP(payroll_active[[#This Row],[Full Name]], [1]!all_ppl_post[#Data], 2, 0)</f>
        <v>765290978</v>
      </c>
      <c r="C337" s="8" t="s">
        <v>2096</v>
      </c>
      <c r="D337" s="8" t="s">
        <v>2097</v>
      </c>
      <c r="E337" s="8" t="s">
        <v>2098</v>
      </c>
      <c r="F337" s="8" t="s">
        <v>408</v>
      </c>
      <c r="G337" s="8" t="s">
        <v>526</v>
      </c>
      <c r="H337" s="8" t="s">
        <v>8637</v>
      </c>
      <c r="I337" s="7" t="str">
        <f>VLOOKUP(payroll_active[[#This Row],[Reports to Person]], [1]!all_people[#All], 2, 0)</f>
        <v>476544861</v>
      </c>
      <c r="J337" s="8" t="s">
        <v>8638</v>
      </c>
      <c r="K337" s="8" t="str">
        <f>VLOOKUP(payroll_active[[#This Row],[Works for Corrected Majority]],[1]!Table1[#Data],2,0)</f>
        <v>476549669</v>
      </c>
      <c r="L337" s="8" t="s">
        <v>8638</v>
      </c>
      <c r="M337" s="7" t="str">
        <f>VLOOKUP(payroll_active[[#This Row],[Works for Group -OLD]], [1]!all_groups[#All], 2, 0)</f>
        <v>476549669</v>
      </c>
      <c r="N337" s="6" t="s">
        <v>63</v>
      </c>
      <c r="O337" s="6" t="s">
        <v>62</v>
      </c>
      <c r="P337" s="6" t="s">
        <v>69</v>
      </c>
      <c r="Q337" s="7"/>
      <c r="R337" s="9" t="s">
        <v>8650</v>
      </c>
      <c r="S337" s="9" t="s">
        <v>8640</v>
      </c>
      <c r="T337" s="9" t="s">
        <v>8643</v>
      </c>
      <c r="U337" s="9" t="s">
        <v>8651</v>
      </c>
      <c r="V337" s="9" t="s">
        <v>8501</v>
      </c>
      <c r="W337" s="4"/>
      <c r="AI337" s="4"/>
      <c r="AJ337" s="4"/>
      <c r="AK337" s="4"/>
    </row>
    <row r="338" spans="1:37" x14ac:dyDescent="0.2">
      <c r="A338" s="6" t="s">
        <v>734</v>
      </c>
      <c r="B338" s="7" t="str">
        <f>VLOOKUP(payroll_active[[#This Row],[Full Name]], [1]!all_ppl_post[#Data], 2, 0)</f>
        <v>1042183416</v>
      </c>
      <c r="C338" s="8" t="s">
        <v>735</v>
      </c>
      <c r="D338" s="8" t="s">
        <v>736</v>
      </c>
      <c r="E338" s="8" t="s">
        <v>737</v>
      </c>
      <c r="F338" s="8" t="s">
        <v>408</v>
      </c>
      <c r="G338" s="8" t="s">
        <v>526</v>
      </c>
      <c r="H338" s="8" t="s">
        <v>9077</v>
      </c>
      <c r="I338" s="7" t="str">
        <f>VLOOKUP(payroll_active[[#This Row],[Reports to Person]], [1]!all_people[#All], 2, 0)</f>
        <v>476544894</v>
      </c>
      <c r="J338" s="8" t="s">
        <v>9078</v>
      </c>
      <c r="K338" s="8" t="str">
        <f>VLOOKUP(payroll_active[[#This Row],[Works for Corrected Majority]],[1]!Table1[#Data],2,0)</f>
        <v>476549182</v>
      </c>
      <c r="L338" s="8" t="s">
        <v>9078</v>
      </c>
      <c r="M338" s="7" t="str">
        <f>VLOOKUP(payroll_active[[#This Row],[Works for Group -OLD]], [1]!all_groups[#All], 2, 0)</f>
        <v>476549182</v>
      </c>
      <c r="N338" s="6" t="s">
        <v>63</v>
      </c>
      <c r="O338" s="6" t="s">
        <v>62</v>
      </c>
      <c r="P338" s="6" t="s">
        <v>69</v>
      </c>
      <c r="Q338" s="7"/>
      <c r="R338" s="9" t="s">
        <v>9094</v>
      </c>
      <c r="S338" s="9" t="s">
        <v>9080</v>
      </c>
      <c r="T338" s="9" t="s">
        <v>9081</v>
      </c>
      <c r="U338" s="9" t="s">
        <v>8534</v>
      </c>
      <c r="V338" s="9" t="s">
        <v>8501</v>
      </c>
      <c r="W338" s="4"/>
      <c r="AI338" s="4"/>
      <c r="AJ338" s="4"/>
      <c r="AK338" s="4"/>
    </row>
    <row r="339" spans="1:37" x14ac:dyDescent="0.2">
      <c r="A339" s="6" t="s">
        <v>5701</v>
      </c>
      <c r="B339" s="7" t="str">
        <f>VLOOKUP(payroll_active[[#This Row],[Full Name]], [1]!all_ppl_post[#Data], 2, 0)</f>
        <v>476545059</v>
      </c>
      <c r="C339" s="8" t="s">
        <v>5702</v>
      </c>
      <c r="D339" s="8" t="s">
        <v>5703</v>
      </c>
      <c r="E339" s="8" t="s">
        <v>2627</v>
      </c>
      <c r="F339" s="8" t="s">
        <v>408</v>
      </c>
      <c r="G339" s="8" t="s">
        <v>526</v>
      </c>
      <c r="H339" s="8" t="s">
        <v>9077</v>
      </c>
      <c r="I339" s="7" t="str">
        <f>VLOOKUP(payroll_active[[#This Row],[Reports to Person]], [1]!all_people[#All], 2, 0)</f>
        <v>476544894</v>
      </c>
      <c r="J339" s="8" t="s">
        <v>9078</v>
      </c>
      <c r="K339" s="8" t="str">
        <f>VLOOKUP(payroll_active[[#This Row],[Works for Corrected Majority]],[1]!Table1[#Data],2,0)</f>
        <v>476549182</v>
      </c>
      <c r="L339" s="8" t="s">
        <v>9078</v>
      </c>
      <c r="M339" s="7" t="str">
        <f>VLOOKUP(payroll_active[[#This Row],[Works for Group -OLD]], [1]!all_groups[#All], 2, 0)</f>
        <v>476549182</v>
      </c>
      <c r="N339" s="6" t="s">
        <v>63</v>
      </c>
      <c r="O339" s="6" t="s">
        <v>62</v>
      </c>
      <c r="P339" s="6" t="s">
        <v>69</v>
      </c>
      <c r="Q339" s="7"/>
      <c r="R339" s="9" t="s">
        <v>9083</v>
      </c>
      <c r="S339" s="9" t="s">
        <v>9080</v>
      </c>
      <c r="T339" s="9" t="s">
        <v>9081</v>
      </c>
      <c r="U339" s="9" t="s">
        <v>9084</v>
      </c>
      <c r="V339" s="9" t="s">
        <v>8501</v>
      </c>
      <c r="W339" s="4"/>
      <c r="AI339" s="4"/>
      <c r="AJ339" s="4"/>
      <c r="AK339" s="4"/>
    </row>
    <row r="340" spans="1:37" x14ac:dyDescent="0.2">
      <c r="A340" s="6" t="s">
        <v>5662</v>
      </c>
      <c r="B340" s="7" t="str">
        <f>VLOOKUP(payroll_active[[#This Row],[Full Name]], [1]!all_ppl_post[#Data], 2, 0)</f>
        <v>476545139</v>
      </c>
      <c r="C340" s="8" t="s">
        <v>5663</v>
      </c>
      <c r="D340" s="8" t="s">
        <v>5664</v>
      </c>
      <c r="E340" s="8" t="s">
        <v>4788</v>
      </c>
      <c r="F340" s="8" t="s">
        <v>408</v>
      </c>
      <c r="G340" s="8" t="s">
        <v>407</v>
      </c>
      <c r="H340" s="8" t="s">
        <v>9077</v>
      </c>
      <c r="I340" s="7" t="str">
        <f>VLOOKUP(payroll_active[[#This Row],[Reports to Person]], [1]!all_people[#All], 2, 0)</f>
        <v>476544894</v>
      </c>
      <c r="J340" s="8" t="s">
        <v>9078</v>
      </c>
      <c r="K340" s="8" t="str">
        <f>VLOOKUP(payroll_active[[#This Row],[Works for Corrected Majority]],[1]!Table1[#Data],2,0)</f>
        <v>476549182</v>
      </c>
      <c r="L340" s="8" t="s">
        <v>9078</v>
      </c>
      <c r="M340" s="7" t="str">
        <f>VLOOKUP(payroll_active[[#This Row],[Works for Group -OLD]], [1]!all_groups[#All], 2, 0)</f>
        <v>476549182</v>
      </c>
      <c r="N340" s="6" t="s">
        <v>63</v>
      </c>
      <c r="O340" s="6" t="s">
        <v>62</v>
      </c>
      <c r="P340" s="6" t="s">
        <v>69</v>
      </c>
      <c r="Q340" s="7"/>
      <c r="R340" s="9" t="s">
        <v>9091</v>
      </c>
      <c r="S340" s="9" t="s">
        <v>9080</v>
      </c>
      <c r="T340" s="9" t="s">
        <v>8512</v>
      </c>
      <c r="U340" s="9" t="s">
        <v>9092</v>
      </c>
      <c r="V340" s="9" t="s">
        <v>8501</v>
      </c>
      <c r="W340" s="4"/>
      <c r="AI340" s="4"/>
      <c r="AJ340" s="4"/>
      <c r="AK340" s="4"/>
    </row>
    <row r="341" spans="1:37" x14ac:dyDescent="0.2">
      <c r="A341" s="6" t="s">
        <v>4236</v>
      </c>
      <c r="B341" s="7" t="str">
        <f>VLOOKUP(payroll_active[[#This Row],[Full Name]], [1]!all_ppl_post[#Data], 2, 0)</f>
        <v>476547545</v>
      </c>
      <c r="C341" s="8" t="s">
        <v>4237</v>
      </c>
      <c r="D341" s="8" t="s">
        <v>4238</v>
      </c>
      <c r="E341" s="8" t="s">
        <v>513</v>
      </c>
      <c r="F341" s="8" t="s">
        <v>408</v>
      </c>
      <c r="G341" s="8" t="s">
        <v>526</v>
      </c>
      <c r="H341" s="8" t="s">
        <v>9077</v>
      </c>
      <c r="I341" s="7" t="str">
        <f>VLOOKUP(payroll_active[[#This Row],[Reports to Person]], [1]!all_people[#All], 2, 0)</f>
        <v>476544894</v>
      </c>
      <c r="J341" s="8" t="s">
        <v>9078</v>
      </c>
      <c r="K341" s="8" t="str">
        <f>VLOOKUP(payroll_active[[#This Row],[Works for Corrected Majority]],[1]!Table1[#Data],2,0)</f>
        <v>476549182</v>
      </c>
      <c r="L341" s="8" t="s">
        <v>9078</v>
      </c>
      <c r="M341" s="7" t="str">
        <f>VLOOKUP(payroll_active[[#This Row],[Works for Group -OLD]], [1]!all_groups[#All], 2, 0)</f>
        <v>476549182</v>
      </c>
      <c r="N341" s="6" t="s">
        <v>63</v>
      </c>
      <c r="O341" s="6" t="s">
        <v>62</v>
      </c>
      <c r="P341" s="6" t="s">
        <v>69</v>
      </c>
      <c r="Q341" s="7"/>
      <c r="R341" s="9" t="s">
        <v>9085</v>
      </c>
      <c r="S341" s="9" t="s">
        <v>9080</v>
      </c>
      <c r="T341" s="9" t="s">
        <v>9081</v>
      </c>
      <c r="U341" s="9" t="s">
        <v>8570</v>
      </c>
      <c r="V341" s="9" t="s">
        <v>8501</v>
      </c>
      <c r="W341" s="4"/>
      <c r="AI341" s="4"/>
      <c r="AJ341" s="4"/>
      <c r="AK341" s="4"/>
    </row>
    <row r="342" spans="1:37" x14ac:dyDescent="0.2">
      <c r="A342" s="6" t="s">
        <v>4231</v>
      </c>
      <c r="B342" s="7" t="str">
        <f>VLOOKUP(payroll_active[[#This Row],[Full Name]], [1]!all_ppl_post[#Data], 2, 0)</f>
        <v>476547558</v>
      </c>
      <c r="C342" s="8" t="s">
        <v>4232</v>
      </c>
      <c r="D342" s="8" t="s">
        <v>4233</v>
      </c>
      <c r="E342" s="8" t="s">
        <v>426</v>
      </c>
      <c r="F342" s="8" t="s">
        <v>408</v>
      </c>
      <c r="G342" s="8" t="s">
        <v>526</v>
      </c>
      <c r="H342" s="8" t="s">
        <v>9077</v>
      </c>
      <c r="I342" s="7" t="str">
        <f>VLOOKUP(payroll_active[[#This Row],[Reports to Person]], [1]!all_people[#All], 2, 0)</f>
        <v>476544894</v>
      </c>
      <c r="J342" s="8" t="s">
        <v>9078</v>
      </c>
      <c r="K342" s="8" t="str">
        <f>VLOOKUP(payroll_active[[#This Row],[Works for Corrected Majority]],[1]!Table1[#Data],2,0)</f>
        <v>476549182</v>
      </c>
      <c r="L342" s="8" t="s">
        <v>9078</v>
      </c>
      <c r="M342" s="7" t="str">
        <f>VLOOKUP(payroll_active[[#This Row],[Works for Group -OLD]], [1]!all_groups[#All], 2, 0)</f>
        <v>476549182</v>
      </c>
      <c r="N342" s="6" t="s">
        <v>63</v>
      </c>
      <c r="O342" s="6" t="s">
        <v>62</v>
      </c>
      <c r="P342" s="6" t="s">
        <v>69</v>
      </c>
      <c r="Q342" s="7"/>
      <c r="R342" s="9" t="s">
        <v>9087</v>
      </c>
      <c r="S342" s="9" t="s">
        <v>9080</v>
      </c>
      <c r="T342" s="9" t="s">
        <v>9081</v>
      </c>
      <c r="U342" s="9" t="s">
        <v>8549</v>
      </c>
      <c r="V342" s="9" t="s">
        <v>8501</v>
      </c>
      <c r="W342" s="4"/>
      <c r="AI342" s="4"/>
      <c r="AJ342" s="4"/>
      <c r="AK342" s="4"/>
    </row>
    <row r="343" spans="1:37" x14ac:dyDescent="0.2">
      <c r="A343" s="6" t="s">
        <v>4207</v>
      </c>
      <c r="B343" s="7" t="str">
        <f>VLOOKUP(payroll_active[[#This Row],[Full Name]], [1]!all_ppl_post[#Data], 2, 0)</f>
        <v>476547581</v>
      </c>
      <c r="C343" s="8" t="s">
        <v>4208</v>
      </c>
      <c r="D343" s="8" t="s">
        <v>4209</v>
      </c>
      <c r="E343" s="8" t="s">
        <v>4210</v>
      </c>
      <c r="F343" s="8" t="s">
        <v>408</v>
      </c>
      <c r="G343" s="8" t="s">
        <v>526</v>
      </c>
      <c r="H343" s="8" t="s">
        <v>9077</v>
      </c>
      <c r="I343" s="7" t="str">
        <f>VLOOKUP(payroll_active[[#This Row],[Reports to Person]], [1]!all_people[#All], 2, 0)</f>
        <v>476544894</v>
      </c>
      <c r="J343" s="8" t="s">
        <v>9078</v>
      </c>
      <c r="K343" s="8" t="str">
        <f>VLOOKUP(payroll_active[[#This Row],[Works for Corrected Majority]],[1]!Table1[#Data],2,0)</f>
        <v>476549182</v>
      </c>
      <c r="L343" s="8" t="s">
        <v>9078</v>
      </c>
      <c r="M343" s="7" t="str">
        <f>VLOOKUP(payroll_active[[#This Row],[Works for Group -OLD]], [1]!all_groups[#All], 2, 0)</f>
        <v>476549182</v>
      </c>
      <c r="N343" s="6" t="s">
        <v>63</v>
      </c>
      <c r="O343" s="6" t="s">
        <v>62</v>
      </c>
      <c r="P343" s="6" t="s">
        <v>69</v>
      </c>
      <c r="Q343" s="7"/>
      <c r="R343" s="9" t="s">
        <v>9090</v>
      </c>
      <c r="S343" s="9" t="s">
        <v>9080</v>
      </c>
      <c r="T343" s="9" t="s">
        <v>9081</v>
      </c>
      <c r="U343" s="9" t="s">
        <v>8820</v>
      </c>
      <c r="V343" s="9" t="s">
        <v>8501</v>
      </c>
      <c r="W343" s="4"/>
      <c r="AI343" s="4"/>
      <c r="AJ343" s="4"/>
      <c r="AK343" s="4"/>
    </row>
    <row r="344" spans="1:37" x14ac:dyDescent="0.2">
      <c r="A344" s="6" t="s">
        <v>3183</v>
      </c>
      <c r="B344" s="7" t="str">
        <f>VLOOKUP(payroll_active[[#This Row],[Full Name]], [1]!all_ppl_post[#Data], 2, 0)</f>
        <v>567679225</v>
      </c>
      <c r="C344" s="8" t="s">
        <v>3184</v>
      </c>
      <c r="D344" s="8" t="s">
        <v>3185</v>
      </c>
      <c r="E344" s="8" t="s">
        <v>375</v>
      </c>
      <c r="F344" s="8" t="s">
        <v>408</v>
      </c>
      <c r="G344" s="8" t="s">
        <v>407</v>
      </c>
      <c r="H344" s="8" t="s">
        <v>9077</v>
      </c>
      <c r="I344" s="7" t="str">
        <f>VLOOKUP(payroll_active[[#This Row],[Reports to Person]], [1]!all_people[#All], 2, 0)</f>
        <v>476544894</v>
      </c>
      <c r="J344" s="8" t="s">
        <v>9078</v>
      </c>
      <c r="K344" s="8" t="str">
        <f>VLOOKUP(payroll_active[[#This Row],[Works for Corrected Majority]],[1]!Table1[#Data],2,0)</f>
        <v>476549182</v>
      </c>
      <c r="L344" s="8" t="s">
        <v>9078</v>
      </c>
      <c r="M344" s="7" t="str">
        <f>VLOOKUP(payroll_active[[#This Row],[Works for Group -OLD]], [1]!all_groups[#All], 2, 0)</f>
        <v>476549182</v>
      </c>
      <c r="N344" s="6" t="s">
        <v>63</v>
      </c>
      <c r="O344" s="6" t="s">
        <v>62</v>
      </c>
      <c r="P344" s="6" t="s">
        <v>69</v>
      </c>
      <c r="Q344" s="7"/>
      <c r="R344" s="9" t="s">
        <v>9093</v>
      </c>
      <c r="S344" s="9" t="s">
        <v>9080</v>
      </c>
      <c r="T344" s="9" t="s">
        <v>8512</v>
      </c>
      <c r="U344" s="9" t="s">
        <v>8544</v>
      </c>
      <c r="V344" s="9" t="s">
        <v>8501</v>
      </c>
      <c r="W344" s="4"/>
      <c r="AI344" s="4"/>
      <c r="AJ344" s="4"/>
      <c r="AK344" s="4"/>
    </row>
    <row r="345" spans="1:37" x14ac:dyDescent="0.2">
      <c r="A345" s="6" t="s">
        <v>3177</v>
      </c>
      <c r="B345" s="7" t="str">
        <f>VLOOKUP(payroll_active[[#This Row],[Full Name]], [1]!all_ppl_post[#Data], 2, 0)</f>
        <v>567679226</v>
      </c>
      <c r="C345" s="8" t="s">
        <v>3178</v>
      </c>
      <c r="D345" s="8" t="s">
        <v>3179</v>
      </c>
      <c r="E345" s="8" t="s">
        <v>3180</v>
      </c>
      <c r="F345" s="8" t="s">
        <v>408</v>
      </c>
      <c r="G345" s="8" t="s">
        <v>526</v>
      </c>
      <c r="H345" s="8" t="s">
        <v>9077</v>
      </c>
      <c r="I345" s="7" t="str">
        <f>VLOOKUP(payroll_active[[#This Row],[Reports to Person]], [1]!all_people[#All], 2, 0)</f>
        <v>476544894</v>
      </c>
      <c r="J345" s="8" t="s">
        <v>9078</v>
      </c>
      <c r="K345" s="8" t="str">
        <f>VLOOKUP(payroll_active[[#This Row],[Works for Corrected Majority]],[1]!Table1[#Data],2,0)</f>
        <v>476549182</v>
      </c>
      <c r="L345" s="8" t="s">
        <v>9078</v>
      </c>
      <c r="M345" s="7" t="str">
        <f>VLOOKUP(payroll_active[[#This Row],[Works for Group -OLD]], [1]!all_groups[#All], 2, 0)</f>
        <v>476549182</v>
      </c>
      <c r="N345" s="6" t="s">
        <v>63</v>
      </c>
      <c r="O345" s="6" t="s">
        <v>62</v>
      </c>
      <c r="P345" s="6" t="s">
        <v>69</v>
      </c>
      <c r="Q345" s="7"/>
      <c r="R345" s="9" t="s">
        <v>9079</v>
      </c>
      <c r="S345" s="9" t="s">
        <v>9080</v>
      </c>
      <c r="T345" s="9" t="s">
        <v>9081</v>
      </c>
      <c r="U345" s="9" t="s">
        <v>9082</v>
      </c>
      <c r="V345" s="9" t="s">
        <v>8501</v>
      </c>
      <c r="W345" s="4"/>
      <c r="AI345" s="4"/>
      <c r="AJ345" s="4"/>
      <c r="AK345" s="4"/>
    </row>
    <row r="346" spans="1:37" x14ac:dyDescent="0.2">
      <c r="A346" s="6" t="s">
        <v>2579</v>
      </c>
      <c r="B346" s="7" t="str">
        <f>VLOOKUP(payroll_active[[#This Row],[Full Name]], [1]!all_ppl_post[#Data], 2, 0)</f>
        <v>625374641</v>
      </c>
      <c r="C346" s="8" t="s">
        <v>2580</v>
      </c>
      <c r="D346" s="8" t="s">
        <v>2581</v>
      </c>
      <c r="E346" s="8" t="s">
        <v>434</v>
      </c>
      <c r="F346" s="8" t="s">
        <v>408</v>
      </c>
      <c r="G346" s="8" t="s">
        <v>526</v>
      </c>
      <c r="H346" s="8" t="s">
        <v>9077</v>
      </c>
      <c r="I346" s="7" t="str">
        <f>VLOOKUP(payroll_active[[#This Row],[Reports to Person]], [1]!all_people[#All], 2, 0)</f>
        <v>476544894</v>
      </c>
      <c r="J346" s="8" t="s">
        <v>9078</v>
      </c>
      <c r="K346" s="8" t="str">
        <f>VLOOKUP(payroll_active[[#This Row],[Works for Corrected Majority]],[1]!Table1[#Data],2,0)</f>
        <v>476549182</v>
      </c>
      <c r="L346" s="8" t="s">
        <v>9078</v>
      </c>
      <c r="M346" s="7" t="str">
        <f>VLOOKUP(payroll_active[[#This Row],[Works for Group -OLD]], [1]!all_groups[#All], 2, 0)</f>
        <v>476549182</v>
      </c>
      <c r="N346" s="6" t="s">
        <v>63</v>
      </c>
      <c r="O346" s="6" t="s">
        <v>62</v>
      </c>
      <c r="P346" s="6" t="s">
        <v>69</v>
      </c>
      <c r="Q346" s="7"/>
      <c r="R346" s="9" t="s">
        <v>9088</v>
      </c>
      <c r="S346" s="9" t="s">
        <v>9080</v>
      </c>
      <c r="T346" s="9" t="s">
        <v>9081</v>
      </c>
      <c r="U346" s="9" t="s">
        <v>8515</v>
      </c>
      <c r="V346" s="9" t="s">
        <v>8501</v>
      </c>
      <c r="W346" s="4"/>
      <c r="AI346" s="4"/>
      <c r="AJ346" s="4"/>
      <c r="AK346" s="4"/>
    </row>
    <row r="347" spans="1:37" x14ac:dyDescent="0.2">
      <c r="A347" s="6" t="s">
        <v>2023</v>
      </c>
      <c r="B347" s="7" t="str">
        <f>VLOOKUP(payroll_active[[#This Row],[Full Name]], [1]!all_ppl_post[#Data], 2, 0)</f>
        <v>765291021</v>
      </c>
      <c r="C347" s="8" t="s">
        <v>2024</v>
      </c>
      <c r="D347" s="8" t="s">
        <v>2013</v>
      </c>
      <c r="E347" s="8" t="s">
        <v>884</v>
      </c>
      <c r="F347" s="8" t="s">
        <v>408</v>
      </c>
      <c r="G347" s="8" t="s">
        <v>526</v>
      </c>
      <c r="H347" s="8" t="s">
        <v>9077</v>
      </c>
      <c r="I347" s="7" t="str">
        <f>VLOOKUP(payroll_active[[#This Row],[Reports to Person]], [1]!all_people[#All], 2, 0)</f>
        <v>476544894</v>
      </c>
      <c r="J347" s="8" t="s">
        <v>9078</v>
      </c>
      <c r="K347" s="8" t="str">
        <f>VLOOKUP(payroll_active[[#This Row],[Works for Corrected Majority]],[1]!Table1[#Data],2,0)</f>
        <v>476549182</v>
      </c>
      <c r="L347" s="8" t="s">
        <v>9078</v>
      </c>
      <c r="M347" s="7" t="str">
        <f>VLOOKUP(payroll_active[[#This Row],[Works for Group -OLD]], [1]!all_groups[#All], 2, 0)</f>
        <v>476549182</v>
      </c>
      <c r="N347" s="6" t="s">
        <v>63</v>
      </c>
      <c r="O347" s="6" t="s">
        <v>62</v>
      </c>
      <c r="P347" s="6" t="s">
        <v>69</v>
      </c>
      <c r="Q347" s="7"/>
      <c r="R347" s="9" t="s">
        <v>9089</v>
      </c>
      <c r="S347" s="9" t="s">
        <v>9080</v>
      </c>
      <c r="T347" s="9" t="s">
        <v>9081</v>
      </c>
      <c r="U347" s="9" t="s">
        <v>8910</v>
      </c>
      <c r="V347" s="9" t="s">
        <v>8501</v>
      </c>
      <c r="W347" s="4"/>
      <c r="AI347" s="4"/>
      <c r="AJ347" s="4"/>
      <c r="AK347" s="4"/>
    </row>
    <row r="348" spans="1:37" x14ac:dyDescent="0.2">
      <c r="A348" s="6" t="s">
        <v>2018</v>
      </c>
      <c r="B348" s="7" t="str">
        <f>VLOOKUP(payroll_active[[#This Row],[Full Name]], [1]!all_ppl_post[#Data], 2, 0)</f>
        <v>765291022</v>
      </c>
      <c r="C348" s="8" t="s">
        <v>2019</v>
      </c>
      <c r="D348" s="8" t="s">
        <v>2020</v>
      </c>
      <c r="E348" s="8" t="s">
        <v>1845</v>
      </c>
      <c r="F348" s="8" t="s">
        <v>408</v>
      </c>
      <c r="G348" s="8" t="s">
        <v>526</v>
      </c>
      <c r="H348" s="8" t="s">
        <v>9077</v>
      </c>
      <c r="I348" s="7" t="str">
        <f>VLOOKUP(payroll_active[[#This Row],[Reports to Person]], [1]!all_people[#All], 2, 0)</f>
        <v>476544894</v>
      </c>
      <c r="J348" s="8" t="s">
        <v>9078</v>
      </c>
      <c r="K348" s="8" t="str">
        <f>VLOOKUP(payroll_active[[#This Row],[Works for Corrected Majority]],[1]!Table1[#Data],2,0)</f>
        <v>476549182</v>
      </c>
      <c r="L348" s="8" t="s">
        <v>9078</v>
      </c>
      <c r="M348" s="7" t="str">
        <f>VLOOKUP(payroll_active[[#This Row],[Works for Group -OLD]], [1]!all_groups[#All], 2, 0)</f>
        <v>476549182</v>
      </c>
      <c r="N348" s="6" t="s">
        <v>63</v>
      </c>
      <c r="O348" s="6" t="s">
        <v>62</v>
      </c>
      <c r="P348" s="6" t="s">
        <v>69</v>
      </c>
      <c r="Q348" s="7"/>
      <c r="R348" s="9" t="s">
        <v>9086</v>
      </c>
      <c r="S348" s="9" t="s">
        <v>9080</v>
      </c>
      <c r="T348" s="9" t="s">
        <v>9081</v>
      </c>
      <c r="U348" s="9" t="s">
        <v>8726</v>
      </c>
      <c r="V348" s="9" t="s">
        <v>8501</v>
      </c>
      <c r="W348" s="4"/>
      <c r="AI348" s="4"/>
      <c r="AJ348" s="4"/>
      <c r="AK348" s="4"/>
    </row>
    <row r="349" spans="1:37" x14ac:dyDescent="0.2">
      <c r="A349" s="6" t="s">
        <v>7591</v>
      </c>
      <c r="B349" s="7" t="str">
        <f>VLOOKUP(payroll_active[[#This Row],[Full Name]], [1]!all_ppl_post[#Data], 2, 0)</f>
        <v>476542842</v>
      </c>
      <c r="C349" s="8" t="s">
        <v>7592</v>
      </c>
      <c r="D349" s="8" t="s">
        <v>7593</v>
      </c>
      <c r="E349" s="8" t="s">
        <v>426</v>
      </c>
      <c r="F349" s="8" t="s">
        <v>408</v>
      </c>
      <c r="G349" s="8" t="s">
        <v>526</v>
      </c>
      <c r="H349" s="8" t="s">
        <v>10601</v>
      </c>
      <c r="I349" s="7" t="str">
        <f>VLOOKUP(payroll_active[[#This Row],[Reports to Person]], [1]!all_people[#All], 2, 0)</f>
        <v>476545011</v>
      </c>
      <c r="J349" s="8" t="s">
        <v>10602</v>
      </c>
      <c r="K349" s="8" t="str">
        <f>VLOOKUP(payroll_active[[#This Row],[Works for Corrected Majority]],[1]!Table1[#Data],2,0)</f>
        <v>476549567</v>
      </c>
      <c r="L349" s="8" t="s">
        <v>10602</v>
      </c>
      <c r="M349" s="7" t="str">
        <f>VLOOKUP(payroll_active[[#This Row],[Works for Group -OLD]], [1]!all_groups[#All], 2, 0)</f>
        <v>476549567</v>
      </c>
      <c r="N349" s="6" t="s">
        <v>63</v>
      </c>
      <c r="O349" s="6" t="s">
        <v>62</v>
      </c>
      <c r="P349" s="6" t="s">
        <v>69</v>
      </c>
      <c r="Q349" s="7"/>
      <c r="R349" s="9" t="s">
        <v>10609</v>
      </c>
      <c r="S349" s="9" t="s">
        <v>10604</v>
      </c>
      <c r="T349" s="9" t="s">
        <v>8959</v>
      </c>
      <c r="U349" s="9" t="s">
        <v>8549</v>
      </c>
      <c r="V349" s="9" t="s">
        <v>8501</v>
      </c>
      <c r="W349" s="4"/>
      <c r="AI349" s="4"/>
      <c r="AJ349" s="4"/>
      <c r="AK349" s="4"/>
    </row>
    <row r="350" spans="1:37" x14ac:dyDescent="0.2">
      <c r="A350" s="6" t="s">
        <v>6838</v>
      </c>
      <c r="B350" s="7" t="str">
        <f>VLOOKUP(payroll_active[[#This Row],[Full Name]], [1]!all_ppl_post[#Data], 2, 0)</f>
        <v>476543716</v>
      </c>
      <c r="C350" s="8" t="s">
        <v>6839</v>
      </c>
      <c r="D350" s="8" t="s">
        <v>4168</v>
      </c>
      <c r="E350" s="8" t="s">
        <v>2104</v>
      </c>
      <c r="F350" s="8" t="s">
        <v>408</v>
      </c>
      <c r="G350" s="8" t="s">
        <v>526</v>
      </c>
      <c r="H350" s="8" t="s">
        <v>10601</v>
      </c>
      <c r="I350" s="7" t="str">
        <f>VLOOKUP(payroll_active[[#This Row],[Reports to Person]], [1]!all_people[#All], 2, 0)</f>
        <v>476545011</v>
      </c>
      <c r="J350" s="8" t="s">
        <v>10602</v>
      </c>
      <c r="K350" s="8" t="str">
        <f>VLOOKUP(payroll_active[[#This Row],[Works for Corrected Majority]],[1]!Table1[#Data],2,0)</f>
        <v>476549567</v>
      </c>
      <c r="L350" s="8" t="s">
        <v>10602</v>
      </c>
      <c r="M350" s="7" t="str">
        <f>VLOOKUP(payroll_active[[#This Row],[Works for Group -OLD]], [1]!all_groups[#All], 2, 0)</f>
        <v>476549567</v>
      </c>
      <c r="N350" s="6" t="s">
        <v>63</v>
      </c>
      <c r="O350" s="6" t="s">
        <v>62</v>
      </c>
      <c r="P350" s="6" t="s">
        <v>69</v>
      </c>
      <c r="Q350" s="7"/>
      <c r="R350" s="9" t="s">
        <v>10603</v>
      </c>
      <c r="S350" s="9" t="s">
        <v>10604</v>
      </c>
      <c r="T350" s="9" t="s">
        <v>8959</v>
      </c>
      <c r="U350" s="9" t="s">
        <v>8536</v>
      </c>
      <c r="V350" s="9" t="s">
        <v>8501</v>
      </c>
      <c r="W350" s="4"/>
      <c r="AI350" s="4"/>
      <c r="AJ350" s="4"/>
      <c r="AK350" s="4"/>
    </row>
    <row r="351" spans="1:37" x14ac:dyDescent="0.2">
      <c r="A351" s="6" t="s">
        <v>6827</v>
      </c>
      <c r="B351" s="7" t="str">
        <f>VLOOKUP(payroll_active[[#This Row],[Full Name]], [1]!all_ppl_post[#Data], 2, 0)</f>
        <v>476543728</v>
      </c>
      <c r="C351" s="8" t="s">
        <v>6828</v>
      </c>
      <c r="D351" s="8" t="s">
        <v>6829</v>
      </c>
      <c r="E351" s="8" t="s">
        <v>3169</v>
      </c>
      <c r="F351" s="8" t="s">
        <v>408</v>
      </c>
      <c r="G351" s="8" t="s">
        <v>526</v>
      </c>
      <c r="H351" s="8" t="s">
        <v>10601</v>
      </c>
      <c r="I351" s="7" t="str">
        <f>VLOOKUP(payroll_active[[#This Row],[Reports to Person]], [1]!all_people[#All], 2, 0)</f>
        <v>476545011</v>
      </c>
      <c r="J351" s="8" t="s">
        <v>10602</v>
      </c>
      <c r="K351" s="8" t="str">
        <f>VLOOKUP(payroll_active[[#This Row],[Works for Corrected Majority]],[1]!Table1[#Data],2,0)</f>
        <v>476549567</v>
      </c>
      <c r="L351" s="8" t="s">
        <v>10602</v>
      </c>
      <c r="M351" s="7" t="str">
        <f>VLOOKUP(payroll_active[[#This Row],[Works for Group -OLD]], [1]!all_groups[#All], 2, 0)</f>
        <v>476549567</v>
      </c>
      <c r="N351" s="6" t="s">
        <v>63</v>
      </c>
      <c r="O351" s="6" t="s">
        <v>62</v>
      </c>
      <c r="P351" s="6" t="s">
        <v>69</v>
      </c>
      <c r="Q351" s="7"/>
      <c r="R351" s="9" t="s">
        <v>10607</v>
      </c>
      <c r="S351" s="9" t="s">
        <v>10604</v>
      </c>
      <c r="T351" s="9" t="s">
        <v>8959</v>
      </c>
      <c r="U351" s="9" t="s">
        <v>8521</v>
      </c>
      <c r="V351" s="9" t="s">
        <v>8501</v>
      </c>
      <c r="W351" s="4"/>
      <c r="AI351" s="4"/>
      <c r="AJ351" s="4"/>
      <c r="AK351" s="4"/>
    </row>
    <row r="352" spans="1:37" x14ac:dyDescent="0.2">
      <c r="A352" s="6" t="s">
        <v>3652</v>
      </c>
      <c r="B352" s="7" t="str">
        <f>VLOOKUP(payroll_active[[#This Row],[Full Name]], [1]!all_ppl_post[#Data], 2, 0)</f>
        <v>567678652</v>
      </c>
      <c r="C352" s="8" t="s">
        <v>3653</v>
      </c>
      <c r="D352" s="8" t="s">
        <v>3654</v>
      </c>
      <c r="E352" s="8" t="s">
        <v>3527</v>
      </c>
      <c r="F352" s="8" t="s">
        <v>408</v>
      </c>
      <c r="G352" s="8" t="s">
        <v>407</v>
      </c>
      <c r="H352" s="8" t="s">
        <v>10601</v>
      </c>
      <c r="I352" s="7" t="str">
        <f>VLOOKUP(payroll_active[[#This Row],[Reports to Person]], [1]!all_people[#All], 2, 0)</f>
        <v>476545011</v>
      </c>
      <c r="J352" s="8" t="s">
        <v>10602</v>
      </c>
      <c r="K352" s="8" t="str">
        <f>VLOOKUP(payroll_active[[#This Row],[Works for Corrected Majority]],[1]!Table1[#Data],2,0)</f>
        <v>476549567</v>
      </c>
      <c r="L352" s="8" t="s">
        <v>10602</v>
      </c>
      <c r="M352" s="7" t="str">
        <f>VLOOKUP(payroll_active[[#This Row],[Works for Group -OLD]], [1]!all_groups[#All], 2, 0)</f>
        <v>476549567</v>
      </c>
      <c r="N352" s="6" t="s">
        <v>63</v>
      </c>
      <c r="O352" s="6" t="s">
        <v>62</v>
      </c>
      <c r="P352" s="6" t="s">
        <v>69</v>
      </c>
      <c r="Q352" s="7"/>
      <c r="R352" s="9" t="s">
        <v>10606</v>
      </c>
      <c r="S352" s="9" t="s">
        <v>10604</v>
      </c>
      <c r="T352" s="9" t="s">
        <v>8512</v>
      </c>
      <c r="U352" s="9" t="s">
        <v>9327</v>
      </c>
      <c r="V352" s="9" t="s">
        <v>8501</v>
      </c>
      <c r="W352" s="4"/>
      <c r="AI352" s="4"/>
      <c r="AJ352" s="4"/>
      <c r="AK352" s="4"/>
    </row>
    <row r="353" spans="1:37" x14ac:dyDescent="0.2">
      <c r="A353" s="6" t="s">
        <v>3462</v>
      </c>
      <c r="B353" s="7" t="str">
        <f>VLOOKUP(payroll_active[[#This Row],[Full Name]], [1]!all_ppl_post[#Data], 2, 0)</f>
        <v>567679070</v>
      </c>
      <c r="C353" s="8" t="s">
        <v>3463</v>
      </c>
      <c r="D353" s="8" t="s">
        <v>3464</v>
      </c>
      <c r="E353" s="8" t="s">
        <v>434</v>
      </c>
      <c r="F353" s="8" t="s">
        <v>408</v>
      </c>
      <c r="G353" s="8" t="s">
        <v>526</v>
      </c>
      <c r="H353" s="8" t="s">
        <v>10601</v>
      </c>
      <c r="I353" s="7" t="str">
        <f>VLOOKUP(payroll_active[[#This Row],[Reports to Person]], [1]!all_people[#All], 2, 0)</f>
        <v>476545011</v>
      </c>
      <c r="J353" s="8" t="s">
        <v>10602</v>
      </c>
      <c r="K353" s="8" t="str">
        <f>VLOOKUP(payroll_active[[#This Row],[Works for Corrected Majority]],[1]!Table1[#Data],2,0)</f>
        <v>476549567</v>
      </c>
      <c r="L353" s="8" t="s">
        <v>10602</v>
      </c>
      <c r="M353" s="7" t="str">
        <f>VLOOKUP(payroll_active[[#This Row],[Works for Group -OLD]], [1]!all_groups[#All], 2, 0)</f>
        <v>476549567</v>
      </c>
      <c r="N353" s="6" t="s">
        <v>63</v>
      </c>
      <c r="O353" s="6" t="s">
        <v>62</v>
      </c>
      <c r="P353" s="6" t="s">
        <v>69</v>
      </c>
      <c r="Q353" s="7"/>
      <c r="R353" s="9" t="s">
        <v>10608</v>
      </c>
      <c r="S353" s="9" t="s">
        <v>10604</v>
      </c>
      <c r="T353" s="9" t="s">
        <v>8959</v>
      </c>
      <c r="U353" s="9" t="s">
        <v>8515</v>
      </c>
      <c r="V353" s="9" t="s">
        <v>8501</v>
      </c>
      <c r="W353" s="4"/>
      <c r="AI353" s="4"/>
      <c r="AJ353" s="4"/>
      <c r="AK353" s="4"/>
    </row>
    <row r="354" spans="1:37" x14ac:dyDescent="0.2">
      <c r="A354" s="6" t="s">
        <v>3457</v>
      </c>
      <c r="B354" s="7" t="str">
        <f>VLOOKUP(payroll_active[[#This Row],[Full Name]], [1]!all_ppl_post[#Data], 2, 0)</f>
        <v>567679074</v>
      </c>
      <c r="C354" s="8" t="s">
        <v>3458</v>
      </c>
      <c r="D354" s="8" t="s">
        <v>3459</v>
      </c>
      <c r="E354" s="8" t="s">
        <v>434</v>
      </c>
      <c r="F354" s="8" t="s">
        <v>408</v>
      </c>
      <c r="G354" s="8" t="s">
        <v>526</v>
      </c>
      <c r="H354" s="8" t="s">
        <v>10601</v>
      </c>
      <c r="I354" s="7" t="str">
        <f>VLOOKUP(payroll_active[[#This Row],[Reports to Person]], [1]!all_people[#All], 2, 0)</f>
        <v>476545011</v>
      </c>
      <c r="J354" s="8" t="s">
        <v>10602</v>
      </c>
      <c r="K354" s="8" t="str">
        <f>VLOOKUP(payroll_active[[#This Row],[Works for Corrected Majority]],[1]!Table1[#Data],2,0)</f>
        <v>476549567</v>
      </c>
      <c r="L354" s="8" t="s">
        <v>10602</v>
      </c>
      <c r="M354" s="7" t="str">
        <f>VLOOKUP(payroll_active[[#This Row],[Works for Group -OLD]], [1]!all_groups[#All], 2, 0)</f>
        <v>476549567</v>
      </c>
      <c r="N354" s="6" t="s">
        <v>63</v>
      </c>
      <c r="O354" s="6" t="s">
        <v>62</v>
      </c>
      <c r="P354" s="6" t="s">
        <v>69</v>
      </c>
      <c r="Q354" s="7"/>
      <c r="R354" s="9" t="s">
        <v>10605</v>
      </c>
      <c r="S354" s="9" t="s">
        <v>10604</v>
      </c>
      <c r="T354" s="9" t="s">
        <v>8959</v>
      </c>
      <c r="U354" s="9" t="s">
        <v>8515</v>
      </c>
      <c r="V354" s="9" t="s">
        <v>8501</v>
      </c>
      <c r="W354" s="4"/>
      <c r="AI354" s="4"/>
      <c r="AJ354" s="4"/>
      <c r="AK354" s="4"/>
    </row>
    <row r="355" spans="1:37" x14ac:dyDescent="0.2">
      <c r="A355" s="6" t="s">
        <v>7441</v>
      </c>
      <c r="B355" s="7" t="str">
        <f>VLOOKUP(payroll_active[[#This Row],[Full Name]], [1]!all_ppl_post[#Data], 2, 0)</f>
        <v>476543184</v>
      </c>
      <c r="C355" s="8" t="s">
        <v>7442</v>
      </c>
      <c r="D355" s="8" t="s">
        <v>7443</v>
      </c>
      <c r="E355" s="8" t="s">
        <v>2568</v>
      </c>
      <c r="F355" s="8" t="s">
        <v>408</v>
      </c>
      <c r="G355" s="8" t="s">
        <v>526</v>
      </c>
      <c r="H355" s="8" t="s">
        <v>8769</v>
      </c>
      <c r="I355" s="7" t="str">
        <f>VLOOKUP(payroll_active[[#This Row],[Reports to Person]], [1]!all_people[#All], 2, 0)</f>
        <v>476545199</v>
      </c>
      <c r="J355" s="8" t="s">
        <v>8770</v>
      </c>
      <c r="K355" s="8" t="str">
        <f>VLOOKUP(payroll_active[[#This Row],[Works for Corrected Majority]],[1]!Table1[#Data],2,0)</f>
        <v>476549683</v>
      </c>
      <c r="L355" s="8" t="s">
        <v>8770</v>
      </c>
      <c r="M355" s="7" t="str">
        <f>VLOOKUP(payroll_active[[#This Row],[Works for Group -OLD]], [1]!all_groups[#All], 2, 0)</f>
        <v>476549683</v>
      </c>
      <c r="N355" s="6" t="s">
        <v>63</v>
      </c>
      <c r="O355" s="6" t="s">
        <v>62</v>
      </c>
      <c r="P355" s="6" t="s">
        <v>69</v>
      </c>
      <c r="Q355" s="7"/>
      <c r="R355" s="9" t="s">
        <v>8775</v>
      </c>
      <c r="S355" s="9" t="s">
        <v>8772</v>
      </c>
      <c r="T355" s="9" t="s">
        <v>8776</v>
      </c>
      <c r="U355" s="9" t="s">
        <v>8777</v>
      </c>
      <c r="V355" s="9" t="s">
        <v>8501</v>
      </c>
      <c r="W355" s="4"/>
      <c r="AI355" s="4"/>
      <c r="AJ355" s="4"/>
      <c r="AK355" s="4"/>
    </row>
    <row r="356" spans="1:37" x14ac:dyDescent="0.2">
      <c r="A356" s="6" t="s">
        <v>7435</v>
      </c>
      <c r="B356" s="7" t="str">
        <f>VLOOKUP(payroll_active[[#This Row],[Full Name]], [1]!all_ppl_post[#Data], 2, 0)</f>
        <v>476543189</v>
      </c>
      <c r="C356" s="8" t="s">
        <v>7436</v>
      </c>
      <c r="D356" s="8" t="s">
        <v>7437</v>
      </c>
      <c r="E356" s="8" t="s">
        <v>7438</v>
      </c>
      <c r="F356" s="8" t="s">
        <v>408</v>
      </c>
      <c r="G356" s="8" t="s">
        <v>526</v>
      </c>
      <c r="H356" s="8" t="s">
        <v>8769</v>
      </c>
      <c r="I356" s="7" t="str">
        <f>VLOOKUP(payroll_active[[#This Row],[Reports to Person]], [1]!all_people[#All], 2, 0)</f>
        <v>476545199</v>
      </c>
      <c r="J356" s="8" t="s">
        <v>8770</v>
      </c>
      <c r="K356" s="8" t="str">
        <f>VLOOKUP(payroll_active[[#This Row],[Works for Corrected Majority]],[1]!Table1[#Data],2,0)</f>
        <v>476549683</v>
      </c>
      <c r="L356" s="8" t="s">
        <v>8770</v>
      </c>
      <c r="M356" s="7" t="str">
        <f>VLOOKUP(payroll_active[[#This Row],[Works for Group -OLD]], [1]!all_groups[#All], 2, 0)</f>
        <v>476549683</v>
      </c>
      <c r="N356" s="6" t="s">
        <v>63</v>
      </c>
      <c r="O356" s="6" t="s">
        <v>62</v>
      </c>
      <c r="P356" s="6" t="s">
        <v>69</v>
      </c>
      <c r="Q356" s="7"/>
      <c r="R356" s="9" t="s">
        <v>8780</v>
      </c>
      <c r="S356" s="9" t="s">
        <v>8772</v>
      </c>
      <c r="T356" s="9" t="s">
        <v>8776</v>
      </c>
      <c r="U356" s="9" t="s">
        <v>8781</v>
      </c>
      <c r="V356" s="9" t="s">
        <v>8501</v>
      </c>
      <c r="W356" s="4"/>
      <c r="AI356" s="4"/>
      <c r="AJ356" s="4"/>
      <c r="AK356" s="4"/>
    </row>
    <row r="357" spans="1:37" x14ac:dyDescent="0.2">
      <c r="A357" s="6" t="s">
        <v>7424</v>
      </c>
      <c r="B357" s="7" t="str">
        <f>VLOOKUP(payroll_active[[#This Row],[Full Name]], [1]!all_ppl_post[#Data], 2, 0)</f>
        <v>476543194</v>
      </c>
      <c r="C357" s="8" t="s">
        <v>4753</v>
      </c>
      <c r="D357" s="8" t="s">
        <v>7425</v>
      </c>
      <c r="E357" s="8" t="s">
        <v>7426</v>
      </c>
      <c r="F357" s="8" t="s">
        <v>408</v>
      </c>
      <c r="G357" s="8" t="s">
        <v>526</v>
      </c>
      <c r="H357" s="8" t="s">
        <v>8769</v>
      </c>
      <c r="I357" s="7" t="str">
        <f>VLOOKUP(payroll_active[[#This Row],[Reports to Person]], [1]!all_people[#All], 2, 0)</f>
        <v>476545199</v>
      </c>
      <c r="J357" s="8" t="s">
        <v>8770</v>
      </c>
      <c r="K357" s="8" t="str">
        <f>VLOOKUP(payroll_active[[#This Row],[Works for Corrected Majority]],[1]!Table1[#Data],2,0)</f>
        <v>476549683</v>
      </c>
      <c r="L357" s="8" t="s">
        <v>8770</v>
      </c>
      <c r="M357" s="7" t="str">
        <f>VLOOKUP(payroll_active[[#This Row],[Works for Group -OLD]], [1]!all_groups[#All], 2, 0)</f>
        <v>476549683</v>
      </c>
      <c r="N357" s="6" t="s">
        <v>63</v>
      </c>
      <c r="O357" s="6" t="s">
        <v>62</v>
      </c>
      <c r="P357" s="6" t="s">
        <v>69</v>
      </c>
      <c r="Q357" s="7"/>
      <c r="R357" s="9" t="s">
        <v>8786</v>
      </c>
      <c r="S357" s="9" t="s">
        <v>8772</v>
      </c>
      <c r="T357" s="9" t="s">
        <v>8773</v>
      </c>
      <c r="U357" s="9" t="s">
        <v>8787</v>
      </c>
      <c r="V357" s="9" t="s">
        <v>8501</v>
      </c>
      <c r="W357" s="4"/>
      <c r="AI357" s="4"/>
      <c r="AJ357" s="4"/>
      <c r="AK357" s="4"/>
    </row>
    <row r="358" spans="1:37" x14ac:dyDescent="0.2">
      <c r="A358" s="6" t="s">
        <v>7053</v>
      </c>
      <c r="B358" s="7" t="str">
        <f>VLOOKUP(payroll_active[[#This Row],[Full Name]], [1]!all_ppl_post[#Data], 2, 0)</f>
        <v>476543484</v>
      </c>
      <c r="C358" s="8" t="s">
        <v>7054</v>
      </c>
      <c r="D358" s="8" t="s">
        <v>4848</v>
      </c>
      <c r="E358" s="8" t="s">
        <v>2910</v>
      </c>
      <c r="F358" s="8" t="s">
        <v>408</v>
      </c>
      <c r="G358" s="8" t="s">
        <v>526</v>
      </c>
      <c r="H358" s="8" t="s">
        <v>8769</v>
      </c>
      <c r="I358" s="7" t="str">
        <f>VLOOKUP(payroll_active[[#This Row],[Reports to Person]], [1]!all_people[#All], 2, 0)</f>
        <v>476545199</v>
      </c>
      <c r="J358" s="8" t="s">
        <v>8770</v>
      </c>
      <c r="K358" s="8" t="str">
        <f>VLOOKUP(payroll_active[[#This Row],[Works for Corrected Majority]],[1]!Table1[#Data],2,0)</f>
        <v>476549683</v>
      </c>
      <c r="L358" s="8" t="s">
        <v>8770</v>
      </c>
      <c r="M358" s="7" t="str">
        <f>VLOOKUP(payroll_active[[#This Row],[Works for Group -OLD]], [1]!all_groups[#All], 2, 0)</f>
        <v>476549683</v>
      </c>
      <c r="N358" s="6" t="s">
        <v>63</v>
      </c>
      <c r="O358" s="6" t="s">
        <v>62</v>
      </c>
      <c r="P358" s="6" t="s">
        <v>69</v>
      </c>
      <c r="Q358" s="7"/>
      <c r="R358" s="9" t="s">
        <v>8771</v>
      </c>
      <c r="S358" s="9" t="s">
        <v>8772</v>
      </c>
      <c r="T358" s="9" t="s">
        <v>8773</v>
      </c>
      <c r="U358" s="9" t="s">
        <v>8705</v>
      </c>
      <c r="V358" s="9" t="s">
        <v>8501</v>
      </c>
      <c r="W358" s="4"/>
      <c r="AI358" s="4"/>
      <c r="AJ358" s="4"/>
      <c r="AK358" s="4"/>
    </row>
    <row r="359" spans="1:37" x14ac:dyDescent="0.2">
      <c r="A359" s="6" t="s">
        <v>7020</v>
      </c>
      <c r="B359" s="7" t="str">
        <f>VLOOKUP(payroll_active[[#This Row],[Full Name]], [1]!all_ppl_post[#Data], 2, 0)</f>
        <v>476543553</v>
      </c>
      <c r="C359" s="8" t="s">
        <v>7021</v>
      </c>
      <c r="D359" s="8" t="s">
        <v>7022</v>
      </c>
      <c r="E359" s="8" t="s">
        <v>7023</v>
      </c>
      <c r="F359" s="8" t="s">
        <v>408</v>
      </c>
      <c r="G359" s="8" t="s">
        <v>407</v>
      </c>
      <c r="H359" s="8" t="s">
        <v>8769</v>
      </c>
      <c r="I359" s="7" t="str">
        <f>VLOOKUP(payroll_active[[#This Row],[Reports to Person]], [1]!all_people[#All], 2, 0)</f>
        <v>476545199</v>
      </c>
      <c r="J359" s="8" t="s">
        <v>8770</v>
      </c>
      <c r="K359" s="8" t="str">
        <f>VLOOKUP(payroll_active[[#This Row],[Works for Corrected Majority]],[1]!Table1[#Data],2,0)</f>
        <v>476549683</v>
      </c>
      <c r="L359" s="8" t="s">
        <v>8770</v>
      </c>
      <c r="M359" s="7" t="str">
        <f>VLOOKUP(payroll_active[[#This Row],[Works for Group -OLD]], [1]!all_groups[#All], 2, 0)</f>
        <v>476549683</v>
      </c>
      <c r="N359" s="6" t="s">
        <v>63</v>
      </c>
      <c r="O359" s="6" t="s">
        <v>62</v>
      </c>
      <c r="P359" s="6" t="s">
        <v>69</v>
      </c>
      <c r="Q359" s="7"/>
      <c r="R359" s="9" t="s">
        <v>8778</v>
      </c>
      <c r="S359" s="9" t="s">
        <v>8772</v>
      </c>
      <c r="T359" s="9" t="s">
        <v>8512</v>
      </c>
      <c r="U359" s="9" t="s">
        <v>8779</v>
      </c>
      <c r="V359" s="9" t="s">
        <v>8501</v>
      </c>
      <c r="W359" s="4"/>
      <c r="AI359" s="4"/>
      <c r="AJ359" s="4"/>
      <c r="AK359" s="4"/>
    </row>
    <row r="360" spans="1:37" x14ac:dyDescent="0.2">
      <c r="A360" s="6" t="s">
        <v>7009</v>
      </c>
      <c r="B360" s="7" t="str">
        <f>VLOOKUP(payroll_active[[#This Row],[Full Name]], [1]!all_ppl_post[#Data], 2, 0)</f>
        <v>476543560</v>
      </c>
      <c r="C360" s="8" t="s">
        <v>7010</v>
      </c>
      <c r="D360" s="8" t="s">
        <v>7011</v>
      </c>
      <c r="E360" s="8" t="s">
        <v>5432</v>
      </c>
      <c r="F360" s="8" t="s">
        <v>408</v>
      </c>
      <c r="G360" s="8" t="s">
        <v>526</v>
      </c>
      <c r="H360" s="8" t="s">
        <v>8769</v>
      </c>
      <c r="I360" s="7" t="str">
        <f>VLOOKUP(payroll_active[[#This Row],[Reports to Person]], [1]!all_people[#All], 2, 0)</f>
        <v>476545199</v>
      </c>
      <c r="J360" s="8" t="s">
        <v>8770</v>
      </c>
      <c r="K360" s="8" t="str">
        <f>VLOOKUP(payroll_active[[#This Row],[Works for Corrected Majority]],[1]!Table1[#Data],2,0)</f>
        <v>476549683</v>
      </c>
      <c r="L360" s="8" t="s">
        <v>8770</v>
      </c>
      <c r="M360" s="7" t="str">
        <f>VLOOKUP(payroll_active[[#This Row],[Works for Group -OLD]], [1]!all_groups[#All], 2, 0)</f>
        <v>476549683</v>
      </c>
      <c r="N360" s="6" t="s">
        <v>63</v>
      </c>
      <c r="O360" s="6" t="s">
        <v>62</v>
      </c>
      <c r="P360" s="6" t="s">
        <v>69</v>
      </c>
      <c r="Q360" s="7"/>
      <c r="R360" s="9" t="s">
        <v>8782</v>
      </c>
      <c r="S360" s="9" t="s">
        <v>8772</v>
      </c>
      <c r="T360" s="9" t="s">
        <v>8776</v>
      </c>
      <c r="U360" s="9" t="s">
        <v>8783</v>
      </c>
      <c r="V360" s="9" t="s">
        <v>8501</v>
      </c>
      <c r="W360" s="4"/>
      <c r="AI360" s="4"/>
      <c r="AJ360" s="4"/>
      <c r="AK360" s="4"/>
    </row>
    <row r="361" spans="1:37" x14ac:dyDescent="0.2">
      <c r="A361" s="6" t="s">
        <v>6877</v>
      </c>
      <c r="B361" s="7" t="str">
        <f>VLOOKUP(payroll_active[[#This Row],[Full Name]], [1]!all_ppl_post[#Data], 2, 0)</f>
        <v>476543689</v>
      </c>
      <c r="C361" s="8" t="s">
        <v>6878</v>
      </c>
      <c r="D361" s="8" t="s">
        <v>1193</v>
      </c>
      <c r="E361" s="8" t="s">
        <v>6879</v>
      </c>
      <c r="F361" s="8" t="s">
        <v>408</v>
      </c>
      <c r="G361" s="8" t="s">
        <v>407</v>
      </c>
      <c r="H361" s="8" t="s">
        <v>8769</v>
      </c>
      <c r="I361" s="7" t="str">
        <f>VLOOKUP(payroll_active[[#This Row],[Reports to Person]], [1]!all_people[#All], 2, 0)</f>
        <v>476545199</v>
      </c>
      <c r="J361" s="8" t="s">
        <v>8770</v>
      </c>
      <c r="K361" s="8" t="str">
        <f>VLOOKUP(payroll_active[[#This Row],[Works for Corrected Majority]],[1]!Table1[#Data],2,0)</f>
        <v>476549683</v>
      </c>
      <c r="L361" s="8" t="s">
        <v>8770</v>
      </c>
      <c r="M361" s="7" t="str">
        <f>VLOOKUP(payroll_active[[#This Row],[Works for Group -OLD]], [1]!all_groups[#All], 2, 0)</f>
        <v>476549683</v>
      </c>
      <c r="N361" s="6" t="s">
        <v>63</v>
      </c>
      <c r="O361" s="6" t="s">
        <v>62</v>
      </c>
      <c r="P361" s="6" t="s">
        <v>69</v>
      </c>
      <c r="Q361" s="7"/>
      <c r="R361" s="9" t="s">
        <v>8784</v>
      </c>
      <c r="S361" s="9" t="s">
        <v>8772</v>
      </c>
      <c r="T361" s="9" t="s">
        <v>8512</v>
      </c>
      <c r="U361" s="9" t="s">
        <v>8785</v>
      </c>
      <c r="V361" s="9" t="s">
        <v>8501</v>
      </c>
      <c r="W361" s="4"/>
      <c r="AI361" s="4"/>
      <c r="AJ361" s="4"/>
      <c r="AK361" s="4"/>
    </row>
    <row r="362" spans="1:37" x14ac:dyDescent="0.2">
      <c r="A362" s="6" t="s">
        <v>6850</v>
      </c>
      <c r="B362" s="7" t="str">
        <f>VLOOKUP(payroll_active[[#This Row],[Full Name]], [1]!all_ppl_post[#Data], 2, 0)</f>
        <v>476543710</v>
      </c>
      <c r="C362" s="8" t="s">
        <v>4162</v>
      </c>
      <c r="D362" s="8" t="s">
        <v>6851</v>
      </c>
      <c r="E362" s="8" t="s">
        <v>5232</v>
      </c>
      <c r="F362" s="8" t="s">
        <v>408</v>
      </c>
      <c r="G362" s="8" t="s">
        <v>526</v>
      </c>
      <c r="H362" s="8" t="s">
        <v>8769</v>
      </c>
      <c r="I362" s="7" t="str">
        <f>VLOOKUP(payroll_active[[#This Row],[Reports to Person]], [1]!all_people[#All], 2, 0)</f>
        <v>476545199</v>
      </c>
      <c r="J362" s="8" t="s">
        <v>8770</v>
      </c>
      <c r="K362" s="8" t="str">
        <f>VLOOKUP(payroll_active[[#This Row],[Works for Corrected Majority]],[1]!Table1[#Data],2,0)</f>
        <v>476549683</v>
      </c>
      <c r="L362" s="8" t="s">
        <v>8770</v>
      </c>
      <c r="M362" s="7" t="str">
        <f>VLOOKUP(payroll_active[[#This Row],[Works for Group -OLD]], [1]!all_groups[#All], 2, 0)</f>
        <v>476549683</v>
      </c>
      <c r="N362" s="6" t="s">
        <v>63</v>
      </c>
      <c r="O362" s="6" t="s">
        <v>62</v>
      </c>
      <c r="P362" s="6" t="s">
        <v>69</v>
      </c>
      <c r="Q362" s="7"/>
      <c r="R362" s="9" t="s">
        <v>8788</v>
      </c>
      <c r="S362" s="9" t="s">
        <v>8772</v>
      </c>
      <c r="T362" s="9" t="s">
        <v>8776</v>
      </c>
      <c r="U362" s="9" t="s">
        <v>8789</v>
      </c>
      <c r="V362" s="9" t="s">
        <v>8501</v>
      </c>
      <c r="W362" s="4"/>
      <c r="AI362" s="4"/>
      <c r="AJ362" s="4"/>
      <c r="AK362" s="4"/>
    </row>
    <row r="363" spans="1:37" x14ac:dyDescent="0.2">
      <c r="A363" s="6" t="s">
        <v>2937</v>
      </c>
      <c r="B363" s="7" t="str">
        <f>VLOOKUP(payroll_active[[#This Row],[Full Name]], [1]!all_ppl_post[#Data], 2, 0)</f>
        <v>567679341</v>
      </c>
      <c r="C363" s="8" t="s">
        <v>2938</v>
      </c>
      <c r="D363" s="8" t="s">
        <v>2939</v>
      </c>
      <c r="E363" s="8" t="s">
        <v>440</v>
      </c>
      <c r="F363" s="8" t="s">
        <v>408</v>
      </c>
      <c r="G363" s="8" t="s">
        <v>407</v>
      </c>
      <c r="H363" s="8" t="s">
        <v>8769</v>
      </c>
      <c r="I363" s="7" t="str">
        <f>VLOOKUP(payroll_active[[#This Row],[Reports to Person]], [1]!all_people[#All], 2, 0)</f>
        <v>476545199</v>
      </c>
      <c r="J363" s="8" t="s">
        <v>8770</v>
      </c>
      <c r="K363" s="8" t="str">
        <f>VLOOKUP(payroll_active[[#This Row],[Works for Corrected Majority]],[1]!Table1[#Data],2,0)</f>
        <v>476549683</v>
      </c>
      <c r="L363" s="8" t="s">
        <v>8770</v>
      </c>
      <c r="M363" s="7" t="str">
        <f>VLOOKUP(payroll_active[[#This Row],[Works for Group -OLD]], [1]!all_groups[#All], 2, 0)</f>
        <v>476549683</v>
      </c>
      <c r="N363" s="6" t="s">
        <v>63</v>
      </c>
      <c r="O363" s="6" t="s">
        <v>62</v>
      </c>
      <c r="P363" s="6" t="s">
        <v>69</v>
      </c>
      <c r="Q363" s="7"/>
      <c r="R363" s="9" t="s">
        <v>8774</v>
      </c>
      <c r="S363" s="9" t="s">
        <v>8772</v>
      </c>
      <c r="T363" s="9" t="s">
        <v>8512</v>
      </c>
      <c r="U363" s="9" t="s">
        <v>8590</v>
      </c>
      <c r="V363" s="9" t="s">
        <v>8501</v>
      </c>
      <c r="W363" s="4"/>
      <c r="AI363" s="4"/>
      <c r="AJ363" s="4"/>
      <c r="AK363" s="4"/>
    </row>
    <row r="364" spans="1:37" x14ac:dyDescent="0.2">
      <c r="A364" s="6" t="s">
        <v>8479</v>
      </c>
      <c r="B364" s="7" t="str">
        <f>VLOOKUP(payroll_active[[#This Row],[Full Name]], [1]!all_ppl_post[#Data], 2, 0)</f>
        <v>476542138</v>
      </c>
      <c r="C364" s="8" t="s">
        <v>8480</v>
      </c>
      <c r="D364" s="8" t="s">
        <v>8481</v>
      </c>
      <c r="E364" s="8" t="s">
        <v>426</v>
      </c>
      <c r="F364" s="8" t="s">
        <v>408</v>
      </c>
      <c r="G364" s="8" t="s">
        <v>526</v>
      </c>
      <c r="H364" s="8" t="s">
        <v>9129</v>
      </c>
      <c r="I364" s="7" t="str">
        <f>VLOOKUP(payroll_active[[#This Row],[Reports to Person]], [1]!all_people[#All], 2, 0)</f>
        <v>476545237</v>
      </c>
      <c r="J364" s="8" t="s">
        <v>9130</v>
      </c>
      <c r="K364" s="8" t="str">
        <f>VLOOKUP(payroll_active[[#This Row],[Works for Corrected Majority]],[1]!Table1[#Data],2,0)</f>
        <v>476549193</v>
      </c>
      <c r="L364" s="8" t="s">
        <v>9130</v>
      </c>
      <c r="M364" s="7" t="str">
        <f>VLOOKUP(payroll_active[[#This Row],[Works for Group -OLD]], [1]!all_groups[#All], 2, 0)</f>
        <v>476549193</v>
      </c>
      <c r="N364" s="6" t="s">
        <v>63</v>
      </c>
      <c r="O364" s="6" t="s">
        <v>62</v>
      </c>
      <c r="P364" s="6" t="s">
        <v>69</v>
      </c>
      <c r="Q364" s="7"/>
      <c r="R364" s="9" t="s">
        <v>9139</v>
      </c>
      <c r="S364" s="9" t="s">
        <v>9132</v>
      </c>
      <c r="T364" s="9" t="s">
        <v>9137</v>
      </c>
      <c r="U364" s="9" t="s">
        <v>8549</v>
      </c>
      <c r="V364" s="9" t="s">
        <v>8501</v>
      </c>
      <c r="W364" s="4"/>
      <c r="AI364" s="4"/>
      <c r="AJ364" s="4"/>
      <c r="AK364" s="4"/>
    </row>
    <row r="365" spans="1:37" x14ac:dyDescent="0.2">
      <c r="A365" s="6" t="s">
        <v>8473</v>
      </c>
      <c r="B365" s="7" t="str">
        <f>VLOOKUP(payroll_active[[#This Row],[Full Name]], [1]!all_ppl_post[#Data], 2, 0)</f>
        <v>476542139</v>
      </c>
      <c r="C365" s="8" t="s">
        <v>8474</v>
      </c>
      <c r="D365" s="8" t="s">
        <v>8475</v>
      </c>
      <c r="E365" s="8" t="s">
        <v>382</v>
      </c>
      <c r="F365" s="8" t="s">
        <v>408</v>
      </c>
      <c r="G365" s="8" t="s">
        <v>407</v>
      </c>
      <c r="H365" s="8" t="s">
        <v>9129</v>
      </c>
      <c r="I365" s="7" t="str">
        <f>VLOOKUP(payroll_active[[#This Row],[Reports to Person]], [1]!all_people[#All], 2, 0)</f>
        <v>476545237</v>
      </c>
      <c r="J365" s="8" t="s">
        <v>9130</v>
      </c>
      <c r="K365" s="8" t="str">
        <f>VLOOKUP(payroll_active[[#This Row],[Works for Corrected Majority]],[1]!Table1[#Data],2,0)</f>
        <v>476549193</v>
      </c>
      <c r="L365" s="8" t="s">
        <v>9130</v>
      </c>
      <c r="M365" s="7" t="str">
        <f>VLOOKUP(payroll_active[[#This Row],[Works for Group -OLD]], [1]!all_groups[#All], 2, 0)</f>
        <v>476549193</v>
      </c>
      <c r="N365" s="6" t="s">
        <v>63</v>
      </c>
      <c r="O365" s="6" t="s">
        <v>62</v>
      </c>
      <c r="P365" s="6" t="s">
        <v>69</v>
      </c>
      <c r="Q365" s="7"/>
      <c r="R365" s="9" t="s">
        <v>9141</v>
      </c>
      <c r="S365" s="9" t="s">
        <v>9132</v>
      </c>
      <c r="T365" s="9" t="s">
        <v>8512</v>
      </c>
      <c r="U365" s="9" t="s">
        <v>9142</v>
      </c>
      <c r="V365" s="9" t="s">
        <v>8501</v>
      </c>
      <c r="W365" s="4"/>
      <c r="AI365" s="4"/>
      <c r="AJ365" s="4"/>
      <c r="AK365" s="4"/>
    </row>
    <row r="366" spans="1:37" x14ac:dyDescent="0.2">
      <c r="A366" s="6" t="s">
        <v>7557</v>
      </c>
      <c r="B366" s="7" t="str">
        <f>VLOOKUP(payroll_active[[#This Row],[Full Name]], [1]!all_ppl_post[#Data], 2, 0)</f>
        <v>476542868</v>
      </c>
      <c r="C366" s="8" t="s">
        <v>7558</v>
      </c>
      <c r="D366" s="8" t="s">
        <v>7559</v>
      </c>
      <c r="E366" s="8" t="s">
        <v>350</v>
      </c>
      <c r="F366" s="8" t="s">
        <v>408</v>
      </c>
      <c r="G366" s="8" t="s">
        <v>407</v>
      </c>
      <c r="H366" s="8" t="s">
        <v>9129</v>
      </c>
      <c r="I366" s="7" t="str">
        <f>VLOOKUP(payroll_active[[#This Row],[Reports to Person]], [1]!all_people[#All], 2, 0)</f>
        <v>476545237</v>
      </c>
      <c r="J366" s="8" t="s">
        <v>9130</v>
      </c>
      <c r="K366" s="8" t="str">
        <f>VLOOKUP(payroll_active[[#This Row],[Works for Corrected Majority]],[1]!Table1[#Data],2,0)</f>
        <v>476549193</v>
      </c>
      <c r="L366" s="8" t="s">
        <v>9130</v>
      </c>
      <c r="M366" s="7" t="str">
        <f>VLOOKUP(payroll_active[[#This Row],[Works for Group -OLD]], [1]!all_groups[#All], 2, 0)</f>
        <v>476549193</v>
      </c>
      <c r="N366" s="6" t="s">
        <v>63</v>
      </c>
      <c r="O366" s="6" t="s">
        <v>62</v>
      </c>
      <c r="P366" s="6" t="s">
        <v>69</v>
      </c>
      <c r="Q366" s="7"/>
      <c r="R366" s="9" t="s">
        <v>9131</v>
      </c>
      <c r="S366" s="9" t="s">
        <v>9132</v>
      </c>
      <c r="T366" s="9" t="s">
        <v>8512</v>
      </c>
      <c r="U366" s="9" t="s">
        <v>8578</v>
      </c>
      <c r="V366" s="9" t="s">
        <v>8501</v>
      </c>
      <c r="W366" s="4"/>
      <c r="AI366" s="4"/>
      <c r="AJ366" s="4"/>
      <c r="AK366" s="4"/>
    </row>
    <row r="367" spans="1:37" x14ac:dyDescent="0.2">
      <c r="A367" s="6" t="s">
        <v>7538</v>
      </c>
      <c r="B367" s="7" t="str">
        <f>VLOOKUP(payroll_active[[#This Row],[Full Name]], [1]!all_ppl_post[#Data], 2, 0)</f>
        <v>476542872</v>
      </c>
      <c r="C367" s="8" t="s">
        <v>5453</v>
      </c>
      <c r="D367" s="8" t="s">
        <v>7539</v>
      </c>
      <c r="E367" s="8" t="s">
        <v>4477</v>
      </c>
      <c r="F367" s="8" t="s">
        <v>408</v>
      </c>
      <c r="G367" s="8" t="s">
        <v>407</v>
      </c>
      <c r="H367" s="8" t="s">
        <v>9129</v>
      </c>
      <c r="I367" s="7" t="str">
        <f>VLOOKUP(payroll_active[[#This Row],[Reports to Person]], [1]!all_people[#All], 2, 0)</f>
        <v>476545237</v>
      </c>
      <c r="J367" s="8" t="s">
        <v>9130</v>
      </c>
      <c r="K367" s="8" t="str">
        <f>VLOOKUP(payroll_active[[#This Row],[Works for Corrected Majority]],[1]!Table1[#Data],2,0)</f>
        <v>476549193</v>
      </c>
      <c r="L367" s="8" t="s">
        <v>9130</v>
      </c>
      <c r="M367" s="7" t="str">
        <f>VLOOKUP(payroll_active[[#This Row],[Works for Group -OLD]], [1]!all_groups[#All], 2, 0)</f>
        <v>476549193</v>
      </c>
      <c r="N367" s="6" t="s">
        <v>63</v>
      </c>
      <c r="O367" s="6" t="s">
        <v>62</v>
      </c>
      <c r="P367" s="6" t="s">
        <v>69</v>
      </c>
      <c r="Q367" s="7"/>
      <c r="R367" s="9" t="s">
        <v>9133</v>
      </c>
      <c r="S367" s="9" t="s">
        <v>9132</v>
      </c>
      <c r="T367" s="9" t="s">
        <v>8512</v>
      </c>
      <c r="U367" s="9" t="s">
        <v>8938</v>
      </c>
      <c r="V367" s="9" t="s">
        <v>8501</v>
      </c>
      <c r="W367" s="4"/>
      <c r="AI367" s="4"/>
      <c r="AJ367" s="4"/>
      <c r="AK367" s="4"/>
    </row>
    <row r="368" spans="1:37" x14ac:dyDescent="0.2">
      <c r="A368" s="6" t="s">
        <v>7528</v>
      </c>
      <c r="B368" s="7" t="str">
        <f>VLOOKUP(payroll_active[[#This Row],[Full Name]], [1]!all_ppl_post[#Data], 2, 0)</f>
        <v>476542875</v>
      </c>
      <c r="C368" s="8" t="s">
        <v>7529</v>
      </c>
      <c r="D368" s="8" t="s">
        <v>9135</v>
      </c>
      <c r="E368" s="8" t="s">
        <v>513</v>
      </c>
      <c r="F368" s="8" t="s">
        <v>408</v>
      </c>
      <c r="G368" s="8" t="s">
        <v>526</v>
      </c>
      <c r="H368" s="8" t="s">
        <v>9129</v>
      </c>
      <c r="I368" s="7" t="str">
        <f>VLOOKUP(payroll_active[[#This Row],[Reports to Person]], [1]!all_people[#All], 2, 0)</f>
        <v>476545237</v>
      </c>
      <c r="J368" s="8" t="s">
        <v>9130</v>
      </c>
      <c r="K368" s="8" t="str">
        <f>VLOOKUP(payroll_active[[#This Row],[Works for Corrected Majority]],[1]!Table1[#Data],2,0)</f>
        <v>476549193</v>
      </c>
      <c r="L368" s="8" t="s">
        <v>9130</v>
      </c>
      <c r="M368" s="7" t="str">
        <f>VLOOKUP(payroll_active[[#This Row],[Works for Group -OLD]], [1]!all_groups[#All], 2, 0)</f>
        <v>476549193</v>
      </c>
      <c r="N368" s="6" t="s">
        <v>63</v>
      </c>
      <c r="O368" s="6" t="s">
        <v>62</v>
      </c>
      <c r="P368" s="6" t="s">
        <v>69</v>
      </c>
      <c r="Q368" s="7"/>
      <c r="R368" s="9" t="s">
        <v>9136</v>
      </c>
      <c r="S368" s="9" t="s">
        <v>9132</v>
      </c>
      <c r="T368" s="9" t="s">
        <v>9137</v>
      </c>
      <c r="U368" s="9" t="s">
        <v>8570</v>
      </c>
      <c r="V368" s="9" t="s">
        <v>8501</v>
      </c>
      <c r="W368" s="4"/>
      <c r="AI368" s="4"/>
      <c r="AJ368" s="4"/>
      <c r="AK368" s="4"/>
    </row>
    <row r="369" spans="1:37" x14ac:dyDescent="0.2">
      <c r="A369" s="6" t="s">
        <v>5320</v>
      </c>
      <c r="B369" s="7" t="str">
        <f>VLOOKUP(payroll_active[[#This Row],[Full Name]], [1]!all_ppl_post[#Data], 2, 0)</f>
        <v>476545610</v>
      </c>
      <c r="C369" s="8" t="s">
        <v>2804</v>
      </c>
      <c r="D369" s="8" t="s">
        <v>3729</v>
      </c>
      <c r="E369" s="8" t="s">
        <v>375</v>
      </c>
      <c r="F369" s="8" t="s">
        <v>408</v>
      </c>
      <c r="G369" s="8" t="s">
        <v>407</v>
      </c>
      <c r="H369" s="8" t="s">
        <v>9129</v>
      </c>
      <c r="I369" s="7" t="str">
        <f>VLOOKUP(payroll_active[[#This Row],[Reports to Person]], [1]!all_people[#All], 2, 0)</f>
        <v>476545237</v>
      </c>
      <c r="J369" s="8" t="s">
        <v>9130</v>
      </c>
      <c r="K369" s="8" t="str">
        <f>VLOOKUP(payroll_active[[#This Row],[Works for Corrected Majority]],[1]!Table1[#Data],2,0)</f>
        <v>476549193</v>
      </c>
      <c r="L369" s="8" t="s">
        <v>9130</v>
      </c>
      <c r="M369" s="7" t="str">
        <f>VLOOKUP(payroll_active[[#This Row],[Works for Group -OLD]], [1]!all_groups[#All], 2, 0)</f>
        <v>476549193</v>
      </c>
      <c r="N369" s="6" t="s">
        <v>63</v>
      </c>
      <c r="O369" s="6" t="s">
        <v>62</v>
      </c>
      <c r="P369" s="6" t="s">
        <v>69</v>
      </c>
      <c r="Q369" s="7"/>
      <c r="R369" s="9" t="s">
        <v>9134</v>
      </c>
      <c r="S369" s="9" t="s">
        <v>9132</v>
      </c>
      <c r="T369" s="9" t="s">
        <v>8512</v>
      </c>
      <c r="U369" s="9" t="s">
        <v>8544</v>
      </c>
      <c r="V369" s="9" t="s">
        <v>8501</v>
      </c>
      <c r="W369" s="4"/>
      <c r="AI369" s="4"/>
      <c r="AJ369" s="4"/>
      <c r="AK369" s="4"/>
    </row>
    <row r="370" spans="1:37" x14ac:dyDescent="0.2">
      <c r="A370" s="6" t="s">
        <v>5310</v>
      </c>
      <c r="B370" s="7" t="str">
        <f>VLOOKUP(payroll_active[[#This Row],[Full Name]], [1]!all_ppl_post[#Data], 2, 0)</f>
        <v>476545630</v>
      </c>
      <c r="C370" s="8" t="s">
        <v>5311</v>
      </c>
      <c r="D370" s="8" t="s">
        <v>5312</v>
      </c>
      <c r="E370" s="8" t="s">
        <v>434</v>
      </c>
      <c r="F370" s="8" t="s">
        <v>408</v>
      </c>
      <c r="G370" s="8" t="s">
        <v>526</v>
      </c>
      <c r="H370" s="8" t="s">
        <v>9129</v>
      </c>
      <c r="I370" s="7" t="str">
        <f>VLOOKUP(payroll_active[[#This Row],[Reports to Person]], [1]!all_people[#All], 2, 0)</f>
        <v>476545237</v>
      </c>
      <c r="J370" s="8" t="s">
        <v>9130</v>
      </c>
      <c r="K370" s="8" t="str">
        <f>VLOOKUP(payroll_active[[#This Row],[Works for Corrected Majority]],[1]!Table1[#Data],2,0)</f>
        <v>476549193</v>
      </c>
      <c r="L370" s="8" t="s">
        <v>9130</v>
      </c>
      <c r="M370" s="7" t="str">
        <f>VLOOKUP(payroll_active[[#This Row],[Works for Group -OLD]], [1]!all_groups[#All], 2, 0)</f>
        <v>476549193</v>
      </c>
      <c r="N370" s="6" t="s">
        <v>63</v>
      </c>
      <c r="O370" s="6" t="s">
        <v>62</v>
      </c>
      <c r="P370" s="6" t="s">
        <v>69</v>
      </c>
      <c r="Q370" s="7"/>
      <c r="R370" s="9" t="s">
        <v>9138</v>
      </c>
      <c r="S370" s="9" t="s">
        <v>9132</v>
      </c>
      <c r="T370" s="9" t="s">
        <v>9137</v>
      </c>
      <c r="U370" s="9" t="s">
        <v>8515</v>
      </c>
      <c r="V370" s="9" t="s">
        <v>8501</v>
      </c>
      <c r="W370" s="4"/>
      <c r="AI370" s="4"/>
      <c r="AJ370" s="4"/>
      <c r="AK370" s="4"/>
    </row>
    <row r="371" spans="1:37" x14ac:dyDescent="0.2">
      <c r="A371" s="6" t="s">
        <v>5298</v>
      </c>
      <c r="B371" s="7" t="str">
        <f>VLOOKUP(payroll_active[[#This Row],[Full Name]], [1]!all_ppl_post[#Data], 2, 0)</f>
        <v>476545646</v>
      </c>
      <c r="C371" s="8" t="s">
        <v>5299</v>
      </c>
      <c r="D371" s="8" t="s">
        <v>5300</v>
      </c>
      <c r="E371" s="8" t="s">
        <v>827</v>
      </c>
      <c r="F371" s="8" t="s">
        <v>408</v>
      </c>
      <c r="G371" s="8" t="s">
        <v>526</v>
      </c>
      <c r="H371" s="8" t="s">
        <v>9129</v>
      </c>
      <c r="I371" s="7" t="str">
        <f>VLOOKUP(payroll_active[[#This Row],[Reports to Person]], [1]!all_people[#All], 2, 0)</f>
        <v>476545237</v>
      </c>
      <c r="J371" s="8" t="s">
        <v>9130</v>
      </c>
      <c r="K371" s="8" t="str">
        <f>VLOOKUP(payroll_active[[#This Row],[Works for Corrected Majority]],[1]!Table1[#Data],2,0)</f>
        <v>476549193</v>
      </c>
      <c r="L371" s="8" t="s">
        <v>9130</v>
      </c>
      <c r="M371" s="7" t="str">
        <f>VLOOKUP(payroll_active[[#This Row],[Works for Group -OLD]], [1]!all_groups[#All], 2, 0)</f>
        <v>476549193</v>
      </c>
      <c r="N371" s="6" t="s">
        <v>63</v>
      </c>
      <c r="O371" s="6" t="s">
        <v>62</v>
      </c>
      <c r="P371" s="6" t="s">
        <v>69</v>
      </c>
      <c r="Q371" s="7"/>
      <c r="R371" s="9" t="s">
        <v>9140</v>
      </c>
      <c r="S371" s="9" t="s">
        <v>9132</v>
      </c>
      <c r="T371" s="9" t="s">
        <v>9137</v>
      </c>
      <c r="U371" s="9" t="s">
        <v>8709</v>
      </c>
      <c r="V371" s="9" t="s">
        <v>8501</v>
      </c>
      <c r="W371" s="4"/>
      <c r="AI371" s="4"/>
      <c r="AJ371" s="4"/>
      <c r="AK371" s="4"/>
    </row>
    <row r="372" spans="1:37" x14ac:dyDescent="0.2">
      <c r="A372" s="6" t="s">
        <v>5266</v>
      </c>
      <c r="B372" s="7" t="str">
        <f>VLOOKUP(payroll_active[[#This Row],[Full Name]], [1]!all_ppl_post[#Data], 2, 0)</f>
        <v>476545660</v>
      </c>
      <c r="C372" s="8" t="s">
        <v>5267</v>
      </c>
      <c r="D372" s="8" t="s">
        <v>5268</v>
      </c>
      <c r="E372" s="8" t="s">
        <v>4477</v>
      </c>
      <c r="F372" s="8" t="s">
        <v>408</v>
      </c>
      <c r="G372" s="8" t="s">
        <v>526</v>
      </c>
      <c r="H372" s="8" t="s">
        <v>9129</v>
      </c>
      <c r="I372" s="7" t="str">
        <f>VLOOKUP(payroll_active[[#This Row],[Reports to Person]], [1]!all_people[#All], 2, 0)</f>
        <v>476545237</v>
      </c>
      <c r="J372" s="8" t="s">
        <v>9130</v>
      </c>
      <c r="K372" s="8" t="str">
        <f>VLOOKUP(payroll_active[[#This Row],[Works for Corrected Majority]],[1]!Table1[#Data],2,0)</f>
        <v>476549193</v>
      </c>
      <c r="L372" s="8" t="s">
        <v>9130</v>
      </c>
      <c r="M372" s="7" t="str">
        <f>VLOOKUP(payroll_active[[#This Row],[Works for Group -OLD]], [1]!all_groups[#All], 2, 0)</f>
        <v>476549193</v>
      </c>
      <c r="N372" s="6" t="s">
        <v>63</v>
      </c>
      <c r="O372" s="6" t="s">
        <v>62</v>
      </c>
      <c r="P372" s="6" t="s">
        <v>69</v>
      </c>
      <c r="Q372" s="7"/>
      <c r="R372" s="9" t="s">
        <v>9143</v>
      </c>
      <c r="S372" s="9" t="s">
        <v>9132</v>
      </c>
      <c r="T372" s="9" t="s">
        <v>9137</v>
      </c>
      <c r="U372" s="9" t="s">
        <v>8938</v>
      </c>
      <c r="V372" s="9" t="s">
        <v>8501</v>
      </c>
      <c r="W372" s="4"/>
      <c r="AI372" s="4"/>
      <c r="AJ372" s="4"/>
      <c r="AK372" s="4"/>
    </row>
    <row r="373" spans="1:37" x14ac:dyDescent="0.2">
      <c r="A373" s="6" t="s">
        <v>7315</v>
      </c>
      <c r="B373" s="7" t="str">
        <f>VLOOKUP(payroll_active[[#This Row],[Full Name]], [1]!all_ppl_post[#Data], 2, 0)</f>
        <v>476543289</v>
      </c>
      <c r="C373" s="8" t="s">
        <v>7316</v>
      </c>
      <c r="D373" s="8" t="s">
        <v>7317</v>
      </c>
      <c r="E373" s="8" t="s">
        <v>624</v>
      </c>
      <c r="F373" s="8" t="s">
        <v>408</v>
      </c>
      <c r="G373" s="8" t="s">
        <v>526</v>
      </c>
      <c r="H373" s="8" t="s">
        <v>9261</v>
      </c>
      <c r="I373" s="7" t="str">
        <f>VLOOKUP(payroll_active[[#This Row],[Reports to Person]], [1]!all_people[#All], 2, 0)</f>
        <v>476545311</v>
      </c>
      <c r="J373" s="8" t="s">
        <v>9262</v>
      </c>
      <c r="K373" s="8" t="str">
        <f>VLOOKUP(payroll_active[[#This Row],[Works for Corrected Majority]],[1]!Table1[#Data],2,0)</f>
        <v>476549686</v>
      </c>
      <c r="L373" s="8" t="s">
        <v>9262</v>
      </c>
      <c r="M373" s="7" t="str">
        <f>VLOOKUP(payroll_active[[#This Row],[Works for Group -OLD]], [1]!all_groups[#All], 2, 0)</f>
        <v>476549686</v>
      </c>
      <c r="N373" s="6" t="s">
        <v>63</v>
      </c>
      <c r="O373" s="6" t="s">
        <v>62</v>
      </c>
      <c r="P373" s="6" t="s">
        <v>69</v>
      </c>
      <c r="Q373" s="7"/>
      <c r="R373" s="9" t="s">
        <v>9268</v>
      </c>
      <c r="S373" s="9" t="s">
        <v>9264</v>
      </c>
      <c r="T373" s="9" t="s">
        <v>8509</v>
      </c>
      <c r="U373" s="9" t="s">
        <v>8606</v>
      </c>
      <c r="V373" s="9" t="s">
        <v>8501</v>
      </c>
      <c r="W373" s="4"/>
      <c r="AI373" s="4"/>
      <c r="AJ373" s="4"/>
      <c r="AK373" s="4"/>
    </row>
    <row r="374" spans="1:37" x14ac:dyDescent="0.2">
      <c r="A374" s="6" t="s">
        <v>6744</v>
      </c>
      <c r="B374" s="7" t="str">
        <f>VLOOKUP(payroll_active[[#This Row],[Full Name]], [1]!all_ppl_post[#Data], 2, 0)</f>
        <v>476543826</v>
      </c>
      <c r="C374" s="8" t="s">
        <v>6745</v>
      </c>
      <c r="D374" s="8" t="s">
        <v>6746</v>
      </c>
      <c r="E374" s="8" t="s">
        <v>426</v>
      </c>
      <c r="F374" s="8" t="s">
        <v>408</v>
      </c>
      <c r="G374" s="8" t="s">
        <v>526</v>
      </c>
      <c r="H374" s="8" t="s">
        <v>9261</v>
      </c>
      <c r="I374" s="7" t="str">
        <f>VLOOKUP(payroll_active[[#This Row],[Reports to Person]], [1]!all_people[#All], 2, 0)</f>
        <v>476545311</v>
      </c>
      <c r="J374" s="8" t="s">
        <v>9262</v>
      </c>
      <c r="K374" s="8" t="str">
        <f>VLOOKUP(payroll_active[[#This Row],[Works for Corrected Majority]],[1]!Table1[#Data],2,0)</f>
        <v>476549686</v>
      </c>
      <c r="L374" s="8" t="s">
        <v>9262</v>
      </c>
      <c r="M374" s="7" t="str">
        <f>VLOOKUP(payroll_active[[#This Row],[Works for Group -OLD]], [1]!all_groups[#All], 2, 0)</f>
        <v>476549686</v>
      </c>
      <c r="N374" s="6" t="s">
        <v>63</v>
      </c>
      <c r="O374" s="6" t="s">
        <v>62</v>
      </c>
      <c r="P374" s="6" t="s">
        <v>69</v>
      </c>
      <c r="Q374" s="7"/>
      <c r="R374" s="9" t="s">
        <v>9263</v>
      </c>
      <c r="S374" s="9" t="s">
        <v>9264</v>
      </c>
      <c r="T374" s="9" t="s">
        <v>8509</v>
      </c>
      <c r="U374" s="9" t="s">
        <v>8549</v>
      </c>
      <c r="V374" s="9" t="s">
        <v>8501</v>
      </c>
      <c r="W374" s="4"/>
      <c r="AI374" s="4"/>
      <c r="AJ374" s="4"/>
      <c r="AK374" s="4"/>
    </row>
    <row r="375" spans="1:37" x14ac:dyDescent="0.2">
      <c r="A375" s="6" t="s">
        <v>6729</v>
      </c>
      <c r="B375" s="7" t="str">
        <f>VLOOKUP(payroll_active[[#This Row],[Full Name]], [1]!all_ppl_post[#Data], 2, 0)</f>
        <v>476543837</v>
      </c>
      <c r="C375" s="8" t="s">
        <v>6730</v>
      </c>
      <c r="D375" s="8" t="s">
        <v>261</v>
      </c>
      <c r="E375" s="8" t="s">
        <v>440</v>
      </c>
      <c r="F375" s="8" t="s">
        <v>408</v>
      </c>
      <c r="G375" s="8" t="s">
        <v>407</v>
      </c>
      <c r="H375" s="8" t="s">
        <v>9261</v>
      </c>
      <c r="I375" s="7" t="str">
        <f>VLOOKUP(payroll_active[[#This Row],[Reports to Person]], [1]!all_people[#All], 2, 0)</f>
        <v>476545311</v>
      </c>
      <c r="J375" s="8" t="s">
        <v>9262</v>
      </c>
      <c r="K375" s="8" t="str">
        <f>VLOOKUP(payroll_active[[#This Row],[Works for Corrected Majority]],[1]!Table1[#Data],2,0)</f>
        <v>476549686</v>
      </c>
      <c r="L375" s="8" t="s">
        <v>9262</v>
      </c>
      <c r="M375" s="7" t="str">
        <f>VLOOKUP(payroll_active[[#This Row],[Works for Group -OLD]], [1]!all_groups[#All], 2, 0)</f>
        <v>476549686</v>
      </c>
      <c r="N375" s="6" t="s">
        <v>63</v>
      </c>
      <c r="O375" s="6" t="s">
        <v>62</v>
      </c>
      <c r="P375" s="6" t="s">
        <v>69</v>
      </c>
      <c r="Q375" s="7"/>
      <c r="R375" s="9" t="s">
        <v>9265</v>
      </c>
      <c r="S375" s="9" t="s">
        <v>9264</v>
      </c>
      <c r="T375" s="9" t="s">
        <v>8512</v>
      </c>
      <c r="U375" s="9" t="s">
        <v>8590</v>
      </c>
      <c r="V375" s="9" t="s">
        <v>8501</v>
      </c>
      <c r="W375" s="4"/>
      <c r="AI375" s="4"/>
      <c r="AJ375" s="4"/>
      <c r="AK375" s="4"/>
    </row>
    <row r="376" spans="1:37" x14ac:dyDescent="0.2">
      <c r="A376" s="6" t="s">
        <v>6645</v>
      </c>
      <c r="B376" s="7" t="str">
        <f>VLOOKUP(payroll_active[[#This Row],[Full Name]], [1]!all_ppl_post[#Data], 2, 0)</f>
        <v>476543966</v>
      </c>
      <c r="C376" s="8" t="s">
        <v>6646</v>
      </c>
      <c r="D376" s="8" t="s">
        <v>6647</v>
      </c>
      <c r="E376" s="8" t="s">
        <v>827</v>
      </c>
      <c r="F376" s="8" t="s">
        <v>408</v>
      </c>
      <c r="G376" s="8" t="s">
        <v>407</v>
      </c>
      <c r="H376" s="8" t="s">
        <v>9261</v>
      </c>
      <c r="I376" s="7" t="str">
        <f>VLOOKUP(payroll_active[[#This Row],[Reports to Person]], [1]!all_people[#All], 2, 0)</f>
        <v>476545311</v>
      </c>
      <c r="J376" s="8" t="s">
        <v>9262</v>
      </c>
      <c r="K376" s="8" t="str">
        <f>VLOOKUP(payroll_active[[#This Row],[Works for Corrected Majority]],[1]!Table1[#Data],2,0)</f>
        <v>476549686</v>
      </c>
      <c r="L376" s="8" t="s">
        <v>9262</v>
      </c>
      <c r="M376" s="7" t="str">
        <f>VLOOKUP(payroll_active[[#This Row],[Works for Group -OLD]], [1]!all_groups[#All], 2, 0)</f>
        <v>476549686</v>
      </c>
      <c r="N376" s="6" t="s">
        <v>63</v>
      </c>
      <c r="O376" s="6" t="s">
        <v>62</v>
      </c>
      <c r="P376" s="6" t="s">
        <v>69</v>
      </c>
      <c r="Q376" s="7"/>
      <c r="R376" s="9" t="s">
        <v>9273</v>
      </c>
      <c r="S376" s="9" t="s">
        <v>9264</v>
      </c>
      <c r="T376" s="9" t="s">
        <v>8512</v>
      </c>
      <c r="U376" s="9" t="s">
        <v>8709</v>
      </c>
      <c r="V376" s="9" t="s">
        <v>8501</v>
      </c>
      <c r="W376" s="4"/>
      <c r="AI376" s="4"/>
      <c r="AJ376" s="4"/>
      <c r="AK376" s="4"/>
    </row>
    <row r="377" spans="1:37" x14ac:dyDescent="0.2">
      <c r="A377" s="6" t="s">
        <v>6627</v>
      </c>
      <c r="B377" s="7" t="str">
        <f>VLOOKUP(payroll_active[[#This Row],[Full Name]], [1]!all_ppl_post[#Data], 2, 0)</f>
        <v>476543978</v>
      </c>
      <c r="C377" s="8" t="s">
        <v>6628</v>
      </c>
      <c r="D377" s="8" t="s">
        <v>6629</v>
      </c>
      <c r="E377" s="8" t="s">
        <v>2104</v>
      </c>
      <c r="F377" s="8" t="s">
        <v>408</v>
      </c>
      <c r="G377" s="8" t="s">
        <v>526</v>
      </c>
      <c r="H377" s="8" t="s">
        <v>9261</v>
      </c>
      <c r="I377" s="7" t="str">
        <f>VLOOKUP(payroll_active[[#This Row],[Reports to Person]], [1]!all_people[#All], 2, 0)</f>
        <v>476545311</v>
      </c>
      <c r="J377" s="8" t="s">
        <v>9262</v>
      </c>
      <c r="K377" s="8" t="str">
        <f>VLOOKUP(payroll_active[[#This Row],[Works for Corrected Majority]],[1]!Table1[#Data],2,0)</f>
        <v>476549686</v>
      </c>
      <c r="L377" s="8" t="s">
        <v>9262</v>
      </c>
      <c r="M377" s="7" t="str">
        <f>VLOOKUP(payroll_active[[#This Row],[Works for Group -OLD]], [1]!all_groups[#All], 2, 0)</f>
        <v>476549686</v>
      </c>
      <c r="N377" s="6" t="s">
        <v>63</v>
      </c>
      <c r="O377" s="6" t="s">
        <v>62</v>
      </c>
      <c r="P377" s="6" t="s">
        <v>69</v>
      </c>
      <c r="Q377" s="7"/>
      <c r="R377" s="9" t="s">
        <v>9274</v>
      </c>
      <c r="S377" s="9" t="s">
        <v>9264</v>
      </c>
      <c r="T377" s="9" t="s">
        <v>8509</v>
      </c>
      <c r="U377" s="9" t="s">
        <v>8536</v>
      </c>
      <c r="V377" s="9" t="s">
        <v>8501</v>
      </c>
      <c r="W377" s="4"/>
      <c r="AI377" s="4"/>
      <c r="AJ377" s="4"/>
      <c r="AK377" s="4"/>
    </row>
    <row r="378" spans="1:37" x14ac:dyDescent="0.2">
      <c r="A378" s="6" t="s">
        <v>2948</v>
      </c>
      <c r="B378" s="7" t="str">
        <f>VLOOKUP(payroll_active[[#This Row],[Full Name]], [1]!all_ppl_post[#Data], 2, 0)</f>
        <v>567679337</v>
      </c>
      <c r="C378" s="8" t="s">
        <v>2949</v>
      </c>
      <c r="D378" s="8" t="s">
        <v>2950</v>
      </c>
      <c r="E378" s="8" t="s">
        <v>2951</v>
      </c>
      <c r="F378" s="8" t="s">
        <v>408</v>
      </c>
      <c r="G378" s="8" t="s">
        <v>526</v>
      </c>
      <c r="H378" s="8" t="s">
        <v>9261</v>
      </c>
      <c r="I378" s="7" t="str">
        <f>VLOOKUP(payroll_active[[#This Row],[Reports to Person]], [1]!all_people[#All], 2, 0)</f>
        <v>476545311</v>
      </c>
      <c r="J378" s="8" t="s">
        <v>9262</v>
      </c>
      <c r="K378" s="8" t="str">
        <f>VLOOKUP(payroll_active[[#This Row],[Works for Corrected Majority]],[1]!Table1[#Data],2,0)</f>
        <v>476549686</v>
      </c>
      <c r="L378" s="8" t="s">
        <v>9262</v>
      </c>
      <c r="M378" s="7" t="str">
        <f>VLOOKUP(payroll_active[[#This Row],[Works for Group -OLD]], [1]!all_groups[#All], 2, 0)</f>
        <v>476549686</v>
      </c>
      <c r="N378" s="6" t="s">
        <v>63</v>
      </c>
      <c r="O378" s="6" t="s">
        <v>62</v>
      </c>
      <c r="P378" s="6" t="s">
        <v>69</v>
      </c>
      <c r="Q378" s="7"/>
      <c r="R378" s="9" t="s">
        <v>9275</v>
      </c>
      <c r="S378" s="9" t="s">
        <v>9264</v>
      </c>
      <c r="T378" s="9" t="s">
        <v>8509</v>
      </c>
      <c r="U378" s="9" t="s">
        <v>9276</v>
      </c>
      <c r="V378" s="9" t="s">
        <v>8501</v>
      </c>
      <c r="W378" s="4"/>
      <c r="AI378" s="4"/>
      <c r="AJ378" s="4"/>
      <c r="AK378" s="4"/>
    </row>
    <row r="379" spans="1:37" x14ac:dyDescent="0.2">
      <c r="A379" s="6" t="s">
        <v>2943</v>
      </c>
      <c r="B379" s="7" t="str">
        <f>VLOOKUP(payroll_active[[#This Row],[Full Name]], [1]!all_ppl_post[#Data], 2, 0)</f>
        <v>567679338</v>
      </c>
      <c r="C379" s="8" t="s">
        <v>2944</v>
      </c>
      <c r="D379" s="8" t="s">
        <v>2945</v>
      </c>
      <c r="E379" s="8" t="s">
        <v>1928</v>
      </c>
      <c r="F379" s="8" t="s">
        <v>408</v>
      </c>
      <c r="G379" s="8" t="s">
        <v>526</v>
      </c>
      <c r="H379" s="8" t="s">
        <v>9261</v>
      </c>
      <c r="I379" s="7" t="str">
        <f>VLOOKUP(payroll_active[[#This Row],[Reports to Person]], [1]!all_people[#All], 2, 0)</f>
        <v>476545311</v>
      </c>
      <c r="J379" s="8" t="s">
        <v>9262</v>
      </c>
      <c r="K379" s="8" t="str">
        <f>VLOOKUP(payroll_active[[#This Row],[Works for Corrected Majority]],[1]!Table1[#Data],2,0)</f>
        <v>476549686</v>
      </c>
      <c r="L379" s="8" t="s">
        <v>9262</v>
      </c>
      <c r="M379" s="7" t="str">
        <f>VLOOKUP(payroll_active[[#This Row],[Works for Group -OLD]], [1]!all_groups[#All], 2, 0)</f>
        <v>476549686</v>
      </c>
      <c r="N379" s="6" t="s">
        <v>63</v>
      </c>
      <c r="O379" s="6" t="s">
        <v>62</v>
      </c>
      <c r="P379" s="6" t="s">
        <v>69</v>
      </c>
      <c r="Q379" s="7"/>
      <c r="R379" s="9" t="s">
        <v>9269</v>
      </c>
      <c r="S379" s="9" t="s">
        <v>9264</v>
      </c>
      <c r="T379" s="9" t="s">
        <v>8509</v>
      </c>
      <c r="U379" s="9" t="s">
        <v>9270</v>
      </c>
      <c r="V379" s="9" t="s">
        <v>8501</v>
      </c>
      <c r="W379" s="4"/>
      <c r="AI379" s="4"/>
      <c r="AJ379" s="4"/>
      <c r="AK379" s="4"/>
    </row>
    <row r="380" spans="1:37" x14ac:dyDescent="0.2">
      <c r="A380" s="6" t="s">
        <v>2558</v>
      </c>
      <c r="B380" s="7" t="str">
        <f>VLOOKUP(payroll_active[[#This Row],[Full Name]], [1]!all_ppl_post[#Data], 2, 0)</f>
        <v>625374649</v>
      </c>
      <c r="C380" s="8" t="s">
        <v>2559</v>
      </c>
      <c r="D380" s="8" t="s">
        <v>2560</v>
      </c>
      <c r="E380" s="8" t="s">
        <v>2561</v>
      </c>
      <c r="F380" s="8" t="s">
        <v>408</v>
      </c>
      <c r="G380" s="8" t="s">
        <v>526</v>
      </c>
      <c r="H380" s="8" t="s">
        <v>9261</v>
      </c>
      <c r="I380" s="7" t="str">
        <f>VLOOKUP(payroll_active[[#This Row],[Reports to Person]], [1]!all_people[#All], 2, 0)</f>
        <v>476545311</v>
      </c>
      <c r="J380" s="8" t="s">
        <v>9262</v>
      </c>
      <c r="K380" s="8" t="str">
        <f>VLOOKUP(payroll_active[[#This Row],[Works for Corrected Majority]],[1]!Table1[#Data],2,0)</f>
        <v>476549686</v>
      </c>
      <c r="L380" s="8" t="s">
        <v>9262</v>
      </c>
      <c r="M380" s="7" t="str">
        <f>VLOOKUP(payroll_active[[#This Row],[Works for Group -OLD]], [1]!all_groups[#All], 2, 0)</f>
        <v>476549686</v>
      </c>
      <c r="N380" s="6" t="s">
        <v>63</v>
      </c>
      <c r="O380" s="6" t="s">
        <v>62</v>
      </c>
      <c r="P380" s="6" t="s">
        <v>69</v>
      </c>
      <c r="Q380" s="7"/>
      <c r="R380" s="9" t="s">
        <v>9266</v>
      </c>
      <c r="S380" s="9" t="s">
        <v>9264</v>
      </c>
      <c r="T380" s="9" t="s">
        <v>8509</v>
      </c>
      <c r="U380" s="9" t="s">
        <v>9267</v>
      </c>
      <c r="V380" s="9" t="s">
        <v>8501</v>
      </c>
      <c r="W380" s="4"/>
      <c r="AI380" s="4"/>
      <c r="AJ380" s="4"/>
      <c r="AK380" s="4"/>
    </row>
    <row r="381" spans="1:37" x14ac:dyDescent="0.2">
      <c r="A381" s="6" t="s">
        <v>2552</v>
      </c>
      <c r="B381" s="7" t="str">
        <f>VLOOKUP(payroll_active[[#This Row],[Full Name]], [1]!all_ppl_post[#Data], 2, 0)</f>
        <v>625374652</v>
      </c>
      <c r="C381" s="8" t="s">
        <v>2553</v>
      </c>
      <c r="D381" s="8" t="s">
        <v>2554</v>
      </c>
      <c r="E381" s="8" t="s">
        <v>2555</v>
      </c>
      <c r="F381" s="8" t="s">
        <v>408</v>
      </c>
      <c r="G381" s="8" t="s">
        <v>526</v>
      </c>
      <c r="H381" s="8" t="s">
        <v>9261</v>
      </c>
      <c r="I381" s="7" t="str">
        <f>VLOOKUP(payroll_active[[#This Row],[Reports to Person]], [1]!all_people[#All], 2, 0)</f>
        <v>476545311</v>
      </c>
      <c r="J381" s="8" t="s">
        <v>9262</v>
      </c>
      <c r="K381" s="8" t="str">
        <f>VLOOKUP(payroll_active[[#This Row],[Works for Corrected Majority]],[1]!Table1[#Data],2,0)</f>
        <v>476549686</v>
      </c>
      <c r="L381" s="8" t="s">
        <v>9262</v>
      </c>
      <c r="M381" s="7" t="str">
        <f>VLOOKUP(payroll_active[[#This Row],[Works for Group -OLD]], [1]!all_groups[#All], 2, 0)</f>
        <v>476549686</v>
      </c>
      <c r="N381" s="6" t="s">
        <v>63</v>
      </c>
      <c r="O381" s="6" t="s">
        <v>62</v>
      </c>
      <c r="P381" s="6" t="s">
        <v>69</v>
      </c>
      <c r="Q381" s="7"/>
      <c r="R381" s="9" t="s">
        <v>9271</v>
      </c>
      <c r="S381" s="9" t="s">
        <v>9264</v>
      </c>
      <c r="T381" s="9" t="s">
        <v>8509</v>
      </c>
      <c r="U381" s="9" t="s">
        <v>9272</v>
      </c>
      <c r="V381" s="9" t="s">
        <v>8501</v>
      </c>
      <c r="W381" s="4"/>
      <c r="AI381" s="4"/>
      <c r="AJ381" s="4"/>
      <c r="AK381" s="4"/>
    </row>
    <row r="382" spans="1:37" x14ac:dyDescent="0.2">
      <c r="A382" s="6" t="s">
        <v>3059</v>
      </c>
      <c r="B382" s="7" t="str">
        <f>VLOOKUP(payroll_active[[#This Row],[Full Name]], [1]!all_ppl_post[#Data], 2, 0)</f>
        <v>567679285</v>
      </c>
      <c r="C382" s="8" t="s">
        <v>3060</v>
      </c>
      <c r="D382" s="8" t="s">
        <v>3061</v>
      </c>
      <c r="E382" s="8" t="s">
        <v>3062</v>
      </c>
      <c r="F382" s="8" t="s">
        <v>408</v>
      </c>
      <c r="G382" s="8" t="s">
        <v>526</v>
      </c>
      <c r="H382" s="8" t="s">
        <v>2046</v>
      </c>
      <c r="I382" s="7" t="str">
        <f>VLOOKUP(payroll_active[[#This Row],[Reports to Person]], [1]!all_people[#All], 2, 0)</f>
        <v>476545345</v>
      </c>
      <c r="J382" s="8" t="s">
        <v>8941</v>
      </c>
      <c r="K382" s="8" t="str">
        <f>VLOOKUP(payroll_active[[#This Row],[Works for Corrected Majority]],[1]!Table1[#Data],2,0)</f>
        <v>476548955</v>
      </c>
      <c r="L382" s="8" t="s">
        <v>8941</v>
      </c>
      <c r="M382" s="7" t="str">
        <f>VLOOKUP(payroll_active[[#This Row],[Works for Group -OLD]], [1]!all_groups[#All], 2, 0)</f>
        <v>476548955</v>
      </c>
      <c r="N382" s="6" t="s">
        <v>63</v>
      </c>
      <c r="O382" s="6" t="s">
        <v>62</v>
      </c>
      <c r="P382" s="6" t="s">
        <v>69</v>
      </c>
      <c r="Q382" s="7"/>
      <c r="R382" s="9" t="s">
        <v>8942</v>
      </c>
      <c r="S382" s="9" t="s">
        <v>8943</v>
      </c>
      <c r="T382" s="9" t="s">
        <v>8842</v>
      </c>
      <c r="U382" s="9" t="s">
        <v>8944</v>
      </c>
      <c r="V382" s="9" t="s">
        <v>8501</v>
      </c>
      <c r="W382" s="4"/>
      <c r="AI382" s="4"/>
      <c r="AJ382" s="4"/>
      <c r="AK382" s="4"/>
    </row>
    <row r="383" spans="1:37" x14ac:dyDescent="0.2">
      <c r="A383" s="6" t="s">
        <v>7620</v>
      </c>
      <c r="B383" s="7" t="str">
        <f>VLOOKUP(payroll_active[[#This Row],[Full Name]], [1]!all_ppl_post[#Data], 2, 0)</f>
        <v>476542812</v>
      </c>
      <c r="C383" s="8" t="s">
        <v>7455</v>
      </c>
      <c r="D383" s="8" t="s">
        <v>7621</v>
      </c>
      <c r="E383" s="8" t="s">
        <v>1235</v>
      </c>
      <c r="F383" s="8" t="s">
        <v>408</v>
      </c>
      <c r="G383" s="8" t="s">
        <v>526</v>
      </c>
      <c r="H383" s="8" t="s">
        <v>10550</v>
      </c>
      <c r="I383" s="7" t="str">
        <f>VLOOKUP(payroll_active[[#This Row],[Reports to Person]], [1]!all_people[#All], 2, 0)</f>
        <v>476545391</v>
      </c>
      <c r="J383" s="8" t="s">
        <v>10551</v>
      </c>
      <c r="K383" s="8" t="str">
        <f>VLOOKUP(payroll_active[[#This Row],[Works for Corrected Majority]],[1]!Table1[#Data],2,0)</f>
        <v>476549558</v>
      </c>
      <c r="L383" s="8" t="s">
        <v>10551</v>
      </c>
      <c r="M383" s="7" t="str">
        <f>VLOOKUP(payroll_active[[#This Row],[Works for Group -OLD]], [1]!all_groups[#All], 2, 0)</f>
        <v>476549558</v>
      </c>
      <c r="N383" s="6" t="s">
        <v>63</v>
      </c>
      <c r="O383" s="6" t="s">
        <v>62</v>
      </c>
      <c r="P383" s="6" t="s">
        <v>69</v>
      </c>
      <c r="Q383" s="7"/>
      <c r="R383" s="9" t="s">
        <v>10560</v>
      </c>
      <c r="S383" s="9" t="s">
        <v>10553</v>
      </c>
      <c r="T383" s="9" t="s">
        <v>8703</v>
      </c>
      <c r="U383" s="9" t="s">
        <v>8759</v>
      </c>
      <c r="V383" s="9" t="s">
        <v>8501</v>
      </c>
      <c r="W383" s="4"/>
      <c r="AI383" s="4"/>
      <c r="AJ383" s="4"/>
      <c r="AK383" s="4"/>
    </row>
    <row r="384" spans="1:37" x14ac:dyDescent="0.2">
      <c r="A384" s="6" t="s">
        <v>6920</v>
      </c>
      <c r="B384" s="7" t="str">
        <f>VLOOKUP(payroll_active[[#This Row],[Full Name]], [1]!all_ppl_post[#Data], 2, 0)</f>
        <v>476543638</v>
      </c>
      <c r="C384" s="8" t="s">
        <v>6921</v>
      </c>
      <c r="D384" s="8" t="s">
        <v>6922</v>
      </c>
      <c r="E384" s="8" t="s">
        <v>434</v>
      </c>
      <c r="F384" s="8" t="s">
        <v>408</v>
      </c>
      <c r="G384" s="8" t="s">
        <v>526</v>
      </c>
      <c r="H384" s="8" t="s">
        <v>10550</v>
      </c>
      <c r="I384" s="7" t="str">
        <f>VLOOKUP(payroll_active[[#This Row],[Reports to Person]], [1]!all_people[#All], 2, 0)</f>
        <v>476545391</v>
      </c>
      <c r="J384" s="8" t="s">
        <v>10551</v>
      </c>
      <c r="K384" s="8" t="str">
        <f>VLOOKUP(payroll_active[[#This Row],[Works for Corrected Majority]],[1]!Table1[#Data],2,0)</f>
        <v>476549558</v>
      </c>
      <c r="L384" s="8" t="s">
        <v>10551</v>
      </c>
      <c r="M384" s="7" t="str">
        <f>VLOOKUP(payroll_active[[#This Row],[Works for Group -OLD]], [1]!all_groups[#All], 2, 0)</f>
        <v>476549558</v>
      </c>
      <c r="N384" s="6" t="s">
        <v>63</v>
      </c>
      <c r="O384" s="6" t="s">
        <v>62</v>
      </c>
      <c r="P384" s="6" t="s">
        <v>69</v>
      </c>
      <c r="Q384" s="7"/>
      <c r="R384" s="9" t="s">
        <v>10554</v>
      </c>
      <c r="S384" s="9" t="s">
        <v>10553</v>
      </c>
      <c r="T384" s="9" t="s">
        <v>8703</v>
      </c>
      <c r="U384" s="9" t="s">
        <v>8515</v>
      </c>
      <c r="V384" s="9" t="s">
        <v>8501</v>
      </c>
      <c r="W384" s="4"/>
      <c r="AI384" s="4"/>
      <c r="AJ384" s="4"/>
      <c r="AK384" s="4"/>
    </row>
    <row r="385" spans="1:37" x14ac:dyDescent="0.2">
      <c r="A385" s="6" t="s">
        <v>6892</v>
      </c>
      <c r="B385" s="7" t="str">
        <f>VLOOKUP(payroll_active[[#This Row],[Full Name]], [1]!all_ppl_post[#Data], 2, 0)</f>
        <v>476543667</v>
      </c>
      <c r="C385" s="8" t="s">
        <v>6893</v>
      </c>
      <c r="D385" s="8" t="s">
        <v>6894</v>
      </c>
      <c r="E385" s="8" t="s">
        <v>624</v>
      </c>
      <c r="F385" s="8" t="s">
        <v>408</v>
      </c>
      <c r="G385" s="8" t="s">
        <v>526</v>
      </c>
      <c r="H385" s="8" t="s">
        <v>10550</v>
      </c>
      <c r="I385" s="7" t="str">
        <f>VLOOKUP(payroll_active[[#This Row],[Reports to Person]], [1]!all_people[#All], 2, 0)</f>
        <v>476545391</v>
      </c>
      <c r="J385" s="8" t="s">
        <v>10551</v>
      </c>
      <c r="K385" s="8" t="str">
        <f>VLOOKUP(payroll_active[[#This Row],[Works for Corrected Majority]],[1]!Table1[#Data],2,0)</f>
        <v>476549558</v>
      </c>
      <c r="L385" s="8" t="s">
        <v>10551</v>
      </c>
      <c r="M385" s="7" t="str">
        <f>VLOOKUP(payroll_active[[#This Row],[Works for Group -OLD]], [1]!all_groups[#All], 2, 0)</f>
        <v>476549558</v>
      </c>
      <c r="N385" s="6" t="s">
        <v>63</v>
      </c>
      <c r="O385" s="6" t="s">
        <v>62</v>
      </c>
      <c r="P385" s="6" t="s">
        <v>69</v>
      </c>
      <c r="Q385" s="7"/>
      <c r="R385" s="9" t="s">
        <v>10557</v>
      </c>
      <c r="S385" s="9" t="s">
        <v>10553</v>
      </c>
      <c r="T385" s="9" t="s">
        <v>8703</v>
      </c>
      <c r="U385" s="9" t="s">
        <v>8606</v>
      </c>
      <c r="V385" s="9" t="s">
        <v>8501</v>
      </c>
      <c r="W385" s="4"/>
      <c r="AI385" s="4"/>
      <c r="AJ385" s="4"/>
      <c r="AK385" s="4"/>
    </row>
    <row r="386" spans="1:37" x14ac:dyDescent="0.2">
      <c r="A386" s="6" t="s">
        <v>3433</v>
      </c>
      <c r="B386" s="7" t="str">
        <f>VLOOKUP(payroll_active[[#This Row],[Full Name]], [1]!all_ppl_post[#Data], 2, 0)</f>
        <v>567679100</v>
      </c>
      <c r="C386" s="8" t="s">
        <v>3434</v>
      </c>
      <c r="D386" s="8" t="s">
        <v>3435</v>
      </c>
      <c r="E386" s="8" t="s">
        <v>781</v>
      </c>
      <c r="F386" s="8" t="s">
        <v>408</v>
      </c>
      <c r="G386" s="8" t="s">
        <v>526</v>
      </c>
      <c r="H386" s="8" t="s">
        <v>10550</v>
      </c>
      <c r="I386" s="7" t="str">
        <f>VLOOKUP(payroll_active[[#This Row],[Reports to Person]], [1]!all_people[#All], 2, 0)</f>
        <v>476545391</v>
      </c>
      <c r="J386" s="8" t="s">
        <v>10551</v>
      </c>
      <c r="K386" s="8" t="str">
        <f>VLOOKUP(payroll_active[[#This Row],[Works for Corrected Majority]],[1]!Table1[#Data],2,0)</f>
        <v>476549558</v>
      </c>
      <c r="L386" s="8" t="s">
        <v>10551</v>
      </c>
      <c r="M386" s="7" t="str">
        <f>VLOOKUP(payroll_active[[#This Row],[Works for Group -OLD]], [1]!all_groups[#All], 2, 0)</f>
        <v>476549558</v>
      </c>
      <c r="N386" s="6" t="s">
        <v>63</v>
      </c>
      <c r="O386" s="6" t="s">
        <v>62</v>
      </c>
      <c r="P386" s="6" t="s">
        <v>69</v>
      </c>
      <c r="Q386" s="7"/>
      <c r="R386" s="9" t="s">
        <v>10556</v>
      </c>
      <c r="S386" s="9" t="s">
        <v>10553</v>
      </c>
      <c r="T386" s="9" t="s">
        <v>8703</v>
      </c>
      <c r="U386" s="9" t="s">
        <v>8934</v>
      </c>
      <c r="V386" s="9" t="s">
        <v>8501</v>
      </c>
      <c r="W386" s="4"/>
      <c r="AI386" s="4"/>
      <c r="AJ386" s="4"/>
      <c r="AK386" s="4"/>
    </row>
    <row r="387" spans="1:37" x14ac:dyDescent="0.2">
      <c r="A387" s="6" t="s">
        <v>3428</v>
      </c>
      <c r="B387" s="7" t="str">
        <f>VLOOKUP(payroll_active[[#This Row],[Full Name]], [1]!all_ppl_post[#Data], 2, 0)</f>
        <v>567679101</v>
      </c>
      <c r="C387" s="8" t="s">
        <v>3429</v>
      </c>
      <c r="D387" s="8" t="s">
        <v>3430</v>
      </c>
      <c r="E387" s="8" t="s">
        <v>135</v>
      </c>
      <c r="F387" s="8" t="s">
        <v>408</v>
      </c>
      <c r="G387" s="8" t="s">
        <v>526</v>
      </c>
      <c r="H387" s="8" t="s">
        <v>10550</v>
      </c>
      <c r="I387" s="7" t="str">
        <f>VLOOKUP(payroll_active[[#This Row],[Reports to Person]], [1]!all_people[#All], 2, 0)</f>
        <v>476545391</v>
      </c>
      <c r="J387" s="8" t="s">
        <v>10551</v>
      </c>
      <c r="K387" s="8" t="str">
        <f>VLOOKUP(payroll_active[[#This Row],[Works for Corrected Majority]],[1]!Table1[#Data],2,0)</f>
        <v>476549558</v>
      </c>
      <c r="L387" s="8" t="s">
        <v>10551</v>
      </c>
      <c r="M387" s="7" t="str">
        <f>VLOOKUP(payroll_active[[#This Row],[Works for Group -OLD]], [1]!all_groups[#All], 2, 0)</f>
        <v>476549558</v>
      </c>
      <c r="N387" s="6" t="s">
        <v>63</v>
      </c>
      <c r="O387" s="6" t="s">
        <v>62</v>
      </c>
      <c r="P387" s="6" t="s">
        <v>69</v>
      </c>
      <c r="Q387" s="7"/>
      <c r="R387" s="9" t="s">
        <v>10558</v>
      </c>
      <c r="S387" s="9" t="s">
        <v>10553</v>
      </c>
      <c r="T387" s="9" t="s">
        <v>8703</v>
      </c>
      <c r="U387" s="9" t="s">
        <v>8625</v>
      </c>
      <c r="V387" s="9" t="s">
        <v>8501</v>
      </c>
      <c r="W387" s="4"/>
      <c r="AI387" s="4"/>
      <c r="AJ387" s="4"/>
      <c r="AK387" s="4"/>
    </row>
    <row r="388" spans="1:37" x14ac:dyDescent="0.2">
      <c r="A388" s="6" t="s">
        <v>3423</v>
      </c>
      <c r="B388" s="7" t="str">
        <f>VLOOKUP(payroll_active[[#This Row],[Full Name]], [1]!all_ppl_post[#Data], 2, 0)</f>
        <v>567679103</v>
      </c>
      <c r="C388" s="8" t="s">
        <v>3424</v>
      </c>
      <c r="D388" s="8" t="s">
        <v>3425</v>
      </c>
      <c r="E388" s="8" t="s">
        <v>440</v>
      </c>
      <c r="F388" s="8" t="s">
        <v>408</v>
      </c>
      <c r="G388" s="8" t="s">
        <v>526</v>
      </c>
      <c r="H388" s="8" t="s">
        <v>10550</v>
      </c>
      <c r="I388" s="7" t="str">
        <f>VLOOKUP(payroll_active[[#This Row],[Reports to Person]], [1]!all_people[#All], 2, 0)</f>
        <v>476545391</v>
      </c>
      <c r="J388" s="8" t="s">
        <v>10551</v>
      </c>
      <c r="K388" s="8" t="str">
        <f>VLOOKUP(payroll_active[[#This Row],[Works for Corrected Majority]],[1]!Table1[#Data],2,0)</f>
        <v>476549558</v>
      </c>
      <c r="L388" s="8" t="s">
        <v>10551</v>
      </c>
      <c r="M388" s="7" t="str">
        <f>VLOOKUP(payroll_active[[#This Row],[Works for Group -OLD]], [1]!all_groups[#All], 2, 0)</f>
        <v>476549558</v>
      </c>
      <c r="N388" s="6" t="s">
        <v>63</v>
      </c>
      <c r="O388" s="6" t="s">
        <v>62</v>
      </c>
      <c r="P388" s="6" t="s">
        <v>69</v>
      </c>
      <c r="Q388" s="7"/>
      <c r="R388" s="9" t="s">
        <v>10559</v>
      </c>
      <c r="S388" s="9" t="s">
        <v>10553</v>
      </c>
      <c r="T388" s="9" t="s">
        <v>8703</v>
      </c>
      <c r="U388" s="9" t="s">
        <v>8590</v>
      </c>
      <c r="V388" s="9" t="s">
        <v>8501</v>
      </c>
      <c r="W388" s="4"/>
      <c r="AI388" s="4"/>
      <c r="AJ388" s="4"/>
      <c r="AK388" s="4"/>
    </row>
    <row r="389" spans="1:37" x14ac:dyDescent="0.2">
      <c r="A389" s="6" t="s">
        <v>2733</v>
      </c>
      <c r="B389" s="7" t="str">
        <f>VLOOKUP(payroll_active[[#This Row],[Full Name]], [1]!all_ppl_post[#Data], 2, 0)</f>
        <v>592236206</v>
      </c>
      <c r="C389" s="8" t="s">
        <v>2734</v>
      </c>
      <c r="D389" s="8" t="s">
        <v>2735</v>
      </c>
      <c r="E389" s="8" t="s">
        <v>426</v>
      </c>
      <c r="F389" s="8" t="s">
        <v>408</v>
      </c>
      <c r="G389" s="8" t="s">
        <v>526</v>
      </c>
      <c r="H389" s="8" t="s">
        <v>10550</v>
      </c>
      <c r="I389" s="7" t="str">
        <f>VLOOKUP(payroll_active[[#This Row],[Reports to Person]], [1]!all_people[#All], 2, 0)</f>
        <v>476545391</v>
      </c>
      <c r="J389" s="8" t="s">
        <v>10551</v>
      </c>
      <c r="K389" s="8" t="str">
        <f>VLOOKUP(payroll_active[[#This Row],[Works for Corrected Majority]],[1]!Table1[#Data],2,0)</f>
        <v>476549558</v>
      </c>
      <c r="L389" s="8" t="s">
        <v>10551</v>
      </c>
      <c r="M389" s="7" t="str">
        <f>VLOOKUP(payroll_active[[#This Row],[Works for Group -OLD]], [1]!all_groups[#All], 2, 0)</f>
        <v>476549558</v>
      </c>
      <c r="N389" s="6" t="s">
        <v>63</v>
      </c>
      <c r="O389" s="6" t="s">
        <v>62</v>
      </c>
      <c r="P389" s="6" t="s">
        <v>69</v>
      </c>
      <c r="Q389" s="7"/>
      <c r="R389" s="9" t="s">
        <v>10552</v>
      </c>
      <c r="S389" s="9" t="s">
        <v>10553</v>
      </c>
      <c r="T389" s="9" t="s">
        <v>8703</v>
      </c>
      <c r="U389" s="9" t="s">
        <v>8549</v>
      </c>
      <c r="V389" s="9" t="s">
        <v>8501</v>
      </c>
      <c r="W389" s="4"/>
      <c r="AI389" s="4"/>
      <c r="AJ389" s="4"/>
      <c r="AK389" s="4"/>
    </row>
    <row r="390" spans="1:37" x14ac:dyDescent="0.2">
      <c r="A390" s="6" t="s">
        <v>2214</v>
      </c>
      <c r="B390" s="7" t="str">
        <f>VLOOKUP(payroll_active[[#This Row],[Full Name]], [1]!all_ppl_post[#Data], 2, 0)</f>
        <v>681225359</v>
      </c>
      <c r="C390" s="8" t="s">
        <v>2215</v>
      </c>
      <c r="D390" s="8" t="s">
        <v>2216</v>
      </c>
      <c r="E390" s="8" t="s">
        <v>811</v>
      </c>
      <c r="F390" s="8" t="s">
        <v>408</v>
      </c>
      <c r="G390" s="8" t="s">
        <v>526</v>
      </c>
      <c r="H390" s="8" t="s">
        <v>10550</v>
      </c>
      <c r="I390" s="7" t="str">
        <f>VLOOKUP(payroll_active[[#This Row],[Reports to Person]], [1]!all_people[#All], 2, 0)</f>
        <v>476545391</v>
      </c>
      <c r="J390" s="8" t="s">
        <v>10551</v>
      </c>
      <c r="K390" s="8" t="str">
        <f>VLOOKUP(payroll_active[[#This Row],[Works for Corrected Majority]],[1]!Table1[#Data],2,0)</f>
        <v>476549558</v>
      </c>
      <c r="L390" s="8" t="s">
        <v>10551</v>
      </c>
      <c r="M390" s="7" t="str">
        <f>VLOOKUP(payroll_active[[#This Row],[Works for Group -OLD]], [1]!all_groups[#All], 2, 0)</f>
        <v>476549558</v>
      </c>
      <c r="N390" s="6" t="s">
        <v>63</v>
      </c>
      <c r="O390" s="6" t="s">
        <v>62</v>
      </c>
      <c r="P390" s="6" t="s">
        <v>69</v>
      </c>
      <c r="Q390" s="7"/>
      <c r="R390" s="9" t="s">
        <v>10561</v>
      </c>
      <c r="S390" s="9" t="s">
        <v>10553</v>
      </c>
      <c r="T390" s="9" t="s">
        <v>8703</v>
      </c>
      <c r="U390" s="9" t="s">
        <v>9017</v>
      </c>
      <c r="V390" s="9" t="s">
        <v>8501</v>
      </c>
      <c r="W390" s="4"/>
      <c r="AI390" s="4"/>
      <c r="AJ390" s="4"/>
      <c r="AK390" s="4"/>
    </row>
    <row r="391" spans="1:37" x14ac:dyDescent="0.2">
      <c r="A391" s="6" t="s">
        <v>1925</v>
      </c>
      <c r="B391" s="7" t="str">
        <f>VLOOKUP(payroll_active[[#This Row],[Full Name]], [1]!all_ppl_post[#Data], 2, 0)</f>
        <v>765291058</v>
      </c>
      <c r="C391" s="8" t="s">
        <v>1926</v>
      </c>
      <c r="D391" s="8" t="s">
        <v>1927</v>
      </c>
      <c r="E391" s="8" t="s">
        <v>1928</v>
      </c>
      <c r="F391" s="8" t="s">
        <v>408</v>
      </c>
      <c r="G391" s="8" t="s">
        <v>526</v>
      </c>
      <c r="H391" s="8" t="s">
        <v>10550</v>
      </c>
      <c r="I391" s="7" t="str">
        <f>VLOOKUP(payroll_active[[#This Row],[Reports to Person]], [1]!all_people[#All], 2, 0)</f>
        <v>476545391</v>
      </c>
      <c r="J391" s="8" t="s">
        <v>10551</v>
      </c>
      <c r="K391" s="8" t="str">
        <f>VLOOKUP(payroll_active[[#This Row],[Works for Corrected Majority]],[1]!Table1[#Data],2,0)</f>
        <v>476549558</v>
      </c>
      <c r="L391" s="8" t="s">
        <v>10551</v>
      </c>
      <c r="M391" s="7" t="str">
        <f>VLOOKUP(payroll_active[[#This Row],[Works for Group -OLD]], [1]!all_groups[#All], 2, 0)</f>
        <v>476549558</v>
      </c>
      <c r="N391" s="6" t="s">
        <v>63</v>
      </c>
      <c r="O391" s="6" t="s">
        <v>62</v>
      </c>
      <c r="P391" s="6" t="s">
        <v>69</v>
      </c>
      <c r="Q391" s="7"/>
      <c r="R391" s="9" t="s">
        <v>10555</v>
      </c>
      <c r="S391" s="9" t="s">
        <v>10553</v>
      </c>
      <c r="T391" s="9" t="s">
        <v>8703</v>
      </c>
      <c r="U391" s="9" t="s">
        <v>9270</v>
      </c>
      <c r="V391" s="9" t="s">
        <v>8501</v>
      </c>
      <c r="W391" s="4"/>
      <c r="AI391" s="4"/>
      <c r="AJ391" s="4"/>
      <c r="AK391" s="4"/>
    </row>
    <row r="392" spans="1:37" x14ac:dyDescent="0.2">
      <c r="A392" s="6" t="s">
        <v>7632</v>
      </c>
      <c r="B392" s="7" t="str">
        <f>VLOOKUP(payroll_active[[#This Row],[Full Name]], [1]!all_ppl_post[#Data], 2, 0)</f>
        <v>476542777</v>
      </c>
      <c r="C392" s="8" t="s">
        <v>7633</v>
      </c>
      <c r="D392" s="8" t="s">
        <v>7634</v>
      </c>
      <c r="E392" s="8" t="s">
        <v>4819</v>
      </c>
      <c r="F392" s="8" t="s">
        <v>408</v>
      </c>
      <c r="G392" s="8" t="s">
        <v>526</v>
      </c>
      <c r="H392" s="8" t="s">
        <v>2543</v>
      </c>
      <c r="I392" s="7" t="str">
        <f>VLOOKUP(payroll_active[[#This Row],[Reports to Person]], [1]!all_people[#All], 2, 0)</f>
        <v>476545461</v>
      </c>
      <c r="J392" s="8" t="s">
        <v>9120</v>
      </c>
      <c r="K392" s="8" t="str">
        <f>VLOOKUP(payroll_active[[#This Row],[Works for Corrected Majority]],[1]!Table1[#Data],2,0)</f>
        <v>476549189</v>
      </c>
      <c r="L392" s="8" t="s">
        <v>9120</v>
      </c>
      <c r="M392" s="7" t="str">
        <f>VLOOKUP(payroll_active[[#This Row],[Works for Group -OLD]], [1]!all_groups[#All], 2, 0)</f>
        <v>476549189</v>
      </c>
      <c r="N392" s="6" t="s">
        <v>63</v>
      </c>
      <c r="O392" s="6" t="s">
        <v>62</v>
      </c>
      <c r="P392" s="6" t="s">
        <v>69</v>
      </c>
      <c r="Q392" s="7"/>
      <c r="R392" s="9" t="s">
        <v>9125</v>
      </c>
      <c r="S392" s="9" t="s">
        <v>9122</v>
      </c>
      <c r="T392" s="9" t="s">
        <v>9123</v>
      </c>
      <c r="U392" s="9" t="s">
        <v>9126</v>
      </c>
      <c r="V392" s="9" t="s">
        <v>8501</v>
      </c>
      <c r="W392" s="4"/>
      <c r="AI392" s="4"/>
      <c r="AJ392" s="4"/>
      <c r="AK392" s="4"/>
    </row>
    <row r="393" spans="1:37" x14ac:dyDescent="0.2">
      <c r="A393" s="6" t="s">
        <v>7607</v>
      </c>
      <c r="B393" s="7" t="str">
        <f>VLOOKUP(payroll_active[[#This Row],[Full Name]], [1]!all_ppl_post[#Data], 2, 0)</f>
        <v>476542826</v>
      </c>
      <c r="C393" s="8" t="s">
        <v>7608</v>
      </c>
      <c r="D393" s="8" t="s">
        <v>7609</v>
      </c>
      <c r="E393" s="8" t="s">
        <v>135</v>
      </c>
      <c r="F393" s="8" t="s">
        <v>408</v>
      </c>
      <c r="G393" s="8" t="s">
        <v>526</v>
      </c>
      <c r="H393" s="8" t="s">
        <v>2543</v>
      </c>
      <c r="I393" s="7" t="str">
        <f>VLOOKUP(payroll_active[[#This Row],[Reports to Person]], [1]!all_people[#All], 2, 0)</f>
        <v>476545461</v>
      </c>
      <c r="J393" s="8" t="s">
        <v>9120</v>
      </c>
      <c r="K393" s="8" t="str">
        <f>VLOOKUP(payroll_active[[#This Row],[Works for Corrected Majority]],[1]!Table1[#Data],2,0)</f>
        <v>476549189</v>
      </c>
      <c r="L393" s="8" t="s">
        <v>9120</v>
      </c>
      <c r="M393" s="7" t="str">
        <f>VLOOKUP(payroll_active[[#This Row],[Works for Group -OLD]], [1]!all_groups[#All], 2, 0)</f>
        <v>476549189</v>
      </c>
      <c r="N393" s="6" t="s">
        <v>63</v>
      </c>
      <c r="O393" s="6" t="s">
        <v>62</v>
      </c>
      <c r="P393" s="6" t="s">
        <v>69</v>
      </c>
      <c r="Q393" s="7"/>
      <c r="R393" s="9" t="s">
        <v>9128</v>
      </c>
      <c r="S393" s="9" t="s">
        <v>9122</v>
      </c>
      <c r="T393" s="9" t="s">
        <v>9123</v>
      </c>
      <c r="U393" s="9" t="s">
        <v>8625</v>
      </c>
      <c r="V393" s="9" t="s">
        <v>8501</v>
      </c>
      <c r="W393" s="4"/>
      <c r="AI393" s="4"/>
      <c r="AJ393" s="4"/>
      <c r="AK393" s="4"/>
    </row>
    <row r="394" spans="1:37" x14ac:dyDescent="0.2">
      <c r="A394" s="6" t="s">
        <v>7463</v>
      </c>
      <c r="B394" s="7" t="str">
        <f>VLOOKUP(payroll_active[[#This Row],[Full Name]], [1]!all_ppl_post[#Data], 2, 0)</f>
        <v>476543160</v>
      </c>
      <c r="C394" s="8" t="s">
        <v>7464</v>
      </c>
      <c r="D394" s="8" t="s">
        <v>6721</v>
      </c>
      <c r="E394" s="8" t="s">
        <v>135</v>
      </c>
      <c r="F394" s="8" t="s">
        <v>408</v>
      </c>
      <c r="G394" s="8" t="s">
        <v>526</v>
      </c>
      <c r="H394" s="8" t="s">
        <v>2543</v>
      </c>
      <c r="I394" s="7" t="str">
        <f>VLOOKUP(payroll_active[[#This Row],[Reports to Person]], [1]!all_people[#All], 2, 0)</f>
        <v>476545461</v>
      </c>
      <c r="J394" s="8" t="s">
        <v>9120</v>
      </c>
      <c r="K394" s="8" t="str">
        <f>VLOOKUP(payroll_active[[#This Row],[Works for Corrected Majority]],[1]!Table1[#Data],2,0)</f>
        <v>476549189</v>
      </c>
      <c r="L394" s="8" t="s">
        <v>9120</v>
      </c>
      <c r="M394" s="7" t="str">
        <f>VLOOKUP(payroll_active[[#This Row],[Works for Group -OLD]], [1]!all_groups[#All], 2, 0)</f>
        <v>476549189</v>
      </c>
      <c r="N394" s="6" t="s">
        <v>63</v>
      </c>
      <c r="O394" s="6" t="s">
        <v>62</v>
      </c>
      <c r="P394" s="6" t="s">
        <v>69</v>
      </c>
      <c r="Q394" s="7"/>
      <c r="R394" s="9" t="s">
        <v>9127</v>
      </c>
      <c r="S394" s="9" t="s">
        <v>9122</v>
      </c>
      <c r="T394" s="9" t="s">
        <v>9123</v>
      </c>
      <c r="U394" s="9" t="s">
        <v>8625</v>
      </c>
      <c r="V394" s="9" t="s">
        <v>8501</v>
      </c>
      <c r="W394" s="4"/>
      <c r="AI394" s="4"/>
      <c r="AJ394" s="4"/>
      <c r="AK394" s="4"/>
    </row>
    <row r="395" spans="1:37" x14ac:dyDescent="0.2">
      <c r="A395" s="6" t="s">
        <v>5416</v>
      </c>
      <c r="B395" s="7" t="str">
        <f>VLOOKUP(payroll_active[[#This Row],[Full Name]], [1]!all_ppl_post[#Data], 2, 0)</f>
        <v>476545473</v>
      </c>
      <c r="C395" s="8" t="s">
        <v>5417</v>
      </c>
      <c r="D395" s="8" t="s">
        <v>5418</v>
      </c>
      <c r="E395" s="8" t="s">
        <v>434</v>
      </c>
      <c r="F395" s="8" t="s">
        <v>408</v>
      </c>
      <c r="G395" s="8" t="s">
        <v>526</v>
      </c>
      <c r="H395" s="8" t="s">
        <v>2543</v>
      </c>
      <c r="I395" s="7" t="str">
        <f>VLOOKUP(payroll_active[[#This Row],[Reports to Person]], [1]!all_people[#All], 2, 0)</f>
        <v>476545461</v>
      </c>
      <c r="J395" s="8" t="s">
        <v>9120</v>
      </c>
      <c r="K395" s="8" t="str">
        <f>VLOOKUP(payroll_active[[#This Row],[Works for Corrected Majority]],[1]!Table1[#Data],2,0)</f>
        <v>476549189</v>
      </c>
      <c r="L395" s="8" t="s">
        <v>9120</v>
      </c>
      <c r="M395" s="7" t="str">
        <f>VLOOKUP(payroll_active[[#This Row],[Works for Group -OLD]], [1]!all_groups[#All], 2, 0)</f>
        <v>476549189</v>
      </c>
      <c r="N395" s="6" t="s">
        <v>63</v>
      </c>
      <c r="O395" s="6" t="s">
        <v>62</v>
      </c>
      <c r="P395" s="6" t="s">
        <v>69</v>
      </c>
      <c r="Q395" s="7"/>
      <c r="R395" s="9" t="s">
        <v>9121</v>
      </c>
      <c r="S395" s="9" t="s">
        <v>9122</v>
      </c>
      <c r="T395" s="9" t="s">
        <v>9123</v>
      </c>
      <c r="U395" s="9" t="s">
        <v>8515</v>
      </c>
      <c r="V395" s="9" t="s">
        <v>8501</v>
      </c>
      <c r="W395" s="4"/>
      <c r="AI395" s="4"/>
      <c r="AJ395" s="4"/>
      <c r="AK395" s="4"/>
    </row>
    <row r="396" spans="1:37" x14ac:dyDescent="0.2">
      <c r="A396" s="6" t="s">
        <v>3208</v>
      </c>
      <c r="B396" s="7" t="str">
        <f>VLOOKUP(payroll_active[[#This Row],[Full Name]], [1]!all_ppl_post[#Data], 2, 0)</f>
        <v>567679214</v>
      </c>
      <c r="C396" s="8" t="s">
        <v>3209</v>
      </c>
      <c r="D396" s="8" t="s">
        <v>3210</v>
      </c>
      <c r="E396" s="8" t="s">
        <v>513</v>
      </c>
      <c r="F396" s="8" t="s">
        <v>408</v>
      </c>
      <c r="G396" s="8" t="s">
        <v>407</v>
      </c>
      <c r="H396" s="8" t="s">
        <v>2543</v>
      </c>
      <c r="I396" s="7" t="str">
        <f>VLOOKUP(payroll_active[[#This Row],[Reports to Person]], [1]!all_people[#All], 2, 0)</f>
        <v>476545461</v>
      </c>
      <c r="J396" s="8" t="s">
        <v>9120</v>
      </c>
      <c r="K396" s="8" t="str">
        <f>VLOOKUP(payroll_active[[#This Row],[Works for Corrected Majority]],[1]!Table1[#Data],2,0)</f>
        <v>476549189</v>
      </c>
      <c r="L396" s="8" t="s">
        <v>9120</v>
      </c>
      <c r="M396" s="7" t="str">
        <f>VLOOKUP(payroll_active[[#This Row],[Works for Group -OLD]], [1]!all_groups[#All], 2, 0)</f>
        <v>476549189</v>
      </c>
      <c r="N396" s="6" t="s">
        <v>63</v>
      </c>
      <c r="O396" s="6" t="s">
        <v>62</v>
      </c>
      <c r="P396" s="6" t="s">
        <v>69</v>
      </c>
      <c r="Q396" s="7"/>
      <c r="R396" s="9" t="s">
        <v>9124</v>
      </c>
      <c r="S396" s="9" t="s">
        <v>9122</v>
      </c>
      <c r="T396" s="9" t="s">
        <v>8512</v>
      </c>
      <c r="U396" s="9" t="s">
        <v>8570</v>
      </c>
      <c r="V396" s="9" t="s">
        <v>8501</v>
      </c>
      <c r="W396" s="4"/>
      <c r="AI396" s="4"/>
      <c r="AJ396" s="4"/>
      <c r="AK396" s="4"/>
    </row>
    <row r="397" spans="1:37" x14ac:dyDescent="0.2">
      <c r="A397" s="6" t="s">
        <v>8415</v>
      </c>
      <c r="B397" s="7" t="str">
        <f>VLOOKUP(payroll_active[[#This Row],[Full Name]], [1]!all_ppl_post[#Data], 2, 0)</f>
        <v>476542215</v>
      </c>
      <c r="C397" s="8" t="s">
        <v>8416</v>
      </c>
      <c r="D397" s="8" t="s">
        <v>8417</v>
      </c>
      <c r="E397" s="8" t="s">
        <v>811</v>
      </c>
      <c r="F397" s="8" t="s">
        <v>408</v>
      </c>
      <c r="G397" s="8" t="s">
        <v>526</v>
      </c>
      <c r="H397" s="8" t="s">
        <v>1994</v>
      </c>
      <c r="I397" s="7" t="str">
        <f>VLOOKUP(payroll_active[[#This Row],[Reports to Person]], [1]!all_people[#All], 2, 0)</f>
        <v>476545547</v>
      </c>
      <c r="J397" s="8" t="s">
        <v>9468</v>
      </c>
      <c r="K397" s="8" t="str">
        <f>VLOOKUP(payroll_active[[#This Row],[Works for Corrected Majority]],[1]!Table1[#Data],2,0)</f>
        <v>476549200</v>
      </c>
      <c r="L397" s="8" t="s">
        <v>9468</v>
      </c>
      <c r="M397" s="7" t="str">
        <f>VLOOKUP(payroll_active[[#This Row],[Works for Group -OLD]], [1]!all_groups[#All], 2, 0)</f>
        <v>476549200</v>
      </c>
      <c r="N397" s="6" t="s">
        <v>63</v>
      </c>
      <c r="O397" s="6" t="s">
        <v>62</v>
      </c>
      <c r="P397" s="6" t="s">
        <v>69</v>
      </c>
      <c r="Q397" s="7"/>
      <c r="R397" s="9" t="s">
        <v>9469</v>
      </c>
      <c r="S397" s="9" t="s">
        <v>9470</v>
      </c>
      <c r="T397" s="9" t="s">
        <v>8959</v>
      </c>
      <c r="U397" s="9" t="s">
        <v>9017</v>
      </c>
      <c r="V397" s="9" t="s">
        <v>8501</v>
      </c>
      <c r="W397" s="4"/>
      <c r="AI397" s="4"/>
      <c r="AJ397" s="4"/>
      <c r="AK397" s="4"/>
    </row>
    <row r="398" spans="1:37" x14ac:dyDescent="0.2">
      <c r="A398" s="6" t="s">
        <v>4921</v>
      </c>
      <c r="B398" s="7" t="str">
        <f>VLOOKUP(payroll_active[[#This Row],[Full Name]], [1]!all_ppl_post[#Data], 2, 0)</f>
        <v>476546312</v>
      </c>
      <c r="C398" s="8" t="s">
        <v>4922</v>
      </c>
      <c r="D398" s="8" t="s">
        <v>4923</v>
      </c>
      <c r="E398" s="8" t="s">
        <v>426</v>
      </c>
      <c r="F398" s="8" t="s">
        <v>408</v>
      </c>
      <c r="G398" s="8" t="s">
        <v>526</v>
      </c>
      <c r="H398" s="8" t="s">
        <v>1994</v>
      </c>
      <c r="I398" s="7" t="str">
        <f>VLOOKUP(payroll_active[[#This Row],[Reports to Person]], [1]!all_people[#All], 2, 0)</f>
        <v>476545547</v>
      </c>
      <c r="J398" s="8" t="s">
        <v>9468</v>
      </c>
      <c r="K398" s="8" t="str">
        <f>VLOOKUP(payroll_active[[#This Row],[Works for Corrected Majority]],[1]!Table1[#Data],2,0)</f>
        <v>476549200</v>
      </c>
      <c r="L398" s="8" t="s">
        <v>9468</v>
      </c>
      <c r="M398" s="7" t="str">
        <f>VLOOKUP(payroll_active[[#This Row],[Works for Group -OLD]], [1]!all_groups[#All], 2, 0)</f>
        <v>476549200</v>
      </c>
      <c r="N398" s="6" t="s">
        <v>63</v>
      </c>
      <c r="O398" s="6" t="s">
        <v>62</v>
      </c>
      <c r="P398" s="6" t="s">
        <v>69</v>
      </c>
      <c r="Q398" s="7"/>
      <c r="R398" s="9" t="s">
        <v>9471</v>
      </c>
      <c r="S398" s="9" t="s">
        <v>9470</v>
      </c>
      <c r="T398" s="9" t="s">
        <v>8959</v>
      </c>
      <c r="U398" s="9" t="s">
        <v>8549</v>
      </c>
      <c r="V398" s="9" t="s">
        <v>8501</v>
      </c>
      <c r="W398" s="4"/>
      <c r="AI398" s="4"/>
      <c r="AJ398" s="4"/>
      <c r="AK398" s="4"/>
    </row>
    <row r="399" spans="1:37" x14ac:dyDescent="0.2">
      <c r="A399" s="6" t="s">
        <v>7566</v>
      </c>
      <c r="B399" s="7" t="str">
        <f>VLOOKUP(payroll_active[[#This Row],[Full Name]], [1]!all_ppl_post[#Data], 2, 0)</f>
        <v>476542859</v>
      </c>
      <c r="C399" s="8" t="s">
        <v>7567</v>
      </c>
      <c r="D399" s="8" t="s">
        <v>7568</v>
      </c>
      <c r="E399" s="8" t="s">
        <v>3367</v>
      </c>
      <c r="F399" s="8" t="s">
        <v>408</v>
      </c>
      <c r="G399" s="8" t="s">
        <v>526</v>
      </c>
      <c r="H399" s="8" t="s">
        <v>9525</v>
      </c>
      <c r="I399" s="7" t="str">
        <f>VLOOKUP(payroll_active[[#This Row],[Reports to Person]], [1]!all_people[#All], 2, 0)</f>
        <v>476545584</v>
      </c>
      <c r="J399" s="8" t="s">
        <v>9526</v>
      </c>
      <c r="K399" s="8" t="str">
        <f>VLOOKUP(payroll_active[[#This Row],[Works for Corrected Majority]],[1]!Table1[#Data],2,0)</f>
        <v>476549205</v>
      </c>
      <c r="L399" s="8" t="s">
        <v>9526</v>
      </c>
      <c r="M399" s="7" t="str">
        <f>VLOOKUP(payroll_active[[#This Row],[Works for Group -OLD]], [1]!all_groups[#All], 2, 0)</f>
        <v>476549205</v>
      </c>
      <c r="N399" s="6" t="s">
        <v>63</v>
      </c>
      <c r="O399" s="6" t="s">
        <v>62</v>
      </c>
      <c r="P399" s="6" t="s">
        <v>69</v>
      </c>
      <c r="Q399" s="7"/>
      <c r="R399" s="9" t="s">
        <v>9530</v>
      </c>
      <c r="S399" s="9" t="s">
        <v>9528</v>
      </c>
      <c r="T399" s="9" t="s">
        <v>9378</v>
      </c>
      <c r="U399" s="9" t="s">
        <v>9282</v>
      </c>
      <c r="V399" s="9" t="s">
        <v>8501</v>
      </c>
      <c r="W399" s="4"/>
      <c r="AI399" s="4"/>
      <c r="AJ399" s="4"/>
      <c r="AK399" s="4"/>
    </row>
    <row r="400" spans="1:37" x14ac:dyDescent="0.2">
      <c r="A400" s="6" t="s">
        <v>7552</v>
      </c>
      <c r="B400" s="7" t="str">
        <f>VLOOKUP(payroll_active[[#This Row],[Full Name]], [1]!all_ppl_post[#Data], 2, 0)</f>
        <v>476542869</v>
      </c>
      <c r="C400" s="8" t="s">
        <v>7553</v>
      </c>
      <c r="D400" s="8" t="s">
        <v>7554</v>
      </c>
      <c r="E400" s="8" t="s">
        <v>3527</v>
      </c>
      <c r="F400" s="8" t="s">
        <v>408</v>
      </c>
      <c r="G400" s="8" t="s">
        <v>407</v>
      </c>
      <c r="H400" s="8" t="s">
        <v>9525</v>
      </c>
      <c r="I400" s="7" t="str">
        <f>VLOOKUP(payroll_active[[#This Row],[Reports to Person]], [1]!all_people[#All], 2, 0)</f>
        <v>476545584</v>
      </c>
      <c r="J400" s="8" t="s">
        <v>9526</v>
      </c>
      <c r="K400" s="8" t="str">
        <f>VLOOKUP(payroll_active[[#This Row],[Works for Corrected Majority]],[1]!Table1[#Data],2,0)</f>
        <v>476549205</v>
      </c>
      <c r="L400" s="8" t="s">
        <v>9526</v>
      </c>
      <c r="M400" s="7" t="str">
        <f>VLOOKUP(payroll_active[[#This Row],[Works for Group -OLD]], [1]!all_groups[#All], 2, 0)</f>
        <v>476549205</v>
      </c>
      <c r="N400" s="6" t="s">
        <v>63</v>
      </c>
      <c r="O400" s="6" t="s">
        <v>62</v>
      </c>
      <c r="P400" s="6" t="s">
        <v>69</v>
      </c>
      <c r="Q400" s="7"/>
      <c r="R400" s="9" t="s">
        <v>9531</v>
      </c>
      <c r="S400" s="9" t="s">
        <v>9528</v>
      </c>
      <c r="T400" s="9" t="s">
        <v>8512</v>
      </c>
      <c r="U400" s="9" t="s">
        <v>9327</v>
      </c>
      <c r="V400" s="9" t="s">
        <v>8501</v>
      </c>
      <c r="W400" s="4"/>
      <c r="AI400" s="4"/>
      <c r="AJ400" s="4"/>
      <c r="AK400" s="4"/>
    </row>
    <row r="401" spans="1:37" x14ac:dyDescent="0.2">
      <c r="A401" s="6" t="s">
        <v>7523</v>
      </c>
      <c r="B401" s="7" t="str">
        <f>VLOOKUP(payroll_active[[#This Row],[Full Name]], [1]!all_ppl_post[#Data], 2, 0)</f>
        <v>476542876</v>
      </c>
      <c r="C401" s="8" t="s">
        <v>7524</v>
      </c>
      <c r="D401" s="8" t="s">
        <v>7525</v>
      </c>
      <c r="E401" s="8" t="s">
        <v>2104</v>
      </c>
      <c r="F401" s="8" t="s">
        <v>408</v>
      </c>
      <c r="G401" s="8" t="s">
        <v>526</v>
      </c>
      <c r="H401" s="8" t="s">
        <v>9525</v>
      </c>
      <c r="I401" s="7" t="str">
        <f>VLOOKUP(payroll_active[[#This Row],[Reports to Person]], [1]!all_people[#All], 2, 0)</f>
        <v>476545584</v>
      </c>
      <c r="J401" s="8" t="s">
        <v>9526</v>
      </c>
      <c r="K401" s="8" t="str">
        <f>VLOOKUP(payroll_active[[#This Row],[Works for Corrected Majority]],[1]!Table1[#Data],2,0)</f>
        <v>476549205</v>
      </c>
      <c r="L401" s="8" t="s">
        <v>9526</v>
      </c>
      <c r="M401" s="7" t="str">
        <f>VLOOKUP(payroll_active[[#This Row],[Works for Group -OLD]], [1]!all_groups[#All], 2, 0)</f>
        <v>476549205</v>
      </c>
      <c r="N401" s="6" t="s">
        <v>63</v>
      </c>
      <c r="O401" s="6" t="s">
        <v>62</v>
      </c>
      <c r="P401" s="6" t="s">
        <v>69</v>
      </c>
      <c r="Q401" s="7"/>
      <c r="R401" s="9" t="s">
        <v>9534</v>
      </c>
      <c r="S401" s="9" t="s">
        <v>9528</v>
      </c>
      <c r="T401" s="9" t="s">
        <v>9378</v>
      </c>
      <c r="U401" s="9" t="s">
        <v>8536</v>
      </c>
      <c r="V401" s="9" t="s">
        <v>8501</v>
      </c>
      <c r="W401" s="4"/>
      <c r="AI401" s="4"/>
      <c r="AJ401" s="4"/>
      <c r="AK401" s="4"/>
    </row>
    <row r="402" spans="1:37" x14ac:dyDescent="0.2">
      <c r="A402" s="6" t="s">
        <v>7482</v>
      </c>
      <c r="B402" s="7" t="str">
        <f>VLOOKUP(payroll_active[[#This Row],[Full Name]], [1]!all_ppl_post[#Data], 2, 0)</f>
        <v>476542901</v>
      </c>
      <c r="C402" s="8" t="s">
        <v>7483</v>
      </c>
      <c r="D402" s="8" t="s">
        <v>7484</v>
      </c>
      <c r="E402" s="8" t="s">
        <v>434</v>
      </c>
      <c r="F402" s="8" t="s">
        <v>408</v>
      </c>
      <c r="G402" s="8" t="s">
        <v>526</v>
      </c>
      <c r="H402" s="8" t="s">
        <v>9525</v>
      </c>
      <c r="I402" s="7" t="str">
        <f>VLOOKUP(payroll_active[[#This Row],[Reports to Person]], [1]!all_people[#All], 2, 0)</f>
        <v>476545584</v>
      </c>
      <c r="J402" s="8" t="s">
        <v>9526</v>
      </c>
      <c r="K402" s="8" t="str">
        <f>VLOOKUP(payroll_active[[#This Row],[Works for Corrected Majority]],[1]!Table1[#Data],2,0)</f>
        <v>476549205</v>
      </c>
      <c r="L402" s="8" t="s">
        <v>9526</v>
      </c>
      <c r="M402" s="7" t="str">
        <f>VLOOKUP(payroll_active[[#This Row],[Works for Group -OLD]], [1]!all_groups[#All], 2, 0)</f>
        <v>476549205</v>
      </c>
      <c r="N402" s="6" t="s">
        <v>63</v>
      </c>
      <c r="O402" s="6" t="s">
        <v>62</v>
      </c>
      <c r="P402" s="6" t="s">
        <v>69</v>
      </c>
      <c r="Q402" s="7"/>
      <c r="R402" s="9" t="s">
        <v>9535</v>
      </c>
      <c r="S402" s="9" t="s">
        <v>9528</v>
      </c>
      <c r="T402" s="9" t="s">
        <v>9378</v>
      </c>
      <c r="U402" s="9" t="s">
        <v>8515</v>
      </c>
      <c r="V402" s="9" t="s">
        <v>8501</v>
      </c>
      <c r="W402" s="4"/>
      <c r="AI402" s="4"/>
      <c r="AJ402" s="4"/>
      <c r="AK402" s="4"/>
    </row>
    <row r="403" spans="1:37" x14ac:dyDescent="0.2">
      <c r="A403" s="6" t="s">
        <v>4635</v>
      </c>
      <c r="B403" s="7" t="str">
        <f>VLOOKUP(payroll_active[[#This Row],[Full Name]], [1]!all_ppl_post[#Data], 2, 0)</f>
        <v>476546782</v>
      </c>
      <c r="C403" s="8" t="s">
        <v>4636</v>
      </c>
      <c r="D403" s="8" t="s">
        <v>4637</v>
      </c>
      <c r="E403" s="8" t="s">
        <v>2410</v>
      </c>
      <c r="F403" s="8" t="s">
        <v>408</v>
      </c>
      <c r="G403" s="8" t="s">
        <v>407</v>
      </c>
      <c r="H403" s="8" t="s">
        <v>9525</v>
      </c>
      <c r="I403" s="7" t="str">
        <f>VLOOKUP(payroll_active[[#This Row],[Reports to Person]], [1]!all_people[#All], 2, 0)</f>
        <v>476545584</v>
      </c>
      <c r="J403" s="8" t="s">
        <v>9526</v>
      </c>
      <c r="K403" s="8" t="str">
        <f>VLOOKUP(payroll_active[[#This Row],[Works for Corrected Majority]],[1]!Table1[#Data],2,0)</f>
        <v>476549205</v>
      </c>
      <c r="L403" s="8" t="s">
        <v>9526</v>
      </c>
      <c r="M403" s="7" t="str">
        <f>VLOOKUP(payroll_active[[#This Row],[Works for Group -OLD]], [1]!all_groups[#All], 2, 0)</f>
        <v>476549205</v>
      </c>
      <c r="N403" s="6" t="s">
        <v>63</v>
      </c>
      <c r="O403" s="6" t="s">
        <v>62</v>
      </c>
      <c r="P403" s="6" t="s">
        <v>69</v>
      </c>
      <c r="Q403" s="7"/>
      <c r="R403" s="9" t="s">
        <v>9527</v>
      </c>
      <c r="S403" s="9" t="s">
        <v>9528</v>
      </c>
      <c r="T403" s="9" t="s">
        <v>8512</v>
      </c>
      <c r="U403" s="9" t="s">
        <v>9289</v>
      </c>
      <c r="V403" s="9" t="s">
        <v>8501</v>
      </c>
      <c r="W403" s="4"/>
      <c r="AI403" s="4"/>
      <c r="AJ403" s="4"/>
      <c r="AK403" s="4"/>
    </row>
    <row r="404" spans="1:37" x14ac:dyDescent="0.2">
      <c r="A404" s="6" t="s">
        <v>4549</v>
      </c>
      <c r="B404" s="7" t="str">
        <f>VLOOKUP(payroll_active[[#This Row],[Full Name]], [1]!all_ppl_post[#Data], 2, 0)</f>
        <v>476546944</v>
      </c>
      <c r="C404" s="8" t="s">
        <v>4550</v>
      </c>
      <c r="D404" s="8" t="s">
        <v>4551</v>
      </c>
      <c r="E404" s="8" t="s">
        <v>426</v>
      </c>
      <c r="F404" s="8" t="s">
        <v>408</v>
      </c>
      <c r="G404" s="8" t="s">
        <v>526</v>
      </c>
      <c r="H404" s="8" t="s">
        <v>9525</v>
      </c>
      <c r="I404" s="7" t="str">
        <f>VLOOKUP(payroll_active[[#This Row],[Reports to Person]], [1]!all_people[#All], 2, 0)</f>
        <v>476545584</v>
      </c>
      <c r="J404" s="8" t="s">
        <v>9526</v>
      </c>
      <c r="K404" s="8" t="str">
        <f>VLOOKUP(payroll_active[[#This Row],[Works for Corrected Majority]],[1]!Table1[#Data],2,0)</f>
        <v>476549205</v>
      </c>
      <c r="L404" s="8" t="s">
        <v>9526</v>
      </c>
      <c r="M404" s="7" t="str">
        <f>VLOOKUP(payroll_active[[#This Row],[Works for Group -OLD]], [1]!all_groups[#All], 2, 0)</f>
        <v>476549205</v>
      </c>
      <c r="N404" s="6" t="s">
        <v>63</v>
      </c>
      <c r="O404" s="6" t="s">
        <v>62</v>
      </c>
      <c r="P404" s="6" t="s">
        <v>69</v>
      </c>
      <c r="Q404" s="7"/>
      <c r="R404" s="9" t="s">
        <v>9533</v>
      </c>
      <c r="S404" s="9" t="s">
        <v>9528</v>
      </c>
      <c r="T404" s="9" t="s">
        <v>9378</v>
      </c>
      <c r="U404" s="9" t="s">
        <v>8549</v>
      </c>
      <c r="V404" s="9" t="s">
        <v>8501</v>
      </c>
      <c r="W404" s="4"/>
      <c r="AI404" s="4"/>
      <c r="AJ404" s="4"/>
      <c r="AK404" s="4"/>
    </row>
    <row r="405" spans="1:37" x14ac:dyDescent="0.2">
      <c r="A405" s="6" t="s">
        <v>3283</v>
      </c>
      <c r="B405" s="7" t="str">
        <f>VLOOKUP(payroll_active[[#This Row],[Full Name]], [1]!all_ppl_post[#Data], 2, 0)</f>
        <v>567679183</v>
      </c>
      <c r="C405" s="8" t="s">
        <v>3284</v>
      </c>
      <c r="D405" s="8" t="s">
        <v>1321</v>
      </c>
      <c r="E405" s="8" t="s">
        <v>434</v>
      </c>
      <c r="F405" s="8" t="s">
        <v>408</v>
      </c>
      <c r="G405" s="8" t="s">
        <v>526</v>
      </c>
      <c r="H405" s="8" t="s">
        <v>9525</v>
      </c>
      <c r="I405" s="7" t="str">
        <f>VLOOKUP(payroll_active[[#This Row],[Reports to Person]], [1]!all_people[#All], 2, 0)</f>
        <v>476545584</v>
      </c>
      <c r="J405" s="8" t="s">
        <v>9526</v>
      </c>
      <c r="K405" s="8" t="str">
        <f>VLOOKUP(payroll_active[[#This Row],[Works for Corrected Majority]],[1]!Table1[#Data],2,0)</f>
        <v>476549205</v>
      </c>
      <c r="L405" s="8" t="s">
        <v>9526</v>
      </c>
      <c r="M405" s="7" t="str">
        <f>VLOOKUP(payroll_active[[#This Row],[Works for Group -OLD]], [1]!all_groups[#All], 2, 0)</f>
        <v>476549205</v>
      </c>
      <c r="N405" s="6" t="s">
        <v>63</v>
      </c>
      <c r="O405" s="6" t="s">
        <v>62</v>
      </c>
      <c r="P405" s="6" t="s">
        <v>69</v>
      </c>
      <c r="Q405" s="7"/>
      <c r="R405" s="9" t="s">
        <v>9532</v>
      </c>
      <c r="S405" s="9" t="s">
        <v>9528</v>
      </c>
      <c r="T405" s="9" t="s">
        <v>9378</v>
      </c>
      <c r="U405" s="9" t="s">
        <v>8515</v>
      </c>
      <c r="V405" s="9" t="s">
        <v>8501</v>
      </c>
      <c r="W405" s="4"/>
      <c r="AI405" s="4"/>
      <c r="AJ405" s="4"/>
      <c r="AK405" s="4"/>
    </row>
    <row r="406" spans="1:37" x14ac:dyDescent="0.2">
      <c r="A406" s="6" t="s">
        <v>1294</v>
      </c>
      <c r="B406" s="7" t="str">
        <f>VLOOKUP(payroll_active[[#This Row],[Full Name]], [1]!all_ppl_post[#Data], 2, 0)</f>
        <v>826426397</v>
      </c>
      <c r="C406" s="8" t="s">
        <v>1295</v>
      </c>
      <c r="D406" s="8" t="s">
        <v>1296</v>
      </c>
      <c r="E406" s="8" t="s">
        <v>513</v>
      </c>
      <c r="F406" s="8" t="s">
        <v>408</v>
      </c>
      <c r="G406" s="8" t="s">
        <v>526</v>
      </c>
      <c r="H406" s="8" t="s">
        <v>9525</v>
      </c>
      <c r="I406" s="7" t="str">
        <f>VLOOKUP(payroll_active[[#This Row],[Reports to Person]], [1]!all_people[#All], 2, 0)</f>
        <v>476545584</v>
      </c>
      <c r="J406" s="8" t="s">
        <v>9526</v>
      </c>
      <c r="K406" s="8" t="str">
        <f>VLOOKUP(payroll_active[[#This Row],[Works for Corrected Majority]],[1]!Table1[#Data],2,0)</f>
        <v>476549205</v>
      </c>
      <c r="L406" s="8" t="s">
        <v>9526</v>
      </c>
      <c r="M406" s="7" t="str">
        <f>VLOOKUP(payroll_active[[#This Row],[Works for Group -OLD]], [1]!all_groups[#All], 2, 0)</f>
        <v>476549205</v>
      </c>
      <c r="N406" s="6" t="s">
        <v>63</v>
      </c>
      <c r="O406" s="6" t="s">
        <v>62</v>
      </c>
      <c r="P406" s="6" t="s">
        <v>69</v>
      </c>
      <c r="Q406" s="7"/>
      <c r="R406" s="9" t="s">
        <v>9529</v>
      </c>
      <c r="S406" s="9" t="s">
        <v>9528</v>
      </c>
      <c r="T406" s="9" t="s">
        <v>9378</v>
      </c>
      <c r="U406" s="9" t="s">
        <v>8570</v>
      </c>
      <c r="V406" s="9" t="s">
        <v>8501</v>
      </c>
      <c r="W406" s="4"/>
      <c r="AI406" s="4"/>
      <c r="AJ406" s="4"/>
      <c r="AK406" s="4"/>
    </row>
    <row r="407" spans="1:37" x14ac:dyDescent="0.2">
      <c r="A407" s="6" t="s">
        <v>8089</v>
      </c>
      <c r="B407" s="7" t="str">
        <f>VLOOKUP(payroll_active[[#This Row],[Full Name]], [1]!all_ppl_post[#Data], 2, 0)</f>
        <v>476542421</v>
      </c>
      <c r="C407" s="8" t="s">
        <v>8090</v>
      </c>
      <c r="D407" s="8" t="s">
        <v>8091</v>
      </c>
      <c r="E407" s="8" t="s">
        <v>1939</v>
      </c>
      <c r="F407" s="8" t="s">
        <v>408</v>
      </c>
      <c r="G407" s="8" t="s">
        <v>526</v>
      </c>
      <c r="H407" s="8" t="s">
        <v>9761</v>
      </c>
      <c r="I407" s="7" t="str">
        <f>VLOOKUP(payroll_active[[#This Row],[Reports to Person]], [1]!all_people[#All], 2, 0)</f>
        <v>476545623</v>
      </c>
      <c r="J407" s="8" t="s">
        <v>9762</v>
      </c>
      <c r="K407" s="8" t="str">
        <f>VLOOKUP(payroll_active[[#This Row],[Works for Corrected Majority]],[1]!Table1[#Data],2,0)</f>
        <v>476549405</v>
      </c>
      <c r="L407" s="8" t="s">
        <v>9762</v>
      </c>
      <c r="M407" s="7" t="str">
        <f>VLOOKUP(payroll_active[[#This Row],[Works for Group -OLD]], [1]!all_groups[#All], 2, 0)</f>
        <v>476549405</v>
      </c>
      <c r="N407" s="6" t="s">
        <v>63</v>
      </c>
      <c r="O407" s="6" t="s">
        <v>62</v>
      </c>
      <c r="P407" s="6" t="s">
        <v>69</v>
      </c>
      <c r="Q407" s="7"/>
      <c r="R407" s="9" t="s">
        <v>9769</v>
      </c>
      <c r="S407" s="9" t="s">
        <v>9764</v>
      </c>
      <c r="T407" s="9" t="s">
        <v>9765</v>
      </c>
      <c r="U407" s="9" t="s">
        <v>9155</v>
      </c>
      <c r="V407" s="9" t="s">
        <v>8501</v>
      </c>
      <c r="W407" s="4"/>
      <c r="AI407" s="4"/>
      <c r="AJ407" s="4"/>
      <c r="AK407" s="4"/>
    </row>
    <row r="408" spans="1:37" x14ac:dyDescent="0.2">
      <c r="A408" s="6" t="s">
        <v>8083</v>
      </c>
      <c r="B408" s="7" t="str">
        <f>VLOOKUP(payroll_active[[#This Row],[Full Name]], [1]!all_ppl_post[#Data], 2, 0)</f>
        <v>476542428</v>
      </c>
      <c r="C408" s="8" t="s">
        <v>8084</v>
      </c>
      <c r="D408" s="8" t="s">
        <v>8085</v>
      </c>
      <c r="E408" s="8" t="s">
        <v>8086</v>
      </c>
      <c r="F408" s="8" t="s">
        <v>408</v>
      </c>
      <c r="G408" s="8" t="s">
        <v>526</v>
      </c>
      <c r="H408" s="8" t="s">
        <v>9761</v>
      </c>
      <c r="I408" s="7" t="str">
        <f>VLOOKUP(payroll_active[[#This Row],[Reports to Person]], [1]!all_people[#All], 2, 0)</f>
        <v>476545623</v>
      </c>
      <c r="J408" s="8" t="s">
        <v>9762</v>
      </c>
      <c r="K408" s="8" t="str">
        <f>VLOOKUP(payroll_active[[#This Row],[Works for Corrected Majority]],[1]!Table1[#Data],2,0)</f>
        <v>476549405</v>
      </c>
      <c r="L408" s="8" t="s">
        <v>9762</v>
      </c>
      <c r="M408" s="7" t="str">
        <f>VLOOKUP(payroll_active[[#This Row],[Works for Group -OLD]], [1]!all_groups[#All], 2, 0)</f>
        <v>476549405</v>
      </c>
      <c r="N408" s="6" t="s">
        <v>63</v>
      </c>
      <c r="O408" s="6" t="s">
        <v>62</v>
      </c>
      <c r="P408" s="6" t="s">
        <v>69</v>
      </c>
      <c r="Q408" s="7"/>
      <c r="R408" s="9" t="s">
        <v>9770</v>
      </c>
      <c r="S408" s="9" t="s">
        <v>9764</v>
      </c>
      <c r="T408" s="9" t="s">
        <v>9765</v>
      </c>
      <c r="U408" s="9" t="s">
        <v>9771</v>
      </c>
      <c r="V408" s="9" t="s">
        <v>8501</v>
      </c>
      <c r="W408" s="4"/>
      <c r="AI408" s="4"/>
      <c r="AJ408" s="4"/>
      <c r="AK408" s="4"/>
    </row>
    <row r="409" spans="1:37" x14ac:dyDescent="0.2">
      <c r="A409" s="6" t="s">
        <v>8068</v>
      </c>
      <c r="B409" s="7" t="str">
        <f>VLOOKUP(payroll_active[[#This Row],[Full Name]], [1]!all_ppl_post[#Data], 2, 0)</f>
        <v>476542433</v>
      </c>
      <c r="C409" s="8" t="s">
        <v>8069</v>
      </c>
      <c r="D409" s="8" t="s">
        <v>8070</v>
      </c>
      <c r="E409" s="8" t="s">
        <v>6530</v>
      </c>
      <c r="F409" s="8" t="s">
        <v>408</v>
      </c>
      <c r="G409" s="8" t="s">
        <v>526</v>
      </c>
      <c r="H409" s="8" t="s">
        <v>9761</v>
      </c>
      <c r="I409" s="7" t="str">
        <f>VLOOKUP(payroll_active[[#This Row],[Reports to Person]], [1]!all_people[#All], 2, 0)</f>
        <v>476545623</v>
      </c>
      <c r="J409" s="8" t="s">
        <v>9762</v>
      </c>
      <c r="K409" s="8" t="str">
        <f>VLOOKUP(payroll_active[[#This Row],[Works for Corrected Majority]],[1]!Table1[#Data],2,0)</f>
        <v>476549405</v>
      </c>
      <c r="L409" s="8" t="s">
        <v>9762</v>
      </c>
      <c r="M409" s="7" t="str">
        <f>VLOOKUP(payroll_active[[#This Row],[Works for Group -OLD]], [1]!all_groups[#All], 2, 0)</f>
        <v>476549405</v>
      </c>
      <c r="N409" s="6" t="s">
        <v>63</v>
      </c>
      <c r="O409" s="6" t="s">
        <v>62</v>
      </c>
      <c r="P409" s="6" t="s">
        <v>69</v>
      </c>
      <c r="Q409" s="7"/>
      <c r="R409" s="9" t="s">
        <v>9772</v>
      </c>
      <c r="S409" s="9" t="s">
        <v>9764</v>
      </c>
      <c r="T409" s="9" t="s">
        <v>9765</v>
      </c>
      <c r="U409" s="9" t="s">
        <v>8831</v>
      </c>
      <c r="V409" s="9" t="s">
        <v>8501</v>
      </c>
      <c r="W409" s="4"/>
      <c r="AI409" s="4"/>
      <c r="AJ409" s="4"/>
      <c r="AK409" s="4"/>
    </row>
    <row r="410" spans="1:37" x14ac:dyDescent="0.2">
      <c r="A410" s="6" t="s">
        <v>8048</v>
      </c>
      <c r="B410" s="7" t="str">
        <f>VLOOKUP(payroll_active[[#This Row],[Full Name]], [1]!all_ppl_post[#Data], 2, 0)</f>
        <v>476542445</v>
      </c>
      <c r="C410" s="8" t="s">
        <v>8049</v>
      </c>
      <c r="D410" s="8" t="s">
        <v>8050</v>
      </c>
      <c r="E410" s="8" t="s">
        <v>1235</v>
      </c>
      <c r="F410" s="8" t="s">
        <v>408</v>
      </c>
      <c r="G410" s="8" t="s">
        <v>526</v>
      </c>
      <c r="H410" s="8" t="s">
        <v>9761</v>
      </c>
      <c r="I410" s="7" t="str">
        <f>VLOOKUP(payroll_active[[#This Row],[Reports to Person]], [1]!all_people[#All], 2, 0)</f>
        <v>476545623</v>
      </c>
      <c r="J410" s="8" t="s">
        <v>9762</v>
      </c>
      <c r="K410" s="8" t="str">
        <f>VLOOKUP(payroll_active[[#This Row],[Works for Corrected Majority]],[1]!Table1[#Data],2,0)</f>
        <v>476549405</v>
      </c>
      <c r="L410" s="8" t="s">
        <v>9762</v>
      </c>
      <c r="M410" s="7" t="str">
        <f>VLOOKUP(payroll_active[[#This Row],[Works for Group -OLD]], [1]!all_groups[#All], 2, 0)</f>
        <v>476549405</v>
      </c>
      <c r="N410" s="6" t="s">
        <v>63</v>
      </c>
      <c r="O410" s="6" t="s">
        <v>62</v>
      </c>
      <c r="P410" s="6" t="s">
        <v>69</v>
      </c>
      <c r="Q410" s="7"/>
      <c r="R410" s="9" t="s">
        <v>9775</v>
      </c>
      <c r="S410" s="9" t="s">
        <v>9764</v>
      </c>
      <c r="T410" s="9" t="s">
        <v>9776</v>
      </c>
      <c r="U410" s="9" t="s">
        <v>8759</v>
      </c>
      <c r="V410" s="9" t="s">
        <v>8501</v>
      </c>
      <c r="W410" s="4"/>
      <c r="AI410" s="4"/>
      <c r="AJ410" s="4"/>
      <c r="AK410" s="4"/>
    </row>
    <row r="411" spans="1:37" x14ac:dyDescent="0.2">
      <c r="A411" s="6" t="s">
        <v>8040</v>
      </c>
      <c r="B411" s="7" t="str">
        <f>VLOOKUP(payroll_active[[#This Row],[Full Name]], [1]!all_ppl_post[#Data], 2, 0)</f>
        <v>476542450</v>
      </c>
      <c r="C411" s="8" t="s">
        <v>1597</v>
      </c>
      <c r="D411" s="8" t="s">
        <v>3985</v>
      </c>
      <c r="E411" s="8" t="s">
        <v>7394</v>
      </c>
      <c r="F411" s="8" t="s">
        <v>408</v>
      </c>
      <c r="G411" s="8" t="s">
        <v>526</v>
      </c>
      <c r="H411" s="8" t="s">
        <v>9761</v>
      </c>
      <c r="I411" s="7" t="str">
        <f>VLOOKUP(payroll_active[[#This Row],[Reports to Person]], [1]!all_people[#All], 2, 0)</f>
        <v>476545623</v>
      </c>
      <c r="J411" s="8" t="s">
        <v>9762</v>
      </c>
      <c r="K411" s="8" t="str">
        <f>VLOOKUP(payroll_active[[#This Row],[Works for Corrected Majority]],[1]!Table1[#Data],2,0)</f>
        <v>476549405</v>
      </c>
      <c r="L411" s="8" t="s">
        <v>9762</v>
      </c>
      <c r="M411" s="7" t="str">
        <f>VLOOKUP(payroll_active[[#This Row],[Works for Group -OLD]], [1]!all_groups[#All], 2, 0)</f>
        <v>476549405</v>
      </c>
      <c r="N411" s="6" t="s">
        <v>63</v>
      </c>
      <c r="O411" s="6" t="s">
        <v>62</v>
      </c>
      <c r="P411" s="6" t="s">
        <v>69</v>
      </c>
      <c r="Q411" s="7"/>
      <c r="R411" s="9" t="s">
        <v>9777</v>
      </c>
      <c r="S411" s="9" t="s">
        <v>9764</v>
      </c>
      <c r="T411" s="9" t="s">
        <v>9765</v>
      </c>
      <c r="U411" s="9" t="s">
        <v>9766</v>
      </c>
      <c r="V411" s="9" t="s">
        <v>8501</v>
      </c>
      <c r="W411" s="4"/>
      <c r="AI411" s="4"/>
      <c r="AJ411" s="4"/>
      <c r="AK411" s="4"/>
    </row>
    <row r="412" spans="1:37" x14ac:dyDescent="0.2">
      <c r="A412" s="6" t="s">
        <v>7391</v>
      </c>
      <c r="B412" s="7" t="str">
        <f>VLOOKUP(payroll_active[[#This Row],[Full Name]], [1]!all_ppl_post[#Data], 2, 0)</f>
        <v>476543230</v>
      </c>
      <c r="C412" s="8" t="s">
        <v>7392</v>
      </c>
      <c r="D412" s="8" t="s">
        <v>7393</v>
      </c>
      <c r="E412" s="8" t="s">
        <v>7394</v>
      </c>
      <c r="F412" s="8" t="s">
        <v>408</v>
      </c>
      <c r="G412" s="8" t="s">
        <v>526</v>
      </c>
      <c r="H412" s="8" t="s">
        <v>9761</v>
      </c>
      <c r="I412" s="7" t="str">
        <f>VLOOKUP(payroll_active[[#This Row],[Reports to Person]], [1]!all_people[#All], 2, 0)</f>
        <v>476545623</v>
      </c>
      <c r="J412" s="8" t="s">
        <v>9762</v>
      </c>
      <c r="K412" s="8" t="str">
        <f>VLOOKUP(payroll_active[[#This Row],[Works for Corrected Majority]],[1]!Table1[#Data],2,0)</f>
        <v>476549405</v>
      </c>
      <c r="L412" s="8" t="s">
        <v>9762</v>
      </c>
      <c r="M412" s="7" t="str">
        <f>VLOOKUP(payroll_active[[#This Row],[Works for Group -OLD]], [1]!all_groups[#All], 2, 0)</f>
        <v>476549405</v>
      </c>
      <c r="N412" s="6" t="s">
        <v>63</v>
      </c>
      <c r="O412" s="6" t="s">
        <v>62</v>
      </c>
      <c r="P412" s="6" t="s">
        <v>69</v>
      </c>
      <c r="Q412" s="7"/>
      <c r="R412" s="9" t="s">
        <v>9763</v>
      </c>
      <c r="S412" s="9" t="s">
        <v>9764</v>
      </c>
      <c r="T412" s="9" t="s">
        <v>9765</v>
      </c>
      <c r="U412" s="9" t="s">
        <v>9766</v>
      </c>
      <c r="V412" s="9" t="s">
        <v>8501</v>
      </c>
      <c r="W412" s="4"/>
      <c r="AI412" s="4"/>
      <c r="AJ412" s="4"/>
      <c r="AK412" s="4"/>
    </row>
    <row r="413" spans="1:37" x14ac:dyDescent="0.2">
      <c r="A413" s="6" t="s">
        <v>7386</v>
      </c>
      <c r="B413" s="7" t="str">
        <f>VLOOKUP(payroll_active[[#This Row],[Full Name]], [1]!all_ppl_post[#Data], 2, 0)</f>
        <v>476543232</v>
      </c>
      <c r="C413" s="8" t="s">
        <v>7387</v>
      </c>
      <c r="D413" s="8" t="s">
        <v>7388</v>
      </c>
      <c r="E413" s="8" t="s">
        <v>426</v>
      </c>
      <c r="F413" s="8" t="s">
        <v>408</v>
      </c>
      <c r="G413" s="8" t="s">
        <v>526</v>
      </c>
      <c r="H413" s="8" t="s">
        <v>9761</v>
      </c>
      <c r="I413" s="7" t="str">
        <f>VLOOKUP(payroll_active[[#This Row],[Reports to Person]], [1]!all_people[#All], 2, 0)</f>
        <v>476545623</v>
      </c>
      <c r="J413" s="8" t="s">
        <v>9762</v>
      </c>
      <c r="K413" s="8" t="str">
        <f>VLOOKUP(payroll_active[[#This Row],[Works for Corrected Majority]],[1]!Table1[#Data],2,0)</f>
        <v>476549405</v>
      </c>
      <c r="L413" s="8" t="s">
        <v>9762</v>
      </c>
      <c r="M413" s="7" t="str">
        <f>VLOOKUP(payroll_active[[#This Row],[Works for Group -OLD]], [1]!all_groups[#All], 2, 0)</f>
        <v>476549405</v>
      </c>
      <c r="N413" s="6" t="s">
        <v>63</v>
      </c>
      <c r="O413" s="6" t="s">
        <v>62</v>
      </c>
      <c r="P413" s="6" t="s">
        <v>69</v>
      </c>
      <c r="Q413" s="7"/>
      <c r="R413" s="9" t="s">
        <v>9774</v>
      </c>
      <c r="S413" s="9" t="s">
        <v>9764</v>
      </c>
      <c r="T413" s="9" t="s">
        <v>9765</v>
      </c>
      <c r="U413" s="9" t="s">
        <v>8549</v>
      </c>
      <c r="V413" s="9" t="s">
        <v>8501</v>
      </c>
      <c r="W413" s="4"/>
      <c r="AI413" s="4"/>
      <c r="AJ413" s="4"/>
      <c r="AK413" s="4"/>
    </row>
    <row r="414" spans="1:37" x14ac:dyDescent="0.2">
      <c r="A414" s="6" t="s">
        <v>4785</v>
      </c>
      <c r="B414" s="7" t="str">
        <f>VLOOKUP(payroll_active[[#This Row],[Full Name]], [1]!all_ppl_post[#Data], 2, 0)</f>
        <v>476546506</v>
      </c>
      <c r="C414" s="8" t="s">
        <v>4786</v>
      </c>
      <c r="D414" s="8" t="s">
        <v>4787</v>
      </c>
      <c r="E414" s="8" t="s">
        <v>4788</v>
      </c>
      <c r="F414" s="8" t="s">
        <v>408</v>
      </c>
      <c r="G414" s="8" t="s">
        <v>407</v>
      </c>
      <c r="H414" s="8" t="s">
        <v>9761</v>
      </c>
      <c r="I414" s="7" t="str">
        <f>VLOOKUP(payroll_active[[#This Row],[Reports to Person]], [1]!all_people[#All], 2, 0)</f>
        <v>476545623</v>
      </c>
      <c r="J414" s="8" t="s">
        <v>9762</v>
      </c>
      <c r="K414" s="8" t="str">
        <f>VLOOKUP(payroll_active[[#This Row],[Works for Corrected Majority]],[1]!Table1[#Data],2,0)</f>
        <v>476549405</v>
      </c>
      <c r="L414" s="8" t="s">
        <v>9762</v>
      </c>
      <c r="M414" s="7" t="str">
        <f>VLOOKUP(payroll_active[[#This Row],[Works for Group -OLD]], [1]!all_groups[#All], 2, 0)</f>
        <v>476549405</v>
      </c>
      <c r="N414" s="6" t="s">
        <v>63</v>
      </c>
      <c r="O414" s="6" t="s">
        <v>62</v>
      </c>
      <c r="P414" s="6" t="s">
        <v>69</v>
      </c>
      <c r="Q414" s="7"/>
      <c r="R414" s="9" t="s">
        <v>9778</v>
      </c>
      <c r="S414" s="9" t="s">
        <v>9764</v>
      </c>
      <c r="T414" s="9" t="s">
        <v>8512</v>
      </c>
      <c r="U414" s="9" t="s">
        <v>9092</v>
      </c>
      <c r="V414" s="9" t="s">
        <v>8501</v>
      </c>
      <c r="W414" s="4"/>
      <c r="AI414" s="4"/>
      <c r="AJ414" s="4"/>
      <c r="AK414" s="4"/>
    </row>
    <row r="415" spans="1:37" x14ac:dyDescent="0.2">
      <c r="A415" s="6" t="s">
        <v>4083</v>
      </c>
      <c r="B415" s="7" t="str">
        <f>VLOOKUP(payroll_active[[#This Row],[Full Name]], [1]!all_ppl_post[#Data], 2, 0)</f>
        <v>476547815</v>
      </c>
      <c r="C415" s="8" t="s">
        <v>4084</v>
      </c>
      <c r="D415" s="8" t="s">
        <v>4085</v>
      </c>
      <c r="E415" s="8" t="s">
        <v>4086</v>
      </c>
      <c r="F415" s="8" t="s">
        <v>408</v>
      </c>
      <c r="G415" s="8" t="s">
        <v>407</v>
      </c>
      <c r="H415" s="8" t="s">
        <v>9761</v>
      </c>
      <c r="I415" s="7" t="str">
        <f>VLOOKUP(payroll_active[[#This Row],[Reports to Person]], [1]!all_people[#All], 2, 0)</f>
        <v>476545623</v>
      </c>
      <c r="J415" s="8" t="s">
        <v>9762</v>
      </c>
      <c r="K415" s="8" t="str">
        <f>VLOOKUP(payroll_active[[#This Row],[Works for Corrected Majority]],[1]!Table1[#Data],2,0)</f>
        <v>476549405</v>
      </c>
      <c r="L415" s="8" t="s">
        <v>9762</v>
      </c>
      <c r="M415" s="7" t="str">
        <f>VLOOKUP(payroll_active[[#This Row],[Works for Group -OLD]], [1]!all_groups[#All], 2, 0)</f>
        <v>476549405</v>
      </c>
      <c r="N415" s="6" t="s">
        <v>63</v>
      </c>
      <c r="O415" s="6" t="s">
        <v>62</v>
      </c>
      <c r="P415" s="6" t="s">
        <v>69</v>
      </c>
      <c r="Q415" s="7"/>
      <c r="R415" s="9" t="s">
        <v>9767</v>
      </c>
      <c r="S415" s="9" t="s">
        <v>9764</v>
      </c>
      <c r="T415" s="9" t="s">
        <v>8512</v>
      </c>
      <c r="U415" s="9" t="s">
        <v>9768</v>
      </c>
      <c r="V415" s="9" t="s">
        <v>8501</v>
      </c>
      <c r="W415" s="4"/>
      <c r="AI415" s="4"/>
      <c r="AJ415" s="4"/>
      <c r="AK415" s="4"/>
    </row>
    <row r="416" spans="1:37" x14ac:dyDescent="0.2">
      <c r="A416" s="6" t="s">
        <v>1962</v>
      </c>
      <c r="B416" s="7" t="str">
        <f>VLOOKUP(payroll_active[[#This Row],[Full Name]], [1]!all_ppl_post[#Data], 2, 0)</f>
        <v>765291047</v>
      </c>
      <c r="C416" s="8" t="s">
        <v>1963</v>
      </c>
      <c r="D416" s="8" t="s">
        <v>1964</v>
      </c>
      <c r="E416" s="8" t="s">
        <v>787</v>
      </c>
      <c r="F416" s="8" t="s">
        <v>408</v>
      </c>
      <c r="G416" s="8" t="s">
        <v>526</v>
      </c>
      <c r="H416" s="8" t="s">
        <v>9761</v>
      </c>
      <c r="I416" s="7" t="str">
        <f>VLOOKUP(payroll_active[[#This Row],[Reports to Person]], [1]!all_people[#All], 2, 0)</f>
        <v>476545623</v>
      </c>
      <c r="J416" s="8" t="s">
        <v>9762</v>
      </c>
      <c r="K416" s="8" t="str">
        <f>VLOOKUP(payroll_active[[#This Row],[Works for Corrected Majority]],[1]!Table1[#Data],2,0)</f>
        <v>476549405</v>
      </c>
      <c r="L416" s="8" t="s">
        <v>9762</v>
      </c>
      <c r="M416" s="7" t="str">
        <f>VLOOKUP(payroll_active[[#This Row],[Works for Group -OLD]], [1]!all_groups[#All], 2, 0)</f>
        <v>476549405</v>
      </c>
      <c r="N416" s="6" t="s">
        <v>63</v>
      </c>
      <c r="O416" s="6" t="s">
        <v>62</v>
      </c>
      <c r="P416" s="6" t="s">
        <v>69</v>
      </c>
      <c r="Q416" s="7"/>
      <c r="R416" s="9" t="s">
        <v>9773</v>
      </c>
      <c r="S416" s="9" t="s">
        <v>9764</v>
      </c>
      <c r="T416" s="9" t="s">
        <v>9765</v>
      </c>
      <c r="U416" s="9" t="s">
        <v>9038</v>
      </c>
      <c r="V416" s="9" t="s">
        <v>8501</v>
      </c>
      <c r="W416" s="4"/>
      <c r="AI416" s="4"/>
      <c r="AJ416" s="4"/>
      <c r="AK416" s="4"/>
    </row>
    <row r="417" spans="1:37" x14ac:dyDescent="0.2">
      <c r="A417" s="6" t="s">
        <v>1957</v>
      </c>
      <c r="B417" s="7" t="str">
        <f>VLOOKUP(payroll_active[[#This Row],[Full Name]], [1]!all_ppl_post[#Data], 2, 0)</f>
        <v>765291050</v>
      </c>
      <c r="C417" s="8" t="s">
        <v>1958</v>
      </c>
      <c r="D417" s="8" t="s">
        <v>1959</v>
      </c>
      <c r="E417" s="8" t="s">
        <v>787</v>
      </c>
      <c r="F417" s="8" t="s">
        <v>408</v>
      </c>
      <c r="G417" s="8" t="s">
        <v>526</v>
      </c>
      <c r="H417" s="8" t="s">
        <v>9761</v>
      </c>
      <c r="I417" s="7" t="str">
        <f>VLOOKUP(payroll_active[[#This Row],[Reports to Person]], [1]!all_people[#All], 2, 0)</f>
        <v>476545623</v>
      </c>
      <c r="J417" s="8" t="s">
        <v>9762</v>
      </c>
      <c r="K417" s="8" t="str">
        <f>VLOOKUP(payroll_active[[#This Row],[Works for Corrected Majority]],[1]!Table1[#Data],2,0)</f>
        <v>476549405</v>
      </c>
      <c r="L417" s="8" t="s">
        <v>9762</v>
      </c>
      <c r="M417" s="7" t="str">
        <f>VLOOKUP(payroll_active[[#This Row],[Works for Group -OLD]], [1]!all_groups[#All], 2, 0)</f>
        <v>476549405</v>
      </c>
      <c r="N417" s="6" t="s">
        <v>63</v>
      </c>
      <c r="O417" s="6" t="s">
        <v>62</v>
      </c>
      <c r="P417" s="6" t="s">
        <v>69</v>
      </c>
      <c r="Q417" s="7"/>
      <c r="R417" s="9" t="s">
        <v>9779</v>
      </c>
      <c r="S417" s="9" t="s">
        <v>9764</v>
      </c>
      <c r="T417" s="9" t="s">
        <v>9081</v>
      </c>
      <c r="U417" s="9" t="s">
        <v>9038</v>
      </c>
      <c r="V417" s="9" t="s">
        <v>8501</v>
      </c>
      <c r="W417" s="4"/>
      <c r="AI417" s="4"/>
      <c r="AJ417" s="4"/>
      <c r="AK417" s="4"/>
    </row>
    <row r="418" spans="1:37" x14ac:dyDescent="0.2">
      <c r="A418" s="6" t="s">
        <v>8247</v>
      </c>
      <c r="B418" s="7" t="str">
        <f>VLOOKUP(payroll_active[[#This Row],[Full Name]], [1]!all_ppl_post[#Data], 2, 0)</f>
        <v>476542342</v>
      </c>
      <c r="C418" s="8" t="s">
        <v>8248</v>
      </c>
      <c r="D418" s="8" t="s">
        <v>8249</v>
      </c>
      <c r="E418" s="8" t="s">
        <v>135</v>
      </c>
      <c r="F418" s="8" t="s">
        <v>408</v>
      </c>
      <c r="G418" s="8" t="s">
        <v>526</v>
      </c>
      <c r="H418" s="8" t="s">
        <v>8998</v>
      </c>
      <c r="I418" s="7" t="str">
        <f>VLOOKUP(payroll_active[[#This Row],[Reports to Person]], [1]!all_people[#All], 2, 0)</f>
        <v>476545666</v>
      </c>
      <c r="J418" s="8" t="s">
        <v>8999</v>
      </c>
      <c r="K418" s="8" t="str">
        <f>VLOOKUP(payroll_active[[#This Row],[Works for Corrected Majority]],[1]!Table1[#Data],2,0)</f>
        <v>476548972</v>
      </c>
      <c r="L418" s="8" t="s">
        <v>8999</v>
      </c>
      <c r="M418" s="7" t="str">
        <f>VLOOKUP(payroll_active[[#This Row],[Works for Group -OLD]], [1]!all_groups[#All], 2, 0)</f>
        <v>476548972</v>
      </c>
      <c r="N418" s="6" t="s">
        <v>63</v>
      </c>
      <c r="O418" s="6" t="s">
        <v>62</v>
      </c>
      <c r="P418" s="6" t="s">
        <v>69</v>
      </c>
      <c r="Q418" s="7"/>
      <c r="R418" s="9" t="s">
        <v>9005</v>
      </c>
      <c r="S418" s="9" t="s">
        <v>9001</v>
      </c>
      <c r="T418" s="9" t="s">
        <v>9002</v>
      </c>
      <c r="U418" s="9" t="s">
        <v>8625</v>
      </c>
      <c r="V418" s="9" t="s">
        <v>8501</v>
      </c>
      <c r="W418" s="4"/>
      <c r="AI418" s="4"/>
      <c r="AJ418" s="4"/>
      <c r="AK418" s="4"/>
    </row>
    <row r="419" spans="1:37" x14ac:dyDescent="0.2">
      <c r="A419" s="6" t="s">
        <v>6296</v>
      </c>
      <c r="B419" s="7" t="str">
        <f>VLOOKUP(payroll_active[[#This Row],[Full Name]], [1]!all_ppl_post[#Data], 2, 0)</f>
        <v>476544448</v>
      </c>
      <c r="C419" s="8" t="s">
        <v>6297</v>
      </c>
      <c r="D419" s="8" t="s">
        <v>4603</v>
      </c>
      <c r="E419" s="8" t="s">
        <v>6163</v>
      </c>
      <c r="F419" s="8" t="s">
        <v>408</v>
      </c>
      <c r="G419" s="8" t="s">
        <v>526</v>
      </c>
      <c r="H419" s="8" t="s">
        <v>8998</v>
      </c>
      <c r="I419" s="7" t="str">
        <f>VLOOKUP(payroll_active[[#This Row],[Reports to Person]], [1]!all_people[#All], 2, 0)</f>
        <v>476545666</v>
      </c>
      <c r="J419" s="8" t="s">
        <v>8999</v>
      </c>
      <c r="K419" s="8" t="str">
        <f>VLOOKUP(payroll_active[[#This Row],[Works for Corrected Majority]],[1]!Table1[#Data],2,0)</f>
        <v>476548972</v>
      </c>
      <c r="L419" s="8" t="s">
        <v>8999</v>
      </c>
      <c r="M419" s="7" t="str">
        <f>VLOOKUP(payroll_active[[#This Row],[Works for Group -OLD]], [1]!all_groups[#All], 2, 0)</f>
        <v>476548972</v>
      </c>
      <c r="N419" s="6" t="s">
        <v>63</v>
      </c>
      <c r="O419" s="6" t="s">
        <v>62</v>
      </c>
      <c r="P419" s="6" t="s">
        <v>69</v>
      </c>
      <c r="Q419" s="7"/>
      <c r="R419" s="9" t="s">
        <v>9000</v>
      </c>
      <c r="S419" s="9" t="s">
        <v>9001</v>
      </c>
      <c r="T419" s="9" t="s">
        <v>9002</v>
      </c>
      <c r="U419" s="9" t="s">
        <v>8940</v>
      </c>
      <c r="V419" s="9" t="s">
        <v>8501</v>
      </c>
      <c r="W419" s="4"/>
      <c r="AI419" s="4"/>
      <c r="AJ419" s="4"/>
      <c r="AK419" s="4"/>
    </row>
    <row r="420" spans="1:37" x14ac:dyDescent="0.2">
      <c r="A420" s="6" t="s">
        <v>6237</v>
      </c>
      <c r="B420" s="7" t="str">
        <f>VLOOKUP(payroll_active[[#This Row],[Full Name]], [1]!all_ppl_post[#Data], 2, 0)</f>
        <v>476544479</v>
      </c>
      <c r="C420" s="8" t="s">
        <v>6238</v>
      </c>
      <c r="D420" s="8" t="s">
        <v>6239</v>
      </c>
      <c r="E420" s="8" t="s">
        <v>6240</v>
      </c>
      <c r="F420" s="8" t="s">
        <v>408</v>
      </c>
      <c r="G420" s="8" t="s">
        <v>526</v>
      </c>
      <c r="H420" s="8" t="s">
        <v>8998</v>
      </c>
      <c r="I420" s="7" t="str">
        <f>VLOOKUP(payroll_active[[#This Row],[Reports to Person]], [1]!all_people[#All], 2, 0)</f>
        <v>476545666</v>
      </c>
      <c r="J420" s="8" t="s">
        <v>8999</v>
      </c>
      <c r="K420" s="8" t="str">
        <f>VLOOKUP(payroll_active[[#This Row],[Works for Corrected Majority]],[1]!Table1[#Data],2,0)</f>
        <v>476548972</v>
      </c>
      <c r="L420" s="8" t="s">
        <v>8999</v>
      </c>
      <c r="M420" s="7" t="str">
        <f>VLOOKUP(payroll_active[[#This Row],[Works for Group -OLD]], [1]!all_groups[#All], 2, 0)</f>
        <v>476548972</v>
      </c>
      <c r="N420" s="6" t="s">
        <v>63</v>
      </c>
      <c r="O420" s="6" t="s">
        <v>62</v>
      </c>
      <c r="P420" s="6" t="s">
        <v>69</v>
      </c>
      <c r="Q420" s="7"/>
      <c r="R420" s="9" t="s">
        <v>9006</v>
      </c>
      <c r="S420" s="9" t="s">
        <v>9001</v>
      </c>
      <c r="T420" s="9" t="s">
        <v>9002</v>
      </c>
      <c r="U420" s="9" t="s">
        <v>9007</v>
      </c>
      <c r="V420" s="9" t="s">
        <v>8501</v>
      </c>
      <c r="W420" s="4"/>
      <c r="AI420" s="4"/>
      <c r="AJ420" s="4"/>
      <c r="AK420" s="4"/>
    </row>
    <row r="421" spans="1:37" x14ac:dyDescent="0.2">
      <c r="A421" s="6" t="s">
        <v>5104</v>
      </c>
      <c r="B421" s="7" t="str">
        <f>VLOOKUP(payroll_active[[#This Row],[Full Name]], [1]!all_ppl_post[#Data], 2, 0)</f>
        <v>476545995</v>
      </c>
      <c r="C421" s="8" t="s">
        <v>5105</v>
      </c>
      <c r="D421" s="8" t="s">
        <v>5106</v>
      </c>
      <c r="E421" s="8" t="s">
        <v>827</v>
      </c>
      <c r="F421" s="8" t="s">
        <v>408</v>
      </c>
      <c r="G421" s="8" t="s">
        <v>526</v>
      </c>
      <c r="H421" s="8" t="s">
        <v>8998</v>
      </c>
      <c r="I421" s="7" t="str">
        <f>VLOOKUP(payroll_active[[#This Row],[Reports to Person]], [1]!all_people[#All], 2, 0)</f>
        <v>476545666</v>
      </c>
      <c r="J421" s="8" t="s">
        <v>8999</v>
      </c>
      <c r="K421" s="8" t="str">
        <f>VLOOKUP(payroll_active[[#This Row],[Works for Corrected Majority]],[1]!Table1[#Data],2,0)</f>
        <v>476548972</v>
      </c>
      <c r="L421" s="8" t="s">
        <v>8999</v>
      </c>
      <c r="M421" s="7" t="str">
        <f>VLOOKUP(payroll_active[[#This Row],[Works for Group -OLD]], [1]!all_groups[#All], 2, 0)</f>
        <v>476548972</v>
      </c>
      <c r="N421" s="6" t="s">
        <v>63</v>
      </c>
      <c r="O421" s="6" t="s">
        <v>62</v>
      </c>
      <c r="P421" s="6" t="s">
        <v>69</v>
      </c>
      <c r="Q421" s="7"/>
      <c r="R421" s="9" t="s">
        <v>9003</v>
      </c>
      <c r="S421" s="9" t="s">
        <v>9001</v>
      </c>
      <c r="T421" s="9" t="s">
        <v>9002</v>
      </c>
      <c r="U421" s="9" t="s">
        <v>8709</v>
      </c>
      <c r="V421" s="9" t="s">
        <v>8501</v>
      </c>
      <c r="W421" s="4"/>
      <c r="AI421" s="4"/>
      <c r="AJ421" s="4"/>
      <c r="AK421" s="4"/>
    </row>
    <row r="422" spans="1:37" x14ac:dyDescent="0.2">
      <c r="A422" s="6" t="s">
        <v>5088</v>
      </c>
      <c r="B422" s="7" t="str">
        <f>VLOOKUP(payroll_active[[#This Row],[Full Name]], [1]!all_ppl_post[#Data], 2, 0)</f>
        <v>476546019</v>
      </c>
      <c r="C422" s="8" t="s">
        <v>5089</v>
      </c>
      <c r="D422" s="8" t="s">
        <v>5090</v>
      </c>
      <c r="E422" s="8" t="s">
        <v>827</v>
      </c>
      <c r="F422" s="8" t="s">
        <v>408</v>
      </c>
      <c r="G422" s="8" t="s">
        <v>526</v>
      </c>
      <c r="H422" s="8" t="s">
        <v>8998</v>
      </c>
      <c r="I422" s="7" t="str">
        <f>VLOOKUP(payroll_active[[#This Row],[Reports to Person]], [1]!all_people[#All], 2, 0)</f>
        <v>476545666</v>
      </c>
      <c r="J422" s="8" t="s">
        <v>8999</v>
      </c>
      <c r="K422" s="8" t="str">
        <f>VLOOKUP(payroll_active[[#This Row],[Works for Corrected Majority]],[1]!Table1[#Data],2,0)</f>
        <v>476548972</v>
      </c>
      <c r="L422" s="8" t="s">
        <v>8999</v>
      </c>
      <c r="M422" s="7" t="str">
        <f>VLOOKUP(payroll_active[[#This Row],[Works for Group -OLD]], [1]!all_groups[#All], 2, 0)</f>
        <v>476548972</v>
      </c>
      <c r="N422" s="6" t="s">
        <v>63</v>
      </c>
      <c r="O422" s="6" t="s">
        <v>62</v>
      </c>
      <c r="P422" s="6" t="s">
        <v>69</v>
      </c>
      <c r="Q422" s="7"/>
      <c r="R422" s="9" t="s">
        <v>9004</v>
      </c>
      <c r="S422" s="9" t="s">
        <v>9001</v>
      </c>
      <c r="T422" s="9" t="s">
        <v>9002</v>
      </c>
      <c r="U422" s="9" t="s">
        <v>8709</v>
      </c>
      <c r="V422" s="9" t="s">
        <v>8501</v>
      </c>
      <c r="W422" s="4"/>
      <c r="AI422" s="4"/>
      <c r="AJ422" s="4"/>
      <c r="AK422" s="4"/>
    </row>
    <row r="423" spans="1:37" x14ac:dyDescent="0.2">
      <c r="A423" s="6" t="s">
        <v>5030</v>
      </c>
      <c r="B423" s="7" t="str">
        <f>VLOOKUP(payroll_active[[#This Row],[Full Name]], [1]!all_ppl_post[#Data], 2, 0)</f>
        <v>476546128</v>
      </c>
      <c r="C423" s="8" t="s">
        <v>5031</v>
      </c>
      <c r="D423" s="8" t="s">
        <v>5032</v>
      </c>
      <c r="E423" s="8" t="s">
        <v>426</v>
      </c>
      <c r="F423" s="8" t="s">
        <v>408</v>
      </c>
      <c r="G423" s="8" t="s">
        <v>526</v>
      </c>
      <c r="H423" s="8" t="s">
        <v>8998</v>
      </c>
      <c r="I423" s="7" t="str">
        <f>VLOOKUP(payroll_active[[#This Row],[Reports to Person]], [1]!all_people[#All], 2, 0)</f>
        <v>476545666</v>
      </c>
      <c r="J423" s="8" t="s">
        <v>8999</v>
      </c>
      <c r="K423" s="8" t="str">
        <f>VLOOKUP(payroll_active[[#This Row],[Works for Corrected Majority]],[1]!Table1[#Data],2,0)</f>
        <v>476548972</v>
      </c>
      <c r="L423" s="8" t="s">
        <v>8999</v>
      </c>
      <c r="M423" s="7" t="str">
        <f>VLOOKUP(payroll_active[[#This Row],[Works for Group -OLD]], [1]!all_groups[#All], 2, 0)</f>
        <v>476548972</v>
      </c>
      <c r="N423" s="6" t="s">
        <v>63</v>
      </c>
      <c r="O423" s="6" t="s">
        <v>62</v>
      </c>
      <c r="P423" s="6" t="s">
        <v>69</v>
      </c>
      <c r="Q423" s="7"/>
      <c r="R423" s="9" t="s">
        <v>9008</v>
      </c>
      <c r="S423" s="9" t="s">
        <v>9001</v>
      </c>
      <c r="T423" s="9" t="s">
        <v>9002</v>
      </c>
      <c r="U423" s="9" t="s">
        <v>8549</v>
      </c>
      <c r="V423" s="9" t="s">
        <v>8501</v>
      </c>
      <c r="W423" s="4"/>
      <c r="AI423" s="4"/>
      <c r="AJ423" s="4"/>
      <c r="AK423" s="4"/>
    </row>
    <row r="424" spans="1:37" x14ac:dyDescent="0.2">
      <c r="A424" s="6" t="s">
        <v>5014</v>
      </c>
      <c r="B424" s="7" t="str">
        <f>VLOOKUP(payroll_active[[#This Row],[Full Name]], [1]!all_ppl_post[#Data], 2, 0)</f>
        <v>476546148</v>
      </c>
      <c r="C424" s="8" t="s">
        <v>5015</v>
      </c>
      <c r="D424" s="8" t="s">
        <v>5016</v>
      </c>
      <c r="E424" s="8" t="s">
        <v>624</v>
      </c>
      <c r="F424" s="8" t="s">
        <v>408</v>
      </c>
      <c r="G424" s="8" t="s">
        <v>526</v>
      </c>
      <c r="H424" s="8" t="s">
        <v>8998</v>
      </c>
      <c r="I424" s="7" t="str">
        <f>VLOOKUP(payroll_active[[#This Row],[Reports to Person]], [1]!all_people[#All], 2, 0)</f>
        <v>476545666</v>
      </c>
      <c r="J424" s="8" t="s">
        <v>8999</v>
      </c>
      <c r="K424" s="8" t="str">
        <f>VLOOKUP(payroll_active[[#This Row],[Works for Corrected Majority]],[1]!Table1[#Data],2,0)</f>
        <v>476548972</v>
      </c>
      <c r="L424" s="8" t="s">
        <v>8999</v>
      </c>
      <c r="M424" s="7" t="str">
        <f>VLOOKUP(payroll_active[[#This Row],[Works for Group -OLD]], [1]!all_groups[#All], 2, 0)</f>
        <v>476548972</v>
      </c>
      <c r="N424" s="6" t="s">
        <v>63</v>
      </c>
      <c r="O424" s="6" t="s">
        <v>62</v>
      </c>
      <c r="P424" s="6" t="s">
        <v>69</v>
      </c>
      <c r="Q424" s="7"/>
      <c r="R424" s="9" t="s">
        <v>9009</v>
      </c>
      <c r="S424" s="9" t="s">
        <v>9001</v>
      </c>
      <c r="T424" s="9" t="s">
        <v>9002</v>
      </c>
      <c r="U424" s="9" t="s">
        <v>8606</v>
      </c>
      <c r="V424" s="9" t="s">
        <v>8501</v>
      </c>
      <c r="W424" s="4"/>
      <c r="AI424" s="4"/>
      <c r="AJ424" s="4"/>
      <c r="AK424" s="4"/>
    </row>
    <row r="425" spans="1:37" x14ac:dyDescent="0.2">
      <c r="A425" s="6" t="s">
        <v>5003</v>
      </c>
      <c r="B425" s="7" t="str">
        <f>VLOOKUP(payroll_active[[#This Row],[Full Name]], [1]!all_ppl_post[#Data], 2, 0)</f>
        <v>476546159</v>
      </c>
      <c r="C425" s="8" t="s">
        <v>5004</v>
      </c>
      <c r="D425" s="8" t="s">
        <v>1282</v>
      </c>
      <c r="E425" s="8" t="s">
        <v>2238</v>
      </c>
      <c r="F425" s="8" t="s">
        <v>408</v>
      </c>
      <c r="G425" s="8" t="s">
        <v>407</v>
      </c>
      <c r="H425" s="8" t="s">
        <v>8998</v>
      </c>
      <c r="I425" s="7" t="str">
        <f>VLOOKUP(payroll_active[[#This Row],[Reports to Person]], [1]!all_people[#All], 2, 0)</f>
        <v>476545666</v>
      </c>
      <c r="J425" s="8" t="s">
        <v>8999</v>
      </c>
      <c r="K425" s="8" t="str">
        <f>VLOOKUP(payroll_active[[#This Row],[Works for Corrected Majority]],[1]!Table1[#Data],2,0)</f>
        <v>476548972</v>
      </c>
      <c r="L425" s="8" t="s">
        <v>8999</v>
      </c>
      <c r="M425" s="7" t="str">
        <f>VLOOKUP(payroll_active[[#This Row],[Works for Group -OLD]], [1]!all_groups[#All], 2, 0)</f>
        <v>476548972</v>
      </c>
      <c r="N425" s="6" t="s">
        <v>63</v>
      </c>
      <c r="O425" s="6" t="s">
        <v>62</v>
      </c>
      <c r="P425" s="6" t="s">
        <v>69</v>
      </c>
      <c r="Q425" s="7"/>
      <c r="R425" s="9" t="s">
        <v>9010</v>
      </c>
      <c r="S425" s="9" t="s">
        <v>9001</v>
      </c>
      <c r="T425" s="9" t="s">
        <v>8512</v>
      </c>
      <c r="U425" s="9" t="s">
        <v>9011</v>
      </c>
      <c r="V425" s="9" t="s">
        <v>8501</v>
      </c>
      <c r="W425" s="4"/>
      <c r="AI425" s="4"/>
      <c r="AJ425" s="4"/>
      <c r="AK425" s="4"/>
    </row>
    <row r="426" spans="1:37" x14ac:dyDescent="0.2">
      <c r="A426" s="6" t="s">
        <v>8298</v>
      </c>
      <c r="B426" s="7" t="str">
        <f>VLOOKUP(payroll_active[[#This Row],[Full Name]], [1]!all_ppl_post[#Data], 2, 0)</f>
        <v>476542316</v>
      </c>
      <c r="C426" s="8" t="s">
        <v>8299</v>
      </c>
      <c r="D426" s="8" t="s">
        <v>8300</v>
      </c>
      <c r="E426" s="8" t="s">
        <v>434</v>
      </c>
      <c r="F426" s="8" t="s">
        <v>408</v>
      </c>
      <c r="G426" s="8" t="s">
        <v>526</v>
      </c>
      <c r="H426" s="8" t="s">
        <v>1987</v>
      </c>
      <c r="I426" s="7" t="str">
        <f>VLOOKUP(payroll_active[[#This Row],[Reports to Person]], [1]!all_people[#All], 2, 0)</f>
        <v>476545859</v>
      </c>
      <c r="J426" s="8" t="s">
        <v>9472</v>
      </c>
      <c r="K426" s="8" t="str">
        <f>VLOOKUP(payroll_active[[#This Row],[Works for Corrected Majority]],[1]!Table1[#Data],2,0)</f>
        <v>558451006</v>
      </c>
      <c r="L426" s="8" t="s">
        <v>9472</v>
      </c>
      <c r="M426" s="7" t="str">
        <f>VLOOKUP(payroll_active[[#This Row],[Works for Group -OLD]], [1]!all_groups[#All], 2, 0)</f>
        <v>558451006</v>
      </c>
      <c r="N426" s="6" t="s">
        <v>63</v>
      </c>
      <c r="O426" s="6" t="s">
        <v>62</v>
      </c>
      <c r="P426" s="6" t="s">
        <v>69</v>
      </c>
      <c r="Q426" s="7"/>
      <c r="R426" s="9" t="s">
        <v>9475</v>
      </c>
      <c r="S426" s="9" t="s">
        <v>9474</v>
      </c>
      <c r="T426" s="9" t="s">
        <v>8959</v>
      </c>
      <c r="U426" s="9" t="s">
        <v>8515</v>
      </c>
      <c r="V426" s="9" t="s">
        <v>8501</v>
      </c>
      <c r="W426" s="4"/>
      <c r="AI426" s="4"/>
      <c r="AJ426" s="4"/>
      <c r="AK426" s="4"/>
    </row>
    <row r="427" spans="1:37" x14ac:dyDescent="0.2">
      <c r="A427" s="6" t="s">
        <v>8107</v>
      </c>
      <c r="B427" s="7" t="str">
        <f>VLOOKUP(payroll_active[[#This Row],[Full Name]], [1]!all_ppl_post[#Data], 2, 0)</f>
        <v>476542413</v>
      </c>
      <c r="C427" s="8" t="s">
        <v>4724</v>
      </c>
      <c r="D427" s="8" t="s">
        <v>8108</v>
      </c>
      <c r="E427" s="8" t="s">
        <v>787</v>
      </c>
      <c r="F427" s="8" t="s">
        <v>408</v>
      </c>
      <c r="G427" s="8" t="s">
        <v>526</v>
      </c>
      <c r="H427" s="8" t="s">
        <v>1987</v>
      </c>
      <c r="I427" s="7" t="str">
        <f>VLOOKUP(payroll_active[[#This Row],[Reports to Person]], [1]!all_people[#All], 2, 0)</f>
        <v>476545859</v>
      </c>
      <c r="J427" s="8" t="s">
        <v>9472</v>
      </c>
      <c r="K427" s="8" t="str">
        <f>VLOOKUP(payroll_active[[#This Row],[Works for Corrected Majority]],[1]!Table1[#Data],2,0)</f>
        <v>558451006</v>
      </c>
      <c r="L427" s="8" t="s">
        <v>9472</v>
      </c>
      <c r="M427" s="7" t="str">
        <f>VLOOKUP(payroll_active[[#This Row],[Works for Group -OLD]], [1]!all_groups[#All], 2, 0)</f>
        <v>558451006</v>
      </c>
      <c r="N427" s="6" t="s">
        <v>63</v>
      </c>
      <c r="O427" s="6" t="s">
        <v>62</v>
      </c>
      <c r="P427" s="6" t="s">
        <v>69</v>
      </c>
      <c r="Q427" s="7"/>
      <c r="R427" s="9" t="s">
        <v>9477</v>
      </c>
      <c r="S427" s="9" t="s">
        <v>9474</v>
      </c>
      <c r="T427" s="9" t="s">
        <v>8959</v>
      </c>
      <c r="U427" s="9" t="s">
        <v>9038</v>
      </c>
      <c r="V427" s="9" t="s">
        <v>8501</v>
      </c>
      <c r="W427" s="4"/>
      <c r="AI427" s="4"/>
      <c r="AJ427" s="4"/>
      <c r="AK427" s="4"/>
    </row>
    <row r="428" spans="1:37" x14ac:dyDescent="0.2">
      <c r="A428" s="6" t="s">
        <v>4807</v>
      </c>
      <c r="B428" s="7" t="str">
        <f>VLOOKUP(payroll_active[[#This Row],[Full Name]], [1]!all_ppl_post[#Data], 2, 0)</f>
        <v>476546459</v>
      </c>
      <c r="C428" s="8" t="s">
        <v>4808</v>
      </c>
      <c r="D428" s="8" t="s">
        <v>3430</v>
      </c>
      <c r="E428" s="8" t="s">
        <v>434</v>
      </c>
      <c r="F428" s="8" t="s">
        <v>408</v>
      </c>
      <c r="G428" s="8" t="s">
        <v>526</v>
      </c>
      <c r="H428" s="8" t="s">
        <v>1987</v>
      </c>
      <c r="I428" s="7" t="str">
        <f>VLOOKUP(payroll_active[[#This Row],[Reports to Person]], [1]!all_people[#All], 2, 0)</f>
        <v>476545859</v>
      </c>
      <c r="J428" s="8" t="s">
        <v>9472</v>
      </c>
      <c r="K428" s="8" t="str">
        <f>VLOOKUP(payroll_active[[#This Row],[Works for Corrected Majority]],[1]!Table1[#Data],2,0)</f>
        <v>558451006</v>
      </c>
      <c r="L428" s="8" t="s">
        <v>9472</v>
      </c>
      <c r="M428" s="7" t="str">
        <f>VLOOKUP(payroll_active[[#This Row],[Works for Group -OLD]], [1]!all_groups[#All], 2, 0)</f>
        <v>558451006</v>
      </c>
      <c r="N428" s="6" t="s">
        <v>63</v>
      </c>
      <c r="O428" s="6" t="s">
        <v>62</v>
      </c>
      <c r="P428" s="6" t="s">
        <v>69</v>
      </c>
      <c r="Q428" s="7"/>
      <c r="R428" s="9" t="s">
        <v>9476</v>
      </c>
      <c r="S428" s="9" t="s">
        <v>9474</v>
      </c>
      <c r="T428" s="9" t="s">
        <v>8959</v>
      </c>
      <c r="U428" s="9" t="s">
        <v>8515</v>
      </c>
      <c r="V428" s="9" t="s">
        <v>8501</v>
      </c>
      <c r="W428" s="4"/>
      <c r="AI428" s="4"/>
      <c r="AJ428" s="4"/>
      <c r="AK428" s="4"/>
    </row>
    <row r="429" spans="1:37" x14ac:dyDescent="0.2">
      <c r="A429" s="6" t="s">
        <v>4667</v>
      </c>
      <c r="B429" s="7" t="str">
        <f>VLOOKUP(payroll_active[[#This Row],[Full Name]], [1]!all_ppl_post[#Data], 2, 0)</f>
        <v>476546737</v>
      </c>
      <c r="C429" s="8" t="s">
        <v>4668</v>
      </c>
      <c r="D429" s="8" t="s">
        <v>4669</v>
      </c>
      <c r="E429" s="8" t="s">
        <v>434</v>
      </c>
      <c r="F429" s="8" t="s">
        <v>408</v>
      </c>
      <c r="G429" s="8" t="s">
        <v>526</v>
      </c>
      <c r="H429" s="8" t="s">
        <v>1987</v>
      </c>
      <c r="I429" s="7" t="str">
        <f>VLOOKUP(payroll_active[[#This Row],[Reports to Person]], [1]!all_people[#All], 2, 0)</f>
        <v>476545859</v>
      </c>
      <c r="J429" s="8" t="s">
        <v>9472</v>
      </c>
      <c r="K429" s="8" t="str">
        <f>VLOOKUP(payroll_active[[#This Row],[Works for Corrected Majority]],[1]!Table1[#Data],2,0)</f>
        <v>558451006</v>
      </c>
      <c r="L429" s="8" t="s">
        <v>9472</v>
      </c>
      <c r="M429" s="7" t="str">
        <f>VLOOKUP(payroll_active[[#This Row],[Works for Group -OLD]], [1]!all_groups[#All], 2, 0)</f>
        <v>558451006</v>
      </c>
      <c r="N429" s="6" t="s">
        <v>63</v>
      </c>
      <c r="O429" s="6" t="s">
        <v>62</v>
      </c>
      <c r="P429" s="6" t="s">
        <v>69</v>
      </c>
      <c r="Q429" s="7"/>
      <c r="R429" s="9" t="s">
        <v>9478</v>
      </c>
      <c r="S429" s="9" t="s">
        <v>9474</v>
      </c>
      <c r="T429" s="9" t="s">
        <v>8959</v>
      </c>
      <c r="U429" s="9" t="s">
        <v>8515</v>
      </c>
      <c r="V429" s="9" t="s">
        <v>8501</v>
      </c>
      <c r="W429" s="4"/>
      <c r="AI429" s="4"/>
      <c r="AJ429" s="4"/>
      <c r="AK429" s="4"/>
    </row>
    <row r="430" spans="1:37" x14ac:dyDescent="0.2">
      <c r="A430" s="6" t="s">
        <v>1989</v>
      </c>
      <c r="B430" s="7" t="str">
        <f>VLOOKUP(payroll_active[[#This Row],[Full Name]], [1]!all_ppl_post[#Data], 2, 0)</f>
        <v>765291038</v>
      </c>
      <c r="C430" s="8" t="s">
        <v>1990</v>
      </c>
      <c r="D430" s="8" t="s">
        <v>1991</v>
      </c>
      <c r="E430" s="8" t="s">
        <v>1051</v>
      </c>
      <c r="F430" s="8" t="s">
        <v>408</v>
      </c>
      <c r="G430" s="8" t="s">
        <v>526</v>
      </c>
      <c r="H430" s="8" t="s">
        <v>1987</v>
      </c>
      <c r="I430" s="7" t="str">
        <f>VLOOKUP(payroll_active[[#This Row],[Reports to Person]], [1]!all_people[#All], 2, 0)</f>
        <v>476545859</v>
      </c>
      <c r="J430" s="8" t="s">
        <v>9472</v>
      </c>
      <c r="K430" s="8" t="str">
        <f>VLOOKUP(payroll_active[[#This Row],[Works for Corrected Majority]],[1]!Table1[#Data],2,0)</f>
        <v>558451006</v>
      </c>
      <c r="L430" s="8" t="s">
        <v>9472</v>
      </c>
      <c r="M430" s="7" t="str">
        <f>VLOOKUP(payroll_active[[#This Row],[Works for Group -OLD]], [1]!all_groups[#All], 2, 0)</f>
        <v>558451006</v>
      </c>
      <c r="N430" s="6" t="s">
        <v>63</v>
      </c>
      <c r="O430" s="6" t="s">
        <v>62</v>
      </c>
      <c r="P430" s="6" t="s">
        <v>69</v>
      </c>
      <c r="Q430" s="7"/>
      <c r="R430" s="9" t="s">
        <v>9473</v>
      </c>
      <c r="S430" s="9" t="s">
        <v>9474</v>
      </c>
      <c r="T430" s="9" t="s">
        <v>8959</v>
      </c>
      <c r="U430" s="9" t="s">
        <v>9027</v>
      </c>
      <c r="V430" s="9" t="s">
        <v>8501</v>
      </c>
      <c r="W430" s="4"/>
      <c r="AI430" s="4"/>
      <c r="AJ430" s="4"/>
      <c r="AK430" s="4"/>
    </row>
    <row r="431" spans="1:37" x14ac:dyDescent="0.2">
      <c r="A431" s="6" t="s">
        <v>816</v>
      </c>
      <c r="B431" s="7" t="str">
        <f>VLOOKUP(payroll_active[[#This Row],[Full Name]], [1]!all_ppl_post[#Data], 2, 0)</f>
        <v>1042183398</v>
      </c>
      <c r="C431" s="8" t="s">
        <v>817</v>
      </c>
      <c r="D431" s="8" t="s">
        <v>818</v>
      </c>
      <c r="E431" s="8" t="s">
        <v>819</v>
      </c>
      <c r="F431" s="8" t="s">
        <v>408</v>
      </c>
      <c r="G431" s="8" t="s">
        <v>526</v>
      </c>
      <c r="H431" s="8" t="s">
        <v>8982</v>
      </c>
      <c r="I431" s="7" t="str">
        <f>VLOOKUP(payroll_active[[#This Row],[Reports to Person]], [1]!all_people[#All], 2, 0)</f>
        <v>476545945</v>
      </c>
      <c r="J431" s="8" t="s">
        <v>8983</v>
      </c>
      <c r="K431" s="8" t="str">
        <f>VLOOKUP(payroll_active[[#This Row],[Works for Corrected Majority]],[1]!Table1[#Data],2,0)</f>
        <v>476548965</v>
      </c>
      <c r="L431" s="8" t="s">
        <v>8983</v>
      </c>
      <c r="M431" s="7" t="str">
        <f>VLOOKUP(payroll_active[[#This Row],[Works for Group -OLD]], [1]!all_groups[#All], 2, 0)</f>
        <v>476548965</v>
      </c>
      <c r="N431" s="6" t="s">
        <v>63</v>
      </c>
      <c r="O431" s="6" t="s">
        <v>62</v>
      </c>
      <c r="P431" s="6" t="s">
        <v>69</v>
      </c>
      <c r="Q431" s="7"/>
      <c r="R431" s="9" t="s">
        <v>8990</v>
      </c>
      <c r="S431" s="9" t="s">
        <v>8985</v>
      </c>
      <c r="T431" s="9" t="s">
        <v>8577</v>
      </c>
      <c r="U431" s="9" t="s">
        <v>8991</v>
      </c>
      <c r="V431" s="9" t="s">
        <v>8501</v>
      </c>
      <c r="W431" s="4"/>
      <c r="AI431" s="4"/>
      <c r="AJ431" s="4"/>
      <c r="AK431" s="4"/>
    </row>
    <row r="432" spans="1:37" x14ac:dyDescent="0.2">
      <c r="A432" s="6" t="s">
        <v>5421</v>
      </c>
      <c r="B432" s="7" t="str">
        <f>VLOOKUP(payroll_active[[#This Row],[Full Name]], [1]!all_ppl_post[#Data], 2, 0)</f>
        <v>476545469</v>
      </c>
      <c r="C432" s="8" t="s">
        <v>5422</v>
      </c>
      <c r="D432" s="8" t="s">
        <v>5423</v>
      </c>
      <c r="E432" s="8" t="s">
        <v>957</v>
      </c>
      <c r="F432" s="8" t="s">
        <v>408</v>
      </c>
      <c r="G432" s="8" t="s">
        <v>407</v>
      </c>
      <c r="H432" s="8" t="s">
        <v>8982</v>
      </c>
      <c r="I432" s="7" t="str">
        <f>VLOOKUP(payroll_active[[#This Row],[Reports to Person]], [1]!all_people[#All], 2, 0)</f>
        <v>476545945</v>
      </c>
      <c r="J432" s="8" t="s">
        <v>8983</v>
      </c>
      <c r="K432" s="8" t="str">
        <f>VLOOKUP(payroll_active[[#This Row],[Works for Corrected Majority]],[1]!Table1[#Data],2,0)</f>
        <v>476548965</v>
      </c>
      <c r="L432" s="8" t="s">
        <v>8983</v>
      </c>
      <c r="M432" s="7" t="str">
        <f>VLOOKUP(payroll_active[[#This Row],[Works for Group -OLD]], [1]!all_groups[#All], 2, 0)</f>
        <v>476548965</v>
      </c>
      <c r="N432" s="6" t="s">
        <v>63</v>
      </c>
      <c r="O432" s="6" t="s">
        <v>62</v>
      </c>
      <c r="P432" s="6" t="s">
        <v>69</v>
      </c>
      <c r="Q432" s="7"/>
      <c r="R432" s="9" t="s">
        <v>8984</v>
      </c>
      <c r="S432" s="9" t="s">
        <v>8985</v>
      </c>
      <c r="T432" s="9" t="s">
        <v>8512</v>
      </c>
      <c r="U432" s="9" t="s">
        <v>8630</v>
      </c>
      <c r="V432" s="9" t="s">
        <v>8501</v>
      </c>
      <c r="W432" s="4"/>
      <c r="AI432" s="4"/>
      <c r="AJ432" s="4"/>
      <c r="AK432" s="4"/>
    </row>
    <row r="433" spans="1:37" x14ac:dyDescent="0.2">
      <c r="A433" s="6" t="s">
        <v>5323</v>
      </c>
      <c r="B433" s="7" t="str">
        <f>VLOOKUP(payroll_active[[#This Row],[Full Name]], [1]!all_ppl_post[#Data], 2, 0)</f>
        <v>476545608</v>
      </c>
      <c r="C433" s="8" t="s">
        <v>2762</v>
      </c>
      <c r="D433" s="8" t="s">
        <v>5324</v>
      </c>
      <c r="E433" s="8" t="s">
        <v>477</v>
      </c>
      <c r="F433" s="8" t="s">
        <v>408</v>
      </c>
      <c r="G433" s="8" t="s">
        <v>526</v>
      </c>
      <c r="H433" s="8" t="s">
        <v>8982</v>
      </c>
      <c r="I433" s="7" t="str">
        <f>VLOOKUP(payroll_active[[#This Row],[Reports to Person]], [1]!all_people[#All], 2, 0)</f>
        <v>476545945</v>
      </c>
      <c r="J433" s="8" t="s">
        <v>8983</v>
      </c>
      <c r="K433" s="8" t="str">
        <f>VLOOKUP(payroll_active[[#This Row],[Works for Corrected Majority]],[1]!Table1[#Data],2,0)</f>
        <v>476548965</v>
      </c>
      <c r="L433" s="8" t="s">
        <v>8983</v>
      </c>
      <c r="M433" s="7" t="str">
        <f>VLOOKUP(payroll_active[[#This Row],[Works for Group -OLD]], [1]!all_groups[#All], 2, 0)</f>
        <v>476548965</v>
      </c>
      <c r="N433" s="6" t="s">
        <v>63</v>
      </c>
      <c r="O433" s="6" t="s">
        <v>62</v>
      </c>
      <c r="P433" s="6" t="s">
        <v>69</v>
      </c>
      <c r="Q433" s="7"/>
      <c r="R433" s="9" t="s">
        <v>8989</v>
      </c>
      <c r="S433" s="9" t="s">
        <v>8985</v>
      </c>
      <c r="T433" s="9" t="s">
        <v>8577</v>
      </c>
      <c r="U433" s="9" t="s">
        <v>8988</v>
      </c>
      <c r="V433" s="9" t="s">
        <v>8501</v>
      </c>
      <c r="W433" s="4"/>
      <c r="AI433" s="4"/>
      <c r="AJ433" s="4"/>
      <c r="AK433" s="4"/>
    </row>
    <row r="434" spans="1:37" x14ac:dyDescent="0.2">
      <c r="A434" s="6" t="s">
        <v>3127</v>
      </c>
      <c r="B434" s="7" t="str">
        <f>VLOOKUP(payroll_active[[#This Row],[Full Name]], [1]!all_ppl_post[#Data], 2, 0)</f>
        <v>567679245</v>
      </c>
      <c r="C434" s="8" t="s">
        <v>3128</v>
      </c>
      <c r="D434" s="8" t="s">
        <v>3129</v>
      </c>
      <c r="E434" s="8" t="s">
        <v>521</v>
      </c>
      <c r="F434" s="8" t="s">
        <v>408</v>
      </c>
      <c r="G434" s="8" t="s">
        <v>526</v>
      </c>
      <c r="H434" s="8" t="s">
        <v>8982</v>
      </c>
      <c r="I434" s="7" t="str">
        <f>VLOOKUP(payroll_active[[#This Row],[Reports to Person]], [1]!all_people[#All], 2, 0)</f>
        <v>476545945</v>
      </c>
      <c r="J434" s="8" t="s">
        <v>8983</v>
      </c>
      <c r="K434" s="8" t="str">
        <f>VLOOKUP(payroll_active[[#This Row],[Works for Corrected Majority]],[1]!Table1[#Data],2,0)</f>
        <v>476548965</v>
      </c>
      <c r="L434" s="8" t="s">
        <v>8983</v>
      </c>
      <c r="M434" s="7" t="str">
        <f>VLOOKUP(payroll_active[[#This Row],[Works for Group -OLD]], [1]!all_groups[#All], 2, 0)</f>
        <v>476548965</v>
      </c>
      <c r="N434" s="6" t="s">
        <v>63</v>
      </c>
      <c r="O434" s="6" t="s">
        <v>62</v>
      </c>
      <c r="P434" s="6" t="s">
        <v>69</v>
      </c>
      <c r="Q434" s="7"/>
      <c r="R434" s="9" t="s">
        <v>8986</v>
      </c>
      <c r="S434" s="9" t="s">
        <v>8985</v>
      </c>
      <c r="T434" s="9" t="s">
        <v>8577</v>
      </c>
      <c r="U434" s="9" t="s">
        <v>8507</v>
      </c>
      <c r="V434" s="9" t="s">
        <v>8501</v>
      </c>
      <c r="W434" s="4"/>
      <c r="AI434" s="4"/>
      <c r="AJ434" s="4"/>
      <c r="AK434" s="4"/>
    </row>
    <row r="435" spans="1:37" x14ac:dyDescent="0.2">
      <c r="A435" s="6" t="s">
        <v>3121</v>
      </c>
      <c r="B435" s="7" t="str">
        <f>VLOOKUP(payroll_active[[#This Row],[Full Name]], [1]!all_ppl_post[#Data], 2, 0)</f>
        <v>567679246</v>
      </c>
      <c r="C435" s="8" t="s">
        <v>3122</v>
      </c>
      <c r="D435" s="8" t="s">
        <v>3123</v>
      </c>
      <c r="E435" s="8" t="s">
        <v>477</v>
      </c>
      <c r="F435" s="8" t="s">
        <v>408</v>
      </c>
      <c r="G435" s="8" t="s">
        <v>526</v>
      </c>
      <c r="H435" s="8" t="s">
        <v>8982</v>
      </c>
      <c r="I435" s="7" t="str">
        <f>VLOOKUP(payroll_active[[#This Row],[Reports to Person]], [1]!all_people[#All], 2, 0)</f>
        <v>476545945</v>
      </c>
      <c r="J435" s="8" t="s">
        <v>8983</v>
      </c>
      <c r="K435" s="8" t="str">
        <f>VLOOKUP(payroll_active[[#This Row],[Works for Corrected Majority]],[1]!Table1[#Data],2,0)</f>
        <v>476548965</v>
      </c>
      <c r="L435" s="8" t="s">
        <v>8983</v>
      </c>
      <c r="M435" s="7" t="str">
        <f>VLOOKUP(payroll_active[[#This Row],[Works for Group -OLD]], [1]!all_groups[#All], 2, 0)</f>
        <v>476548965</v>
      </c>
      <c r="N435" s="6" t="s">
        <v>63</v>
      </c>
      <c r="O435" s="6" t="s">
        <v>62</v>
      </c>
      <c r="P435" s="6" t="s">
        <v>69</v>
      </c>
      <c r="Q435" s="7"/>
      <c r="R435" s="9" t="s">
        <v>8987</v>
      </c>
      <c r="S435" s="9" t="s">
        <v>8985</v>
      </c>
      <c r="T435" s="9" t="s">
        <v>8577</v>
      </c>
      <c r="U435" s="9" t="s">
        <v>8988</v>
      </c>
      <c r="V435" s="9" t="s">
        <v>8501</v>
      </c>
      <c r="W435" s="4"/>
      <c r="AI435" s="4"/>
      <c r="AJ435" s="4"/>
      <c r="AK435" s="4"/>
    </row>
    <row r="436" spans="1:37" x14ac:dyDescent="0.2">
      <c r="A436" s="6" t="s">
        <v>474</v>
      </c>
      <c r="B436" s="7" t="str">
        <f>VLOOKUP(payroll_active[[#This Row],[Full Name]], [1]!all_ppl_post[#Data], 2, 0)</f>
        <v>1042183498</v>
      </c>
      <c r="C436" s="8" t="s">
        <v>475</v>
      </c>
      <c r="D436" s="8" t="s">
        <v>476</v>
      </c>
      <c r="E436" s="8" t="s">
        <v>477</v>
      </c>
      <c r="F436" s="8" t="s">
        <v>408</v>
      </c>
      <c r="G436" s="8" t="s">
        <v>407</v>
      </c>
      <c r="H436" s="8" t="s">
        <v>472</v>
      </c>
      <c r="I436" s="7" t="str">
        <f>VLOOKUP(payroll_active[[#This Row],[Reports to Person]], [1]!all_people[#All], 2, 0)</f>
        <v>476545989</v>
      </c>
      <c r="J436" s="8" t="s">
        <v>9114</v>
      </c>
      <c r="K436" s="8" t="str">
        <f>VLOOKUP(payroll_active[[#This Row],[Works for Corrected Majority]],[1]!Table1[#Data],2,0)</f>
        <v>476549186</v>
      </c>
      <c r="L436" s="8" t="s">
        <v>9114</v>
      </c>
      <c r="M436" s="7" t="str">
        <f>VLOOKUP(payroll_active[[#This Row],[Works for Group -OLD]], [1]!all_groups[#All], 2, 0)</f>
        <v>476549186</v>
      </c>
      <c r="N436" s="6" t="s">
        <v>63</v>
      </c>
      <c r="O436" s="6" t="s">
        <v>62</v>
      </c>
      <c r="P436" s="6" t="s">
        <v>69</v>
      </c>
      <c r="Q436" s="7"/>
      <c r="R436" s="9" t="s">
        <v>9119</v>
      </c>
      <c r="S436" s="9" t="s">
        <v>9116</v>
      </c>
      <c r="T436" s="9" t="s">
        <v>8512</v>
      </c>
      <c r="U436" s="9" t="s">
        <v>8988</v>
      </c>
      <c r="V436" s="9" t="s">
        <v>8501</v>
      </c>
      <c r="W436" s="4"/>
      <c r="AI436" s="4"/>
      <c r="AJ436" s="4"/>
      <c r="AK436" s="4"/>
    </row>
    <row r="437" spans="1:37" x14ac:dyDescent="0.2">
      <c r="A437" s="6" t="s">
        <v>5542</v>
      </c>
      <c r="B437" s="7" t="str">
        <f>VLOOKUP(payroll_active[[#This Row],[Full Name]], [1]!all_ppl_post[#Data], 2, 0)</f>
        <v>476545326</v>
      </c>
      <c r="C437" s="8" t="s">
        <v>5543</v>
      </c>
      <c r="D437" s="8" t="s">
        <v>5544</v>
      </c>
      <c r="E437" s="8" t="s">
        <v>1845</v>
      </c>
      <c r="F437" s="8" t="s">
        <v>408</v>
      </c>
      <c r="G437" s="8" t="s">
        <v>526</v>
      </c>
      <c r="H437" s="8" t="s">
        <v>472</v>
      </c>
      <c r="I437" s="7" t="str">
        <f>VLOOKUP(payroll_active[[#This Row],[Reports to Person]], [1]!all_people[#All], 2, 0)</f>
        <v>476545989</v>
      </c>
      <c r="J437" s="8" t="s">
        <v>9114</v>
      </c>
      <c r="K437" s="8" t="str">
        <f>VLOOKUP(payroll_active[[#This Row],[Works for Corrected Majority]],[1]!Table1[#Data],2,0)</f>
        <v>476549186</v>
      </c>
      <c r="L437" s="8" t="s">
        <v>9114</v>
      </c>
      <c r="M437" s="7" t="str">
        <f>VLOOKUP(payroll_active[[#This Row],[Works for Group -OLD]], [1]!all_groups[#All], 2, 0)</f>
        <v>476549186</v>
      </c>
      <c r="N437" s="6" t="s">
        <v>63</v>
      </c>
      <c r="O437" s="6" t="s">
        <v>62</v>
      </c>
      <c r="P437" s="6" t="s">
        <v>69</v>
      </c>
      <c r="Q437" s="7"/>
      <c r="R437" s="9" t="s">
        <v>9115</v>
      </c>
      <c r="S437" s="9" t="s">
        <v>9116</v>
      </c>
      <c r="T437" s="9" t="s">
        <v>8926</v>
      </c>
      <c r="U437" s="9" t="s">
        <v>8726</v>
      </c>
      <c r="V437" s="9" t="s">
        <v>8501</v>
      </c>
      <c r="W437" s="4"/>
      <c r="AI437" s="4"/>
      <c r="AJ437" s="4"/>
      <c r="AK437" s="4"/>
    </row>
    <row r="438" spans="1:37" x14ac:dyDescent="0.2">
      <c r="A438" s="6" t="s">
        <v>5531</v>
      </c>
      <c r="B438" s="7" t="str">
        <f>VLOOKUP(payroll_active[[#This Row],[Full Name]], [1]!all_ppl_post[#Data], 2, 0)</f>
        <v>476545343</v>
      </c>
      <c r="C438" s="8" t="s">
        <v>5532</v>
      </c>
      <c r="D438" s="8" t="s">
        <v>1187</v>
      </c>
      <c r="E438" s="8" t="s">
        <v>5533</v>
      </c>
      <c r="F438" s="8" t="s">
        <v>408</v>
      </c>
      <c r="G438" s="8" t="s">
        <v>407</v>
      </c>
      <c r="H438" s="8" t="s">
        <v>472</v>
      </c>
      <c r="I438" s="7" t="str">
        <f>VLOOKUP(payroll_active[[#This Row],[Reports to Person]], [1]!all_people[#All], 2, 0)</f>
        <v>476545989</v>
      </c>
      <c r="J438" s="8" t="s">
        <v>9114</v>
      </c>
      <c r="K438" s="8" t="str">
        <f>VLOOKUP(payroll_active[[#This Row],[Works for Corrected Majority]],[1]!Table1[#Data],2,0)</f>
        <v>476549186</v>
      </c>
      <c r="L438" s="8" t="s">
        <v>9114</v>
      </c>
      <c r="M438" s="7" t="str">
        <f>VLOOKUP(payroll_active[[#This Row],[Works for Group -OLD]], [1]!all_groups[#All], 2, 0)</f>
        <v>476549186</v>
      </c>
      <c r="N438" s="6" t="s">
        <v>63</v>
      </c>
      <c r="O438" s="6" t="s">
        <v>62</v>
      </c>
      <c r="P438" s="6" t="s">
        <v>69</v>
      </c>
      <c r="Q438" s="7"/>
      <c r="R438" s="9" t="s">
        <v>9117</v>
      </c>
      <c r="S438" s="9" t="s">
        <v>9116</v>
      </c>
      <c r="T438" s="9" t="s">
        <v>8512</v>
      </c>
      <c r="U438" s="9" t="s">
        <v>9118</v>
      </c>
      <c r="V438" s="9" t="s">
        <v>8501</v>
      </c>
      <c r="W438" s="4"/>
      <c r="AI438" s="4"/>
      <c r="AJ438" s="4"/>
      <c r="AK438" s="4"/>
    </row>
    <row r="439" spans="1:37" x14ac:dyDescent="0.2">
      <c r="A439" s="6" t="s">
        <v>940</v>
      </c>
      <c r="B439" s="7" t="str">
        <f>VLOOKUP(payroll_active[[#This Row],[Full Name]], [1]!all_ppl_post[#Data], 2, 0)</f>
        <v>1042183364</v>
      </c>
      <c r="C439" s="8" t="s">
        <v>941</v>
      </c>
      <c r="D439" s="8" t="s">
        <v>942</v>
      </c>
      <c r="E439" s="8" t="s">
        <v>937</v>
      </c>
      <c r="F439" s="8" t="s">
        <v>408</v>
      </c>
      <c r="G439" s="8" t="s">
        <v>526</v>
      </c>
      <c r="H439" s="8" t="s">
        <v>8741</v>
      </c>
      <c r="I439" s="7" t="str">
        <f>VLOOKUP(payroll_active[[#This Row],[Reports to Person]], [1]!all_people[#All], 2, 0)</f>
        <v>476546041</v>
      </c>
      <c r="J439" s="8" t="s">
        <v>8742</v>
      </c>
      <c r="K439" s="8" t="str">
        <f>VLOOKUP(payroll_active[[#This Row],[Works for Corrected Majority]],[1]!Table1[#Data],2,0)</f>
        <v>476549676</v>
      </c>
      <c r="L439" s="8" t="s">
        <v>8742</v>
      </c>
      <c r="M439" s="7" t="str">
        <f>VLOOKUP(payroll_active[[#This Row],[Works for Group -OLD]], [1]!all_groups[#All], 2, 0)</f>
        <v>476549676</v>
      </c>
      <c r="N439" s="6" t="s">
        <v>63</v>
      </c>
      <c r="O439" s="6" t="s">
        <v>62</v>
      </c>
      <c r="P439" s="6" t="s">
        <v>69</v>
      </c>
      <c r="Q439" s="7"/>
      <c r="R439" s="9" t="s">
        <v>8751</v>
      </c>
      <c r="S439" s="9" t="s">
        <v>8744</v>
      </c>
      <c r="T439" s="9" t="s">
        <v>8745</v>
      </c>
      <c r="U439" s="9" t="s">
        <v>8564</v>
      </c>
      <c r="V439" s="9" t="s">
        <v>8501</v>
      </c>
      <c r="W439" s="4"/>
      <c r="AI439" s="4"/>
      <c r="AJ439" s="4"/>
      <c r="AK439" s="4"/>
    </row>
    <row r="440" spans="1:37" x14ac:dyDescent="0.2">
      <c r="A440" s="6" t="s">
        <v>934</v>
      </c>
      <c r="B440" s="7" t="str">
        <f>VLOOKUP(payroll_active[[#This Row],[Full Name]], [1]!all_ppl_post[#Data], 2, 0)</f>
        <v>1042183365</v>
      </c>
      <c r="C440" s="8" t="s">
        <v>935</v>
      </c>
      <c r="D440" s="8" t="s">
        <v>936</v>
      </c>
      <c r="E440" s="8" t="s">
        <v>937</v>
      </c>
      <c r="F440" s="8" t="s">
        <v>408</v>
      </c>
      <c r="G440" s="8" t="s">
        <v>526</v>
      </c>
      <c r="H440" s="8" t="s">
        <v>8741</v>
      </c>
      <c r="I440" s="7" t="str">
        <f>VLOOKUP(payroll_active[[#This Row],[Reports to Person]], [1]!all_people[#All], 2, 0)</f>
        <v>476546041</v>
      </c>
      <c r="J440" s="8" t="s">
        <v>8742</v>
      </c>
      <c r="K440" s="8" t="str">
        <f>VLOOKUP(payroll_active[[#This Row],[Works for Corrected Majority]],[1]!Table1[#Data],2,0)</f>
        <v>476549676</v>
      </c>
      <c r="L440" s="8" t="s">
        <v>8742</v>
      </c>
      <c r="M440" s="7" t="str">
        <f>VLOOKUP(payroll_active[[#This Row],[Works for Group -OLD]], [1]!all_groups[#All], 2, 0)</f>
        <v>476549676</v>
      </c>
      <c r="N440" s="6" t="s">
        <v>63</v>
      </c>
      <c r="O440" s="6" t="s">
        <v>62</v>
      </c>
      <c r="P440" s="6" t="s">
        <v>69</v>
      </c>
      <c r="Q440" s="7"/>
      <c r="R440" s="9" t="s">
        <v>8752</v>
      </c>
      <c r="S440" s="9" t="s">
        <v>8744</v>
      </c>
      <c r="T440" s="9" t="s">
        <v>8745</v>
      </c>
      <c r="U440" s="9" t="s">
        <v>8564</v>
      </c>
      <c r="V440" s="9" t="s">
        <v>8501</v>
      </c>
      <c r="W440" s="4"/>
      <c r="AI440" s="4"/>
      <c r="AJ440" s="4"/>
      <c r="AK440" s="4"/>
    </row>
    <row r="441" spans="1:37" x14ac:dyDescent="0.2">
      <c r="A441" s="6" t="s">
        <v>928</v>
      </c>
      <c r="B441" s="7" t="str">
        <f>VLOOKUP(payroll_active[[#This Row],[Full Name]], [1]!all_ppl_post[#Data], 2, 0)</f>
        <v>1042183366</v>
      </c>
      <c r="C441" s="8" t="s">
        <v>929</v>
      </c>
      <c r="D441" s="8" t="s">
        <v>930</v>
      </c>
      <c r="E441" s="8" t="s">
        <v>931</v>
      </c>
      <c r="F441" s="8" t="s">
        <v>408</v>
      </c>
      <c r="G441" s="8" t="s">
        <v>526</v>
      </c>
      <c r="H441" s="8" t="s">
        <v>8741</v>
      </c>
      <c r="I441" s="7" t="str">
        <f>VLOOKUP(payroll_active[[#This Row],[Reports to Person]], [1]!all_people[#All], 2, 0)</f>
        <v>476546041</v>
      </c>
      <c r="J441" s="8" t="s">
        <v>8742</v>
      </c>
      <c r="K441" s="8" t="str">
        <f>VLOOKUP(payroll_active[[#This Row],[Works for Corrected Majority]],[1]!Table1[#Data],2,0)</f>
        <v>476549676</v>
      </c>
      <c r="L441" s="8" t="s">
        <v>8742</v>
      </c>
      <c r="M441" s="7" t="str">
        <f>VLOOKUP(payroll_active[[#This Row],[Works for Group -OLD]], [1]!all_groups[#All], 2, 0)</f>
        <v>476549676</v>
      </c>
      <c r="N441" s="6" t="s">
        <v>63</v>
      </c>
      <c r="O441" s="6" t="s">
        <v>62</v>
      </c>
      <c r="P441" s="6" t="s">
        <v>69</v>
      </c>
      <c r="Q441" s="7"/>
      <c r="R441" s="9" t="s">
        <v>8753</v>
      </c>
      <c r="S441" s="9" t="s">
        <v>8744</v>
      </c>
      <c r="T441" s="9" t="s">
        <v>8745</v>
      </c>
      <c r="U441" s="9" t="s">
        <v>8754</v>
      </c>
      <c r="V441" s="9" t="s">
        <v>8501</v>
      </c>
      <c r="W441" s="4"/>
      <c r="AI441" s="4"/>
      <c r="AJ441" s="4"/>
      <c r="AK441" s="4"/>
    </row>
    <row r="442" spans="1:37" x14ac:dyDescent="0.2">
      <c r="A442" s="6" t="s">
        <v>2803</v>
      </c>
      <c r="B442" s="7" t="str">
        <f>VLOOKUP(payroll_active[[#This Row],[Full Name]], [1]!all_ppl_post[#Data], 2, 0)</f>
        <v>568446819</v>
      </c>
      <c r="C442" s="8" t="s">
        <v>2804</v>
      </c>
      <c r="D442" s="8" t="s">
        <v>2805</v>
      </c>
      <c r="E442" s="8" t="s">
        <v>440</v>
      </c>
      <c r="F442" s="8" t="s">
        <v>408</v>
      </c>
      <c r="G442" s="8" t="s">
        <v>407</v>
      </c>
      <c r="H442" s="8" t="s">
        <v>8741</v>
      </c>
      <c r="I442" s="7" t="str">
        <f>VLOOKUP(payroll_active[[#This Row],[Reports to Person]], [1]!all_people[#All], 2, 0)</f>
        <v>476546041</v>
      </c>
      <c r="J442" s="8" t="s">
        <v>8742</v>
      </c>
      <c r="K442" s="8" t="str">
        <f>VLOOKUP(payroll_active[[#This Row],[Works for Corrected Majority]],[1]!Table1[#Data],2,0)</f>
        <v>476549676</v>
      </c>
      <c r="L442" s="8" t="s">
        <v>8742</v>
      </c>
      <c r="M442" s="7" t="str">
        <f>VLOOKUP(payroll_active[[#This Row],[Works for Group -OLD]], [1]!all_groups[#All], 2, 0)</f>
        <v>476549676</v>
      </c>
      <c r="N442" s="6" t="s">
        <v>63</v>
      </c>
      <c r="O442" s="6" t="s">
        <v>62</v>
      </c>
      <c r="P442" s="6" t="s">
        <v>69</v>
      </c>
      <c r="Q442" s="7"/>
      <c r="R442" s="9" t="s">
        <v>8746</v>
      </c>
      <c r="S442" s="9" t="s">
        <v>8744</v>
      </c>
      <c r="T442" s="9" t="s">
        <v>8512</v>
      </c>
      <c r="U442" s="9" t="s">
        <v>8590</v>
      </c>
      <c r="V442" s="9" t="s">
        <v>8501</v>
      </c>
      <c r="W442" s="4"/>
      <c r="AI442" s="4"/>
      <c r="AJ442" s="4"/>
      <c r="AK442" s="4"/>
    </row>
    <row r="443" spans="1:37" x14ac:dyDescent="0.2">
      <c r="A443" s="6" t="s">
        <v>2089</v>
      </c>
      <c r="B443" s="7" t="str">
        <f>VLOOKUP(payroll_active[[#This Row],[Full Name]], [1]!all_ppl_post[#Data], 2, 0)</f>
        <v>765290983</v>
      </c>
      <c r="C443" s="8" t="s">
        <v>2090</v>
      </c>
      <c r="D443" s="8" t="s">
        <v>1199</v>
      </c>
      <c r="E443" s="8" t="s">
        <v>456</v>
      </c>
      <c r="F443" s="8" t="s">
        <v>408</v>
      </c>
      <c r="G443" s="8" t="s">
        <v>526</v>
      </c>
      <c r="H443" s="8" t="s">
        <v>8741</v>
      </c>
      <c r="I443" s="7" t="str">
        <f>VLOOKUP(payroll_active[[#This Row],[Reports to Person]], [1]!all_people[#All], 2, 0)</f>
        <v>476546041</v>
      </c>
      <c r="J443" s="8" t="s">
        <v>8742</v>
      </c>
      <c r="K443" s="8" t="str">
        <f>VLOOKUP(payroll_active[[#This Row],[Works for Corrected Majority]],[1]!Table1[#Data],2,0)</f>
        <v>476549676</v>
      </c>
      <c r="L443" s="8" t="s">
        <v>8742</v>
      </c>
      <c r="M443" s="7" t="str">
        <f>VLOOKUP(payroll_active[[#This Row],[Works for Group -OLD]], [1]!all_groups[#All], 2, 0)</f>
        <v>476549676</v>
      </c>
      <c r="N443" s="6" t="s">
        <v>63</v>
      </c>
      <c r="O443" s="6" t="s">
        <v>62</v>
      </c>
      <c r="P443" s="6" t="s">
        <v>69</v>
      </c>
      <c r="Q443" s="7"/>
      <c r="R443" s="9" t="s">
        <v>8747</v>
      </c>
      <c r="S443" s="9" t="s">
        <v>8744</v>
      </c>
      <c r="T443" s="9" t="s">
        <v>8748</v>
      </c>
      <c r="U443" s="9" t="s">
        <v>8721</v>
      </c>
      <c r="V443" s="9" t="s">
        <v>8501</v>
      </c>
      <c r="W443" s="4"/>
      <c r="AI443" s="4"/>
      <c r="AJ443" s="4"/>
      <c r="AK443" s="4"/>
    </row>
    <row r="444" spans="1:37" x14ac:dyDescent="0.2">
      <c r="A444" s="6" t="s">
        <v>2084</v>
      </c>
      <c r="B444" s="7" t="str">
        <f>VLOOKUP(payroll_active[[#This Row],[Full Name]], [1]!all_ppl_post[#Data], 2, 0)</f>
        <v>765290989</v>
      </c>
      <c r="C444" s="8" t="s">
        <v>2085</v>
      </c>
      <c r="D444" s="8" t="s">
        <v>2086</v>
      </c>
      <c r="E444" s="8" t="s">
        <v>426</v>
      </c>
      <c r="F444" s="8" t="s">
        <v>408</v>
      </c>
      <c r="G444" s="8" t="s">
        <v>526</v>
      </c>
      <c r="H444" s="8" t="s">
        <v>8741</v>
      </c>
      <c r="I444" s="7" t="str">
        <f>VLOOKUP(payroll_active[[#This Row],[Reports to Person]], [1]!all_people[#All], 2, 0)</f>
        <v>476546041</v>
      </c>
      <c r="J444" s="8" t="s">
        <v>8742</v>
      </c>
      <c r="K444" s="8" t="str">
        <f>VLOOKUP(payroll_active[[#This Row],[Works for Corrected Majority]],[1]!Table1[#Data],2,0)</f>
        <v>476549676</v>
      </c>
      <c r="L444" s="8" t="s">
        <v>8742</v>
      </c>
      <c r="M444" s="7" t="str">
        <f>VLOOKUP(payroll_active[[#This Row],[Works for Group -OLD]], [1]!all_groups[#All], 2, 0)</f>
        <v>476549676</v>
      </c>
      <c r="N444" s="6" t="s">
        <v>63</v>
      </c>
      <c r="O444" s="6" t="s">
        <v>62</v>
      </c>
      <c r="P444" s="6" t="s">
        <v>69</v>
      </c>
      <c r="Q444" s="7"/>
      <c r="R444" s="9" t="s">
        <v>8749</v>
      </c>
      <c r="S444" s="9" t="s">
        <v>8744</v>
      </c>
      <c r="T444" s="9" t="s">
        <v>8745</v>
      </c>
      <c r="U444" s="9" t="s">
        <v>8549</v>
      </c>
      <c r="V444" s="9" t="s">
        <v>8501</v>
      </c>
      <c r="W444" s="4"/>
      <c r="AI444" s="4"/>
      <c r="AJ444" s="4"/>
      <c r="AK444" s="4"/>
    </row>
    <row r="445" spans="1:37" x14ac:dyDescent="0.2">
      <c r="A445" s="6" t="s">
        <v>1280</v>
      </c>
      <c r="B445" s="7" t="str">
        <f>VLOOKUP(payroll_active[[#This Row],[Full Name]], [1]!all_ppl_post[#Data], 2, 0)</f>
        <v>826426400</v>
      </c>
      <c r="C445" s="8" t="s">
        <v>1281</v>
      </c>
      <c r="D445" s="8" t="s">
        <v>1282</v>
      </c>
      <c r="E445" s="8" t="s">
        <v>624</v>
      </c>
      <c r="F445" s="8" t="s">
        <v>408</v>
      </c>
      <c r="G445" s="8" t="s">
        <v>526</v>
      </c>
      <c r="H445" s="8" t="s">
        <v>8741</v>
      </c>
      <c r="I445" s="7" t="str">
        <f>VLOOKUP(payroll_active[[#This Row],[Reports to Person]], [1]!all_people[#All], 2, 0)</f>
        <v>476546041</v>
      </c>
      <c r="J445" s="8" t="s">
        <v>8742</v>
      </c>
      <c r="K445" s="8" t="str">
        <f>VLOOKUP(payroll_active[[#This Row],[Works for Corrected Majority]],[1]!Table1[#Data],2,0)</f>
        <v>476549676</v>
      </c>
      <c r="L445" s="8" t="s">
        <v>8742</v>
      </c>
      <c r="M445" s="7" t="str">
        <f>VLOOKUP(payroll_active[[#This Row],[Works for Group -OLD]], [1]!all_groups[#All], 2, 0)</f>
        <v>476549676</v>
      </c>
      <c r="N445" s="6" t="s">
        <v>63</v>
      </c>
      <c r="O445" s="6" t="s">
        <v>62</v>
      </c>
      <c r="P445" s="6" t="s">
        <v>69</v>
      </c>
      <c r="Q445" s="7"/>
      <c r="R445" s="9" t="s">
        <v>8750</v>
      </c>
      <c r="S445" s="9" t="s">
        <v>8744</v>
      </c>
      <c r="T445" s="9" t="s">
        <v>8745</v>
      </c>
      <c r="U445" s="9" t="s">
        <v>8606</v>
      </c>
      <c r="V445" s="9" t="s">
        <v>8501</v>
      </c>
      <c r="W445" s="4"/>
      <c r="AI445" s="4"/>
      <c r="AJ445" s="4"/>
      <c r="AK445" s="4"/>
    </row>
    <row r="446" spans="1:37" x14ac:dyDescent="0.2">
      <c r="A446" s="6" t="s">
        <v>1217</v>
      </c>
      <c r="B446" s="7" t="str">
        <f>VLOOKUP(payroll_active[[#This Row],[Full Name]], [1]!all_ppl_post[#Data], 2, 0)</f>
        <v>839637692</v>
      </c>
      <c r="C446" s="8" t="s">
        <v>1218</v>
      </c>
      <c r="D446" s="8" t="s">
        <v>1219</v>
      </c>
      <c r="E446" s="8" t="s">
        <v>937</v>
      </c>
      <c r="F446" s="8" t="s">
        <v>408</v>
      </c>
      <c r="G446" s="8" t="s">
        <v>526</v>
      </c>
      <c r="H446" s="8" t="s">
        <v>8741</v>
      </c>
      <c r="I446" s="7" t="str">
        <f>VLOOKUP(payroll_active[[#This Row],[Reports to Person]], [1]!all_people[#All], 2, 0)</f>
        <v>476546041</v>
      </c>
      <c r="J446" s="8" t="s">
        <v>8742</v>
      </c>
      <c r="K446" s="8" t="str">
        <f>VLOOKUP(payroll_active[[#This Row],[Works for Corrected Majority]],[1]!Table1[#Data],2,0)</f>
        <v>476549676</v>
      </c>
      <c r="L446" s="8" t="s">
        <v>8742</v>
      </c>
      <c r="M446" s="7" t="str">
        <f>VLOOKUP(payroll_active[[#This Row],[Works for Group -OLD]], [1]!all_groups[#All], 2, 0)</f>
        <v>476549676</v>
      </c>
      <c r="N446" s="6" t="s">
        <v>63</v>
      </c>
      <c r="O446" s="6" t="s">
        <v>62</v>
      </c>
      <c r="P446" s="6" t="s">
        <v>69</v>
      </c>
      <c r="Q446" s="7"/>
      <c r="R446" s="9" t="s">
        <v>8743</v>
      </c>
      <c r="S446" s="9" t="s">
        <v>8744</v>
      </c>
      <c r="T446" s="9" t="s">
        <v>8745</v>
      </c>
      <c r="U446" s="9" t="s">
        <v>8564</v>
      </c>
      <c r="V446" s="9" t="s">
        <v>8501</v>
      </c>
      <c r="W446" s="4"/>
      <c r="AI446" s="4"/>
      <c r="AJ446" s="4"/>
      <c r="AK446" s="4"/>
    </row>
    <row r="447" spans="1:37" x14ac:dyDescent="0.2">
      <c r="A447" s="6" t="s">
        <v>8233</v>
      </c>
      <c r="B447" s="7" t="str">
        <f>VLOOKUP(payroll_active[[#This Row],[Full Name]], [1]!all_ppl_post[#Data], 2, 0)</f>
        <v>476542349</v>
      </c>
      <c r="C447" s="8" t="s">
        <v>1867</v>
      </c>
      <c r="D447" s="8" t="s">
        <v>8234</v>
      </c>
      <c r="E447" s="8" t="s">
        <v>434</v>
      </c>
      <c r="F447" s="8" t="s">
        <v>408</v>
      </c>
      <c r="G447" s="8" t="s">
        <v>407</v>
      </c>
      <c r="H447" s="8" t="s">
        <v>9699</v>
      </c>
      <c r="I447" s="7" t="str">
        <f>VLOOKUP(payroll_active[[#This Row],[Reports to Person]], [1]!all_people[#All], 2, 0)</f>
        <v>476546096</v>
      </c>
      <c r="J447" s="8" t="s">
        <v>9700</v>
      </c>
      <c r="K447" s="8" t="str">
        <f>VLOOKUP(payroll_active[[#This Row],[Works for Corrected Majority]],[1]!Table1[#Data],2,0)</f>
        <v>476549397</v>
      </c>
      <c r="L447" s="8" t="s">
        <v>9700</v>
      </c>
      <c r="M447" s="7" t="str">
        <f>VLOOKUP(payroll_active[[#This Row],[Works for Group -OLD]], [1]!all_groups[#All], 2, 0)</f>
        <v>476549397</v>
      </c>
      <c r="N447" s="6" t="s">
        <v>63</v>
      </c>
      <c r="O447" s="6" t="s">
        <v>62</v>
      </c>
      <c r="P447" s="6" t="s">
        <v>69</v>
      </c>
      <c r="Q447" s="7"/>
      <c r="R447" s="9" t="s">
        <v>9701</v>
      </c>
      <c r="S447" s="9" t="s">
        <v>9702</v>
      </c>
      <c r="T447" s="9" t="s">
        <v>8512</v>
      </c>
      <c r="U447" s="9" t="s">
        <v>8515</v>
      </c>
      <c r="V447" s="9" t="s">
        <v>8501</v>
      </c>
      <c r="W447" s="4"/>
      <c r="AI447" s="4"/>
      <c r="AJ447" s="4"/>
      <c r="AK447" s="4"/>
    </row>
    <row r="448" spans="1:37" x14ac:dyDescent="0.2">
      <c r="A448" s="6" t="s">
        <v>8223</v>
      </c>
      <c r="B448" s="7" t="str">
        <f>VLOOKUP(payroll_active[[#This Row],[Full Name]], [1]!all_ppl_post[#Data], 2, 0)</f>
        <v>476542353</v>
      </c>
      <c r="C448" s="8" t="s">
        <v>8224</v>
      </c>
      <c r="D448" s="8" t="s">
        <v>8225</v>
      </c>
      <c r="E448" s="8" t="s">
        <v>4139</v>
      </c>
      <c r="F448" s="8" t="s">
        <v>408</v>
      </c>
      <c r="G448" s="8" t="s">
        <v>407</v>
      </c>
      <c r="H448" s="8" t="s">
        <v>9699</v>
      </c>
      <c r="I448" s="7" t="str">
        <f>VLOOKUP(payroll_active[[#This Row],[Reports to Person]], [1]!all_people[#All], 2, 0)</f>
        <v>476546096</v>
      </c>
      <c r="J448" s="8" t="s">
        <v>9700</v>
      </c>
      <c r="K448" s="8" t="str">
        <f>VLOOKUP(payroll_active[[#This Row],[Works for Corrected Majority]],[1]!Table1[#Data],2,0)</f>
        <v>476549397</v>
      </c>
      <c r="L448" s="8" t="s">
        <v>9700</v>
      </c>
      <c r="M448" s="7" t="str">
        <f>VLOOKUP(payroll_active[[#This Row],[Works for Group -OLD]], [1]!all_groups[#All], 2, 0)</f>
        <v>476549397</v>
      </c>
      <c r="N448" s="6" t="s">
        <v>63</v>
      </c>
      <c r="O448" s="6" t="s">
        <v>62</v>
      </c>
      <c r="P448" s="6" t="s">
        <v>69</v>
      </c>
      <c r="Q448" s="7"/>
      <c r="R448" s="9" t="s">
        <v>9703</v>
      </c>
      <c r="S448" s="9" t="s">
        <v>9702</v>
      </c>
      <c r="T448" s="9" t="s">
        <v>8512</v>
      </c>
      <c r="U448" s="9" t="s">
        <v>9337</v>
      </c>
      <c r="V448" s="9" t="s">
        <v>8501</v>
      </c>
      <c r="W448" s="4"/>
      <c r="AI448" s="4"/>
      <c r="AJ448" s="4"/>
      <c r="AK448" s="4"/>
    </row>
    <row r="449" spans="1:37" x14ac:dyDescent="0.2">
      <c r="A449" s="6" t="s">
        <v>8213</v>
      </c>
      <c r="B449" s="7" t="str">
        <f>VLOOKUP(payroll_active[[#This Row],[Full Name]], [1]!all_ppl_post[#Data], 2, 0)</f>
        <v>476542356</v>
      </c>
      <c r="C449" s="8" t="s">
        <v>8214</v>
      </c>
      <c r="D449" s="8" t="s">
        <v>7373</v>
      </c>
      <c r="E449" s="8" t="s">
        <v>8215</v>
      </c>
      <c r="F449" s="8" t="s">
        <v>408</v>
      </c>
      <c r="G449" s="8" t="s">
        <v>407</v>
      </c>
      <c r="H449" s="8" t="s">
        <v>9699</v>
      </c>
      <c r="I449" s="7" t="str">
        <f>VLOOKUP(payroll_active[[#This Row],[Reports to Person]], [1]!all_people[#All], 2, 0)</f>
        <v>476546096</v>
      </c>
      <c r="J449" s="8" t="s">
        <v>9700</v>
      </c>
      <c r="K449" s="8" t="str">
        <f>VLOOKUP(payroll_active[[#This Row],[Works for Corrected Majority]],[1]!Table1[#Data],2,0)</f>
        <v>476549397</v>
      </c>
      <c r="L449" s="8" t="s">
        <v>9700</v>
      </c>
      <c r="M449" s="7" t="str">
        <f>VLOOKUP(payroll_active[[#This Row],[Works for Group -OLD]], [1]!all_groups[#All], 2, 0)</f>
        <v>476549397</v>
      </c>
      <c r="N449" s="6" t="s">
        <v>63</v>
      </c>
      <c r="O449" s="6" t="s">
        <v>62</v>
      </c>
      <c r="P449" s="6" t="s">
        <v>69</v>
      </c>
      <c r="Q449" s="7"/>
      <c r="R449" s="9" t="s">
        <v>9704</v>
      </c>
      <c r="S449" s="9" t="s">
        <v>9702</v>
      </c>
      <c r="T449" s="9" t="s">
        <v>8512</v>
      </c>
      <c r="U449" s="9" t="s">
        <v>9705</v>
      </c>
      <c r="V449" s="9" t="s">
        <v>8501</v>
      </c>
      <c r="W449" s="4"/>
      <c r="AI449" s="4"/>
      <c r="AJ449" s="4"/>
      <c r="AK449" s="4"/>
    </row>
    <row r="450" spans="1:37" x14ac:dyDescent="0.2">
      <c r="A450" s="6" t="s">
        <v>8198</v>
      </c>
      <c r="B450" s="7" t="str">
        <f>VLOOKUP(payroll_active[[#This Row],[Full Name]], [1]!all_ppl_post[#Data], 2, 0)</f>
        <v>476542361</v>
      </c>
      <c r="C450" s="8" t="s">
        <v>8199</v>
      </c>
      <c r="D450" s="8" t="s">
        <v>8200</v>
      </c>
      <c r="E450" s="8" t="s">
        <v>434</v>
      </c>
      <c r="F450" s="8" t="s">
        <v>408</v>
      </c>
      <c r="G450" s="8" t="s">
        <v>407</v>
      </c>
      <c r="H450" s="8" t="s">
        <v>9699</v>
      </c>
      <c r="I450" s="7" t="str">
        <f>VLOOKUP(payroll_active[[#This Row],[Reports to Person]], [1]!all_people[#All], 2, 0)</f>
        <v>476546096</v>
      </c>
      <c r="J450" s="8" t="s">
        <v>9700</v>
      </c>
      <c r="K450" s="8" t="str">
        <f>VLOOKUP(payroll_active[[#This Row],[Works for Corrected Majority]],[1]!Table1[#Data],2,0)</f>
        <v>476549397</v>
      </c>
      <c r="L450" s="8" t="s">
        <v>9700</v>
      </c>
      <c r="M450" s="7" t="str">
        <f>VLOOKUP(payroll_active[[#This Row],[Works for Group -OLD]], [1]!all_groups[#All], 2, 0)</f>
        <v>476549397</v>
      </c>
      <c r="N450" s="6" t="s">
        <v>63</v>
      </c>
      <c r="O450" s="6" t="s">
        <v>62</v>
      </c>
      <c r="P450" s="6" t="s">
        <v>69</v>
      </c>
      <c r="Q450" s="7"/>
      <c r="R450" s="9" t="s">
        <v>9706</v>
      </c>
      <c r="S450" s="9" t="s">
        <v>9702</v>
      </c>
      <c r="T450" s="9" t="s">
        <v>8512</v>
      </c>
      <c r="U450" s="9" t="s">
        <v>8515</v>
      </c>
      <c r="V450" s="9" t="s">
        <v>8501</v>
      </c>
      <c r="W450" s="4"/>
      <c r="AI450" s="4"/>
      <c r="AJ450" s="4"/>
      <c r="AK450" s="4"/>
    </row>
    <row r="451" spans="1:37" x14ac:dyDescent="0.2">
      <c r="A451" s="6" t="s">
        <v>7577</v>
      </c>
      <c r="B451" s="7" t="str">
        <f>VLOOKUP(payroll_active[[#This Row],[Full Name]], [1]!all_ppl_post[#Data], 2, 0)</f>
        <v>476542854</v>
      </c>
      <c r="C451" s="8" t="s">
        <v>1425</v>
      </c>
      <c r="D451" s="8" t="s">
        <v>7578</v>
      </c>
      <c r="E451" s="8" t="s">
        <v>957</v>
      </c>
      <c r="F451" s="8" t="s">
        <v>408</v>
      </c>
      <c r="G451" s="8" t="s">
        <v>407</v>
      </c>
      <c r="H451" s="8" t="s">
        <v>9699</v>
      </c>
      <c r="I451" s="7" t="str">
        <f>VLOOKUP(payroll_active[[#This Row],[Reports to Person]], [1]!all_people[#All], 2, 0)</f>
        <v>476546096</v>
      </c>
      <c r="J451" s="8" t="s">
        <v>9700</v>
      </c>
      <c r="K451" s="8" t="str">
        <f>VLOOKUP(payroll_active[[#This Row],[Works for Corrected Majority]],[1]!Table1[#Data],2,0)</f>
        <v>476549397</v>
      </c>
      <c r="L451" s="8" t="s">
        <v>9700</v>
      </c>
      <c r="M451" s="7" t="str">
        <f>VLOOKUP(payroll_active[[#This Row],[Works for Group -OLD]], [1]!all_groups[#All], 2, 0)</f>
        <v>476549397</v>
      </c>
      <c r="N451" s="6" t="s">
        <v>63</v>
      </c>
      <c r="O451" s="6" t="s">
        <v>62</v>
      </c>
      <c r="P451" s="6" t="s">
        <v>69</v>
      </c>
      <c r="Q451" s="7"/>
      <c r="R451" s="9" t="s">
        <v>9707</v>
      </c>
      <c r="S451" s="9" t="s">
        <v>9702</v>
      </c>
      <c r="T451" s="9" t="s">
        <v>8512</v>
      </c>
      <c r="U451" s="9" t="s">
        <v>8630</v>
      </c>
      <c r="V451" s="9" t="s">
        <v>8501</v>
      </c>
      <c r="W451" s="4"/>
      <c r="AI451" s="4"/>
      <c r="AJ451" s="4"/>
      <c r="AK451" s="4"/>
    </row>
    <row r="452" spans="1:37" x14ac:dyDescent="0.2">
      <c r="A452" s="6" t="s">
        <v>7430</v>
      </c>
      <c r="B452" s="7" t="str">
        <f>VLOOKUP(payroll_active[[#This Row],[Full Name]], [1]!all_ppl_post[#Data], 2, 0)</f>
        <v>476543191</v>
      </c>
      <c r="C452" s="8" t="s">
        <v>7431</v>
      </c>
      <c r="D452" s="8" t="s">
        <v>7432</v>
      </c>
      <c r="E452" s="8" t="s">
        <v>426</v>
      </c>
      <c r="F452" s="8" t="s">
        <v>408</v>
      </c>
      <c r="G452" s="8" t="s">
        <v>407</v>
      </c>
      <c r="H452" s="8" t="s">
        <v>9699</v>
      </c>
      <c r="I452" s="7" t="str">
        <f>VLOOKUP(payroll_active[[#This Row],[Reports to Person]], [1]!all_people[#All], 2, 0)</f>
        <v>476546096</v>
      </c>
      <c r="J452" s="8" t="s">
        <v>9700</v>
      </c>
      <c r="K452" s="8" t="str">
        <f>VLOOKUP(payroll_active[[#This Row],[Works for Corrected Majority]],[1]!Table1[#Data],2,0)</f>
        <v>476549397</v>
      </c>
      <c r="L452" s="8" t="s">
        <v>9700</v>
      </c>
      <c r="M452" s="7" t="str">
        <f>VLOOKUP(payroll_active[[#This Row],[Works for Group -OLD]], [1]!all_groups[#All], 2, 0)</f>
        <v>476549397</v>
      </c>
      <c r="N452" s="6" t="s">
        <v>63</v>
      </c>
      <c r="O452" s="6" t="s">
        <v>62</v>
      </c>
      <c r="P452" s="6" t="s">
        <v>69</v>
      </c>
      <c r="Q452" s="7"/>
      <c r="R452" s="9" t="s">
        <v>9708</v>
      </c>
      <c r="S452" s="9" t="s">
        <v>9702</v>
      </c>
      <c r="T452" s="9" t="s">
        <v>8512</v>
      </c>
      <c r="U452" s="9" t="s">
        <v>8549</v>
      </c>
      <c r="V452" s="9" t="s">
        <v>8501</v>
      </c>
      <c r="W452" s="4"/>
      <c r="AI452" s="4"/>
      <c r="AJ452" s="4"/>
      <c r="AK452" s="4"/>
    </row>
    <row r="453" spans="1:37" x14ac:dyDescent="0.2">
      <c r="A453" s="6" t="s">
        <v>2534</v>
      </c>
      <c r="B453" s="7" t="str">
        <f>VLOOKUP(payroll_active[[#This Row],[Full Name]], [1]!all_ppl_post[#Data], 2, 0)</f>
        <v>625374663</v>
      </c>
      <c r="C453" s="8" t="s">
        <v>2535</v>
      </c>
      <c r="D453" s="8" t="s">
        <v>2536</v>
      </c>
      <c r="E453" s="8" t="s">
        <v>599</v>
      </c>
      <c r="F453" s="8" t="s">
        <v>408</v>
      </c>
      <c r="G453" s="8" t="s">
        <v>407</v>
      </c>
      <c r="H453" s="8" t="s">
        <v>9699</v>
      </c>
      <c r="I453" s="7" t="str">
        <f>VLOOKUP(payroll_active[[#This Row],[Reports to Person]], [1]!all_people[#All], 2, 0)</f>
        <v>476546096</v>
      </c>
      <c r="J453" s="8" t="s">
        <v>9700</v>
      </c>
      <c r="K453" s="8" t="str">
        <f>VLOOKUP(payroll_active[[#This Row],[Works for Corrected Majority]],[1]!Table1[#Data],2,0)</f>
        <v>476549397</v>
      </c>
      <c r="L453" s="8" t="s">
        <v>9700</v>
      </c>
      <c r="M453" s="7" t="str">
        <f>VLOOKUP(payroll_active[[#This Row],[Works for Group -OLD]], [1]!all_groups[#All], 2, 0)</f>
        <v>476549397</v>
      </c>
      <c r="N453" s="6" t="s">
        <v>63</v>
      </c>
      <c r="O453" s="6" t="s">
        <v>62</v>
      </c>
      <c r="P453" s="6" t="s">
        <v>69</v>
      </c>
      <c r="Q453" s="7"/>
      <c r="R453" s="9" t="s">
        <v>9709</v>
      </c>
      <c r="S453" s="9" t="s">
        <v>9702</v>
      </c>
      <c r="T453" s="9" t="s">
        <v>8512</v>
      </c>
      <c r="U453" s="9" t="s">
        <v>8621</v>
      </c>
      <c r="V453" s="9" t="s">
        <v>8501</v>
      </c>
      <c r="W453" s="4"/>
      <c r="AI453" s="4"/>
      <c r="AJ453" s="4"/>
      <c r="AK453" s="4"/>
    </row>
    <row r="454" spans="1:37" x14ac:dyDescent="0.2">
      <c r="A454" s="6" t="s">
        <v>6325</v>
      </c>
      <c r="B454" s="7" t="str">
        <f>VLOOKUP(payroll_active[[#This Row],[Full Name]], [1]!all_ppl_post[#Data], 2, 0)</f>
        <v>476544430</v>
      </c>
      <c r="C454" s="8" t="s">
        <v>6326</v>
      </c>
      <c r="D454" s="8" t="s">
        <v>6327</v>
      </c>
      <c r="E454" s="8" t="s">
        <v>521</v>
      </c>
      <c r="F454" s="8" t="s">
        <v>408</v>
      </c>
      <c r="G454" s="8" t="s">
        <v>526</v>
      </c>
      <c r="H454" s="8" t="s">
        <v>2525</v>
      </c>
      <c r="I454" s="7" t="str">
        <f>VLOOKUP(payroll_active[[#This Row],[Reports to Person]], [1]!all_people[#All], 2, 0)</f>
        <v>476546192</v>
      </c>
      <c r="J454" s="8" t="s">
        <v>8992</v>
      </c>
      <c r="K454" s="8" t="str">
        <f>VLOOKUP(payroll_active[[#This Row],[Works for Corrected Majority]],[1]!Table1[#Data],2,0)</f>
        <v>476548968</v>
      </c>
      <c r="L454" s="8" t="s">
        <v>8992</v>
      </c>
      <c r="M454" s="7" t="str">
        <f>VLOOKUP(payroll_active[[#This Row],[Works for Group -OLD]], [1]!all_groups[#All], 2, 0)</f>
        <v>476548968</v>
      </c>
      <c r="N454" s="6" t="s">
        <v>63</v>
      </c>
      <c r="O454" s="6" t="s">
        <v>62</v>
      </c>
      <c r="P454" s="6" t="s">
        <v>69</v>
      </c>
      <c r="Q454" s="7"/>
      <c r="R454" s="9" t="s">
        <v>8996</v>
      </c>
      <c r="S454" s="9" t="s">
        <v>8994</v>
      </c>
      <c r="T454" s="9" t="s">
        <v>8952</v>
      </c>
      <c r="U454" s="9" t="s">
        <v>8507</v>
      </c>
      <c r="V454" s="9" t="s">
        <v>8501</v>
      </c>
      <c r="W454" s="4"/>
      <c r="AI454" s="4"/>
      <c r="AJ454" s="4"/>
      <c r="AK454" s="4"/>
    </row>
    <row r="455" spans="1:37" x14ac:dyDescent="0.2">
      <c r="A455" s="6" t="s">
        <v>6307</v>
      </c>
      <c r="B455" s="7" t="str">
        <f>VLOOKUP(payroll_active[[#This Row],[Full Name]], [1]!all_ppl_post[#Data], 2, 0)</f>
        <v>476544439</v>
      </c>
      <c r="C455" s="8" t="s">
        <v>6308</v>
      </c>
      <c r="D455" s="8" t="s">
        <v>6309</v>
      </c>
      <c r="E455" s="8" t="s">
        <v>434</v>
      </c>
      <c r="F455" s="8" t="s">
        <v>408</v>
      </c>
      <c r="G455" s="8" t="s">
        <v>526</v>
      </c>
      <c r="H455" s="8" t="s">
        <v>2525</v>
      </c>
      <c r="I455" s="7" t="str">
        <f>VLOOKUP(payroll_active[[#This Row],[Reports to Person]], [1]!all_people[#All], 2, 0)</f>
        <v>476546192</v>
      </c>
      <c r="J455" s="8" t="s">
        <v>8992</v>
      </c>
      <c r="K455" s="8" t="str">
        <f>VLOOKUP(payroll_active[[#This Row],[Works for Corrected Majority]],[1]!Table1[#Data],2,0)</f>
        <v>476548968</v>
      </c>
      <c r="L455" s="8" t="s">
        <v>8992</v>
      </c>
      <c r="M455" s="7" t="str">
        <f>VLOOKUP(payroll_active[[#This Row],[Works for Group -OLD]], [1]!all_groups[#All], 2, 0)</f>
        <v>476548968</v>
      </c>
      <c r="N455" s="6" t="s">
        <v>63</v>
      </c>
      <c r="O455" s="6" t="s">
        <v>62</v>
      </c>
      <c r="P455" s="6" t="s">
        <v>69</v>
      </c>
      <c r="Q455" s="7"/>
      <c r="R455" s="9" t="s">
        <v>8997</v>
      </c>
      <c r="S455" s="9" t="s">
        <v>8994</v>
      </c>
      <c r="T455" s="9" t="s">
        <v>8952</v>
      </c>
      <c r="U455" s="9" t="s">
        <v>8515</v>
      </c>
      <c r="V455" s="9" t="s">
        <v>8501</v>
      </c>
      <c r="W455" s="4"/>
      <c r="AI455" s="4"/>
      <c r="AJ455" s="4"/>
      <c r="AK455" s="4"/>
    </row>
    <row r="456" spans="1:37" x14ac:dyDescent="0.2">
      <c r="A456" s="6" t="s">
        <v>5293</v>
      </c>
      <c r="B456" s="7" t="str">
        <f>VLOOKUP(payroll_active[[#This Row],[Full Name]], [1]!all_ppl_post[#Data], 2, 0)</f>
        <v>476545647</v>
      </c>
      <c r="C456" s="8" t="s">
        <v>5294</v>
      </c>
      <c r="D456" s="8" t="s">
        <v>5295</v>
      </c>
      <c r="E456" s="8" t="s">
        <v>426</v>
      </c>
      <c r="F456" s="8" t="s">
        <v>408</v>
      </c>
      <c r="G456" s="8" t="s">
        <v>407</v>
      </c>
      <c r="H456" s="8" t="s">
        <v>2525</v>
      </c>
      <c r="I456" s="7" t="str">
        <f>VLOOKUP(payroll_active[[#This Row],[Reports to Person]], [1]!all_people[#All], 2, 0)</f>
        <v>476546192</v>
      </c>
      <c r="J456" s="8" t="s">
        <v>8992</v>
      </c>
      <c r="K456" s="8" t="str">
        <f>VLOOKUP(payroll_active[[#This Row],[Works for Corrected Majority]],[1]!Table1[#Data],2,0)</f>
        <v>476548968</v>
      </c>
      <c r="L456" s="8" t="s">
        <v>8992</v>
      </c>
      <c r="M456" s="7" t="str">
        <f>VLOOKUP(payroll_active[[#This Row],[Works for Group -OLD]], [1]!all_groups[#All], 2, 0)</f>
        <v>476548968</v>
      </c>
      <c r="N456" s="6" t="s">
        <v>63</v>
      </c>
      <c r="O456" s="6" t="s">
        <v>62</v>
      </c>
      <c r="P456" s="6" t="s">
        <v>69</v>
      </c>
      <c r="Q456" s="7"/>
      <c r="R456" s="9" t="s">
        <v>8993</v>
      </c>
      <c r="S456" s="9" t="s">
        <v>8994</v>
      </c>
      <c r="T456" s="9" t="s">
        <v>8512</v>
      </c>
      <c r="U456" s="9" t="s">
        <v>8549</v>
      </c>
      <c r="V456" s="9" t="s">
        <v>8501</v>
      </c>
      <c r="W456" s="4"/>
      <c r="AI456" s="4"/>
      <c r="AJ456" s="4"/>
      <c r="AK456" s="4"/>
    </row>
    <row r="457" spans="1:37" x14ac:dyDescent="0.2">
      <c r="A457" s="6" t="s">
        <v>5201</v>
      </c>
      <c r="B457" s="7" t="str">
        <f>VLOOKUP(payroll_active[[#This Row],[Full Name]], [1]!all_ppl_post[#Data], 2, 0)</f>
        <v>476545841</v>
      </c>
      <c r="C457" s="8" t="s">
        <v>5202</v>
      </c>
      <c r="D457" s="8" t="s">
        <v>5203</v>
      </c>
      <c r="E457" s="8" t="s">
        <v>434</v>
      </c>
      <c r="F457" s="8" t="s">
        <v>408</v>
      </c>
      <c r="G457" s="8" t="s">
        <v>526</v>
      </c>
      <c r="H457" s="8" t="s">
        <v>2525</v>
      </c>
      <c r="I457" s="7" t="str">
        <f>VLOOKUP(payroll_active[[#This Row],[Reports to Person]], [1]!all_people[#All], 2, 0)</f>
        <v>476546192</v>
      </c>
      <c r="J457" s="8" t="s">
        <v>8992</v>
      </c>
      <c r="K457" s="8" t="str">
        <f>VLOOKUP(payroll_active[[#This Row],[Works for Corrected Majority]],[1]!Table1[#Data],2,0)</f>
        <v>476548968</v>
      </c>
      <c r="L457" s="8" t="s">
        <v>8992</v>
      </c>
      <c r="M457" s="7" t="str">
        <f>VLOOKUP(payroll_active[[#This Row],[Works for Group -OLD]], [1]!all_groups[#All], 2, 0)</f>
        <v>476548968</v>
      </c>
      <c r="N457" s="6" t="s">
        <v>63</v>
      </c>
      <c r="O457" s="6" t="s">
        <v>62</v>
      </c>
      <c r="P457" s="6" t="s">
        <v>69</v>
      </c>
      <c r="Q457" s="7"/>
      <c r="R457" s="9" t="s">
        <v>8995</v>
      </c>
      <c r="S457" s="9" t="s">
        <v>8994</v>
      </c>
      <c r="T457" s="9" t="s">
        <v>8952</v>
      </c>
      <c r="U457" s="9" t="s">
        <v>8515</v>
      </c>
      <c r="V457" s="9" t="s">
        <v>8501</v>
      </c>
      <c r="W457" s="4"/>
      <c r="AI457" s="4"/>
      <c r="AJ457" s="4"/>
      <c r="AK457" s="4"/>
    </row>
    <row r="458" spans="1:37" x14ac:dyDescent="0.2">
      <c r="A458" s="6" t="s">
        <v>6224</v>
      </c>
      <c r="B458" s="7" t="str">
        <f>VLOOKUP(payroll_active[[#This Row],[Full Name]], [1]!all_ppl_post[#Data], 2, 0)</f>
        <v>476544481</v>
      </c>
      <c r="C458" s="8" t="s">
        <v>6225</v>
      </c>
      <c r="D458" s="8" t="s">
        <v>6226</v>
      </c>
      <c r="E458" s="8" t="s">
        <v>6227</v>
      </c>
      <c r="F458" s="8" t="s">
        <v>408</v>
      </c>
      <c r="G458" s="8" t="s">
        <v>526</v>
      </c>
      <c r="H458" s="8" t="s">
        <v>8919</v>
      </c>
      <c r="I458" s="7" t="str">
        <f>VLOOKUP(payroll_active[[#This Row],[Reports to Person]], [1]!all_people[#All], 2, 0)</f>
        <v>476547240</v>
      </c>
      <c r="J458" s="8" t="s">
        <v>8920</v>
      </c>
      <c r="K458" s="8" t="str">
        <f>VLOOKUP(payroll_active[[#This Row],[Works for Corrected Majority]],[1]!Table1[#Data],2,0)</f>
        <v>558451197</v>
      </c>
      <c r="L458" s="8" t="s">
        <v>8920</v>
      </c>
      <c r="M458" s="7" t="str">
        <f>VLOOKUP(payroll_active[[#This Row],[Works for Group -OLD]], [1]!all_groups[#All], 2, 0)</f>
        <v>558451197</v>
      </c>
      <c r="N458" s="6" t="s">
        <v>63</v>
      </c>
      <c r="O458" s="6" t="s">
        <v>62</v>
      </c>
      <c r="P458" s="6" t="s">
        <v>69</v>
      </c>
      <c r="Q458" s="7"/>
      <c r="R458" s="9" t="s">
        <v>8929</v>
      </c>
      <c r="S458" s="9" t="s">
        <v>8922</v>
      </c>
      <c r="T458" s="9" t="s">
        <v>8926</v>
      </c>
      <c r="U458" s="9" t="s">
        <v>8930</v>
      </c>
      <c r="V458" s="9" t="s">
        <v>8501</v>
      </c>
      <c r="W458" s="4"/>
      <c r="AI458" s="4"/>
      <c r="AJ458" s="4"/>
      <c r="AK458" s="4"/>
    </row>
    <row r="459" spans="1:37" x14ac:dyDescent="0.2">
      <c r="A459" s="6" t="s">
        <v>6220</v>
      </c>
      <c r="B459" s="7" t="str">
        <f>VLOOKUP(payroll_active[[#This Row],[Full Name]], [1]!all_ppl_post[#Data], 2, 0)</f>
        <v>476544486</v>
      </c>
      <c r="C459" s="8" t="s">
        <v>454</v>
      </c>
      <c r="D459" s="8" t="s">
        <v>6221</v>
      </c>
      <c r="E459" s="8" t="s">
        <v>434</v>
      </c>
      <c r="F459" s="8" t="s">
        <v>408</v>
      </c>
      <c r="G459" s="8" t="s">
        <v>526</v>
      </c>
      <c r="H459" s="8" t="s">
        <v>8919</v>
      </c>
      <c r="I459" s="7" t="str">
        <f>VLOOKUP(payroll_active[[#This Row],[Reports to Person]], [1]!all_people[#All], 2, 0)</f>
        <v>476547240</v>
      </c>
      <c r="J459" s="8" t="s">
        <v>8920</v>
      </c>
      <c r="K459" s="8" t="str">
        <f>VLOOKUP(payroll_active[[#This Row],[Works for Corrected Majority]],[1]!Table1[#Data],2,0)</f>
        <v>558451197</v>
      </c>
      <c r="L459" s="8" t="s">
        <v>8920</v>
      </c>
      <c r="M459" s="7" t="str">
        <f>VLOOKUP(payroll_active[[#This Row],[Works for Group -OLD]], [1]!all_groups[#All], 2, 0)</f>
        <v>558451197</v>
      </c>
      <c r="N459" s="6" t="s">
        <v>63</v>
      </c>
      <c r="O459" s="6" t="s">
        <v>62</v>
      </c>
      <c r="P459" s="6" t="s">
        <v>69</v>
      </c>
      <c r="Q459" s="7"/>
      <c r="R459" s="9" t="s">
        <v>8931</v>
      </c>
      <c r="S459" s="9" t="s">
        <v>8922</v>
      </c>
      <c r="T459" s="9" t="s">
        <v>8932</v>
      </c>
      <c r="U459" s="9" t="s">
        <v>8515</v>
      </c>
      <c r="V459" s="9" t="s">
        <v>8501</v>
      </c>
      <c r="W459" s="4"/>
      <c r="AI459" s="4"/>
      <c r="AJ459" s="4"/>
      <c r="AK459" s="4"/>
    </row>
    <row r="460" spans="1:37" x14ac:dyDescent="0.2">
      <c r="A460" s="6" t="s">
        <v>6216</v>
      </c>
      <c r="B460" s="7" t="str">
        <f>VLOOKUP(payroll_active[[#This Row],[Full Name]], [1]!all_ppl_post[#Data], 2, 0)</f>
        <v>476544495</v>
      </c>
      <c r="C460" s="8" t="s">
        <v>2728</v>
      </c>
      <c r="D460" s="8" t="s">
        <v>6217</v>
      </c>
      <c r="E460" s="8" t="s">
        <v>375</v>
      </c>
      <c r="F460" s="8" t="s">
        <v>408</v>
      </c>
      <c r="G460" s="8" t="s">
        <v>407</v>
      </c>
      <c r="H460" s="8" t="s">
        <v>8919</v>
      </c>
      <c r="I460" s="7" t="str">
        <f>VLOOKUP(payroll_active[[#This Row],[Reports to Person]], [1]!all_people[#All], 2, 0)</f>
        <v>476547240</v>
      </c>
      <c r="J460" s="8" t="s">
        <v>8920</v>
      </c>
      <c r="K460" s="8" t="str">
        <f>VLOOKUP(payroll_active[[#This Row],[Works for Corrected Majority]],[1]!Table1[#Data],2,0)</f>
        <v>558451197</v>
      </c>
      <c r="L460" s="8" t="s">
        <v>8920</v>
      </c>
      <c r="M460" s="7" t="str">
        <f>VLOOKUP(payroll_active[[#This Row],[Works for Group -OLD]], [1]!all_groups[#All], 2, 0)</f>
        <v>558451197</v>
      </c>
      <c r="N460" s="6" t="s">
        <v>63</v>
      </c>
      <c r="O460" s="6" t="s">
        <v>62</v>
      </c>
      <c r="P460" s="6" t="s">
        <v>69</v>
      </c>
      <c r="Q460" s="7"/>
      <c r="R460" s="9" t="s">
        <v>8936</v>
      </c>
      <c r="S460" s="9" t="s">
        <v>8922</v>
      </c>
      <c r="T460" s="9" t="s">
        <v>8512</v>
      </c>
      <c r="U460" s="9" t="s">
        <v>8544</v>
      </c>
      <c r="V460" s="9" t="s">
        <v>8501</v>
      </c>
      <c r="W460" s="4"/>
      <c r="AI460" s="4"/>
      <c r="AJ460" s="4"/>
      <c r="AK460" s="4"/>
    </row>
    <row r="461" spans="1:37" x14ac:dyDescent="0.2">
      <c r="A461" s="6" t="s">
        <v>6161</v>
      </c>
      <c r="B461" s="7" t="str">
        <f>VLOOKUP(payroll_active[[#This Row],[Full Name]], [1]!all_ppl_post[#Data], 2, 0)</f>
        <v>476544590</v>
      </c>
      <c r="C461" s="8" t="s">
        <v>6162</v>
      </c>
      <c r="D461" s="8" t="s">
        <v>2392</v>
      </c>
      <c r="E461" s="8" t="s">
        <v>6163</v>
      </c>
      <c r="F461" s="8" t="s">
        <v>408</v>
      </c>
      <c r="G461" s="8" t="s">
        <v>407</v>
      </c>
      <c r="H461" s="8" t="s">
        <v>8919</v>
      </c>
      <c r="I461" s="7" t="str">
        <f>VLOOKUP(payroll_active[[#This Row],[Reports to Person]], [1]!all_people[#All], 2, 0)</f>
        <v>476547240</v>
      </c>
      <c r="J461" s="8" t="s">
        <v>8920</v>
      </c>
      <c r="K461" s="8" t="str">
        <f>VLOOKUP(payroll_active[[#This Row],[Works for Corrected Majority]],[1]!Table1[#Data],2,0)</f>
        <v>558451197</v>
      </c>
      <c r="L461" s="8" t="s">
        <v>8920</v>
      </c>
      <c r="M461" s="7" t="str">
        <f>VLOOKUP(payroll_active[[#This Row],[Works for Group -OLD]], [1]!all_groups[#All], 2, 0)</f>
        <v>558451197</v>
      </c>
      <c r="N461" s="6" t="s">
        <v>63</v>
      </c>
      <c r="O461" s="6" t="s">
        <v>62</v>
      </c>
      <c r="P461" s="6" t="s">
        <v>69</v>
      </c>
      <c r="Q461" s="7"/>
      <c r="R461" s="9" t="s">
        <v>8939</v>
      </c>
      <c r="S461" s="9" t="s">
        <v>8922</v>
      </c>
      <c r="T461" s="9" t="s">
        <v>8512</v>
      </c>
      <c r="U461" s="9" t="s">
        <v>8940</v>
      </c>
      <c r="V461" s="9" t="s">
        <v>8501</v>
      </c>
      <c r="W461" s="4"/>
      <c r="AI461" s="4"/>
      <c r="AJ461" s="4"/>
      <c r="AK461" s="4"/>
    </row>
    <row r="462" spans="1:37" x14ac:dyDescent="0.2">
      <c r="A462" s="6" t="s">
        <v>5305</v>
      </c>
      <c r="B462" s="7" t="str">
        <f>VLOOKUP(payroll_active[[#This Row],[Full Name]], [1]!all_ppl_post[#Data], 2, 0)</f>
        <v>476545642</v>
      </c>
      <c r="C462" s="8" t="s">
        <v>5306</v>
      </c>
      <c r="D462" s="8" t="s">
        <v>5307</v>
      </c>
      <c r="E462" s="8" t="s">
        <v>781</v>
      </c>
      <c r="F462" s="8" t="s">
        <v>408</v>
      </c>
      <c r="G462" s="8" t="s">
        <v>407</v>
      </c>
      <c r="H462" s="8" t="s">
        <v>8919</v>
      </c>
      <c r="I462" s="7" t="str">
        <f>VLOOKUP(payroll_active[[#This Row],[Reports to Person]], [1]!all_people[#All], 2, 0)</f>
        <v>476547240</v>
      </c>
      <c r="J462" s="8" t="s">
        <v>8920</v>
      </c>
      <c r="K462" s="8" t="str">
        <f>VLOOKUP(payroll_active[[#This Row],[Works for Corrected Majority]],[1]!Table1[#Data],2,0)</f>
        <v>558451197</v>
      </c>
      <c r="L462" s="8" t="s">
        <v>8920</v>
      </c>
      <c r="M462" s="7" t="str">
        <f>VLOOKUP(payroll_active[[#This Row],[Works for Group -OLD]], [1]!all_groups[#All], 2, 0)</f>
        <v>558451197</v>
      </c>
      <c r="N462" s="6" t="s">
        <v>63</v>
      </c>
      <c r="O462" s="6" t="s">
        <v>62</v>
      </c>
      <c r="P462" s="6" t="s">
        <v>69</v>
      </c>
      <c r="Q462" s="7"/>
      <c r="R462" s="9" t="s">
        <v>8933</v>
      </c>
      <c r="S462" s="9" t="s">
        <v>8922</v>
      </c>
      <c r="T462" s="9" t="s">
        <v>8512</v>
      </c>
      <c r="U462" s="9" t="s">
        <v>8934</v>
      </c>
      <c r="V462" s="9" t="s">
        <v>8501</v>
      </c>
      <c r="W462" s="4"/>
      <c r="AI462" s="4"/>
      <c r="AJ462" s="4"/>
      <c r="AK462" s="4"/>
    </row>
    <row r="463" spans="1:37" x14ac:dyDescent="0.2">
      <c r="A463" s="6" t="s">
        <v>4523</v>
      </c>
      <c r="B463" s="7" t="str">
        <f>VLOOKUP(payroll_active[[#This Row],[Full Name]], [1]!all_ppl_post[#Data], 2, 0)</f>
        <v>476546996</v>
      </c>
      <c r="C463" s="8" t="s">
        <v>2762</v>
      </c>
      <c r="D463" s="8" t="s">
        <v>4524</v>
      </c>
      <c r="E463" s="8" t="s">
        <v>440</v>
      </c>
      <c r="F463" s="8" t="s">
        <v>408</v>
      </c>
      <c r="G463" s="8" t="s">
        <v>407</v>
      </c>
      <c r="H463" s="8" t="s">
        <v>8919</v>
      </c>
      <c r="I463" s="7" t="str">
        <f>VLOOKUP(payroll_active[[#This Row],[Reports to Person]], [1]!all_people[#All], 2, 0)</f>
        <v>476547240</v>
      </c>
      <c r="J463" s="8" t="s">
        <v>8920</v>
      </c>
      <c r="K463" s="8" t="str">
        <f>VLOOKUP(payroll_active[[#This Row],[Works for Corrected Majority]],[1]!Table1[#Data],2,0)</f>
        <v>558451197</v>
      </c>
      <c r="L463" s="8" t="s">
        <v>8920</v>
      </c>
      <c r="M463" s="7" t="str">
        <f>VLOOKUP(payroll_active[[#This Row],[Works for Group -OLD]], [1]!all_groups[#All], 2, 0)</f>
        <v>558451197</v>
      </c>
      <c r="N463" s="6" t="s">
        <v>63</v>
      </c>
      <c r="O463" s="6" t="s">
        <v>62</v>
      </c>
      <c r="P463" s="6" t="s">
        <v>69</v>
      </c>
      <c r="Q463" s="7"/>
      <c r="R463" s="9" t="s">
        <v>8935</v>
      </c>
      <c r="S463" s="9" t="s">
        <v>8922</v>
      </c>
      <c r="T463" s="9" t="s">
        <v>8512</v>
      </c>
      <c r="U463" s="9" t="s">
        <v>8590</v>
      </c>
      <c r="V463" s="9" t="s">
        <v>8501</v>
      </c>
      <c r="W463" s="4"/>
      <c r="AI463" s="4"/>
      <c r="AJ463" s="4"/>
      <c r="AK463" s="4"/>
    </row>
    <row r="464" spans="1:37" x14ac:dyDescent="0.2">
      <c r="A464" s="6" t="s">
        <v>4512</v>
      </c>
      <c r="B464" s="7" t="str">
        <f>VLOOKUP(payroll_active[[#This Row],[Full Name]], [1]!all_ppl_post[#Data], 2, 0)</f>
        <v>476547003</v>
      </c>
      <c r="C464" s="8" t="s">
        <v>4513</v>
      </c>
      <c r="D464" s="8" t="s">
        <v>4514</v>
      </c>
      <c r="E464" s="8" t="s">
        <v>856</v>
      </c>
      <c r="F464" s="8" t="s">
        <v>408</v>
      </c>
      <c r="G464" s="8" t="s">
        <v>407</v>
      </c>
      <c r="H464" s="8" t="s">
        <v>8919</v>
      </c>
      <c r="I464" s="7" t="str">
        <f>VLOOKUP(payroll_active[[#This Row],[Reports to Person]], [1]!all_people[#All], 2, 0)</f>
        <v>476547240</v>
      </c>
      <c r="J464" s="8" t="s">
        <v>8920</v>
      </c>
      <c r="K464" s="8" t="str">
        <f>VLOOKUP(payroll_active[[#This Row],[Works for Corrected Majority]],[1]!Table1[#Data],2,0)</f>
        <v>558451197</v>
      </c>
      <c r="L464" s="8" t="s">
        <v>8920</v>
      </c>
      <c r="M464" s="7" t="str">
        <f>VLOOKUP(payroll_active[[#This Row],[Works for Group -OLD]], [1]!all_groups[#All], 2, 0)</f>
        <v>558451197</v>
      </c>
      <c r="N464" s="6" t="s">
        <v>63</v>
      </c>
      <c r="O464" s="6" t="s">
        <v>62</v>
      </c>
      <c r="P464" s="6" t="s">
        <v>69</v>
      </c>
      <c r="Q464" s="7"/>
      <c r="R464" s="9" t="s">
        <v>8921</v>
      </c>
      <c r="S464" s="9" t="s">
        <v>8922</v>
      </c>
      <c r="T464" s="9" t="s">
        <v>8512</v>
      </c>
      <c r="U464" s="9" t="s">
        <v>8923</v>
      </c>
      <c r="V464" s="9" t="s">
        <v>8501</v>
      </c>
      <c r="W464" s="4"/>
      <c r="AI464" s="4"/>
      <c r="AJ464" s="4"/>
      <c r="AK464" s="4"/>
    </row>
    <row r="465" spans="1:37" x14ac:dyDescent="0.2">
      <c r="A465" s="6" t="s">
        <v>4497</v>
      </c>
      <c r="B465" s="7" t="str">
        <f>VLOOKUP(payroll_active[[#This Row],[Full Name]], [1]!all_ppl_post[#Data], 2, 0)</f>
        <v>476547018</v>
      </c>
      <c r="C465" s="8" t="s">
        <v>1899</v>
      </c>
      <c r="D465" s="8" t="s">
        <v>4498</v>
      </c>
      <c r="E465" s="8" t="s">
        <v>2104</v>
      </c>
      <c r="F465" s="8" t="s">
        <v>408</v>
      </c>
      <c r="G465" s="8" t="s">
        <v>526</v>
      </c>
      <c r="H465" s="8" t="s">
        <v>8919</v>
      </c>
      <c r="I465" s="7" t="str">
        <f>VLOOKUP(payroll_active[[#This Row],[Reports to Person]], [1]!all_people[#All], 2, 0)</f>
        <v>476547240</v>
      </c>
      <c r="J465" s="8" t="s">
        <v>8920</v>
      </c>
      <c r="K465" s="8" t="str">
        <f>VLOOKUP(payroll_active[[#This Row],[Works for Corrected Majority]],[1]!Table1[#Data],2,0)</f>
        <v>558451197</v>
      </c>
      <c r="L465" s="8" t="s">
        <v>8920</v>
      </c>
      <c r="M465" s="7" t="str">
        <f>VLOOKUP(payroll_active[[#This Row],[Works for Group -OLD]], [1]!all_groups[#All], 2, 0)</f>
        <v>558451197</v>
      </c>
      <c r="N465" s="6" t="s">
        <v>63</v>
      </c>
      <c r="O465" s="6" t="s">
        <v>62</v>
      </c>
      <c r="P465" s="6" t="s">
        <v>69</v>
      </c>
      <c r="Q465" s="7"/>
      <c r="R465" s="9" t="s">
        <v>8928</v>
      </c>
      <c r="S465" s="9" t="s">
        <v>8922</v>
      </c>
      <c r="T465" s="9" t="s">
        <v>8926</v>
      </c>
      <c r="U465" s="9" t="s">
        <v>8536</v>
      </c>
      <c r="V465" s="9" t="s">
        <v>8501</v>
      </c>
      <c r="W465" s="4"/>
      <c r="AI465" s="4"/>
      <c r="AJ465" s="4"/>
      <c r="AK465" s="4"/>
    </row>
    <row r="466" spans="1:37" x14ac:dyDescent="0.2">
      <c r="A466" s="6" t="s">
        <v>4474</v>
      </c>
      <c r="B466" s="7" t="str">
        <f>VLOOKUP(payroll_active[[#This Row],[Full Name]], [1]!all_ppl_post[#Data], 2, 0)</f>
        <v>476547040</v>
      </c>
      <c r="C466" s="8" t="s">
        <v>4475</v>
      </c>
      <c r="D466" s="8" t="s">
        <v>4476</v>
      </c>
      <c r="E466" s="8" t="s">
        <v>4477</v>
      </c>
      <c r="F466" s="8" t="s">
        <v>408</v>
      </c>
      <c r="G466" s="8" t="s">
        <v>526</v>
      </c>
      <c r="H466" s="8" t="s">
        <v>8919</v>
      </c>
      <c r="I466" s="7" t="str">
        <f>VLOOKUP(payroll_active[[#This Row],[Reports to Person]], [1]!all_people[#All], 2, 0)</f>
        <v>476547240</v>
      </c>
      <c r="J466" s="8" t="s">
        <v>8920</v>
      </c>
      <c r="K466" s="8" t="str">
        <f>VLOOKUP(payroll_active[[#This Row],[Works for Corrected Majority]],[1]!Table1[#Data],2,0)</f>
        <v>558451197</v>
      </c>
      <c r="L466" s="8" t="s">
        <v>8920</v>
      </c>
      <c r="M466" s="7" t="str">
        <f>VLOOKUP(payroll_active[[#This Row],[Works for Group -OLD]], [1]!all_groups[#All], 2, 0)</f>
        <v>558451197</v>
      </c>
      <c r="N466" s="6" t="s">
        <v>63</v>
      </c>
      <c r="O466" s="6" t="s">
        <v>62</v>
      </c>
      <c r="P466" s="6" t="s">
        <v>69</v>
      </c>
      <c r="Q466" s="7"/>
      <c r="R466" s="9" t="s">
        <v>8937</v>
      </c>
      <c r="S466" s="9" t="s">
        <v>8922</v>
      </c>
      <c r="T466" s="9" t="s">
        <v>8926</v>
      </c>
      <c r="U466" s="9" t="s">
        <v>8938</v>
      </c>
      <c r="V466" s="9" t="s">
        <v>8501</v>
      </c>
      <c r="W466" s="4"/>
      <c r="AI466" s="4"/>
      <c r="AJ466" s="4"/>
      <c r="AK466" s="4"/>
    </row>
    <row r="467" spans="1:37" x14ac:dyDescent="0.2">
      <c r="A467" s="6" t="s">
        <v>3887</v>
      </c>
      <c r="B467" s="7" t="str">
        <f>VLOOKUP(payroll_active[[#This Row],[Full Name]], [1]!all_ppl_post[#Data], 2, 0)</f>
        <v>567260555</v>
      </c>
      <c r="C467" s="8" t="s">
        <v>2137</v>
      </c>
      <c r="D467" s="8" t="s">
        <v>3888</v>
      </c>
      <c r="E467" s="8" t="s">
        <v>827</v>
      </c>
      <c r="F467" s="8" t="s">
        <v>408</v>
      </c>
      <c r="G467" s="8" t="s">
        <v>407</v>
      </c>
      <c r="H467" s="8" t="s">
        <v>8919</v>
      </c>
      <c r="I467" s="7" t="str">
        <f>VLOOKUP(payroll_active[[#This Row],[Reports to Person]], [1]!all_people[#All], 2, 0)</f>
        <v>476547240</v>
      </c>
      <c r="J467" s="8" t="s">
        <v>8920</v>
      </c>
      <c r="K467" s="8" t="str">
        <f>VLOOKUP(payroll_active[[#This Row],[Works for Corrected Majority]],[1]!Table1[#Data],2,0)</f>
        <v>558451197</v>
      </c>
      <c r="L467" s="8" t="s">
        <v>8920</v>
      </c>
      <c r="M467" s="7" t="str">
        <f>VLOOKUP(payroll_active[[#This Row],[Works for Group -OLD]], [1]!all_groups[#All], 2, 0)</f>
        <v>558451197</v>
      </c>
      <c r="N467" s="6" t="s">
        <v>63</v>
      </c>
      <c r="O467" s="6" t="s">
        <v>62</v>
      </c>
      <c r="P467" s="6" t="s">
        <v>69</v>
      </c>
      <c r="Q467" s="7"/>
      <c r="R467" s="9" t="s">
        <v>8924</v>
      </c>
      <c r="S467" s="9" t="s">
        <v>8922</v>
      </c>
      <c r="T467" s="9" t="s">
        <v>8512</v>
      </c>
      <c r="U467" s="9" t="s">
        <v>8709</v>
      </c>
      <c r="V467" s="9" t="s">
        <v>8501</v>
      </c>
      <c r="W467" s="4"/>
      <c r="AI467" s="4"/>
      <c r="AJ467" s="4"/>
      <c r="AK467" s="4"/>
    </row>
    <row r="468" spans="1:37" x14ac:dyDescent="0.2">
      <c r="A468" s="6" t="s">
        <v>3748</v>
      </c>
      <c r="B468" s="7" t="str">
        <f>VLOOKUP(payroll_active[[#This Row],[Full Name]], [1]!all_ppl_post[#Data], 2, 0)</f>
        <v>567678581</v>
      </c>
      <c r="C468" s="8" t="s">
        <v>3749</v>
      </c>
      <c r="D468" s="8" t="s">
        <v>3750</v>
      </c>
      <c r="E468" s="8" t="s">
        <v>827</v>
      </c>
      <c r="F468" s="8" t="s">
        <v>408</v>
      </c>
      <c r="G468" s="8" t="s">
        <v>407</v>
      </c>
      <c r="H468" s="8" t="s">
        <v>8919</v>
      </c>
      <c r="I468" s="7" t="str">
        <f>VLOOKUP(payroll_active[[#This Row],[Reports to Person]], [1]!all_people[#All], 2, 0)</f>
        <v>476547240</v>
      </c>
      <c r="J468" s="8" t="s">
        <v>8920</v>
      </c>
      <c r="K468" s="8" t="str">
        <f>VLOOKUP(payroll_active[[#This Row],[Works for Corrected Majority]],[1]!Table1[#Data],2,0)</f>
        <v>558451197</v>
      </c>
      <c r="L468" s="8" t="s">
        <v>8920</v>
      </c>
      <c r="M468" s="7" t="str">
        <f>VLOOKUP(payroll_active[[#This Row],[Works for Group -OLD]], [1]!all_groups[#All], 2, 0)</f>
        <v>558451197</v>
      </c>
      <c r="N468" s="6" t="s">
        <v>63</v>
      </c>
      <c r="O468" s="6" t="s">
        <v>62</v>
      </c>
      <c r="P468" s="6" t="s">
        <v>69</v>
      </c>
      <c r="Q468" s="7"/>
      <c r="R468" s="9" t="s">
        <v>8927</v>
      </c>
      <c r="S468" s="9" t="s">
        <v>8922</v>
      </c>
      <c r="T468" s="9" t="s">
        <v>8512</v>
      </c>
      <c r="U468" s="9" t="s">
        <v>8709</v>
      </c>
      <c r="V468" s="9" t="s">
        <v>8501</v>
      </c>
      <c r="W468" s="4"/>
      <c r="AI468" s="4"/>
      <c r="AJ468" s="4"/>
      <c r="AK468" s="4"/>
    </row>
    <row r="469" spans="1:37" x14ac:dyDescent="0.2">
      <c r="A469" s="6" t="s">
        <v>1376</v>
      </c>
      <c r="B469" s="7" t="str">
        <f>VLOOKUP(payroll_active[[#This Row],[Full Name]], [1]!all_ppl_post[#Data], 2, 0)</f>
        <v>826426382</v>
      </c>
      <c r="C469" s="8" t="s">
        <v>1377</v>
      </c>
      <c r="D469" s="8" t="s">
        <v>1378</v>
      </c>
      <c r="E469" s="8" t="s">
        <v>737</v>
      </c>
      <c r="F469" s="8" t="s">
        <v>408</v>
      </c>
      <c r="G469" s="8" t="s">
        <v>526</v>
      </c>
      <c r="H469" s="8" t="s">
        <v>8919</v>
      </c>
      <c r="I469" s="7" t="str">
        <f>VLOOKUP(payroll_active[[#This Row],[Reports to Person]], [1]!all_people[#All], 2, 0)</f>
        <v>476547240</v>
      </c>
      <c r="J469" s="8" t="s">
        <v>8920</v>
      </c>
      <c r="K469" s="8" t="str">
        <f>VLOOKUP(payroll_active[[#This Row],[Works for Corrected Majority]],[1]!Table1[#Data],2,0)</f>
        <v>558451197</v>
      </c>
      <c r="L469" s="8" t="s">
        <v>8920</v>
      </c>
      <c r="M469" s="7" t="str">
        <f>VLOOKUP(payroll_active[[#This Row],[Works for Group -OLD]], [1]!all_groups[#All], 2, 0)</f>
        <v>558451197</v>
      </c>
      <c r="N469" s="6" t="s">
        <v>63</v>
      </c>
      <c r="O469" s="6" t="s">
        <v>62</v>
      </c>
      <c r="P469" s="6" t="s">
        <v>69</v>
      </c>
      <c r="Q469" s="7"/>
      <c r="R469" s="9" t="s">
        <v>8925</v>
      </c>
      <c r="S469" s="9" t="s">
        <v>8922</v>
      </c>
      <c r="T469" s="9" t="s">
        <v>8926</v>
      </c>
      <c r="U469" s="9" t="s">
        <v>8534</v>
      </c>
      <c r="V469" s="9" t="s">
        <v>8501</v>
      </c>
      <c r="W469" s="4"/>
      <c r="AI469" s="4"/>
      <c r="AJ469" s="4"/>
      <c r="AK469" s="4"/>
    </row>
    <row r="470" spans="1:37" x14ac:dyDescent="0.2">
      <c r="A470" s="6" t="s">
        <v>574</v>
      </c>
      <c r="B470" s="7" t="str">
        <f>VLOOKUP(payroll_active[[#This Row],[Full Name]], [1]!all_ppl_post[#Data], 2, 0)</f>
        <v>1042183477</v>
      </c>
      <c r="C470" s="8" t="s">
        <v>575</v>
      </c>
      <c r="D470" s="8" t="s">
        <v>576</v>
      </c>
      <c r="E470" s="8" t="s">
        <v>577</v>
      </c>
      <c r="F470" s="8" t="s">
        <v>408</v>
      </c>
      <c r="G470" s="8" t="s">
        <v>526</v>
      </c>
      <c r="H470" s="8" t="s">
        <v>9860</v>
      </c>
      <c r="I470" s="7" t="str">
        <f>VLOOKUP(payroll_active[[#This Row],[Reports to Person]], [1]!all_people[#All], 2, 0)</f>
        <v>476547565</v>
      </c>
      <c r="J470" s="8" t="s">
        <v>9861</v>
      </c>
      <c r="K470" s="8" t="str">
        <f>VLOOKUP(payroll_active[[#This Row],[Works for Corrected Majority]],[1]!Table1[#Data],2,0)</f>
        <v>558451044</v>
      </c>
      <c r="L470" s="8" t="s">
        <v>9861</v>
      </c>
      <c r="M470" s="7" t="str">
        <f>VLOOKUP(payroll_active[[#This Row],[Works for Group -OLD]], [1]!all_groups[#All], 2, 0)</f>
        <v>558451044</v>
      </c>
      <c r="N470" s="6" t="s">
        <v>63</v>
      </c>
      <c r="O470" s="6" t="s">
        <v>62</v>
      </c>
      <c r="P470" s="6" t="s">
        <v>69</v>
      </c>
      <c r="Q470" s="7"/>
      <c r="R470" s="9" t="s">
        <v>9878</v>
      </c>
      <c r="S470" s="9" t="s">
        <v>9863</v>
      </c>
      <c r="T470" s="9" t="s">
        <v>8959</v>
      </c>
      <c r="U470" s="9" t="s">
        <v>9869</v>
      </c>
      <c r="V470" s="9" t="s">
        <v>8501</v>
      </c>
      <c r="W470" s="4"/>
      <c r="AI470" s="4"/>
      <c r="AJ470" s="4"/>
      <c r="AK470" s="4"/>
    </row>
    <row r="471" spans="1:37" x14ac:dyDescent="0.2">
      <c r="A471" s="6" t="s">
        <v>7353</v>
      </c>
      <c r="B471" s="7" t="str">
        <f>VLOOKUP(payroll_active[[#This Row],[Full Name]], [1]!all_ppl_post[#Data], 2, 0)</f>
        <v>476543262</v>
      </c>
      <c r="C471" s="8" t="s">
        <v>4550</v>
      </c>
      <c r="D471" s="8" t="s">
        <v>2529</v>
      </c>
      <c r="E471" s="8" t="s">
        <v>521</v>
      </c>
      <c r="F471" s="8" t="s">
        <v>408</v>
      </c>
      <c r="G471" s="8" t="s">
        <v>526</v>
      </c>
      <c r="H471" s="8" t="s">
        <v>9860</v>
      </c>
      <c r="I471" s="7" t="str">
        <f>VLOOKUP(payroll_active[[#This Row],[Reports to Person]], [1]!all_people[#All], 2, 0)</f>
        <v>476547565</v>
      </c>
      <c r="J471" s="8" t="s">
        <v>9861</v>
      </c>
      <c r="K471" s="8" t="str">
        <f>VLOOKUP(payroll_active[[#This Row],[Works for Corrected Majority]],[1]!Table1[#Data],2,0)</f>
        <v>558451044</v>
      </c>
      <c r="L471" s="8" t="s">
        <v>9861</v>
      </c>
      <c r="M471" s="7" t="str">
        <f>VLOOKUP(payroll_active[[#This Row],[Works for Group -OLD]], [1]!all_groups[#All], 2, 0)</f>
        <v>558451044</v>
      </c>
      <c r="N471" s="6" t="s">
        <v>63</v>
      </c>
      <c r="O471" s="6" t="s">
        <v>62</v>
      </c>
      <c r="P471" s="6" t="s">
        <v>69</v>
      </c>
      <c r="Q471" s="7"/>
      <c r="R471" s="9" t="s">
        <v>9872</v>
      </c>
      <c r="S471" s="9" t="s">
        <v>9863</v>
      </c>
      <c r="T471" s="9" t="s">
        <v>8959</v>
      </c>
      <c r="U471" s="9" t="s">
        <v>8507</v>
      </c>
      <c r="V471" s="9" t="s">
        <v>8501</v>
      </c>
      <c r="W471" s="4"/>
      <c r="AI471" s="4"/>
      <c r="AJ471" s="4"/>
      <c r="AK471" s="4"/>
    </row>
    <row r="472" spans="1:37" x14ac:dyDescent="0.2">
      <c r="A472" s="6" t="s">
        <v>4948</v>
      </c>
      <c r="B472" s="7" t="str">
        <f>VLOOKUP(payroll_active[[#This Row],[Full Name]], [1]!all_ppl_post[#Data], 2, 0)</f>
        <v>476546264</v>
      </c>
      <c r="C472" s="8" t="s">
        <v>4949</v>
      </c>
      <c r="D472" s="8" t="s">
        <v>4950</v>
      </c>
      <c r="E472" s="8" t="s">
        <v>434</v>
      </c>
      <c r="F472" s="8" t="s">
        <v>408</v>
      </c>
      <c r="G472" s="8" t="s">
        <v>526</v>
      </c>
      <c r="H472" s="8" t="s">
        <v>9860</v>
      </c>
      <c r="I472" s="7" t="str">
        <f>VLOOKUP(payroll_active[[#This Row],[Reports to Person]], [1]!all_people[#All], 2, 0)</f>
        <v>476547565</v>
      </c>
      <c r="J472" s="8" t="s">
        <v>9861</v>
      </c>
      <c r="K472" s="8" t="str">
        <f>VLOOKUP(payroll_active[[#This Row],[Works for Corrected Majority]],[1]!Table1[#Data],2,0)</f>
        <v>558451044</v>
      </c>
      <c r="L472" s="8" t="s">
        <v>9861</v>
      </c>
      <c r="M472" s="7" t="str">
        <f>VLOOKUP(payroll_active[[#This Row],[Works for Group -OLD]], [1]!all_groups[#All], 2, 0)</f>
        <v>558451044</v>
      </c>
      <c r="N472" s="6" t="s">
        <v>63</v>
      </c>
      <c r="O472" s="6" t="s">
        <v>62</v>
      </c>
      <c r="P472" s="6" t="s">
        <v>69</v>
      </c>
      <c r="Q472" s="7"/>
      <c r="R472" s="9" t="s">
        <v>9870</v>
      </c>
      <c r="S472" s="9" t="s">
        <v>9863</v>
      </c>
      <c r="T472" s="9" t="s">
        <v>8959</v>
      </c>
      <c r="U472" s="9" t="s">
        <v>8515</v>
      </c>
      <c r="V472" s="9" t="s">
        <v>8501</v>
      </c>
      <c r="W472" s="4"/>
      <c r="AI472" s="4"/>
      <c r="AJ472" s="4"/>
      <c r="AK472" s="4"/>
    </row>
    <row r="473" spans="1:37" x14ac:dyDescent="0.2">
      <c r="A473" s="6" t="s">
        <v>4868</v>
      </c>
      <c r="B473" s="7" t="str">
        <f>VLOOKUP(payroll_active[[#This Row],[Full Name]], [1]!all_ppl_post[#Data], 2, 0)</f>
        <v>476546392</v>
      </c>
      <c r="C473" s="8" t="s">
        <v>4869</v>
      </c>
      <c r="D473" s="8" t="s">
        <v>4870</v>
      </c>
      <c r="E473" s="8" t="s">
        <v>827</v>
      </c>
      <c r="F473" s="8" t="s">
        <v>408</v>
      </c>
      <c r="G473" s="8" t="s">
        <v>407</v>
      </c>
      <c r="H473" s="8" t="s">
        <v>9860</v>
      </c>
      <c r="I473" s="7" t="str">
        <f>VLOOKUP(payroll_active[[#This Row],[Reports to Person]], [1]!all_people[#All], 2, 0)</f>
        <v>476547565</v>
      </c>
      <c r="J473" s="8" t="s">
        <v>9861</v>
      </c>
      <c r="K473" s="8" t="str">
        <f>VLOOKUP(payroll_active[[#This Row],[Works for Corrected Majority]],[1]!Table1[#Data],2,0)</f>
        <v>558451044</v>
      </c>
      <c r="L473" s="8" t="s">
        <v>9861</v>
      </c>
      <c r="M473" s="7" t="str">
        <f>VLOOKUP(payroll_active[[#This Row],[Works for Group -OLD]], [1]!all_groups[#All], 2, 0)</f>
        <v>558451044</v>
      </c>
      <c r="N473" s="6" t="s">
        <v>63</v>
      </c>
      <c r="O473" s="6" t="s">
        <v>62</v>
      </c>
      <c r="P473" s="6" t="s">
        <v>69</v>
      </c>
      <c r="Q473" s="7"/>
      <c r="R473" s="9" t="s">
        <v>9874</v>
      </c>
      <c r="S473" s="9" t="s">
        <v>9863</v>
      </c>
      <c r="T473" s="9" t="s">
        <v>8512</v>
      </c>
      <c r="U473" s="9" t="s">
        <v>8709</v>
      </c>
      <c r="V473" s="9" t="s">
        <v>8501</v>
      </c>
      <c r="W473" s="4"/>
      <c r="AI473" s="4"/>
      <c r="AJ473" s="4"/>
      <c r="AK473" s="4"/>
    </row>
    <row r="474" spans="1:37" x14ac:dyDescent="0.2">
      <c r="A474" s="6" t="s">
        <v>3359</v>
      </c>
      <c r="B474" s="7" t="str">
        <f>VLOOKUP(payroll_active[[#This Row],[Full Name]], [1]!all_ppl_post[#Data], 2, 0)</f>
        <v>567679139</v>
      </c>
      <c r="C474" s="8" t="s">
        <v>3360</v>
      </c>
      <c r="D474" s="8" t="s">
        <v>3361</v>
      </c>
      <c r="E474" s="8" t="s">
        <v>2404</v>
      </c>
      <c r="F474" s="8" t="s">
        <v>408</v>
      </c>
      <c r="G474" s="8" t="s">
        <v>407</v>
      </c>
      <c r="H474" s="8" t="s">
        <v>9860</v>
      </c>
      <c r="I474" s="7" t="str">
        <f>VLOOKUP(payroll_active[[#This Row],[Reports to Person]], [1]!all_people[#All], 2, 0)</f>
        <v>476547565</v>
      </c>
      <c r="J474" s="8" t="s">
        <v>9861</v>
      </c>
      <c r="K474" s="8" t="str">
        <f>VLOOKUP(payroll_active[[#This Row],[Works for Corrected Majority]],[1]!Table1[#Data],2,0)</f>
        <v>558451044</v>
      </c>
      <c r="L474" s="8" t="s">
        <v>9861</v>
      </c>
      <c r="M474" s="7" t="str">
        <f>VLOOKUP(payroll_active[[#This Row],[Works for Group -OLD]], [1]!all_groups[#All], 2, 0)</f>
        <v>558451044</v>
      </c>
      <c r="N474" s="6" t="s">
        <v>63</v>
      </c>
      <c r="O474" s="6" t="s">
        <v>62</v>
      </c>
      <c r="P474" s="6" t="s">
        <v>69</v>
      </c>
      <c r="Q474" s="7"/>
      <c r="R474" s="9" t="s">
        <v>9873</v>
      </c>
      <c r="S474" s="9" t="s">
        <v>9863</v>
      </c>
      <c r="T474" s="9" t="s">
        <v>8512</v>
      </c>
      <c r="U474" s="9" t="s">
        <v>8613</v>
      </c>
      <c r="V474" s="9" t="s">
        <v>8501</v>
      </c>
      <c r="W474" s="4"/>
      <c r="AI474" s="4"/>
      <c r="AJ474" s="4"/>
      <c r="AK474" s="4"/>
    </row>
    <row r="475" spans="1:37" x14ac:dyDescent="0.2">
      <c r="A475" s="6" t="s">
        <v>3353</v>
      </c>
      <c r="B475" s="7" t="str">
        <f>VLOOKUP(payroll_active[[#This Row],[Full Name]], [1]!all_ppl_post[#Data], 2, 0)</f>
        <v>567679149</v>
      </c>
      <c r="C475" s="8" t="s">
        <v>3354</v>
      </c>
      <c r="D475" s="8" t="s">
        <v>3355</v>
      </c>
      <c r="E475" s="8" t="s">
        <v>3356</v>
      </c>
      <c r="F475" s="8" t="s">
        <v>408</v>
      </c>
      <c r="G475" s="8" t="s">
        <v>526</v>
      </c>
      <c r="H475" s="8" t="s">
        <v>9860</v>
      </c>
      <c r="I475" s="7" t="str">
        <f>VLOOKUP(payroll_active[[#This Row],[Reports to Person]], [1]!all_people[#All], 2, 0)</f>
        <v>476547565</v>
      </c>
      <c r="J475" s="8" t="s">
        <v>9861</v>
      </c>
      <c r="K475" s="8" t="str">
        <f>VLOOKUP(payroll_active[[#This Row],[Works for Corrected Majority]],[1]!Table1[#Data],2,0)</f>
        <v>558451044</v>
      </c>
      <c r="L475" s="8" t="s">
        <v>9861</v>
      </c>
      <c r="M475" s="7" t="str">
        <f>VLOOKUP(payroll_active[[#This Row],[Works for Group -OLD]], [1]!all_groups[#All], 2, 0)</f>
        <v>558451044</v>
      </c>
      <c r="N475" s="6" t="s">
        <v>63</v>
      </c>
      <c r="O475" s="6" t="s">
        <v>62</v>
      </c>
      <c r="P475" s="6" t="s">
        <v>69</v>
      </c>
      <c r="Q475" s="7"/>
      <c r="R475" s="9" t="s">
        <v>9862</v>
      </c>
      <c r="S475" s="9" t="s">
        <v>9863</v>
      </c>
      <c r="T475" s="9" t="s">
        <v>8959</v>
      </c>
      <c r="U475" s="9" t="s">
        <v>9864</v>
      </c>
      <c r="V475" s="9" t="s">
        <v>8501</v>
      </c>
      <c r="W475" s="4"/>
      <c r="AI475" s="4"/>
      <c r="AJ475" s="4"/>
      <c r="AK475" s="4"/>
    </row>
    <row r="476" spans="1:37" x14ac:dyDescent="0.2">
      <c r="A476" s="6" t="s">
        <v>3346</v>
      </c>
      <c r="B476" s="7" t="str">
        <f>VLOOKUP(payroll_active[[#This Row],[Full Name]], [1]!all_ppl_post[#Data], 2, 0)</f>
        <v>567679150</v>
      </c>
      <c r="C476" s="8" t="s">
        <v>3347</v>
      </c>
      <c r="D476" s="8" t="s">
        <v>3348</v>
      </c>
      <c r="E476" s="8" t="s">
        <v>3349</v>
      </c>
      <c r="F476" s="8" t="s">
        <v>408</v>
      </c>
      <c r="G476" s="8" t="s">
        <v>526</v>
      </c>
      <c r="H476" s="8" t="s">
        <v>9860</v>
      </c>
      <c r="I476" s="7" t="str">
        <f>VLOOKUP(payroll_active[[#This Row],[Reports to Person]], [1]!all_people[#All], 2, 0)</f>
        <v>476547565</v>
      </c>
      <c r="J476" s="8" t="s">
        <v>9861</v>
      </c>
      <c r="K476" s="8" t="str">
        <f>VLOOKUP(payroll_active[[#This Row],[Works for Corrected Majority]],[1]!Table1[#Data],2,0)</f>
        <v>558451044</v>
      </c>
      <c r="L476" s="8" t="s">
        <v>9861</v>
      </c>
      <c r="M476" s="7" t="str">
        <f>VLOOKUP(payroll_active[[#This Row],[Works for Group -OLD]], [1]!all_groups[#All], 2, 0)</f>
        <v>558451044</v>
      </c>
      <c r="N476" s="6" t="s">
        <v>63</v>
      </c>
      <c r="O476" s="6" t="s">
        <v>62</v>
      </c>
      <c r="P476" s="6" t="s">
        <v>69</v>
      </c>
      <c r="Q476" s="7"/>
      <c r="R476" s="9" t="s">
        <v>9866</v>
      </c>
      <c r="S476" s="9" t="s">
        <v>9863</v>
      </c>
      <c r="T476" s="9" t="s">
        <v>8959</v>
      </c>
      <c r="U476" s="9" t="s">
        <v>9867</v>
      </c>
      <c r="V476" s="9" t="s">
        <v>8501</v>
      </c>
      <c r="W476" s="4"/>
      <c r="AI476" s="4"/>
      <c r="AJ476" s="4"/>
      <c r="AK476" s="4"/>
    </row>
    <row r="477" spans="1:37" x14ac:dyDescent="0.2">
      <c r="A477" s="6" t="s">
        <v>3335</v>
      </c>
      <c r="B477" s="7" t="str">
        <f>VLOOKUP(payroll_active[[#This Row],[Full Name]], [1]!all_ppl_post[#Data], 2, 0)</f>
        <v>567679154</v>
      </c>
      <c r="C477" s="8" t="s">
        <v>3336</v>
      </c>
      <c r="D477" s="8" t="s">
        <v>3337</v>
      </c>
      <c r="E477" s="8" t="s">
        <v>577</v>
      </c>
      <c r="F477" s="8" t="s">
        <v>408</v>
      </c>
      <c r="G477" s="8" t="s">
        <v>526</v>
      </c>
      <c r="H477" s="8" t="s">
        <v>9860</v>
      </c>
      <c r="I477" s="7" t="str">
        <f>VLOOKUP(payroll_active[[#This Row],[Reports to Person]], [1]!all_people[#All], 2, 0)</f>
        <v>476547565</v>
      </c>
      <c r="J477" s="8" t="s">
        <v>9861</v>
      </c>
      <c r="K477" s="8" t="str">
        <f>VLOOKUP(payroll_active[[#This Row],[Works for Corrected Majority]],[1]!Table1[#Data],2,0)</f>
        <v>558451044</v>
      </c>
      <c r="L477" s="8" t="s">
        <v>9861</v>
      </c>
      <c r="M477" s="7" t="str">
        <f>VLOOKUP(payroll_active[[#This Row],[Works for Group -OLD]], [1]!all_groups[#All], 2, 0)</f>
        <v>558451044</v>
      </c>
      <c r="N477" s="6" t="s">
        <v>63</v>
      </c>
      <c r="O477" s="6" t="s">
        <v>62</v>
      </c>
      <c r="P477" s="6" t="s">
        <v>69</v>
      </c>
      <c r="Q477" s="7"/>
      <c r="R477" s="9" t="s">
        <v>9868</v>
      </c>
      <c r="S477" s="9" t="s">
        <v>9863</v>
      </c>
      <c r="T477" s="9" t="s">
        <v>8959</v>
      </c>
      <c r="U477" s="9" t="s">
        <v>9869</v>
      </c>
      <c r="V477" s="9" t="s">
        <v>8501</v>
      </c>
      <c r="W477" s="4"/>
      <c r="AI477" s="4"/>
      <c r="AJ477" s="4"/>
      <c r="AK477" s="4"/>
    </row>
    <row r="478" spans="1:37" x14ac:dyDescent="0.2">
      <c r="A478" s="6" t="s">
        <v>2141</v>
      </c>
      <c r="B478" s="7" t="str">
        <f>VLOOKUP(payroll_active[[#This Row],[Full Name]], [1]!all_ppl_post[#Data], 2, 0)</f>
        <v>681225384</v>
      </c>
      <c r="C478" s="8" t="s">
        <v>2142</v>
      </c>
      <c r="D478" s="8" t="s">
        <v>9875</v>
      </c>
      <c r="E478" s="8" t="s">
        <v>698</v>
      </c>
      <c r="F478" s="8" t="s">
        <v>408</v>
      </c>
      <c r="G478" s="8" t="s">
        <v>526</v>
      </c>
      <c r="H478" s="8" t="s">
        <v>9860</v>
      </c>
      <c r="I478" s="7" t="str">
        <f>VLOOKUP(payroll_active[[#This Row],[Reports to Person]], [1]!all_people[#All], 2, 0)</f>
        <v>476547565</v>
      </c>
      <c r="J478" s="8" t="s">
        <v>9861</v>
      </c>
      <c r="K478" s="8" t="str">
        <f>VLOOKUP(payroll_active[[#This Row],[Works for Corrected Majority]],[1]!Table1[#Data],2,0)</f>
        <v>558451044</v>
      </c>
      <c r="L478" s="8" t="s">
        <v>9861</v>
      </c>
      <c r="M478" s="7" t="str">
        <f>VLOOKUP(payroll_active[[#This Row],[Works for Group -OLD]], [1]!all_groups[#All], 2, 0)</f>
        <v>558451044</v>
      </c>
      <c r="N478" s="6" t="s">
        <v>63</v>
      </c>
      <c r="O478" s="6" t="s">
        <v>62</v>
      </c>
      <c r="P478" s="6" t="s">
        <v>69</v>
      </c>
      <c r="Q478" s="7"/>
      <c r="R478" s="9" t="s">
        <v>9876</v>
      </c>
      <c r="S478" s="9" t="s">
        <v>9863</v>
      </c>
      <c r="T478" s="9" t="s">
        <v>8959</v>
      </c>
      <c r="U478" s="9" t="s">
        <v>8538</v>
      </c>
      <c r="V478" s="9" t="s">
        <v>8501</v>
      </c>
      <c r="W478" s="4"/>
      <c r="AI478" s="4"/>
      <c r="AJ478" s="4"/>
      <c r="AK478" s="4"/>
    </row>
    <row r="479" spans="1:37" x14ac:dyDescent="0.2">
      <c r="A479" s="6" t="s">
        <v>1947</v>
      </c>
      <c r="B479" s="7" t="str">
        <f>VLOOKUP(payroll_active[[#This Row],[Full Name]], [1]!all_ppl_post[#Data], 2, 0)</f>
        <v>765291054</v>
      </c>
      <c r="C479" s="8" t="s">
        <v>1948</v>
      </c>
      <c r="D479" s="8" t="s">
        <v>1949</v>
      </c>
      <c r="E479" s="8" t="s">
        <v>698</v>
      </c>
      <c r="F479" s="8" t="s">
        <v>408</v>
      </c>
      <c r="G479" s="8" t="s">
        <v>526</v>
      </c>
      <c r="H479" s="8" t="s">
        <v>9860</v>
      </c>
      <c r="I479" s="7" t="str">
        <f>VLOOKUP(payroll_active[[#This Row],[Reports to Person]], [1]!all_people[#All], 2, 0)</f>
        <v>476547565</v>
      </c>
      <c r="J479" s="8" t="s">
        <v>9861</v>
      </c>
      <c r="K479" s="8" t="str">
        <f>VLOOKUP(payroll_active[[#This Row],[Works for Corrected Majority]],[1]!Table1[#Data],2,0)</f>
        <v>558451044</v>
      </c>
      <c r="L479" s="8" t="s">
        <v>9861</v>
      </c>
      <c r="M479" s="7" t="str">
        <f>VLOOKUP(payroll_active[[#This Row],[Works for Group -OLD]], [1]!all_groups[#All], 2, 0)</f>
        <v>558451044</v>
      </c>
      <c r="N479" s="6" t="s">
        <v>63</v>
      </c>
      <c r="O479" s="6" t="s">
        <v>62</v>
      </c>
      <c r="P479" s="6" t="s">
        <v>69</v>
      </c>
      <c r="Q479" s="7"/>
      <c r="R479" s="9" t="s">
        <v>9871</v>
      </c>
      <c r="S479" s="9" t="s">
        <v>9863</v>
      </c>
      <c r="T479" s="9" t="s">
        <v>8959</v>
      </c>
      <c r="U479" s="9" t="s">
        <v>8538</v>
      </c>
      <c r="V479" s="9" t="s">
        <v>8501</v>
      </c>
      <c r="W479" s="4"/>
      <c r="AI479" s="4"/>
      <c r="AJ479" s="4"/>
      <c r="AK479" s="4"/>
    </row>
    <row r="480" spans="1:37" x14ac:dyDescent="0.2">
      <c r="A480" s="6" t="s">
        <v>1942</v>
      </c>
      <c r="B480" s="7" t="str">
        <f>VLOOKUP(payroll_active[[#This Row],[Full Name]], [1]!all_ppl_post[#Data], 2, 0)</f>
        <v>765291055</v>
      </c>
      <c r="C480" s="8" t="s">
        <v>1943</v>
      </c>
      <c r="D480" s="8" t="s">
        <v>1944</v>
      </c>
      <c r="E480" s="8" t="s">
        <v>698</v>
      </c>
      <c r="F480" s="8" t="s">
        <v>408</v>
      </c>
      <c r="G480" s="8" t="s">
        <v>526</v>
      </c>
      <c r="H480" s="8" t="s">
        <v>9860</v>
      </c>
      <c r="I480" s="7" t="str">
        <f>VLOOKUP(payroll_active[[#This Row],[Reports to Person]], [1]!all_people[#All], 2, 0)</f>
        <v>476547565</v>
      </c>
      <c r="J480" s="8" t="s">
        <v>9861</v>
      </c>
      <c r="K480" s="8" t="str">
        <f>VLOOKUP(payroll_active[[#This Row],[Works for Corrected Majority]],[1]!Table1[#Data],2,0)</f>
        <v>558451044</v>
      </c>
      <c r="L480" s="8" t="s">
        <v>9861</v>
      </c>
      <c r="M480" s="7" t="str">
        <f>VLOOKUP(payroll_active[[#This Row],[Works for Group -OLD]], [1]!all_groups[#All], 2, 0)</f>
        <v>558451044</v>
      </c>
      <c r="N480" s="6" t="s">
        <v>63</v>
      </c>
      <c r="O480" s="6" t="s">
        <v>62</v>
      </c>
      <c r="P480" s="6" t="s">
        <v>69</v>
      </c>
      <c r="Q480" s="7"/>
      <c r="R480" s="9" t="s">
        <v>9865</v>
      </c>
      <c r="S480" s="9" t="s">
        <v>9863</v>
      </c>
      <c r="T480" s="9" t="s">
        <v>8959</v>
      </c>
      <c r="U480" s="9" t="s">
        <v>8538</v>
      </c>
      <c r="V480" s="9" t="s">
        <v>8501</v>
      </c>
      <c r="W480" s="4"/>
      <c r="AI480" s="4"/>
      <c r="AJ480" s="4"/>
      <c r="AK480" s="4"/>
    </row>
    <row r="481" spans="1:37" x14ac:dyDescent="0.2">
      <c r="A481" s="6" t="s">
        <v>1381</v>
      </c>
      <c r="B481" s="7" t="str">
        <f>VLOOKUP(payroll_active[[#This Row],[Full Name]], [1]!all_ppl_post[#Data], 2, 0)</f>
        <v>826426381</v>
      </c>
      <c r="C481" s="8" t="s">
        <v>1382</v>
      </c>
      <c r="D481" s="8" t="s">
        <v>1383</v>
      </c>
      <c r="E481" s="8" t="s">
        <v>426</v>
      </c>
      <c r="F481" s="8" t="s">
        <v>408</v>
      </c>
      <c r="G481" s="8" t="s">
        <v>526</v>
      </c>
      <c r="H481" s="8" t="s">
        <v>9860</v>
      </c>
      <c r="I481" s="7" t="str">
        <f>VLOOKUP(payroll_active[[#This Row],[Reports to Person]], [1]!all_people[#All], 2, 0)</f>
        <v>476547565</v>
      </c>
      <c r="J481" s="8" t="s">
        <v>9861</v>
      </c>
      <c r="K481" s="8" t="str">
        <f>VLOOKUP(payroll_active[[#This Row],[Works for Corrected Majority]],[1]!Table1[#Data],2,0)</f>
        <v>558451044</v>
      </c>
      <c r="L481" s="8" t="s">
        <v>9861</v>
      </c>
      <c r="M481" s="7" t="str">
        <f>VLOOKUP(payroll_active[[#This Row],[Works for Group -OLD]], [1]!all_groups[#All], 2, 0)</f>
        <v>558451044</v>
      </c>
      <c r="N481" s="6" t="s">
        <v>63</v>
      </c>
      <c r="O481" s="6" t="s">
        <v>62</v>
      </c>
      <c r="P481" s="6" t="s">
        <v>69</v>
      </c>
      <c r="Q481" s="7"/>
      <c r="R481" s="9" t="s">
        <v>9877</v>
      </c>
      <c r="S481" s="9" t="s">
        <v>9863</v>
      </c>
      <c r="T481" s="9" t="s">
        <v>8959</v>
      </c>
      <c r="U481" s="9" t="s">
        <v>8549</v>
      </c>
      <c r="V481" s="9" t="s">
        <v>8501</v>
      </c>
      <c r="W481" s="4"/>
      <c r="AI481" s="4"/>
      <c r="AJ481" s="4"/>
      <c r="AK481" s="4"/>
    </row>
    <row r="482" spans="1:37" x14ac:dyDescent="0.2">
      <c r="A482" s="6" t="s">
        <v>726</v>
      </c>
      <c r="B482" s="7" t="str">
        <f>VLOOKUP(payroll_active[[#This Row],[Full Name]], [1]!all_ppl_post[#Data], 2, 0)</f>
        <v>1042183417</v>
      </c>
      <c r="C482" s="8" t="s">
        <v>727</v>
      </c>
      <c r="D482" s="8" t="s">
        <v>728</v>
      </c>
      <c r="E482" s="8" t="s">
        <v>729</v>
      </c>
      <c r="F482" s="8" t="s">
        <v>408</v>
      </c>
      <c r="G482" s="8" t="s">
        <v>526</v>
      </c>
      <c r="H482" s="8" t="s">
        <v>9144</v>
      </c>
      <c r="I482" s="7" t="str">
        <f>VLOOKUP(payroll_active[[#This Row],[Reports to Person]], [1]!all_people[#All], 2, 0)</f>
        <v>476547796</v>
      </c>
      <c r="J482" s="8" t="s">
        <v>9145</v>
      </c>
      <c r="K482" s="8" t="str">
        <f>VLOOKUP(payroll_active[[#This Row],[Works for Corrected Majority]],[1]!Table1[#Data],2,0)</f>
        <v>476549195</v>
      </c>
      <c r="L482" s="8" t="s">
        <v>9145</v>
      </c>
      <c r="M482" s="7" t="str">
        <f>VLOOKUP(payroll_active[[#This Row],[Works for Group -OLD]], [1]!all_groups[#All], 2, 0)</f>
        <v>476549195</v>
      </c>
      <c r="N482" s="6" t="s">
        <v>63</v>
      </c>
      <c r="O482" s="6" t="s">
        <v>62</v>
      </c>
      <c r="P482" s="6" t="s">
        <v>69</v>
      </c>
      <c r="Q482" s="7"/>
      <c r="R482" s="9" t="s">
        <v>9163</v>
      </c>
      <c r="S482" s="9" t="s">
        <v>9147</v>
      </c>
      <c r="T482" s="9" t="s">
        <v>8959</v>
      </c>
      <c r="U482" s="9" t="s">
        <v>9161</v>
      </c>
      <c r="V482" s="9" t="s">
        <v>8501</v>
      </c>
      <c r="W482" s="4"/>
      <c r="AI482" s="4"/>
      <c r="AJ482" s="4"/>
      <c r="AK482" s="4"/>
    </row>
    <row r="483" spans="1:37" x14ac:dyDescent="0.2">
      <c r="A483" s="6" t="s">
        <v>720</v>
      </c>
      <c r="B483" s="7" t="str">
        <f>VLOOKUP(payroll_active[[#This Row],[Full Name]], [1]!all_ppl_post[#Data], 2, 0)</f>
        <v>1042183420</v>
      </c>
      <c r="C483" s="8" t="s">
        <v>721</v>
      </c>
      <c r="D483" s="8" t="s">
        <v>722</v>
      </c>
      <c r="E483" s="8" t="s">
        <v>723</v>
      </c>
      <c r="F483" s="8" t="s">
        <v>408</v>
      </c>
      <c r="G483" s="8" t="s">
        <v>526</v>
      </c>
      <c r="H483" s="8" t="s">
        <v>9144</v>
      </c>
      <c r="I483" s="7" t="str">
        <f>VLOOKUP(payroll_active[[#This Row],[Reports to Person]], [1]!all_people[#All], 2, 0)</f>
        <v>476547796</v>
      </c>
      <c r="J483" s="8" t="s">
        <v>9145</v>
      </c>
      <c r="K483" s="8" t="str">
        <f>VLOOKUP(payroll_active[[#This Row],[Works for Corrected Majority]],[1]!Table1[#Data],2,0)</f>
        <v>476549195</v>
      </c>
      <c r="L483" s="8" t="s">
        <v>9145</v>
      </c>
      <c r="M483" s="7" t="str">
        <f>VLOOKUP(payroll_active[[#This Row],[Works for Group -OLD]], [1]!all_groups[#All], 2, 0)</f>
        <v>476549195</v>
      </c>
      <c r="N483" s="6" t="s">
        <v>63</v>
      </c>
      <c r="O483" s="6" t="s">
        <v>62</v>
      </c>
      <c r="P483" s="6" t="s">
        <v>69</v>
      </c>
      <c r="Q483" s="7"/>
      <c r="R483" s="9" t="s">
        <v>9164</v>
      </c>
      <c r="S483" s="9" t="s">
        <v>9147</v>
      </c>
      <c r="T483" s="9" t="s">
        <v>8959</v>
      </c>
      <c r="U483" s="9" t="s">
        <v>9165</v>
      </c>
      <c r="V483" s="9" t="s">
        <v>8501</v>
      </c>
      <c r="W483" s="4"/>
      <c r="AI483" s="4"/>
      <c r="AJ483" s="4"/>
      <c r="AK483" s="4"/>
    </row>
    <row r="484" spans="1:37" x14ac:dyDescent="0.2">
      <c r="A484" s="6" t="s">
        <v>8467</v>
      </c>
      <c r="B484" s="7" t="str">
        <f>VLOOKUP(payroll_active[[#This Row],[Full Name]], [1]!all_ppl_post[#Data], 2, 0)</f>
        <v>476542152</v>
      </c>
      <c r="C484" s="8" t="s">
        <v>8468</v>
      </c>
      <c r="D484" s="8" t="s">
        <v>8469</v>
      </c>
      <c r="E484" s="8" t="s">
        <v>8470</v>
      </c>
      <c r="F484" s="8" t="s">
        <v>408</v>
      </c>
      <c r="G484" s="8" t="s">
        <v>526</v>
      </c>
      <c r="H484" s="8" t="s">
        <v>9144</v>
      </c>
      <c r="I484" s="7" t="str">
        <f>VLOOKUP(payroll_active[[#This Row],[Reports to Person]], [1]!all_people[#All], 2, 0)</f>
        <v>476547796</v>
      </c>
      <c r="J484" s="8" t="s">
        <v>9145</v>
      </c>
      <c r="K484" s="8" t="str">
        <f>VLOOKUP(payroll_active[[#This Row],[Works for Corrected Majority]],[1]!Table1[#Data],2,0)</f>
        <v>476549195</v>
      </c>
      <c r="L484" s="8" t="s">
        <v>9145</v>
      </c>
      <c r="M484" s="7" t="str">
        <f>VLOOKUP(payroll_active[[#This Row],[Works for Group -OLD]], [1]!all_groups[#All], 2, 0)</f>
        <v>476549195</v>
      </c>
      <c r="N484" s="6" t="s">
        <v>63</v>
      </c>
      <c r="O484" s="6" t="s">
        <v>62</v>
      </c>
      <c r="P484" s="6" t="s">
        <v>69</v>
      </c>
      <c r="Q484" s="7"/>
      <c r="R484" s="9" t="s">
        <v>9148</v>
      </c>
      <c r="S484" s="9" t="s">
        <v>9147</v>
      </c>
      <c r="T484" s="9" t="s">
        <v>8959</v>
      </c>
      <c r="U484" s="9" t="s">
        <v>9149</v>
      </c>
      <c r="V484" s="9" t="s">
        <v>8501</v>
      </c>
      <c r="W484" s="4"/>
      <c r="AI484" s="4"/>
      <c r="AJ484" s="4"/>
      <c r="AK484" s="4"/>
    </row>
    <row r="485" spans="1:37" x14ac:dyDescent="0.2">
      <c r="A485" s="6" t="s">
        <v>8463</v>
      </c>
      <c r="B485" s="7" t="str">
        <f>VLOOKUP(payroll_active[[#This Row],[Full Name]], [1]!all_ppl_post[#Data], 2, 0)</f>
        <v>476542153</v>
      </c>
      <c r="C485" s="8" t="s">
        <v>8464</v>
      </c>
      <c r="D485" s="8" t="s">
        <v>3226</v>
      </c>
      <c r="E485" s="8" t="s">
        <v>1939</v>
      </c>
      <c r="F485" s="8" t="s">
        <v>408</v>
      </c>
      <c r="G485" s="8" t="s">
        <v>526</v>
      </c>
      <c r="H485" s="8" t="s">
        <v>9144</v>
      </c>
      <c r="I485" s="7" t="str">
        <f>VLOOKUP(payroll_active[[#This Row],[Reports to Person]], [1]!all_people[#All], 2, 0)</f>
        <v>476547796</v>
      </c>
      <c r="J485" s="8" t="s">
        <v>9145</v>
      </c>
      <c r="K485" s="8" t="str">
        <f>VLOOKUP(payroll_active[[#This Row],[Works for Corrected Majority]],[1]!Table1[#Data],2,0)</f>
        <v>476549195</v>
      </c>
      <c r="L485" s="8" t="s">
        <v>9145</v>
      </c>
      <c r="M485" s="7" t="str">
        <f>VLOOKUP(payroll_active[[#This Row],[Works for Group -OLD]], [1]!all_groups[#All], 2, 0)</f>
        <v>476549195</v>
      </c>
      <c r="N485" s="6" t="s">
        <v>63</v>
      </c>
      <c r="O485" s="6" t="s">
        <v>62</v>
      </c>
      <c r="P485" s="6" t="s">
        <v>69</v>
      </c>
      <c r="Q485" s="7"/>
      <c r="R485" s="9" t="s">
        <v>9154</v>
      </c>
      <c r="S485" s="9" t="s">
        <v>9147</v>
      </c>
      <c r="T485" s="9" t="s">
        <v>8959</v>
      </c>
      <c r="U485" s="9" t="s">
        <v>9155</v>
      </c>
      <c r="V485" s="9" t="s">
        <v>8501</v>
      </c>
      <c r="W485" s="4"/>
      <c r="AI485" s="4"/>
      <c r="AJ485" s="4"/>
      <c r="AK485" s="4"/>
    </row>
    <row r="486" spans="1:37" x14ac:dyDescent="0.2">
      <c r="A486" s="6" t="s">
        <v>8457</v>
      </c>
      <c r="B486" s="7" t="str">
        <f>VLOOKUP(payroll_active[[#This Row],[Full Name]], [1]!all_ppl_post[#Data], 2, 0)</f>
        <v>476542158</v>
      </c>
      <c r="C486" s="8" t="s">
        <v>8458</v>
      </c>
      <c r="D486" s="8" t="s">
        <v>8459</v>
      </c>
      <c r="E486" s="8" t="s">
        <v>350</v>
      </c>
      <c r="F486" s="8" t="s">
        <v>408</v>
      </c>
      <c r="G486" s="8" t="s">
        <v>407</v>
      </c>
      <c r="H486" s="8" t="s">
        <v>9144</v>
      </c>
      <c r="I486" s="7" t="str">
        <f>VLOOKUP(payroll_active[[#This Row],[Reports to Person]], [1]!all_people[#All], 2, 0)</f>
        <v>476547796</v>
      </c>
      <c r="J486" s="8" t="s">
        <v>9145</v>
      </c>
      <c r="K486" s="8" t="str">
        <f>VLOOKUP(payroll_active[[#This Row],[Works for Corrected Majority]],[1]!Table1[#Data],2,0)</f>
        <v>476549195</v>
      </c>
      <c r="L486" s="8" t="s">
        <v>9145</v>
      </c>
      <c r="M486" s="7" t="str">
        <f>VLOOKUP(payroll_active[[#This Row],[Works for Group -OLD]], [1]!all_groups[#All], 2, 0)</f>
        <v>476549195</v>
      </c>
      <c r="N486" s="6" t="s">
        <v>63</v>
      </c>
      <c r="O486" s="6" t="s">
        <v>62</v>
      </c>
      <c r="P486" s="6" t="s">
        <v>69</v>
      </c>
      <c r="Q486" s="7"/>
      <c r="R486" s="9" t="s">
        <v>9158</v>
      </c>
      <c r="S486" s="9" t="s">
        <v>9147</v>
      </c>
      <c r="T486" s="9" t="s">
        <v>8512</v>
      </c>
      <c r="U486" s="9" t="s">
        <v>8578</v>
      </c>
      <c r="V486" s="9" t="s">
        <v>8501</v>
      </c>
      <c r="W486" s="4"/>
      <c r="AI486" s="4"/>
      <c r="AJ486" s="4"/>
      <c r="AK486" s="4"/>
    </row>
    <row r="487" spans="1:37" x14ac:dyDescent="0.2">
      <c r="A487" s="6" t="s">
        <v>8452</v>
      </c>
      <c r="B487" s="7" t="str">
        <f>VLOOKUP(payroll_active[[#This Row],[Full Name]], [1]!all_ppl_post[#Data], 2, 0)</f>
        <v>476542160</v>
      </c>
      <c r="C487" s="8" t="s">
        <v>8453</v>
      </c>
      <c r="D487" s="8" t="s">
        <v>8454</v>
      </c>
      <c r="E487" s="8" t="s">
        <v>426</v>
      </c>
      <c r="F487" s="8" t="s">
        <v>408</v>
      </c>
      <c r="G487" s="8" t="s">
        <v>526</v>
      </c>
      <c r="H487" s="8" t="s">
        <v>9144</v>
      </c>
      <c r="I487" s="7" t="str">
        <f>VLOOKUP(payroll_active[[#This Row],[Reports to Person]], [1]!all_people[#All], 2, 0)</f>
        <v>476547796</v>
      </c>
      <c r="J487" s="8" t="s">
        <v>9145</v>
      </c>
      <c r="K487" s="8" t="str">
        <f>VLOOKUP(payroll_active[[#This Row],[Works for Corrected Majority]],[1]!Table1[#Data],2,0)</f>
        <v>476549195</v>
      </c>
      <c r="L487" s="8" t="s">
        <v>9145</v>
      </c>
      <c r="M487" s="7" t="str">
        <f>VLOOKUP(payroll_active[[#This Row],[Works for Group -OLD]], [1]!all_groups[#All], 2, 0)</f>
        <v>476549195</v>
      </c>
      <c r="N487" s="6" t="s">
        <v>63</v>
      </c>
      <c r="O487" s="6" t="s">
        <v>62</v>
      </c>
      <c r="P487" s="6" t="s">
        <v>69</v>
      </c>
      <c r="Q487" s="7"/>
      <c r="R487" s="9" t="s">
        <v>9162</v>
      </c>
      <c r="S487" s="9" t="s">
        <v>9147</v>
      </c>
      <c r="T487" s="9" t="s">
        <v>8959</v>
      </c>
      <c r="U487" s="9" t="s">
        <v>8549</v>
      </c>
      <c r="V487" s="9" t="s">
        <v>8501</v>
      </c>
      <c r="W487" s="4"/>
      <c r="AI487" s="4"/>
      <c r="AJ487" s="4"/>
      <c r="AK487" s="4"/>
    </row>
    <row r="488" spans="1:37" x14ac:dyDescent="0.2">
      <c r="A488" s="6" t="s">
        <v>6855</v>
      </c>
      <c r="B488" s="7" t="str">
        <f>VLOOKUP(payroll_active[[#This Row],[Full Name]], [1]!all_ppl_post[#Data], 2, 0)</f>
        <v>476543706</v>
      </c>
      <c r="C488" s="8" t="s">
        <v>6856</v>
      </c>
      <c r="D488" s="8" t="s">
        <v>4168</v>
      </c>
      <c r="E488" s="8" t="s">
        <v>729</v>
      </c>
      <c r="F488" s="8" t="s">
        <v>408</v>
      </c>
      <c r="G488" s="8" t="s">
        <v>526</v>
      </c>
      <c r="H488" s="8" t="s">
        <v>9144</v>
      </c>
      <c r="I488" s="7" t="str">
        <f>VLOOKUP(payroll_active[[#This Row],[Reports to Person]], [1]!all_people[#All], 2, 0)</f>
        <v>476547796</v>
      </c>
      <c r="J488" s="8" t="s">
        <v>9145</v>
      </c>
      <c r="K488" s="8" t="str">
        <f>VLOOKUP(payroll_active[[#This Row],[Works for Corrected Majority]],[1]!Table1[#Data],2,0)</f>
        <v>476549195</v>
      </c>
      <c r="L488" s="8" t="s">
        <v>9145</v>
      </c>
      <c r="M488" s="7" t="str">
        <f>VLOOKUP(payroll_active[[#This Row],[Works for Group -OLD]], [1]!all_groups[#All], 2, 0)</f>
        <v>476549195</v>
      </c>
      <c r="N488" s="6" t="s">
        <v>63</v>
      </c>
      <c r="O488" s="6" t="s">
        <v>62</v>
      </c>
      <c r="P488" s="6" t="s">
        <v>69</v>
      </c>
      <c r="Q488" s="7"/>
      <c r="R488" s="9" t="s">
        <v>9160</v>
      </c>
      <c r="S488" s="9" t="s">
        <v>9147</v>
      </c>
      <c r="T488" s="9" t="s">
        <v>8959</v>
      </c>
      <c r="U488" s="9" t="s">
        <v>9161</v>
      </c>
      <c r="V488" s="9" t="s">
        <v>8501</v>
      </c>
      <c r="W488" s="4"/>
      <c r="AI488" s="4"/>
      <c r="AJ488" s="4"/>
      <c r="AK488" s="4"/>
    </row>
    <row r="489" spans="1:37" x14ac:dyDescent="0.2">
      <c r="A489" s="6" t="s">
        <v>5227</v>
      </c>
      <c r="B489" s="7" t="str">
        <f>VLOOKUP(payroll_active[[#This Row],[Full Name]], [1]!all_ppl_post[#Data], 2, 0)</f>
        <v>476545748</v>
      </c>
      <c r="C489" s="8" t="s">
        <v>3314</v>
      </c>
      <c r="D489" s="8" t="s">
        <v>3226</v>
      </c>
      <c r="E489" s="8" t="s">
        <v>3590</v>
      </c>
      <c r="F489" s="8" t="s">
        <v>408</v>
      </c>
      <c r="G489" s="8" t="s">
        <v>407</v>
      </c>
      <c r="H489" s="8" t="s">
        <v>9144</v>
      </c>
      <c r="I489" s="7" t="str">
        <f>VLOOKUP(payroll_active[[#This Row],[Reports to Person]], [1]!all_people[#All], 2, 0)</f>
        <v>476547796</v>
      </c>
      <c r="J489" s="8" t="s">
        <v>9145</v>
      </c>
      <c r="K489" s="8" t="str">
        <f>VLOOKUP(payroll_active[[#This Row],[Works for Corrected Majority]],[1]!Table1[#Data],2,0)</f>
        <v>476549195</v>
      </c>
      <c r="L489" s="8" t="s">
        <v>9145</v>
      </c>
      <c r="M489" s="7" t="str">
        <f>VLOOKUP(payroll_active[[#This Row],[Works for Group -OLD]], [1]!all_groups[#All], 2, 0)</f>
        <v>476549195</v>
      </c>
      <c r="N489" s="6" t="s">
        <v>63</v>
      </c>
      <c r="O489" s="6" t="s">
        <v>62</v>
      </c>
      <c r="P489" s="6" t="s">
        <v>69</v>
      </c>
      <c r="Q489" s="7"/>
      <c r="R489" s="9" t="s">
        <v>9150</v>
      </c>
      <c r="S489" s="9" t="s">
        <v>9147</v>
      </c>
      <c r="T489" s="9" t="s">
        <v>8512</v>
      </c>
      <c r="U489" s="9" t="s">
        <v>9151</v>
      </c>
      <c r="V489" s="9" t="s">
        <v>8501</v>
      </c>
      <c r="W489" s="4"/>
      <c r="AI489" s="4"/>
      <c r="AJ489" s="4"/>
      <c r="AK489" s="4"/>
    </row>
    <row r="490" spans="1:37" x14ac:dyDescent="0.2">
      <c r="A490" s="6" t="s">
        <v>5190</v>
      </c>
      <c r="B490" s="7" t="str">
        <f>VLOOKUP(payroll_active[[#This Row],[Full Name]], [1]!all_ppl_post[#Data], 2, 0)</f>
        <v>476545870</v>
      </c>
      <c r="C490" s="8" t="s">
        <v>3520</v>
      </c>
      <c r="D490" s="8" t="s">
        <v>5191</v>
      </c>
      <c r="E490" s="8" t="s">
        <v>434</v>
      </c>
      <c r="F490" s="8" t="s">
        <v>408</v>
      </c>
      <c r="G490" s="8" t="s">
        <v>526</v>
      </c>
      <c r="H490" s="8" t="s">
        <v>9144</v>
      </c>
      <c r="I490" s="7" t="str">
        <f>VLOOKUP(payroll_active[[#This Row],[Reports to Person]], [1]!all_people[#All], 2, 0)</f>
        <v>476547796</v>
      </c>
      <c r="J490" s="8" t="s">
        <v>9145</v>
      </c>
      <c r="K490" s="8" t="str">
        <f>VLOOKUP(payroll_active[[#This Row],[Works for Corrected Majority]],[1]!Table1[#Data],2,0)</f>
        <v>476549195</v>
      </c>
      <c r="L490" s="8" t="s">
        <v>9145</v>
      </c>
      <c r="M490" s="7" t="str">
        <f>VLOOKUP(payroll_active[[#This Row],[Works for Group -OLD]], [1]!all_groups[#All], 2, 0)</f>
        <v>476549195</v>
      </c>
      <c r="N490" s="6" t="s">
        <v>63</v>
      </c>
      <c r="O490" s="6" t="s">
        <v>62</v>
      </c>
      <c r="P490" s="6" t="s">
        <v>69</v>
      </c>
      <c r="Q490" s="7"/>
      <c r="R490" s="9" t="s">
        <v>9156</v>
      </c>
      <c r="S490" s="9" t="s">
        <v>9147</v>
      </c>
      <c r="T490" s="9" t="s">
        <v>8959</v>
      </c>
      <c r="U490" s="9" t="s">
        <v>8515</v>
      </c>
      <c r="V490" s="9" t="s">
        <v>8501</v>
      </c>
      <c r="W490" s="4"/>
      <c r="AI490" s="4"/>
      <c r="AJ490" s="4"/>
      <c r="AK490" s="4"/>
    </row>
    <row r="491" spans="1:37" x14ac:dyDescent="0.2">
      <c r="A491" s="6" t="s">
        <v>5181</v>
      </c>
      <c r="B491" s="7" t="str">
        <f>VLOOKUP(payroll_active[[#This Row],[Full Name]], [1]!all_ppl_post[#Data], 2, 0)</f>
        <v>476545893</v>
      </c>
      <c r="C491" s="8" t="s">
        <v>4803</v>
      </c>
      <c r="D491" s="8" t="s">
        <v>75</v>
      </c>
      <c r="E491" s="8" t="s">
        <v>3169</v>
      </c>
      <c r="F491" s="8" t="s">
        <v>408</v>
      </c>
      <c r="G491" s="8" t="s">
        <v>526</v>
      </c>
      <c r="H491" s="8" t="s">
        <v>9144</v>
      </c>
      <c r="I491" s="7" t="str">
        <f>VLOOKUP(payroll_active[[#This Row],[Reports to Person]], [1]!all_people[#All], 2, 0)</f>
        <v>476547796</v>
      </c>
      <c r="J491" s="8" t="s">
        <v>9145</v>
      </c>
      <c r="K491" s="8" t="str">
        <f>VLOOKUP(payroll_active[[#This Row],[Works for Corrected Majority]],[1]!Table1[#Data],2,0)</f>
        <v>476549195</v>
      </c>
      <c r="L491" s="8" t="s">
        <v>9145</v>
      </c>
      <c r="M491" s="7" t="str">
        <f>VLOOKUP(payroll_active[[#This Row],[Works for Group -OLD]], [1]!all_groups[#All], 2, 0)</f>
        <v>476549195</v>
      </c>
      <c r="N491" s="6" t="s">
        <v>63</v>
      </c>
      <c r="O491" s="6" t="s">
        <v>62</v>
      </c>
      <c r="P491" s="6" t="s">
        <v>69</v>
      </c>
      <c r="Q491" s="7"/>
      <c r="R491" s="9" t="s">
        <v>9159</v>
      </c>
      <c r="S491" s="9" t="s">
        <v>9147</v>
      </c>
      <c r="T491" s="9" t="s">
        <v>8959</v>
      </c>
      <c r="U491" s="9" t="s">
        <v>8521</v>
      </c>
      <c r="V491" s="9" t="s">
        <v>8501</v>
      </c>
      <c r="W491" s="4"/>
      <c r="AI491" s="4"/>
      <c r="AJ491" s="4"/>
      <c r="AK491" s="4"/>
    </row>
    <row r="492" spans="1:37" x14ac:dyDescent="0.2">
      <c r="A492" s="6" t="s">
        <v>3217</v>
      </c>
      <c r="B492" s="7" t="str">
        <f>VLOOKUP(payroll_active[[#This Row],[Full Name]], [1]!all_ppl_post[#Data], 2, 0)</f>
        <v>567679211</v>
      </c>
      <c r="C492" s="8" t="s">
        <v>3218</v>
      </c>
      <c r="D492" s="8" t="s">
        <v>3219</v>
      </c>
      <c r="E492" s="8" t="s">
        <v>3220</v>
      </c>
      <c r="F492" s="8" t="s">
        <v>408</v>
      </c>
      <c r="G492" s="8" t="s">
        <v>526</v>
      </c>
      <c r="H492" s="8" t="s">
        <v>9144</v>
      </c>
      <c r="I492" s="7" t="str">
        <f>VLOOKUP(payroll_active[[#This Row],[Reports to Person]], [1]!all_people[#All], 2, 0)</f>
        <v>476547796</v>
      </c>
      <c r="J492" s="8" t="s">
        <v>9145</v>
      </c>
      <c r="K492" s="8" t="str">
        <f>VLOOKUP(payroll_active[[#This Row],[Works for Corrected Majority]],[1]!Table1[#Data],2,0)</f>
        <v>476549195</v>
      </c>
      <c r="L492" s="8" t="s">
        <v>9145</v>
      </c>
      <c r="M492" s="7" t="str">
        <f>VLOOKUP(payroll_active[[#This Row],[Works for Group -OLD]], [1]!all_groups[#All], 2, 0)</f>
        <v>476549195</v>
      </c>
      <c r="N492" s="6" t="s">
        <v>63</v>
      </c>
      <c r="O492" s="6" t="s">
        <v>62</v>
      </c>
      <c r="P492" s="6" t="s">
        <v>69</v>
      </c>
      <c r="Q492" s="7"/>
      <c r="R492" s="9" t="s">
        <v>9152</v>
      </c>
      <c r="S492" s="9" t="s">
        <v>9147</v>
      </c>
      <c r="T492" s="9" t="s">
        <v>8959</v>
      </c>
      <c r="U492" s="9" t="s">
        <v>9153</v>
      </c>
      <c r="V492" s="9" t="s">
        <v>8501</v>
      </c>
      <c r="W492" s="4"/>
      <c r="AI492" s="4"/>
      <c r="AJ492" s="4"/>
      <c r="AK492" s="4"/>
    </row>
    <row r="493" spans="1:37" x14ac:dyDescent="0.2">
      <c r="A493" s="6" t="s">
        <v>3213</v>
      </c>
      <c r="B493" s="7" t="str">
        <f>VLOOKUP(payroll_active[[#This Row],[Full Name]], [1]!all_ppl_post[#Data], 2, 0)</f>
        <v>567679212</v>
      </c>
      <c r="C493" s="8" t="s">
        <v>3214</v>
      </c>
      <c r="D493" s="8" t="s">
        <v>381</v>
      </c>
      <c r="E493" s="8" t="s">
        <v>1200</v>
      </c>
      <c r="F493" s="8" t="s">
        <v>408</v>
      </c>
      <c r="G493" s="8" t="s">
        <v>526</v>
      </c>
      <c r="H493" s="8" t="s">
        <v>9144</v>
      </c>
      <c r="I493" s="7" t="str">
        <f>VLOOKUP(payroll_active[[#This Row],[Reports to Person]], [1]!all_people[#All], 2, 0)</f>
        <v>476547796</v>
      </c>
      <c r="J493" s="8" t="s">
        <v>9145</v>
      </c>
      <c r="K493" s="8" t="str">
        <f>VLOOKUP(payroll_active[[#This Row],[Works for Corrected Majority]],[1]!Table1[#Data],2,0)</f>
        <v>476549195</v>
      </c>
      <c r="L493" s="8" t="s">
        <v>9145</v>
      </c>
      <c r="M493" s="7" t="str">
        <f>VLOOKUP(payroll_active[[#This Row],[Works for Group -OLD]], [1]!all_groups[#All], 2, 0)</f>
        <v>476549195</v>
      </c>
      <c r="N493" s="6" t="s">
        <v>63</v>
      </c>
      <c r="O493" s="6" t="s">
        <v>62</v>
      </c>
      <c r="P493" s="6" t="s">
        <v>69</v>
      </c>
      <c r="Q493" s="7"/>
      <c r="R493" s="9" t="s">
        <v>9157</v>
      </c>
      <c r="S493" s="9" t="s">
        <v>9147</v>
      </c>
      <c r="T493" s="9" t="s">
        <v>8959</v>
      </c>
      <c r="U493" s="9" t="s">
        <v>8583</v>
      </c>
      <c r="V493" s="9" t="s">
        <v>8501</v>
      </c>
      <c r="W493" s="4"/>
      <c r="AI493" s="4"/>
      <c r="AJ493" s="4"/>
      <c r="AK493" s="4"/>
    </row>
    <row r="494" spans="1:37" x14ac:dyDescent="0.2">
      <c r="A494" s="6" t="s">
        <v>1347</v>
      </c>
      <c r="B494" s="7" t="str">
        <f>VLOOKUP(payroll_active[[#This Row],[Full Name]], [1]!all_ppl_post[#Data], 2, 0)</f>
        <v>826426388</v>
      </c>
      <c r="C494" s="8" t="s">
        <v>1348</v>
      </c>
      <c r="D494" s="8" t="s">
        <v>1349</v>
      </c>
      <c r="E494" s="8" t="s">
        <v>521</v>
      </c>
      <c r="F494" s="8" t="s">
        <v>408</v>
      </c>
      <c r="G494" s="8" t="s">
        <v>526</v>
      </c>
      <c r="H494" s="8" t="s">
        <v>9144</v>
      </c>
      <c r="I494" s="7" t="str">
        <f>VLOOKUP(payroll_active[[#This Row],[Reports to Person]], [1]!all_people[#All], 2, 0)</f>
        <v>476547796</v>
      </c>
      <c r="J494" s="8" t="s">
        <v>9145</v>
      </c>
      <c r="K494" s="8" t="str">
        <f>VLOOKUP(payroll_active[[#This Row],[Works for Corrected Majority]],[1]!Table1[#Data],2,0)</f>
        <v>476549195</v>
      </c>
      <c r="L494" s="8" t="s">
        <v>9145</v>
      </c>
      <c r="M494" s="7" t="str">
        <f>VLOOKUP(payroll_active[[#This Row],[Works for Group -OLD]], [1]!all_groups[#All], 2, 0)</f>
        <v>476549195</v>
      </c>
      <c r="N494" s="6" t="s">
        <v>63</v>
      </c>
      <c r="O494" s="6" t="s">
        <v>62</v>
      </c>
      <c r="P494" s="6" t="s">
        <v>69</v>
      </c>
      <c r="Q494" s="7"/>
      <c r="R494" s="9" t="s">
        <v>9146</v>
      </c>
      <c r="S494" s="9" t="s">
        <v>9147</v>
      </c>
      <c r="T494" s="9" t="s">
        <v>8959</v>
      </c>
      <c r="U494" s="9" t="s">
        <v>8507</v>
      </c>
      <c r="V494" s="9" t="s">
        <v>8501</v>
      </c>
      <c r="W494" s="4"/>
      <c r="AI494" s="4"/>
      <c r="AJ494" s="4"/>
      <c r="AK494" s="4"/>
    </row>
    <row r="495" spans="1:37" x14ac:dyDescent="0.2">
      <c r="A495" s="6" t="s">
        <v>913</v>
      </c>
      <c r="B495" s="7" t="str">
        <f>VLOOKUP(payroll_active[[#This Row],[Full Name]], [1]!all_ppl_post[#Data], 2, 0)</f>
        <v>1042183368</v>
      </c>
      <c r="C495" s="8" t="s">
        <v>914</v>
      </c>
      <c r="D495" s="8" t="s">
        <v>915</v>
      </c>
      <c r="E495" s="8" t="s">
        <v>916</v>
      </c>
      <c r="F495" s="8" t="s">
        <v>408</v>
      </c>
      <c r="G495" s="8" t="s">
        <v>526</v>
      </c>
      <c r="H495" s="8" t="s">
        <v>8809</v>
      </c>
      <c r="I495" s="7" t="str">
        <f>VLOOKUP(payroll_active[[#This Row],[Reports to Person]], [1]!all_people[#All], 2, 0)</f>
        <v>476547918</v>
      </c>
      <c r="J495" s="8" t="s">
        <v>8810</v>
      </c>
      <c r="K495" s="8" t="str">
        <f>VLOOKUP(payroll_active[[#This Row],[Works for Corrected Majority]],[1]!Table1[#Data],2,0)</f>
        <v>558451257</v>
      </c>
      <c r="L495" s="8" t="s">
        <v>8810</v>
      </c>
      <c r="M495" s="7" t="str">
        <f>VLOOKUP(payroll_active[[#This Row],[Works for Group -OLD]], [1]!all_groups[#All], 2, 0)</f>
        <v>558451257</v>
      </c>
      <c r="N495" s="6" t="s">
        <v>63</v>
      </c>
      <c r="O495" s="6" t="s">
        <v>62</v>
      </c>
      <c r="P495" s="6" t="s">
        <v>69</v>
      </c>
      <c r="Q495" s="7"/>
      <c r="R495" s="9" t="s">
        <v>8823</v>
      </c>
      <c r="S495" s="9" t="s">
        <v>8812</v>
      </c>
      <c r="T495" s="9" t="s">
        <v>8813</v>
      </c>
      <c r="U495" s="9" t="s">
        <v>8761</v>
      </c>
      <c r="V495" s="9" t="s">
        <v>8501</v>
      </c>
      <c r="W495" s="4"/>
      <c r="AI495" s="4"/>
      <c r="AJ495" s="4"/>
      <c r="AK495" s="4"/>
    </row>
    <row r="496" spans="1:37" x14ac:dyDescent="0.2">
      <c r="A496" s="6" t="s">
        <v>5362</v>
      </c>
      <c r="B496" s="7" t="str">
        <f>VLOOKUP(payroll_active[[#This Row],[Full Name]], [1]!all_ppl_post[#Data], 2, 0)</f>
        <v>476545528</v>
      </c>
      <c r="C496" s="8" t="s">
        <v>5363</v>
      </c>
      <c r="D496" s="8" t="s">
        <v>5364</v>
      </c>
      <c r="E496" s="8" t="s">
        <v>4210</v>
      </c>
      <c r="F496" s="8" t="s">
        <v>408</v>
      </c>
      <c r="G496" s="8" t="s">
        <v>526</v>
      </c>
      <c r="H496" s="8" t="s">
        <v>8809</v>
      </c>
      <c r="I496" s="7" t="str">
        <f>VLOOKUP(payroll_active[[#This Row],[Reports to Person]], [1]!all_people[#All], 2, 0)</f>
        <v>476547918</v>
      </c>
      <c r="J496" s="8" t="s">
        <v>8810</v>
      </c>
      <c r="K496" s="8" t="str">
        <f>VLOOKUP(payroll_active[[#This Row],[Works for Corrected Majority]],[1]!Table1[#Data],2,0)</f>
        <v>558451257</v>
      </c>
      <c r="L496" s="8" t="s">
        <v>8810</v>
      </c>
      <c r="M496" s="7" t="str">
        <f>VLOOKUP(payroll_active[[#This Row],[Works for Group -OLD]], [1]!all_groups[#All], 2, 0)</f>
        <v>558451257</v>
      </c>
      <c r="N496" s="6" t="s">
        <v>63</v>
      </c>
      <c r="O496" s="6" t="s">
        <v>62</v>
      </c>
      <c r="P496" s="6" t="s">
        <v>69</v>
      </c>
      <c r="Q496" s="7"/>
      <c r="R496" s="9" t="s">
        <v>8819</v>
      </c>
      <c r="S496" s="9" t="s">
        <v>8812</v>
      </c>
      <c r="T496" s="9" t="s">
        <v>8813</v>
      </c>
      <c r="U496" s="9" t="s">
        <v>8820</v>
      </c>
      <c r="V496" s="9" t="s">
        <v>8501</v>
      </c>
      <c r="W496" s="4"/>
      <c r="AI496" s="4"/>
      <c r="AJ496" s="4"/>
      <c r="AK496" s="4"/>
    </row>
    <row r="497" spans="1:37" x14ac:dyDescent="0.2">
      <c r="A497" s="6" t="s">
        <v>2971</v>
      </c>
      <c r="B497" s="7" t="str">
        <f>VLOOKUP(payroll_active[[#This Row],[Full Name]], [1]!all_ppl_post[#Data], 2, 0)</f>
        <v>567679323</v>
      </c>
      <c r="C497" s="8" t="s">
        <v>2972</v>
      </c>
      <c r="D497" s="8" t="s">
        <v>2973</v>
      </c>
      <c r="E497" s="8" t="s">
        <v>2974</v>
      </c>
      <c r="F497" s="8" t="s">
        <v>408</v>
      </c>
      <c r="G497" s="8" t="s">
        <v>526</v>
      </c>
      <c r="H497" s="8" t="s">
        <v>8809</v>
      </c>
      <c r="I497" s="7" t="str">
        <f>VLOOKUP(payroll_active[[#This Row],[Reports to Person]], [1]!all_people[#All], 2, 0)</f>
        <v>476547918</v>
      </c>
      <c r="J497" s="8" t="s">
        <v>8810</v>
      </c>
      <c r="K497" s="8" t="str">
        <f>VLOOKUP(payroll_active[[#This Row],[Works for Corrected Majority]],[1]!Table1[#Data],2,0)</f>
        <v>558451257</v>
      </c>
      <c r="L497" s="8" t="s">
        <v>8810</v>
      </c>
      <c r="M497" s="7" t="str">
        <f>VLOOKUP(payroll_active[[#This Row],[Works for Group -OLD]], [1]!all_groups[#All], 2, 0)</f>
        <v>558451257</v>
      </c>
      <c r="N497" s="6" t="s">
        <v>63</v>
      </c>
      <c r="O497" s="6" t="s">
        <v>62</v>
      </c>
      <c r="P497" s="6" t="s">
        <v>69</v>
      </c>
      <c r="Q497" s="7"/>
      <c r="R497" s="9" t="s">
        <v>8814</v>
      </c>
      <c r="S497" s="9" t="s">
        <v>8812</v>
      </c>
      <c r="T497" s="9" t="s">
        <v>8813</v>
      </c>
      <c r="U497" s="9" t="s">
        <v>8654</v>
      </c>
      <c r="V497" s="9" t="s">
        <v>8501</v>
      </c>
      <c r="W497" s="4"/>
      <c r="AI497" s="4"/>
      <c r="AJ497" s="4"/>
      <c r="AK497" s="4"/>
    </row>
    <row r="498" spans="1:37" x14ac:dyDescent="0.2">
      <c r="A498" s="6" t="s">
        <v>2965</v>
      </c>
      <c r="B498" s="7" t="str">
        <f>VLOOKUP(payroll_active[[#This Row],[Full Name]], [1]!all_ppl_post[#Data], 2, 0)</f>
        <v>567679324</v>
      </c>
      <c r="C498" s="8" t="s">
        <v>2966</v>
      </c>
      <c r="D498" s="8" t="s">
        <v>2967</v>
      </c>
      <c r="E498" s="8" t="s">
        <v>2968</v>
      </c>
      <c r="F498" s="8" t="s">
        <v>408</v>
      </c>
      <c r="G498" s="8" t="s">
        <v>526</v>
      </c>
      <c r="H498" s="8" t="s">
        <v>8809</v>
      </c>
      <c r="I498" s="7" t="str">
        <f>VLOOKUP(payroll_active[[#This Row],[Reports to Person]], [1]!all_people[#All], 2, 0)</f>
        <v>476547918</v>
      </c>
      <c r="J498" s="8" t="s">
        <v>8810</v>
      </c>
      <c r="K498" s="8" t="str">
        <f>VLOOKUP(payroll_active[[#This Row],[Works for Corrected Majority]],[1]!Table1[#Data],2,0)</f>
        <v>558451257</v>
      </c>
      <c r="L498" s="8" t="s">
        <v>8810</v>
      </c>
      <c r="M498" s="7" t="str">
        <f>VLOOKUP(payroll_active[[#This Row],[Works for Group -OLD]], [1]!all_groups[#All], 2, 0)</f>
        <v>558451257</v>
      </c>
      <c r="N498" s="6" t="s">
        <v>63</v>
      </c>
      <c r="O498" s="6" t="s">
        <v>62</v>
      </c>
      <c r="P498" s="6" t="s">
        <v>69</v>
      </c>
      <c r="Q498" s="7"/>
      <c r="R498" s="9" t="s">
        <v>8815</v>
      </c>
      <c r="S498" s="9" t="s">
        <v>8812</v>
      </c>
      <c r="T498" s="9" t="s">
        <v>8813</v>
      </c>
      <c r="U498" s="9" t="s">
        <v>8816</v>
      </c>
      <c r="V498" s="9" t="s">
        <v>8501</v>
      </c>
      <c r="W498" s="4"/>
      <c r="AI498" s="4"/>
      <c r="AJ498" s="4"/>
      <c r="AK498" s="4"/>
    </row>
    <row r="499" spans="1:37" x14ac:dyDescent="0.2">
      <c r="A499" s="6" t="s">
        <v>2519</v>
      </c>
      <c r="B499" s="7" t="str">
        <f>VLOOKUP(payroll_active[[#This Row],[Full Name]], [1]!all_ppl_post[#Data], 2, 0)</f>
        <v>625374667</v>
      </c>
      <c r="C499" s="8" t="s">
        <v>2520</v>
      </c>
      <c r="D499" s="8" t="s">
        <v>2521</v>
      </c>
      <c r="E499" s="8" t="s">
        <v>426</v>
      </c>
      <c r="F499" s="8" t="s">
        <v>408</v>
      </c>
      <c r="G499" s="8" t="s">
        <v>526</v>
      </c>
      <c r="H499" s="8" t="s">
        <v>8809</v>
      </c>
      <c r="I499" s="7" t="str">
        <f>VLOOKUP(payroll_active[[#This Row],[Reports to Person]], [1]!all_people[#All], 2, 0)</f>
        <v>476547918</v>
      </c>
      <c r="J499" s="8" t="s">
        <v>8810</v>
      </c>
      <c r="K499" s="8" t="str">
        <f>VLOOKUP(payroll_active[[#This Row],[Works for Corrected Majority]],[1]!Table1[#Data],2,0)</f>
        <v>558451257</v>
      </c>
      <c r="L499" s="8" t="s">
        <v>8810</v>
      </c>
      <c r="M499" s="7" t="str">
        <f>VLOOKUP(payroll_active[[#This Row],[Works for Group -OLD]], [1]!all_groups[#All], 2, 0)</f>
        <v>558451257</v>
      </c>
      <c r="N499" s="6" t="s">
        <v>63</v>
      </c>
      <c r="O499" s="6" t="s">
        <v>62</v>
      </c>
      <c r="P499" s="6" t="s">
        <v>69</v>
      </c>
      <c r="Q499" s="7"/>
      <c r="R499" s="9" t="s">
        <v>8811</v>
      </c>
      <c r="S499" s="9" t="s">
        <v>8812</v>
      </c>
      <c r="T499" s="9" t="s">
        <v>8813</v>
      </c>
      <c r="U499" s="9" t="s">
        <v>8549</v>
      </c>
      <c r="V499" s="9" t="s">
        <v>8501</v>
      </c>
      <c r="W499" s="4"/>
      <c r="AI499" s="4"/>
      <c r="AJ499" s="4"/>
      <c r="AK499" s="4"/>
    </row>
    <row r="500" spans="1:37" x14ac:dyDescent="0.2">
      <c r="A500" s="6" t="s">
        <v>2318</v>
      </c>
      <c r="B500" s="7" t="str">
        <f>VLOOKUP(payroll_active[[#This Row],[Full Name]], [1]!all_ppl_post[#Data], 2, 0)</f>
        <v>681225297</v>
      </c>
      <c r="C500" s="8" t="s">
        <v>2319</v>
      </c>
      <c r="D500" s="8" t="s">
        <v>2320</v>
      </c>
      <c r="E500" s="8" t="s">
        <v>2321</v>
      </c>
      <c r="F500" s="8" t="s">
        <v>408</v>
      </c>
      <c r="G500" s="8" t="s">
        <v>526</v>
      </c>
      <c r="H500" s="8" t="s">
        <v>8809</v>
      </c>
      <c r="I500" s="7" t="str">
        <f>VLOOKUP(payroll_active[[#This Row],[Reports to Person]], [1]!all_people[#All], 2, 0)</f>
        <v>476547918</v>
      </c>
      <c r="J500" s="8" t="s">
        <v>8810</v>
      </c>
      <c r="K500" s="8" t="str">
        <f>VLOOKUP(payroll_active[[#This Row],[Works for Corrected Majority]],[1]!Table1[#Data],2,0)</f>
        <v>558451257</v>
      </c>
      <c r="L500" s="8" t="s">
        <v>8810</v>
      </c>
      <c r="M500" s="7" t="str">
        <f>VLOOKUP(payroll_active[[#This Row],[Works for Group -OLD]], [1]!all_groups[#All], 2, 0)</f>
        <v>558451257</v>
      </c>
      <c r="N500" s="6" t="s">
        <v>63</v>
      </c>
      <c r="O500" s="6" t="s">
        <v>62</v>
      </c>
      <c r="P500" s="6" t="s">
        <v>69</v>
      </c>
      <c r="Q500" s="7"/>
      <c r="R500" s="9" t="s">
        <v>8821</v>
      </c>
      <c r="S500" s="9" t="s">
        <v>8812</v>
      </c>
      <c r="T500" s="9" t="s">
        <v>8813</v>
      </c>
      <c r="U500" s="9" t="s">
        <v>8822</v>
      </c>
      <c r="V500" s="9" t="s">
        <v>8501</v>
      </c>
      <c r="W500" s="4"/>
      <c r="AI500" s="4"/>
      <c r="AJ500" s="4"/>
      <c r="AK500" s="4"/>
    </row>
    <row r="501" spans="1:37" x14ac:dyDescent="0.2">
      <c r="A501" s="6" t="s">
        <v>2067</v>
      </c>
      <c r="B501" s="7" t="str">
        <f>VLOOKUP(payroll_active[[#This Row],[Full Name]], [1]!all_ppl_post[#Data], 2, 0)</f>
        <v>765290999</v>
      </c>
      <c r="C501" s="8" t="s">
        <v>2068</v>
      </c>
      <c r="D501" s="8" t="s">
        <v>2069</v>
      </c>
      <c r="E501" s="8" t="s">
        <v>2070</v>
      </c>
      <c r="F501" s="8" t="s">
        <v>408</v>
      </c>
      <c r="G501" s="8" t="s">
        <v>526</v>
      </c>
      <c r="H501" s="8" t="s">
        <v>8809</v>
      </c>
      <c r="I501" s="7" t="str">
        <f>VLOOKUP(payroll_active[[#This Row],[Reports to Person]], [1]!all_people[#All], 2, 0)</f>
        <v>476547918</v>
      </c>
      <c r="J501" s="8" t="s">
        <v>8810</v>
      </c>
      <c r="K501" s="8" t="str">
        <f>VLOOKUP(payroll_active[[#This Row],[Works for Corrected Majority]],[1]!Table1[#Data],2,0)</f>
        <v>558451257</v>
      </c>
      <c r="L501" s="8" t="s">
        <v>8810</v>
      </c>
      <c r="M501" s="7" t="str">
        <f>VLOOKUP(payroll_active[[#This Row],[Works for Group -OLD]], [1]!all_groups[#All], 2, 0)</f>
        <v>558451257</v>
      </c>
      <c r="N501" s="6" t="s">
        <v>63</v>
      </c>
      <c r="O501" s="6" t="s">
        <v>62</v>
      </c>
      <c r="P501" s="6" t="s">
        <v>69</v>
      </c>
      <c r="Q501" s="7"/>
      <c r="R501" s="9" t="s">
        <v>8817</v>
      </c>
      <c r="S501" s="9" t="s">
        <v>8812</v>
      </c>
      <c r="T501" s="9" t="s">
        <v>8813</v>
      </c>
      <c r="U501" s="9" t="s">
        <v>8818</v>
      </c>
      <c r="V501" s="9" t="s">
        <v>8501</v>
      </c>
      <c r="W501" s="4"/>
      <c r="AI501" s="4"/>
      <c r="AJ501" s="4"/>
      <c r="AK501" s="4"/>
    </row>
    <row r="502" spans="1:37" x14ac:dyDescent="0.2">
      <c r="A502" s="6" t="s">
        <v>3246</v>
      </c>
      <c r="B502" s="7" t="str">
        <f>VLOOKUP(payroll_active[[#This Row],[Full Name]], [1]!all_ppl_post[#Data], 2, 0)</f>
        <v>567679200</v>
      </c>
      <c r="C502" s="8" t="s">
        <v>3247</v>
      </c>
      <c r="D502" s="8" t="s">
        <v>3248</v>
      </c>
      <c r="E502" s="8" t="s">
        <v>434</v>
      </c>
      <c r="F502" s="8" t="s">
        <v>408</v>
      </c>
      <c r="G502" s="8" t="s">
        <v>526</v>
      </c>
      <c r="H502" s="8" t="s">
        <v>1285</v>
      </c>
      <c r="I502" s="7" t="str">
        <f>VLOOKUP(payroll_active[[#This Row],[Reports to Person]], [1]!all_people[#All], 2, 0)</f>
        <v>515124425</v>
      </c>
      <c r="J502" s="8" t="s">
        <v>9464</v>
      </c>
      <c r="K502" s="8" t="str">
        <f>VLOOKUP(payroll_active[[#This Row],[Works for Corrected Majority]],[1]!Table1[#Data],2,0)</f>
        <v>515124421</v>
      </c>
      <c r="L502" s="8" t="s">
        <v>9464</v>
      </c>
      <c r="M502" s="7" t="str">
        <f>VLOOKUP(payroll_active[[#This Row],[Works for Group -OLD]], [1]!all_groups[#All], 2, 0)</f>
        <v>515124421</v>
      </c>
      <c r="N502" s="6" t="s">
        <v>63</v>
      </c>
      <c r="O502" s="6" t="s">
        <v>62</v>
      </c>
      <c r="P502" s="6" t="s">
        <v>69</v>
      </c>
      <c r="Q502" s="7"/>
      <c r="R502" s="9" t="s">
        <v>9465</v>
      </c>
      <c r="S502" s="9" t="s">
        <v>9466</v>
      </c>
      <c r="T502" s="9" t="s">
        <v>8509</v>
      </c>
      <c r="U502" s="9" t="s">
        <v>8515</v>
      </c>
      <c r="V502" s="9" t="s">
        <v>8501</v>
      </c>
      <c r="W502" s="4"/>
      <c r="AI502" s="4"/>
      <c r="AJ502" s="4"/>
      <c r="AK502" s="4"/>
    </row>
    <row r="503" spans="1:37" x14ac:dyDescent="0.2">
      <c r="A503" s="6" t="s">
        <v>1456</v>
      </c>
      <c r="B503" s="7" t="str">
        <f>VLOOKUP(payroll_active[[#This Row],[Full Name]], [1]!all_ppl_post[#Data], 2, 0)</f>
        <v>826426364</v>
      </c>
      <c r="C503" s="8" t="s">
        <v>1457</v>
      </c>
      <c r="D503" s="8" t="s">
        <v>1458</v>
      </c>
      <c r="E503" s="8" t="s">
        <v>1200</v>
      </c>
      <c r="F503" s="8" t="s">
        <v>408</v>
      </c>
      <c r="G503" s="8" t="s">
        <v>526</v>
      </c>
      <c r="H503" s="8" t="s">
        <v>1285</v>
      </c>
      <c r="I503" s="7" t="str">
        <f>VLOOKUP(payroll_active[[#This Row],[Reports to Person]], [1]!all_people[#All], 2, 0)</f>
        <v>515124425</v>
      </c>
      <c r="J503" s="8" t="s">
        <v>9464</v>
      </c>
      <c r="K503" s="8" t="str">
        <f>VLOOKUP(payroll_active[[#This Row],[Works for Corrected Majority]],[1]!Table1[#Data],2,0)</f>
        <v>515124421</v>
      </c>
      <c r="L503" s="8" t="s">
        <v>9464</v>
      </c>
      <c r="M503" s="7" t="str">
        <f>VLOOKUP(payroll_active[[#This Row],[Works for Group -OLD]], [1]!all_groups[#All], 2, 0)</f>
        <v>515124421</v>
      </c>
      <c r="N503" s="6" t="s">
        <v>63</v>
      </c>
      <c r="O503" s="6" t="s">
        <v>62</v>
      </c>
      <c r="P503" s="6" t="s">
        <v>69</v>
      </c>
      <c r="Q503" s="7"/>
      <c r="R503" s="9" t="s">
        <v>9467</v>
      </c>
      <c r="S503" s="9" t="s">
        <v>9466</v>
      </c>
      <c r="T503" s="9" t="s">
        <v>8509</v>
      </c>
      <c r="U503" s="9" t="s">
        <v>8583</v>
      </c>
      <c r="V503" s="9" t="s">
        <v>8501</v>
      </c>
      <c r="W503" s="4"/>
      <c r="AI503" s="4"/>
      <c r="AJ503" s="4"/>
      <c r="AK503" s="4"/>
    </row>
    <row r="504" spans="1:37" x14ac:dyDescent="0.2">
      <c r="A504" s="6" t="s">
        <v>947</v>
      </c>
      <c r="B504" s="7" t="str">
        <f>VLOOKUP(payroll_active[[#This Row],[Full Name]], [1]!all_ppl_post[#Data], 2, 0)</f>
        <v>1042183363</v>
      </c>
      <c r="C504" s="8" t="s">
        <v>948</v>
      </c>
      <c r="D504" s="8" t="s">
        <v>949</v>
      </c>
      <c r="E504" s="8" t="s">
        <v>426</v>
      </c>
      <c r="F504" s="8" t="s">
        <v>408</v>
      </c>
      <c r="G504" s="8" t="s">
        <v>526</v>
      </c>
      <c r="H504" s="8" t="s">
        <v>8699</v>
      </c>
      <c r="I504" s="7" t="str">
        <f>VLOOKUP(payroll_active[[#This Row],[Reports to Person]], [1]!all_people[#All], 2, 0)</f>
        <v>515137740</v>
      </c>
      <c r="J504" s="8" t="s">
        <v>8700</v>
      </c>
      <c r="K504" s="8" t="str">
        <f>VLOOKUP(payroll_active[[#This Row],[Works for Corrected Majority]],[1]!Table1[#Data],2,0)</f>
        <v>515124444</v>
      </c>
      <c r="L504" s="8" t="s">
        <v>8700</v>
      </c>
      <c r="M504" s="7" t="str">
        <f>VLOOKUP(payroll_active[[#This Row],[Works for Group -OLD]], [1]!all_groups[#All], 2, 0)</f>
        <v>515124444</v>
      </c>
      <c r="N504" s="6" t="s">
        <v>63</v>
      </c>
      <c r="O504" s="6" t="s">
        <v>62</v>
      </c>
      <c r="P504" s="6" t="s">
        <v>69</v>
      </c>
      <c r="Q504" s="7"/>
      <c r="R504" s="9" t="s">
        <v>8716</v>
      </c>
      <c r="S504" s="9" t="s">
        <v>8702</v>
      </c>
      <c r="T504" s="9" t="s">
        <v>8703</v>
      </c>
      <c r="U504" s="9" t="s">
        <v>8549</v>
      </c>
      <c r="V504" s="9" t="s">
        <v>8501</v>
      </c>
      <c r="W504" s="4"/>
      <c r="AI504" s="4"/>
      <c r="AJ504" s="4"/>
      <c r="AK504" s="4"/>
    </row>
    <row r="505" spans="1:37" x14ac:dyDescent="0.2">
      <c r="A505" s="6" t="s">
        <v>8432</v>
      </c>
      <c r="B505" s="7" t="str">
        <f>VLOOKUP(payroll_active[[#This Row],[Full Name]], [1]!all_ppl_post[#Data], 2, 0)</f>
        <v>476542198</v>
      </c>
      <c r="C505" s="8" t="s">
        <v>1491</v>
      </c>
      <c r="D505" s="8" t="s">
        <v>8433</v>
      </c>
      <c r="E505" s="8" t="s">
        <v>8434</v>
      </c>
      <c r="F505" s="8" t="s">
        <v>408</v>
      </c>
      <c r="G505" s="8" t="s">
        <v>526</v>
      </c>
      <c r="H505" s="8" t="s">
        <v>8699</v>
      </c>
      <c r="I505" s="7" t="str">
        <f>VLOOKUP(payroll_active[[#This Row],[Reports to Person]], [1]!all_people[#All], 2, 0)</f>
        <v>515137740</v>
      </c>
      <c r="J505" s="8" t="s">
        <v>8700</v>
      </c>
      <c r="K505" s="8" t="str">
        <f>VLOOKUP(payroll_active[[#This Row],[Works for Corrected Majority]],[1]!Table1[#Data],2,0)</f>
        <v>515124444</v>
      </c>
      <c r="L505" s="8" t="s">
        <v>8700</v>
      </c>
      <c r="M505" s="7" t="str">
        <f>VLOOKUP(payroll_active[[#This Row],[Works for Group -OLD]], [1]!all_groups[#All], 2, 0)</f>
        <v>515124444</v>
      </c>
      <c r="N505" s="6" t="s">
        <v>63</v>
      </c>
      <c r="O505" s="6" t="s">
        <v>62</v>
      </c>
      <c r="P505" s="6" t="s">
        <v>69</v>
      </c>
      <c r="Q505" s="7"/>
      <c r="R505" s="9" t="s">
        <v>8710</v>
      </c>
      <c r="S505" s="9" t="s">
        <v>8702</v>
      </c>
      <c r="T505" s="9" t="s">
        <v>8703</v>
      </c>
      <c r="U505" s="9" t="s">
        <v>8711</v>
      </c>
      <c r="V505" s="9" t="s">
        <v>8501</v>
      </c>
      <c r="W505" s="4"/>
      <c r="AI505" s="4"/>
      <c r="AJ505" s="4"/>
      <c r="AK505" s="4"/>
    </row>
    <row r="506" spans="1:37" x14ac:dyDescent="0.2">
      <c r="A506" s="6" t="s">
        <v>7786</v>
      </c>
      <c r="B506" s="7" t="str">
        <f>VLOOKUP(payroll_active[[#This Row],[Full Name]], [1]!all_ppl_post[#Data], 2, 0)</f>
        <v>476542601</v>
      </c>
      <c r="C506" s="8" t="s">
        <v>4696</v>
      </c>
      <c r="D506" s="8" t="s">
        <v>7787</v>
      </c>
      <c r="E506" s="8" t="s">
        <v>440</v>
      </c>
      <c r="F506" s="8" t="s">
        <v>408</v>
      </c>
      <c r="G506" s="8" t="s">
        <v>407</v>
      </c>
      <c r="H506" s="8" t="s">
        <v>8699</v>
      </c>
      <c r="I506" s="7" t="str">
        <f>VLOOKUP(payroll_active[[#This Row],[Reports to Person]], [1]!all_people[#All], 2, 0)</f>
        <v>515137740</v>
      </c>
      <c r="J506" s="8" t="s">
        <v>8700</v>
      </c>
      <c r="K506" s="8" t="str">
        <f>VLOOKUP(payroll_active[[#This Row],[Works for Corrected Majority]],[1]!Table1[#Data],2,0)</f>
        <v>515124444</v>
      </c>
      <c r="L506" s="8" t="s">
        <v>8700</v>
      </c>
      <c r="M506" s="7" t="str">
        <f>VLOOKUP(payroll_active[[#This Row],[Works for Group -OLD]], [1]!all_groups[#All], 2, 0)</f>
        <v>515124444</v>
      </c>
      <c r="N506" s="6" t="s">
        <v>63</v>
      </c>
      <c r="O506" s="6" t="s">
        <v>62</v>
      </c>
      <c r="P506" s="6" t="s">
        <v>69</v>
      </c>
      <c r="Q506" s="7"/>
      <c r="R506" s="9" t="s">
        <v>8706</v>
      </c>
      <c r="S506" s="9" t="s">
        <v>8702</v>
      </c>
      <c r="T506" s="9" t="s">
        <v>8512</v>
      </c>
      <c r="U506" s="9" t="s">
        <v>8590</v>
      </c>
      <c r="V506" s="9" t="s">
        <v>8501</v>
      </c>
      <c r="W506" s="4"/>
      <c r="AI506" s="4"/>
      <c r="AJ506" s="4"/>
      <c r="AK506" s="4"/>
    </row>
    <row r="507" spans="1:37" x14ac:dyDescent="0.2">
      <c r="A507" s="6" t="s">
        <v>6447</v>
      </c>
      <c r="B507" s="7" t="str">
        <f>VLOOKUP(payroll_active[[#This Row],[Full Name]], [1]!all_ppl_post[#Data], 2, 0)</f>
        <v>476544192</v>
      </c>
      <c r="C507" s="8" t="s">
        <v>6448</v>
      </c>
      <c r="D507" s="8" t="s">
        <v>4238</v>
      </c>
      <c r="E507" s="8" t="s">
        <v>350</v>
      </c>
      <c r="F507" s="8" t="s">
        <v>408</v>
      </c>
      <c r="G507" s="8" t="s">
        <v>407</v>
      </c>
      <c r="H507" s="8" t="s">
        <v>8699</v>
      </c>
      <c r="I507" s="7" t="str">
        <f>VLOOKUP(payroll_active[[#This Row],[Reports to Person]], [1]!all_people[#All], 2, 0)</f>
        <v>515137740</v>
      </c>
      <c r="J507" s="8" t="s">
        <v>8700</v>
      </c>
      <c r="K507" s="8" t="str">
        <f>VLOOKUP(payroll_active[[#This Row],[Works for Corrected Majority]],[1]!Table1[#Data],2,0)</f>
        <v>515124444</v>
      </c>
      <c r="L507" s="8" t="s">
        <v>8700</v>
      </c>
      <c r="M507" s="7" t="str">
        <f>VLOOKUP(payroll_active[[#This Row],[Works for Group -OLD]], [1]!all_groups[#All], 2, 0)</f>
        <v>515124444</v>
      </c>
      <c r="N507" s="6" t="s">
        <v>63</v>
      </c>
      <c r="O507" s="6" t="s">
        <v>62</v>
      </c>
      <c r="P507" s="6" t="s">
        <v>69</v>
      </c>
      <c r="Q507" s="7"/>
      <c r="R507" s="9" t="s">
        <v>8712</v>
      </c>
      <c r="S507" s="9" t="s">
        <v>8702</v>
      </c>
      <c r="T507" s="9" t="s">
        <v>8512</v>
      </c>
      <c r="U507" s="9" t="s">
        <v>8578</v>
      </c>
      <c r="V507" s="9" t="s">
        <v>8501</v>
      </c>
      <c r="W507" s="4"/>
      <c r="AI507" s="4"/>
      <c r="AJ507" s="4"/>
      <c r="AK507" s="4"/>
    </row>
    <row r="508" spans="1:37" x14ac:dyDescent="0.2">
      <c r="A508" s="6" t="s">
        <v>5063</v>
      </c>
      <c r="B508" s="7" t="str">
        <f>VLOOKUP(payroll_active[[#This Row],[Full Name]], [1]!all_ppl_post[#Data], 2, 0)</f>
        <v>476546065</v>
      </c>
      <c r="C508" s="8" t="s">
        <v>5064</v>
      </c>
      <c r="D508" s="8" t="s">
        <v>5065</v>
      </c>
      <c r="E508" s="8" t="s">
        <v>464</v>
      </c>
      <c r="F508" s="8" t="s">
        <v>408</v>
      </c>
      <c r="G508" s="8" t="s">
        <v>526</v>
      </c>
      <c r="H508" s="8" t="s">
        <v>8699</v>
      </c>
      <c r="I508" s="7" t="str">
        <f>VLOOKUP(payroll_active[[#This Row],[Reports to Person]], [1]!all_people[#All], 2, 0)</f>
        <v>515137740</v>
      </c>
      <c r="J508" s="8" t="s">
        <v>8700</v>
      </c>
      <c r="K508" s="8" t="str">
        <f>VLOOKUP(payroll_active[[#This Row],[Works for Corrected Majority]],[1]!Table1[#Data],2,0)</f>
        <v>515124444</v>
      </c>
      <c r="L508" s="8" t="s">
        <v>8700</v>
      </c>
      <c r="M508" s="7" t="str">
        <f>VLOOKUP(payroll_active[[#This Row],[Works for Group -OLD]], [1]!all_groups[#All], 2, 0)</f>
        <v>515124444</v>
      </c>
      <c r="N508" s="6" t="s">
        <v>63</v>
      </c>
      <c r="O508" s="6" t="s">
        <v>62</v>
      </c>
      <c r="P508" s="6" t="s">
        <v>69</v>
      </c>
      <c r="Q508" s="7"/>
      <c r="R508" s="9" t="s">
        <v>8701</v>
      </c>
      <c r="S508" s="9" t="s">
        <v>8702</v>
      </c>
      <c r="T508" s="9" t="s">
        <v>8703</v>
      </c>
      <c r="U508" s="9" t="s">
        <v>8572</v>
      </c>
      <c r="V508" s="9" t="s">
        <v>8501</v>
      </c>
      <c r="W508" s="4"/>
      <c r="AI508" s="4"/>
      <c r="AJ508" s="4"/>
      <c r="AK508" s="4"/>
    </row>
    <row r="509" spans="1:37" x14ac:dyDescent="0.2">
      <c r="A509" s="6" t="s">
        <v>3544</v>
      </c>
      <c r="B509" s="7" t="str">
        <f>VLOOKUP(payroll_active[[#This Row],[Full Name]], [1]!all_ppl_post[#Data], 2, 0)</f>
        <v>567678691</v>
      </c>
      <c r="C509" s="8" t="s">
        <v>3545</v>
      </c>
      <c r="D509" s="8" t="s">
        <v>3546</v>
      </c>
      <c r="E509" s="8" t="s">
        <v>375</v>
      </c>
      <c r="F509" s="8" t="s">
        <v>408</v>
      </c>
      <c r="G509" s="8" t="s">
        <v>407</v>
      </c>
      <c r="H509" s="8" t="s">
        <v>8699</v>
      </c>
      <c r="I509" s="7" t="str">
        <f>VLOOKUP(payroll_active[[#This Row],[Reports to Person]], [1]!all_people[#All], 2, 0)</f>
        <v>515137740</v>
      </c>
      <c r="J509" s="8" t="s">
        <v>8700</v>
      </c>
      <c r="K509" s="8" t="str">
        <f>VLOOKUP(payroll_active[[#This Row],[Works for Corrected Majority]],[1]!Table1[#Data],2,0)</f>
        <v>515124444</v>
      </c>
      <c r="L509" s="8" t="s">
        <v>8700</v>
      </c>
      <c r="M509" s="7" t="str">
        <f>VLOOKUP(payroll_active[[#This Row],[Works for Group -OLD]], [1]!all_groups[#All], 2, 0)</f>
        <v>515124444</v>
      </c>
      <c r="N509" s="6" t="s">
        <v>63</v>
      </c>
      <c r="O509" s="6" t="s">
        <v>62</v>
      </c>
      <c r="P509" s="6" t="s">
        <v>69</v>
      </c>
      <c r="Q509" s="7"/>
      <c r="R509" s="9" t="s">
        <v>8707</v>
      </c>
      <c r="S509" s="9" t="s">
        <v>8702</v>
      </c>
      <c r="T509" s="9" t="s">
        <v>8512</v>
      </c>
      <c r="U509" s="9" t="s">
        <v>8544</v>
      </c>
      <c r="V509" s="9" t="s">
        <v>8501</v>
      </c>
      <c r="W509" s="4"/>
      <c r="AI509" s="4"/>
      <c r="AJ509" s="4"/>
      <c r="AK509" s="4"/>
    </row>
    <row r="510" spans="1:37" x14ac:dyDescent="0.2">
      <c r="A510" s="6" t="s">
        <v>2907</v>
      </c>
      <c r="B510" s="7" t="str">
        <f>VLOOKUP(payroll_active[[#This Row],[Full Name]], [1]!all_ppl_post[#Data], 2, 0)</f>
        <v>567679361</v>
      </c>
      <c r="C510" s="8" t="s">
        <v>2908</v>
      </c>
      <c r="D510" s="8" t="s">
        <v>2909</v>
      </c>
      <c r="E510" s="8" t="s">
        <v>2910</v>
      </c>
      <c r="F510" s="8" t="s">
        <v>408</v>
      </c>
      <c r="G510" s="8" t="s">
        <v>526</v>
      </c>
      <c r="H510" s="8" t="s">
        <v>8699</v>
      </c>
      <c r="I510" s="7" t="str">
        <f>VLOOKUP(payroll_active[[#This Row],[Reports to Person]], [1]!all_people[#All], 2, 0)</f>
        <v>515137740</v>
      </c>
      <c r="J510" s="8" t="s">
        <v>8700</v>
      </c>
      <c r="K510" s="8" t="str">
        <f>VLOOKUP(payroll_active[[#This Row],[Works for Corrected Majority]],[1]!Table1[#Data],2,0)</f>
        <v>515124444</v>
      </c>
      <c r="L510" s="8" t="s">
        <v>8700</v>
      </c>
      <c r="M510" s="7" t="str">
        <f>VLOOKUP(payroll_active[[#This Row],[Works for Group -OLD]], [1]!all_groups[#All], 2, 0)</f>
        <v>515124444</v>
      </c>
      <c r="N510" s="6" t="s">
        <v>63</v>
      </c>
      <c r="O510" s="6" t="s">
        <v>62</v>
      </c>
      <c r="P510" s="6" t="s">
        <v>69</v>
      </c>
      <c r="Q510" s="7"/>
      <c r="R510" s="9" t="s">
        <v>8704</v>
      </c>
      <c r="S510" s="9" t="s">
        <v>8702</v>
      </c>
      <c r="T510" s="9" t="s">
        <v>8703</v>
      </c>
      <c r="U510" s="9" t="s">
        <v>8705</v>
      </c>
      <c r="V510" s="9" t="s">
        <v>8501</v>
      </c>
      <c r="W510" s="4"/>
      <c r="AI510" s="4"/>
      <c r="AJ510" s="4"/>
      <c r="AK510" s="4"/>
    </row>
    <row r="511" spans="1:37" x14ac:dyDescent="0.2">
      <c r="A511" s="6" t="s">
        <v>2897</v>
      </c>
      <c r="B511" s="7" t="str">
        <f>VLOOKUP(payroll_active[[#This Row],[Full Name]], [1]!all_ppl_post[#Data], 2, 0)</f>
        <v>567679366</v>
      </c>
      <c r="C511" s="8" t="s">
        <v>2898</v>
      </c>
      <c r="D511" s="8" t="s">
        <v>2899</v>
      </c>
      <c r="E511" s="8" t="s">
        <v>2894</v>
      </c>
      <c r="F511" s="8" t="s">
        <v>408</v>
      </c>
      <c r="G511" s="8" t="s">
        <v>526</v>
      </c>
      <c r="H511" s="8" t="s">
        <v>8699</v>
      </c>
      <c r="I511" s="7" t="str">
        <f>VLOOKUP(payroll_active[[#This Row],[Reports to Person]], [1]!all_people[#All], 2, 0)</f>
        <v>515137740</v>
      </c>
      <c r="J511" s="8" t="s">
        <v>8700</v>
      </c>
      <c r="K511" s="8" t="str">
        <f>VLOOKUP(payroll_active[[#This Row],[Works for Corrected Majority]],[1]!Table1[#Data],2,0)</f>
        <v>515124444</v>
      </c>
      <c r="L511" s="8" t="s">
        <v>8700</v>
      </c>
      <c r="M511" s="7" t="str">
        <f>VLOOKUP(payroll_active[[#This Row],[Works for Group -OLD]], [1]!all_groups[#All], 2, 0)</f>
        <v>515124444</v>
      </c>
      <c r="N511" s="6" t="s">
        <v>63</v>
      </c>
      <c r="O511" s="6" t="s">
        <v>62</v>
      </c>
      <c r="P511" s="6" t="s">
        <v>69</v>
      </c>
      <c r="Q511" s="7"/>
      <c r="R511" s="9" t="s">
        <v>8714</v>
      </c>
      <c r="S511" s="9" t="s">
        <v>8702</v>
      </c>
      <c r="T511" s="9" t="s">
        <v>8703</v>
      </c>
      <c r="U511" s="9" t="s">
        <v>8715</v>
      </c>
      <c r="V511" s="9" t="s">
        <v>8501</v>
      </c>
      <c r="W511" s="4"/>
      <c r="AI511" s="4"/>
      <c r="AJ511" s="4"/>
      <c r="AK511" s="4"/>
    </row>
    <row r="512" spans="1:37" x14ac:dyDescent="0.2">
      <c r="A512" s="6" t="s">
        <v>2509</v>
      </c>
      <c r="B512" s="7" t="str">
        <f>VLOOKUP(payroll_active[[#This Row],[Full Name]], [1]!all_ppl_post[#Data], 2, 0)</f>
        <v>625374679</v>
      </c>
      <c r="C512" s="8" t="s">
        <v>2510</v>
      </c>
      <c r="D512" s="8" t="s">
        <v>2511</v>
      </c>
      <c r="E512" s="8" t="s">
        <v>624</v>
      </c>
      <c r="F512" s="8" t="s">
        <v>408</v>
      </c>
      <c r="G512" s="8" t="s">
        <v>526</v>
      </c>
      <c r="H512" s="8" t="s">
        <v>8699</v>
      </c>
      <c r="I512" s="7" t="str">
        <f>VLOOKUP(payroll_active[[#This Row],[Reports to Person]], [1]!all_people[#All], 2, 0)</f>
        <v>515137740</v>
      </c>
      <c r="J512" s="8" t="s">
        <v>8700</v>
      </c>
      <c r="K512" s="8" t="str">
        <f>VLOOKUP(payroll_active[[#This Row],[Works for Corrected Majority]],[1]!Table1[#Data],2,0)</f>
        <v>515124444</v>
      </c>
      <c r="L512" s="8" t="s">
        <v>8700</v>
      </c>
      <c r="M512" s="7" t="str">
        <f>VLOOKUP(payroll_active[[#This Row],[Works for Group -OLD]], [1]!all_groups[#All], 2, 0)</f>
        <v>515124444</v>
      </c>
      <c r="N512" s="6" t="s">
        <v>63</v>
      </c>
      <c r="O512" s="6" t="s">
        <v>62</v>
      </c>
      <c r="P512" s="6" t="s">
        <v>69</v>
      </c>
      <c r="Q512" s="7"/>
      <c r="R512" s="9" t="s">
        <v>8713</v>
      </c>
      <c r="S512" s="9" t="s">
        <v>8702</v>
      </c>
      <c r="T512" s="9" t="s">
        <v>8703</v>
      </c>
      <c r="U512" s="9" t="s">
        <v>8606</v>
      </c>
      <c r="V512" s="9" t="s">
        <v>8501</v>
      </c>
      <c r="W512" s="4"/>
      <c r="AI512" s="4"/>
      <c r="AJ512" s="4"/>
      <c r="AK512" s="4"/>
    </row>
    <row r="513" spans="1:37" x14ac:dyDescent="0.2">
      <c r="A513" s="6" t="s">
        <v>1586</v>
      </c>
      <c r="B513" s="7" t="str">
        <f>VLOOKUP(payroll_active[[#This Row],[Full Name]], [1]!all_ppl_post[#Data], 2, 0)</f>
        <v>765291152</v>
      </c>
      <c r="C513" s="8" t="s">
        <v>1587</v>
      </c>
      <c r="D513" s="8" t="s">
        <v>1588</v>
      </c>
      <c r="E513" s="8" t="s">
        <v>827</v>
      </c>
      <c r="F513" s="8" t="s">
        <v>408</v>
      </c>
      <c r="G513" s="8" t="s">
        <v>407</v>
      </c>
      <c r="H513" s="8" t="s">
        <v>8699</v>
      </c>
      <c r="I513" s="7" t="str">
        <f>VLOOKUP(payroll_active[[#This Row],[Reports to Person]], [1]!all_people[#All], 2, 0)</f>
        <v>515137740</v>
      </c>
      <c r="J513" s="8" t="s">
        <v>8700</v>
      </c>
      <c r="K513" s="8" t="str">
        <f>VLOOKUP(payroll_active[[#This Row],[Works for Corrected Majority]],[1]!Table1[#Data],2,0)</f>
        <v>515124444</v>
      </c>
      <c r="L513" s="8" t="s">
        <v>8700</v>
      </c>
      <c r="M513" s="7" t="str">
        <f>VLOOKUP(payroll_active[[#This Row],[Works for Group -OLD]], [1]!all_groups[#All], 2, 0)</f>
        <v>515124444</v>
      </c>
      <c r="N513" s="6" t="s">
        <v>63</v>
      </c>
      <c r="O513" s="6" t="s">
        <v>62</v>
      </c>
      <c r="P513" s="6" t="s">
        <v>69</v>
      </c>
      <c r="Q513" s="7"/>
      <c r="R513" s="9" t="s">
        <v>8708</v>
      </c>
      <c r="S513" s="9" t="s">
        <v>8702</v>
      </c>
      <c r="T513" s="9" t="s">
        <v>8512</v>
      </c>
      <c r="U513" s="9" t="s">
        <v>8709</v>
      </c>
      <c r="V513" s="9" t="s">
        <v>8501</v>
      </c>
      <c r="W513" s="4"/>
      <c r="AI513" s="4"/>
      <c r="AJ513" s="4"/>
      <c r="AK513" s="4"/>
    </row>
    <row r="514" spans="1:37" x14ac:dyDescent="0.2">
      <c r="A514" s="6" t="s">
        <v>4485</v>
      </c>
      <c r="B514" s="7" t="str">
        <f>VLOOKUP(payroll_active[[#This Row],[Full Name]], [1]!all_ppl_post[#Data], 2, 0)</f>
        <v>476547026</v>
      </c>
      <c r="C514" s="8" t="s">
        <v>4486</v>
      </c>
      <c r="D514" s="8" t="s">
        <v>4487</v>
      </c>
      <c r="E514" s="8" t="s">
        <v>4488</v>
      </c>
      <c r="F514" s="8" t="s">
        <v>408</v>
      </c>
      <c r="G514" s="8" t="s">
        <v>526</v>
      </c>
      <c r="H514" s="8" t="s">
        <v>9710</v>
      </c>
      <c r="I514" s="7" t="str">
        <f>VLOOKUP(payroll_active[[#This Row],[Reports to Person]], [1]!all_people[#All], 2, 0)</f>
        <v>515137830</v>
      </c>
      <c r="J514" s="8" t="s">
        <v>9711</v>
      </c>
      <c r="K514" s="8" t="str">
        <f>VLOOKUP(payroll_active[[#This Row],[Works for Corrected Majority]],[1]!Table1[#Data],2,0)</f>
        <v>558451297</v>
      </c>
      <c r="L514" s="8" t="s">
        <v>9711</v>
      </c>
      <c r="M514" s="7" t="str">
        <f>VLOOKUP(payroll_active[[#This Row],[Works for Group -OLD]], [1]!all_groups[#All], 2, 0)</f>
        <v>558451297</v>
      </c>
      <c r="N514" s="6" t="s">
        <v>63</v>
      </c>
      <c r="O514" s="6" t="s">
        <v>62</v>
      </c>
      <c r="P514" s="6" t="s">
        <v>69</v>
      </c>
      <c r="Q514" s="7"/>
      <c r="R514" s="9" t="s">
        <v>9726</v>
      </c>
      <c r="S514" s="9" t="s">
        <v>9713</v>
      </c>
      <c r="T514" s="9" t="s">
        <v>9714</v>
      </c>
      <c r="U514" s="9" t="s">
        <v>9727</v>
      </c>
      <c r="V514" s="9" t="s">
        <v>8501</v>
      </c>
      <c r="W514" s="4"/>
      <c r="AI514" s="4"/>
      <c r="AJ514" s="4"/>
      <c r="AK514" s="4"/>
    </row>
    <row r="515" spans="1:37" x14ac:dyDescent="0.2">
      <c r="A515" s="6" t="s">
        <v>2739</v>
      </c>
      <c r="B515" s="7" t="str">
        <f>VLOOKUP(payroll_active[[#This Row],[Full Name]], [1]!all_ppl_post[#Data], 2, 0)</f>
        <v>568448211</v>
      </c>
      <c r="C515" s="8" t="s">
        <v>2740</v>
      </c>
      <c r="D515" s="8" t="s">
        <v>2741</v>
      </c>
      <c r="E515" s="8" t="s">
        <v>2742</v>
      </c>
      <c r="F515" s="8" t="s">
        <v>408</v>
      </c>
      <c r="G515" s="8" t="s">
        <v>407</v>
      </c>
      <c r="H515" s="8" t="s">
        <v>9710</v>
      </c>
      <c r="I515" s="7" t="str">
        <f>VLOOKUP(payroll_active[[#This Row],[Reports to Person]], [1]!all_people[#All], 2, 0)</f>
        <v>515137830</v>
      </c>
      <c r="J515" s="8" t="s">
        <v>9711</v>
      </c>
      <c r="K515" s="8" t="str">
        <f>VLOOKUP(payroll_active[[#This Row],[Works for Corrected Majority]],[1]!Table1[#Data],2,0)</f>
        <v>558451297</v>
      </c>
      <c r="L515" s="8" t="s">
        <v>9711</v>
      </c>
      <c r="M515" s="7" t="str">
        <f>VLOOKUP(payroll_active[[#This Row],[Works for Group -OLD]], [1]!all_groups[#All], 2, 0)</f>
        <v>558451297</v>
      </c>
      <c r="N515" s="6" t="s">
        <v>63</v>
      </c>
      <c r="O515" s="6" t="s">
        <v>62</v>
      </c>
      <c r="P515" s="6" t="s">
        <v>69</v>
      </c>
      <c r="Q515" s="7"/>
      <c r="R515" s="9" t="s">
        <v>9730</v>
      </c>
      <c r="S515" s="9" t="s">
        <v>9713</v>
      </c>
      <c r="T515" s="9" t="s">
        <v>8512</v>
      </c>
      <c r="U515" s="9" t="s">
        <v>8886</v>
      </c>
      <c r="V515" s="9" t="s">
        <v>8501</v>
      </c>
      <c r="W515" s="4"/>
      <c r="AI515" s="4"/>
      <c r="AJ515" s="4"/>
      <c r="AK515" s="4"/>
    </row>
    <row r="516" spans="1:37" x14ac:dyDescent="0.2">
      <c r="A516" s="6" t="s">
        <v>2503</v>
      </c>
      <c r="B516" s="7" t="str">
        <f>VLOOKUP(payroll_active[[#This Row],[Full Name]], [1]!all_ppl_post[#Data], 2, 0)</f>
        <v>625374682</v>
      </c>
      <c r="C516" s="8" t="s">
        <v>2504</v>
      </c>
      <c r="D516" s="8" t="s">
        <v>2505</v>
      </c>
      <c r="E516" s="8" t="s">
        <v>2506</v>
      </c>
      <c r="F516" s="8" t="s">
        <v>408</v>
      </c>
      <c r="G516" s="8" t="s">
        <v>407</v>
      </c>
      <c r="H516" s="8" t="s">
        <v>9710</v>
      </c>
      <c r="I516" s="7" t="str">
        <f>VLOOKUP(payroll_active[[#This Row],[Reports to Person]], [1]!all_people[#All], 2, 0)</f>
        <v>515137830</v>
      </c>
      <c r="J516" s="8" t="s">
        <v>9711</v>
      </c>
      <c r="K516" s="8" t="str">
        <f>VLOOKUP(payroll_active[[#This Row],[Works for Corrected Majority]],[1]!Table1[#Data],2,0)</f>
        <v>558451297</v>
      </c>
      <c r="L516" s="8" t="s">
        <v>9711</v>
      </c>
      <c r="M516" s="7" t="str">
        <f>VLOOKUP(payroll_active[[#This Row],[Works for Group -OLD]], [1]!all_groups[#All], 2, 0)</f>
        <v>558451297</v>
      </c>
      <c r="N516" s="6" t="s">
        <v>63</v>
      </c>
      <c r="O516" s="6" t="s">
        <v>62</v>
      </c>
      <c r="P516" s="6" t="s">
        <v>69</v>
      </c>
      <c r="Q516" s="7"/>
      <c r="R516" s="9" t="s">
        <v>9724</v>
      </c>
      <c r="S516" s="9" t="s">
        <v>9713</v>
      </c>
      <c r="T516" s="9" t="s">
        <v>8512</v>
      </c>
      <c r="U516" s="9" t="s">
        <v>9725</v>
      </c>
      <c r="V516" s="9" t="s">
        <v>8501</v>
      </c>
      <c r="W516" s="4"/>
      <c r="AI516" s="4"/>
      <c r="AJ516" s="4"/>
      <c r="AK516" s="4"/>
    </row>
    <row r="517" spans="1:37" x14ac:dyDescent="0.2">
      <c r="A517" s="6" t="s">
        <v>2269</v>
      </c>
      <c r="B517" s="7" t="str">
        <f>VLOOKUP(payroll_active[[#This Row],[Full Name]], [1]!all_ppl_post[#Data], 2, 0)</f>
        <v>681225336</v>
      </c>
      <c r="C517" s="8" t="s">
        <v>2270</v>
      </c>
      <c r="D517" s="8" t="s">
        <v>2271</v>
      </c>
      <c r="E517" s="8" t="s">
        <v>2272</v>
      </c>
      <c r="F517" s="8" t="s">
        <v>408</v>
      </c>
      <c r="G517" s="8" t="s">
        <v>526</v>
      </c>
      <c r="H517" s="8" t="s">
        <v>9710</v>
      </c>
      <c r="I517" s="7" t="str">
        <f>VLOOKUP(payroll_active[[#This Row],[Reports to Person]], [1]!all_people[#All], 2, 0)</f>
        <v>515137830</v>
      </c>
      <c r="J517" s="8" t="s">
        <v>9711</v>
      </c>
      <c r="K517" s="8" t="str">
        <f>VLOOKUP(payroll_active[[#This Row],[Works for Corrected Majority]],[1]!Table1[#Data],2,0)</f>
        <v>558451297</v>
      </c>
      <c r="L517" s="8" t="s">
        <v>9711</v>
      </c>
      <c r="M517" s="7" t="str">
        <f>VLOOKUP(payroll_active[[#This Row],[Works for Group -OLD]], [1]!all_groups[#All], 2, 0)</f>
        <v>558451297</v>
      </c>
      <c r="N517" s="6" t="s">
        <v>63</v>
      </c>
      <c r="O517" s="6" t="s">
        <v>62</v>
      </c>
      <c r="P517" s="6" t="s">
        <v>69</v>
      </c>
      <c r="Q517" s="7"/>
      <c r="R517" s="9" t="s">
        <v>9715</v>
      </c>
      <c r="S517" s="9" t="s">
        <v>9713</v>
      </c>
      <c r="T517" s="9" t="s">
        <v>9714</v>
      </c>
      <c r="U517" s="9" t="s">
        <v>9716</v>
      </c>
      <c r="V517" s="9" t="s">
        <v>8501</v>
      </c>
      <c r="W517" s="4"/>
      <c r="AI517" s="4"/>
      <c r="AJ517" s="4"/>
      <c r="AK517" s="4"/>
    </row>
    <row r="518" spans="1:37" x14ac:dyDescent="0.2">
      <c r="A518" s="6" t="s">
        <v>2264</v>
      </c>
      <c r="B518" s="7" t="str">
        <f>VLOOKUP(payroll_active[[#This Row],[Full Name]], [1]!all_ppl_post[#Data], 2, 0)</f>
        <v>681225338</v>
      </c>
      <c r="C518" s="8" t="s">
        <v>2265</v>
      </c>
      <c r="D518" s="8" t="s">
        <v>2266</v>
      </c>
      <c r="E518" s="8" t="s">
        <v>513</v>
      </c>
      <c r="F518" s="8" t="s">
        <v>408</v>
      </c>
      <c r="G518" s="8" t="s">
        <v>526</v>
      </c>
      <c r="H518" s="8" t="s">
        <v>9710</v>
      </c>
      <c r="I518" s="7" t="str">
        <f>VLOOKUP(payroll_active[[#This Row],[Reports to Person]], [1]!all_people[#All], 2, 0)</f>
        <v>515137830</v>
      </c>
      <c r="J518" s="8" t="s">
        <v>9711</v>
      </c>
      <c r="K518" s="8" t="str">
        <f>VLOOKUP(payroll_active[[#This Row],[Works for Corrected Majority]],[1]!Table1[#Data],2,0)</f>
        <v>558451297</v>
      </c>
      <c r="L518" s="8" t="s">
        <v>9711</v>
      </c>
      <c r="M518" s="7" t="str">
        <f>VLOOKUP(payroll_active[[#This Row],[Works for Group -OLD]], [1]!all_groups[#All], 2, 0)</f>
        <v>558451297</v>
      </c>
      <c r="N518" s="6" t="s">
        <v>63</v>
      </c>
      <c r="O518" s="6" t="s">
        <v>62</v>
      </c>
      <c r="P518" s="6" t="s">
        <v>69</v>
      </c>
      <c r="Q518" s="7"/>
      <c r="R518" s="9" t="s">
        <v>9719</v>
      </c>
      <c r="S518" s="9" t="s">
        <v>9713</v>
      </c>
      <c r="T518" s="9" t="s">
        <v>9714</v>
      </c>
      <c r="U518" s="9" t="s">
        <v>8570</v>
      </c>
      <c r="V518" s="9" t="s">
        <v>8501</v>
      </c>
      <c r="W518" s="4"/>
      <c r="AI518" s="4"/>
      <c r="AJ518" s="4"/>
      <c r="AK518" s="4"/>
    </row>
    <row r="519" spans="1:37" x14ac:dyDescent="0.2">
      <c r="A519" s="6" t="s">
        <v>2260</v>
      </c>
      <c r="B519" s="7" t="str">
        <f>VLOOKUP(payroll_active[[#This Row],[Full Name]], [1]!all_ppl_post[#Data], 2, 0)</f>
        <v>681225340</v>
      </c>
      <c r="C519" s="8" t="s">
        <v>2261</v>
      </c>
      <c r="D519" s="8" t="s">
        <v>1603</v>
      </c>
      <c r="E519" s="8" t="s">
        <v>477</v>
      </c>
      <c r="F519" s="8" t="s">
        <v>408</v>
      </c>
      <c r="G519" s="8" t="s">
        <v>526</v>
      </c>
      <c r="H519" s="8" t="s">
        <v>9710</v>
      </c>
      <c r="I519" s="7" t="str">
        <f>VLOOKUP(payroll_active[[#This Row],[Reports to Person]], [1]!all_people[#All], 2, 0)</f>
        <v>515137830</v>
      </c>
      <c r="J519" s="8" t="s">
        <v>9711</v>
      </c>
      <c r="K519" s="8" t="str">
        <f>VLOOKUP(payroll_active[[#This Row],[Works for Corrected Majority]],[1]!Table1[#Data],2,0)</f>
        <v>558451297</v>
      </c>
      <c r="L519" s="8" t="s">
        <v>9711</v>
      </c>
      <c r="M519" s="7" t="str">
        <f>VLOOKUP(payroll_active[[#This Row],[Works for Group -OLD]], [1]!all_groups[#All], 2, 0)</f>
        <v>558451297</v>
      </c>
      <c r="N519" s="6" t="s">
        <v>63</v>
      </c>
      <c r="O519" s="6" t="s">
        <v>62</v>
      </c>
      <c r="P519" s="6" t="s">
        <v>69</v>
      </c>
      <c r="Q519" s="7"/>
      <c r="R519" s="9" t="s">
        <v>9712</v>
      </c>
      <c r="S519" s="9" t="s">
        <v>9713</v>
      </c>
      <c r="T519" s="9" t="s">
        <v>9714</v>
      </c>
      <c r="U519" s="9" t="s">
        <v>8988</v>
      </c>
      <c r="V519" s="9" t="s">
        <v>8501</v>
      </c>
      <c r="W519" s="4"/>
      <c r="AI519" s="4"/>
      <c r="AJ519" s="4"/>
      <c r="AK519" s="4"/>
    </row>
    <row r="520" spans="1:37" x14ac:dyDescent="0.2">
      <c r="A520" s="6" t="s">
        <v>2253</v>
      </c>
      <c r="B520" s="7" t="str">
        <f>VLOOKUP(payroll_active[[#This Row],[Full Name]], [1]!all_ppl_post[#Data], 2, 0)</f>
        <v>681225342</v>
      </c>
      <c r="C520" s="8" t="s">
        <v>2254</v>
      </c>
      <c r="D520" s="8" t="s">
        <v>2255</v>
      </c>
      <c r="E520" s="8" t="s">
        <v>2256</v>
      </c>
      <c r="F520" s="8" t="s">
        <v>408</v>
      </c>
      <c r="G520" s="8" t="s">
        <v>526</v>
      </c>
      <c r="H520" s="8" t="s">
        <v>9710</v>
      </c>
      <c r="I520" s="7" t="str">
        <f>VLOOKUP(payroll_active[[#This Row],[Reports to Person]], [1]!all_people[#All], 2, 0)</f>
        <v>515137830</v>
      </c>
      <c r="J520" s="8" t="s">
        <v>9711</v>
      </c>
      <c r="K520" s="8" t="str">
        <f>VLOOKUP(payroll_active[[#This Row],[Works for Corrected Majority]],[1]!Table1[#Data],2,0)</f>
        <v>558451297</v>
      </c>
      <c r="L520" s="8" t="s">
        <v>9711</v>
      </c>
      <c r="M520" s="7" t="str">
        <f>VLOOKUP(payroll_active[[#This Row],[Works for Group -OLD]], [1]!all_groups[#All], 2, 0)</f>
        <v>558451297</v>
      </c>
      <c r="N520" s="6" t="s">
        <v>63</v>
      </c>
      <c r="O520" s="6" t="s">
        <v>62</v>
      </c>
      <c r="P520" s="6" t="s">
        <v>69</v>
      </c>
      <c r="Q520" s="7"/>
      <c r="R520" s="9" t="s">
        <v>9728</v>
      </c>
      <c r="S520" s="9" t="s">
        <v>9713</v>
      </c>
      <c r="T520" s="9" t="s">
        <v>9714</v>
      </c>
      <c r="U520" s="9" t="s">
        <v>9729</v>
      </c>
      <c r="V520" s="9" t="s">
        <v>8501</v>
      </c>
      <c r="W520" s="4"/>
      <c r="AI520" s="4"/>
      <c r="AJ520" s="4"/>
      <c r="AK520" s="4"/>
    </row>
    <row r="521" spans="1:37" x14ac:dyDescent="0.2">
      <c r="A521" s="6" t="s">
        <v>1982</v>
      </c>
      <c r="B521" s="7" t="str">
        <f>VLOOKUP(payroll_active[[#This Row],[Full Name]], [1]!all_ppl_post[#Data], 2, 0)</f>
        <v>765291040</v>
      </c>
      <c r="C521" s="8" t="s">
        <v>1983</v>
      </c>
      <c r="D521" s="8" t="s">
        <v>1984</v>
      </c>
      <c r="E521" s="8" t="s">
        <v>477</v>
      </c>
      <c r="F521" s="8" t="s">
        <v>408</v>
      </c>
      <c r="G521" s="8" t="s">
        <v>526</v>
      </c>
      <c r="H521" s="8" t="s">
        <v>9710</v>
      </c>
      <c r="I521" s="7" t="str">
        <f>VLOOKUP(payroll_active[[#This Row],[Reports to Person]], [1]!all_people[#All], 2, 0)</f>
        <v>515137830</v>
      </c>
      <c r="J521" s="8" t="s">
        <v>9711</v>
      </c>
      <c r="K521" s="8" t="str">
        <f>VLOOKUP(payroll_active[[#This Row],[Works for Corrected Majority]],[1]!Table1[#Data],2,0)</f>
        <v>558451297</v>
      </c>
      <c r="L521" s="8" t="s">
        <v>9711</v>
      </c>
      <c r="M521" s="7" t="str">
        <f>VLOOKUP(payroll_active[[#This Row],[Works for Group -OLD]], [1]!all_groups[#All], 2, 0)</f>
        <v>558451297</v>
      </c>
      <c r="N521" s="6" t="s">
        <v>63</v>
      </c>
      <c r="O521" s="6" t="s">
        <v>62</v>
      </c>
      <c r="P521" s="6" t="s">
        <v>69</v>
      </c>
      <c r="Q521" s="7"/>
      <c r="R521" s="9" t="s">
        <v>9718</v>
      </c>
      <c r="S521" s="9" t="s">
        <v>9713</v>
      </c>
      <c r="T521" s="9" t="s">
        <v>9714</v>
      </c>
      <c r="U521" s="9" t="s">
        <v>8988</v>
      </c>
      <c r="V521" s="9" t="s">
        <v>8501</v>
      </c>
      <c r="W521" s="4"/>
      <c r="AI521" s="4"/>
      <c r="AJ521" s="4"/>
      <c r="AK521" s="4"/>
    </row>
    <row r="522" spans="1:37" x14ac:dyDescent="0.2">
      <c r="A522" s="6" t="s">
        <v>1978</v>
      </c>
      <c r="B522" s="7" t="str">
        <f>VLOOKUP(payroll_active[[#This Row],[Full Name]], [1]!all_ppl_post[#Data], 2, 0)</f>
        <v>765291042</v>
      </c>
      <c r="C522" s="8" t="s">
        <v>1899</v>
      </c>
      <c r="D522" s="8" t="s">
        <v>1979</v>
      </c>
      <c r="E522" s="8" t="s">
        <v>426</v>
      </c>
      <c r="F522" s="8" t="s">
        <v>408</v>
      </c>
      <c r="G522" s="8" t="s">
        <v>526</v>
      </c>
      <c r="H522" s="8" t="s">
        <v>9710</v>
      </c>
      <c r="I522" s="7" t="str">
        <f>VLOOKUP(payroll_active[[#This Row],[Reports to Person]], [1]!all_people[#All], 2, 0)</f>
        <v>515137830</v>
      </c>
      <c r="J522" s="8" t="s">
        <v>9711</v>
      </c>
      <c r="K522" s="8" t="str">
        <f>VLOOKUP(payroll_active[[#This Row],[Works for Corrected Majority]],[1]!Table1[#Data],2,0)</f>
        <v>558451297</v>
      </c>
      <c r="L522" s="8" t="s">
        <v>9711</v>
      </c>
      <c r="M522" s="7" t="str">
        <f>VLOOKUP(payroll_active[[#This Row],[Works for Group -OLD]], [1]!all_groups[#All], 2, 0)</f>
        <v>558451297</v>
      </c>
      <c r="N522" s="6" t="s">
        <v>63</v>
      </c>
      <c r="O522" s="6" t="s">
        <v>62</v>
      </c>
      <c r="P522" s="6" t="s">
        <v>69</v>
      </c>
      <c r="Q522" s="7"/>
      <c r="R522" s="9" t="s">
        <v>9717</v>
      </c>
      <c r="S522" s="9" t="s">
        <v>9713</v>
      </c>
      <c r="T522" s="9" t="s">
        <v>9714</v>
      </c>
      <c r="U522" s="9" t="s">
        <v>8549</v>
      </c>
      <c r="V522" s="9" t="s">
        <v>8501</v>
      </c>
      <c r="W522" s="4"/>
      <c r="AI522" s="4"/>
      <c r="AJ522" s="4"/>
      <c r="AK522" s="4"/>
    </row>
    <row r="523" spans="1:37" x14ac:dyDescent="0.2">
      <c r="A523" s="6" t="s">
        <v>1972</v>
      </c>
      <c r="B523" s="7" t="str">
        <f>VLOOKUP(payroll_active[[#This Row],[Full Name]], [1]!all_ppl_post[#Data], 2, 0)</f>
        <v>765291043</v>
      </c>
      <c r="C523" s="8" t="s">
        <v>1973</v>
      </c>
      <c r="D523" s="8" t="s">
        <v>1974</v>
      </c>
      <c r="E523" s="8" t="s">
        <v>1975</v>
      </c>
      <c r="F523" s="8" t="s">
        <v>408</v>
      </c>
      <c r="G523" s="8" t="s">
        <v>526</v>
      </c>
      <c r="H523" s="8" t="s">
        <v>9710</v>
      </c>
      <c r="I523" s="7" t="str">
        <f>VLOOKUP(payroll_active[[#This Row],[Reports to Person]], [1]!all_people[#All], 2, 0)</f>
        <v>515137830</v>
      </c>
      <c r="J523" s="8" t="s">
        <v>9711</v>
      </c>
      <c r="K523" s="8" t="str">
        <f>VLOOKUP(payroll_active[[#This Row],[Works for Corrected Majority]],[1]!Table1[#Data],2,0)</f>
        <v>558451297</v>
      </c>
      <c r="L523" s="8" t="s">
        <v>9711</v>
      </c>
      <c r="M523" s="7" t="str">
        <f>VLOOKUP(payroll_active[[#This Row],[Works for Group -OLD]], [1]!all_groups[#All], 2, 0)</f>
        <v>558451297</v>
      </c>
      <c r="N523" s="6" t="s">
        <v>63</v>
      </c>
      <c r="O523" s="6" t="s">
        <v>62</v>
      </c>
      <c r="P523" s="6" t="s">
        <v>69</v>
      </c>
      <c r="Q523" s="7"/>
      <c r="R523" s="9" t="s">
        <v>9720</v>
      </c>
      <c r="S523" s="9" t="s">
        <v>9713</v>
      </c>
      <c r="T523" s="9" t="s">
        <v>9714</v>
      </c>
      <c r="U523" s="9" t="s">
        <v>9721</v>
      </c>
      <c r="V523" s="9" t="s">
        <v>8501</v>
      </c>
      <c r="W523" s="4"/>
      <c r="AI523" s="4"/>
      <c r="AJ523" s="4"/>
      <c r="AK523" s="4"/>
    </row>
    <row r="524" spans="1:37" x14ac:dyDescent="0.2">
      <c r="A524" s="6" t="s">
        <v>1694</v>
      </c>
      <c r="B524" s="7" t="str">
        <f>VLOOKUP(payroll_active[[#This Row],[Full Name]], [1]!all_ppl_post[#Data], 2, 0)</f>
        <v>765291125</v>
      </c>
      <c r="C524" s="8" t="s">
        <v>1695</v>
      </c>
      <c r="D524" s="8" t="s">
        <v>1696</v>
      </c>
      <c r="E524" s="8" t="s">
        <v>1697</v>
      </c>
      <c r="F524" s="8" t="s">
        <v>408</v>
      </c>
      <c r="G524" s="8" t="s">
        <v>407</v>
      </c>
      <c r="H524" s="8" t="s">
        <v>9710</v>
      </c>
      <c r="I524" s="7" t="str">
        <f>VLOOKUP(payroll_active[[#This Row],[Reports to Person]], [1]!all_people[#All], 2, 0)</f>
        <v>515137830</v>
      </c>
      <c r="J524" s="8" t="s">
        <v>9711</v>
      </c>
      <c r="K524" s="8" t="str">
        <f>VLOOKUP(payroll_active[[#This Row],[Works for Corrected Majority]],[1]!Table1[#Data],2,0)</f>
        <v>558451297</v>
      </c>
      <c r="L524" s="8" t="s">
        <v>9711</v>
      </c>
      <c r="M524" s="7" t="str">
        <f>VLOOKUP(payroll_active[[#This Row],[Works for Group -OLD]], [1]!all_groups[#All], 2, 0)</f>
        <v>558451297</v>
      </c>
      <c r="N524" s="6" t="s">
        <v>63</v>
      </c>
      <c r="O524" s="6" t="s">
        <v>62</v>
      </c>
      <c r="P524" s="6" t="s">
        <v>69</v>
      </c>
      <c r="Q524" s="7"/>
      <c r="R524" s="9" t="s">
        <v>9722</v>
      </c>
      <c r="S524" s="9" t="s">
        <v>9713</v>
      </c>
      <c r="T524" s="9" t="s">
        <v>8512</v>
      </c>
      <c r="U524" s="9" t="s">
        <v>9723</v>
      </c>
      <c r="V524" s="9" t="s">
        <v>8501</v>
      </c>
      <c r="W524" s="4"/>
      <c r="AI524" s="4"/>
      <c r="AJ524" s="4"/>
      <c r="AK524" s="4"/>
    </row>
    <row r="525" spans="1:37" x14ac:dyDescent="0.2">
      <c r="A525" s="6" t="s">
        <v>824</v>
      </c>
      <c r="B525" s="7" t="str">
        <f>VLOOKUP(payroll_active[[#This Row],[Full Name]], [1]!all_ppl_post[#Data], 2, 0)</f>
        <v>1042183397</v>
      </c>
      <c r="C525" s="8" t="s">
        <v>825</v>
      </c>
      <c r="D525" s="8" t="s">
        <v>826</v>
      </c>
      <c r="E525" s="8" t="s">
        <v>827</v>
      </c>
      <c r="F525" s="8" t="s">
        <v>408</v>
      </c>
      <c r="G525" s="8" t="s">
        <v>526</v>
      </c>
      <c r="H525" s="8" t="s">
        <v>8970</v>
      </c>
      <c r="I525" s="7" t="str">
        <f>VLOOKUP(payroll_active[[#This Row],[Reports to Person]], [1]!all_people[#All], 2, 0)</f>
        <v>580145455</v>
      </c>
      <c r="J525" s="8" t="s">
        <v>8971</v>
      </c>
      <c r="K525" s="8" t="str">
        <f>VLOOKUP(payroll_active[[#This Row],[Works for Corrected Majority]],[1]!Table1[#Data],2,0)</f>
        <v>558453581</v>
      </c>
      <c r="L525" s="8" t="s">
        <v>8971</v>
      </c>
      <c r="M525" s="7" t="str">
        <f>VLOOKUP(payroll_active[[#This Row],[Works for Group -OLD]], [1]!all_groups[#All], 2, 0)</f>
        <v>558453581</v>
      </c>
      <c r="N525" s="6" t="s">
        <v>63</v>
      </c>
      <c r="O525" s="6" t="s">
        <v>62</v>
      </c>
      <c r="P525" s="6" t="s">
        <v>69</v>
      </c>
      <c r="Q525" s="7"/>
      <c r="R525" s="9" t="s">
        <v>8981</v>
      </c>
      <c r="S525" s="9" t="s">
        <v>8973</v>
      </c>
      <c r="T525" s="9" t="s">
        <v>8974</v>
      </c>
      <c r="U525" s="9" t="s">
        <v>8709</v>
      </c>
      <c r="V525" s="9" t="s">
        <v>8501</v>
      </c>
      <c r="W525" s="4"/>
      <c r="AI525" s="4"/>
      <c r="AJ525" s="4"/>
      <c r="AK525" s="4"/>
    </row>
    <row r="526" spans="1:37" x14ac:dyDescent="0.2">
      <c r="A526" s="6" t="s">
        <v>3099</v>
      </c>
      <c r="B526" s="7" t="str">
        <f>VLOOKUP(payroll_active[[#This Row],[Full Name]], [1]!all_ppl_post[#Data], 2, 0)</f>
        <v>567679255</v>
      </c>
      <c r="C526" s="8" t="s">
        <v>3100</v>
      </c>
      <c r="D526" s="8" t="s">
        <v>3101</v>
      </c>
      <c r="E526" s="8" t="s">
        <v>827</v>
      </c>
      <c r="F526" s="8" t="s">
        <v>408</v>
      </c>
      <c r="G526" s="8" t="s">
        <v>526</v>
      </c>
      <c r="H526" s="8" t="s">
        <v>8970</v>
      </c>
      <c r="I526" s="7" t="str">
        <f>VLOOKUP(payroll_active[[#This Row],[Reports to Person]], [1]!all_people[#All], 2, 0)</f>
        <v>580145455</v>
      </c>
      <c r="J526" s="8" t="s">
        <v>8971</v>
      </c>
      <c r="K526" s="8" t="str">
        <f>VLOOKUP(payroll_active[[#This Row],[Works for Corrected Majority]],[1]!Table1[#Data],2,0)</f>
        <v>558453581</v>
      </c>
      <c r="L526" s="8" t="s">
        <v>8971</v>
      </c>
      <c r="M526" s="7" t="str">
        <f>VLOOKUP(payroll_active[[#This Row],[Works for Group -OLD]], [1]!all_groups[#All], 2, 0)</f>
        <v>558453581</v>
      </c>
      <c r="N526" s="6" t="s">
        <v>63</v>
      </c>
      <c r="O526" s="6" t="s">
        <v>62</v>
      </c>
      <c r="P526" s="6" t="s">
        <v>69</v>
      </c>
      <c r="Q526" s="7"/>
      <c r="R526" s="9" t="s">
        <v>8978</v>
      </c>
      <c r="S526" s="9" t="s">
        <v>8973</v>
      </c>
      <c r="T526" s="9" t="s">
        <v>8974</v>
      </c>
      <c r="U526" s="9" t="s">
        <v>8709</v>
      </c>
      <c r="V526" s="9" t="s">
        <v>8501</v>
      </c>
      <c r="W526" s="4"/>
      <c r="AI526" s="4"/>
      <c r="AJ526" s="4"/>
      <c r="AK526" s="4"/>
    </row>
    <row r="527" spans="1:37" x14ac:dyDescent="0.2">
      <c r="A527" s="6" t="s">
        <v>3089</v>
      </c>
      <c r="B527" s="7" t="str">
        <f>VLOOKUP(payroll_active[[#This Row],[Full Name]], [1]!all_ppl_post[#Data], 2, 0)</f>
        <v>567679262</v>
      </c>
      <c r="C527" s="8" t="s">
        <v>3090</v>
      </c>
      <c r="D527" s="8" t="s">
        <v>1927</v>
      </c>
      <c r="E527" s="8" t="s">
        <v>426</v>
      </c>
      <c r="F527" s="8" t="s">
        <v>408</v>
      </c>
      <c r="G527" s="8" t="s">
        <v>526</v>
      </c>
      <c r="H527" s="8" t="s">
        <v>8970</v>
      </c>
      <c r="I527" s="7" t="str">
        <f>VLOOKUP(payroll_active[[#This Row],[Reports to Person]], [1]!all_people[#All], 2, 0)</f>
        <v>580145455</v>
      </c>
      <c r="J527" s="8" t="s">
        <v>8971</v>
      </c>
      <c r="K527" s="8" t="str">
        <f>VLOOKUP(payroll_active[[#This Row],[Works for Corrected Majority]],[1]!Table1[#Data],2,0)</f>
        <v>558453581</v>
      </c>
      <c r="L527" s="8" t="s">
        <v>8971</v>
      </c>
      <c r="M527" s="7" t="str">
        <f>VLOOKUP(payroll_active[[#This Row],[Works for Group -OLD]], [1]!all_groups[#All], 2, 0)</f>
        <v>558453581</v>
      </c>
      <c r="N527" s="6" t="s">
        <v>63</v>
      </c>
      <c r="O527" s="6" t="s">
        <v>62</v>
      </c>
      <c r="P527" s="6" t="s">
        <v>69</v>
      </c>
      <c r="Q527" s="7"/>
      <c r="R527" s="9" t="s">
        <v>8980</v>
      </c>
      <c r="S527" s="9" t="s">
        <v>8973</v>
      </c>
      <c r="T527" s="9" t="s">
        <v>8974</v>
      </c>
      <c r="U527" s="9" t="s">
        <v>8549</v>
      </c>
      <c r="V527" s="9" t="s">
        <v>8501</v>
      </c>
      <c r="W527" s="4"/>
      <c r="AI527" s="4"/>
      <c r="AJ527" s="4"/>
      <c r="AK527" s="4"/>
    </row>
    <row r="528" spans="1:37" x14ac:dyDescent="0.2">
      <c r="A528" s="6" t="s">
        <v>2493</v>
      </c>
      <c r="B528" s="7" t="str">
        <f>VLOOKUP(payroll_active[[#This Row],[Full Name]], [1]!all_ppl_post[#Data], 2, 0)</f>
        <v>625374689</v>
      </c>
      <c r="C528" s="8" t="s">
        <v>2494</v>
      </c>
      <c r="D528" s="8" t="s">
        <v>2495</v>
      </c>
      <c r="E528" s="8" t="s">
        <v>350</v>
      </c>
      <c r="F528" s="8" t="s">
        <v>408</v>
      </c>
      <c r="G528" s="8" t="s">
        <v>526</v>
      </c>
      <c r="H528" s="8" t="s">
        <v>8970</v>
      </c>
      <c r="I528" s="7" t="str">
        <f>VLOOKUP(payroll_active[[#This Row],[Reports to Person]], [1]!all_people[#All], 2, 0)</f>
        <v>580145455</v>
      </c>
      <c r="J528" s="8" t="s">
        <v>8971</v>
      </c>
      <c r="K528" s="8" t="str">
        <f>VLOOKUP(payroll_active[[#This Row],[Works for Corrected Majority]],[1]!Table1[#Data],2,0)</f>
        <v>558453581</v>
      </c>
      <c r="L528" s="8" t="s">
        <v>8971</v>
      </c>
      <c r="M528" s="7" t="str">
        <f>VLOOKUP(payroll_active[[#This Row],[Works for Group -OLD]], [1]!all_groups[#All], 2, 0)</f>
        <v>558453581</v>
      </c>
      <c r="N528" s="6" t="s">
        <v>63</v>
      </c>
      <c r="O528" s="6" t="s">
        <v>62</v>
      </c>
      <c r="P528" s="6" t="s">
        <v>69</v>
      </c>
      <c r="Q528" s="7"/>
      <c r="R528" s="9" t="s">
        <v>8976</v>
      </c>
      <c r="S528" s="9" t="s">
        <v>8973</v>
      </c>
      <c r="T528" s="9" t="s">
        <v>8974</v>
      </c>
      <c r="U528" s="9" t="s">
        <v>8578</v>
      </c>
      <c r="V528" s="9" t="s">
        <v>8501</v>
      </c>
      <c r="W528" s="4"/>
      <c r="AI528" s="4"/>
      <c r="AJ528" s="4"/>
      <c r="AK528" s="4"/>
    </row>
    <row r="529" spans="1:37" x14ac:dyDescent="0.2">
      <c r="A529" s="6" t="s">
        <v>2489</v>
      </c>
      <c r="B529" s="7" t="str">
        <f>VLOOKUP(payroll_active[[#This Row],[Full Name]], [1]!all_ppl_post[#Data], 2, 0)</f>
        <v>625374691</v>
      </c>
      <c r="C529" s="8" t="s">
        <v>2490</v>
      </c>
      <c r="D529" s="8" t="s">
        <v>207</v>
      </c>
      <c r="E529" s="8" t="s">
        <v>650</v>
      </c>
      <c r="F529" s="8" t="s">
        <v>408</v>
      </c>
      <c r="G529" s="8" t="s">
        <v>526</v>
      </c>
      <c r="H529" s="8" t="s">
        <v>8970</v>
      </c>
      <c r="I529" s="7" t="str">
        <f>VLOOKUP(payroll_active[[#This Row],[Reports to Person]], [1]!all_people[#All], 2, 0)</f>
        <v>580145455</v>
      </c>
      <c r="J529" s="8" t="s">
        <v>8971</v>
      </c>
      <c r="K529" s="8" t="str">
        <f>VLOOKUP(payroll_active[[#This Row],[Works for Corrected Majority]],[1]!Table1[#Data],2,0)</f>
        <v>558453581</v>
      </c>
      <c r="L529" s="8" t="s">
        <v>8971</v>
      </c>
      <c r="M529" s="7" t="str">
        <f>VLOOKUP(payroll_active[[#This Row],[Works for Group -OLD]], [1]!all_groups[#All], 2, 0)</f>
        <v>558453581</v>
      </c>
      <c r="N529" s="6" t="s">
        <v>63</v>
      </c>
      <c r="O529" s="6" t="s">
        <v>62</v>
      </c>
      <c r="P529" s="6" t="s">
        <v>69</v>
      </c>
      <c r="Q529" s="7"/>
      <c r="R529" s="9" t="s">
        <v>8979</v>
      </c>
      <c r="S529" s="9" t="s">
        <v>8973</v>
      </c>
      <c r="T529" s="9" t="s">
        <v>8974</v>
      </c>
      <c r="U529" s="9" t="s">
        <v>8888</v>
      </c>
      <c r="V529" s="9" t="s">
        <v>8501</v>
      </c>
      <c r="W529" s="4"/>
      <c r="AI529" s="4"/>
      <c r="AJ529" s="4"/>
      <c r="AK529" s="4"/>
    </row>
    <row r="530" spans="1:37" x14ac:dyDescent="0.2">
      <c r="A530" s="6" t="s">
        <v>2297</v>
      </c>
      <c r="B530" s="7" t="str">
        <f>VLOOKUP(payroll_active[[#This Row],[Full Name]], [1]!all_ppl_post[#Data], 2, 0)</f>
        <v>681225316</v>
      </c>
      <c r="C530" s="8" t="s">
        <v>2298</v>
      </c>
      <c r="D530" s="8" t="s">
        <v>2299</v>
      </c>
      <c r="E530" s="8" t="s">
        <v>624</v>
      </c>
      <c r="F530" s="8" t="s">
        <v>408</v>
      </c>
      <c r="G530" s="8" t="s">
        <v>526</v>
      </c>
      <c r="H530" s="8" t="s">
        <v>8970</v>
      </c>
      <c r="I530" s="7" t="str">
        <f>VLOOKUP(payroll_active[[#This Row],[Reports to Person]], [1]!all_people[#All], 2, 0)</f>
        <v>580145455</v>
      </c>
      <c r="J530" s="8" t="s">
        <v>8971</v>
      </c>
      <c r="K530" s="8" t="str">
        <f>VLOOKUP(payroll_active[[#This Row],[Works for Corrected Majority]],[1]!Table1[#Data],2,0)</f>
        <v>558453581</v>
      </c>
      <c r="L530" s="8" t="s">
        <v>8971</v>
      </c>
      <c r="M530" s="7" t="str">
        <f>VLOOKUP(payroll_active[[#This Row],[Works for Group -OLD]], [1]!all_groups[#All], 2, 0)</f>
        <v>558453581</v>
      </c>
      <c r="N530" s="6" t="s">
        <v>63</v>
      </c>
      <c r="O530" s="6" t="s">
        <v>62</v>
      </c>
      <c r="P530" s="6" t="s">
        <v>69</v>
      </c>
      <c r="Q530" s="7"/>
      <c r="R530" s="9" t="s">
        <v>8972</v>
      </c>
      <c r="S530" s="9" t="s">
        <v>8973</v>
      </c>
      <c r="T530" s="9" t="s">
        <v>8974</v>
      </c>
      <c r="U530" s="9" t="s">
        <v>8606</v>
      </c>
      <c r="V530" s="9" t="s">
        <v>8501</v>
      </c>
      <c r="W530" s="4"/>
      <c r="AI530" s="4"/>
      <c r="AJ530" s="4"/>
      <c r="AK530" s="4"/>
    </row>
    <row r="531" spans="1:37" x14ac:dyDescent="0.2">
      <c r="A531" s="6" t="s">
        <v>1532</v>
      </c>
      <c r="B531" s="7" t="str">
        <f>VLOOKUP(payroll_active[[#This Row],[Full Name]], [1]!all_ppl_post[#Data], 2, 0)</f>
        <v>774270569</v>
      </c>
      <c r="C531" s="8" t="s">
        <v>1533</v>
      </c>
      <c r="D531" s="8" t="s">
        <v>1534</v>
      </c>
      <c r="E531" s="8" t="s">
        <v>827</v>
      </c>
      <c r="F531" s="8" t="s">
        <v>408</v>
      </c>
      <c r="G531" s="8" t="s">
        <v>526</v>
      </c>
      <c r="H531" s="8" t="s">
        <v>8970</v>
      </c>
      <c r="I531" s="7" t="str">
        <f>VLOOKUP(payroll_active[[#This Row],[Reports to Person]], [1]!all_people[#All], 2, 0)</f>
        <v>580145455</v>
      </c>
      <c r="J531" s="8" t="s">
        <v>8971</v>
      </c>
      <c r="K531" s="8" t="str">
        <f>VLOOKUP(payroll_active[[#This Row],[Works for Corrected Majority]],[1]!Table1[#Data],2,0)</f>
        <v>558453581</v>
      </c>
      <c r="L531" s="8" t="s">
        <v>8971</v>
      </c>
      <c r="M531" s="7" t="str">
        <f>VLOOKUP(payroll_active[[#This Row],[Works for Group -OLD]], [1]!all_groups[#All], 2, 0)</f>
        <v>558453581</v>
      </c>
      <c r="N531" s="6" t="s">
        <v>63</v>
      </c>
      <c r="O531" s="6" t="s">
        <v>62</v>
      </c>
      <c r="P531" s="6" t="s">
        <v>69</v>
      </c>
      <c r="Q531" s="7"/>
      <c r="R531" s="9" t="s">
        <v>8977</v>
      </c>
      <c r="S531" s="9" t="s">
        <v>8973</v>
      </c>
      <c r="T531" s="9" t="s">
        <v>8974</v>
      </c>
      <c r="U531" s="9" t="s">
        <v>8709</v>
      </c>
      <c r="V531" s="9" t="s">
        <v>8501</v>
      </c>
      <c r="W531" s="4"/>
      <c r="AI531" s="4"/>
      <c r="AJ531" s="4"/>
      <c r="AK531" s="4"/>
    </row>
    <row r="532" spans="1:37" x14ac:dyDescent="0.2">
      <c r="A532" s="6" t="s">
        <v>1211</v>
      </c>
      <c r="B532" s="7" t="str">
        <f>VLOOKUP(payroll_active[[#This Row],[Full Name]], [1]!all_ppl_post[#Data], 2, 0)</f>
        <v>839637718</v>
      </c>
      <c r="C532" s="8" t="s">
        <v>1212</v>
      </c>
      <c r="D532" s="8" t="s">
        <v>1213</v>
      </c>
      <c r="E532" s="8" t="s">
        <v>827</v>
      </c>
      <c r="F532" s="8" t="s">
        <v>408</v>
      </c>
      <c r="G532" s="8" t="s">
        <v>526</v>
      </c>
      <c r="H532" s="8" t="s">
        <v>8970</v>
      </c>
      <c r="I532" s="7" t="str">
        <f>VLOOKUP(payroll_active[[#This Row],[Reports to Person]], [1]!all_people[#All], 2, 0)</f>
        <v>580145455</v>
      </c>
      <c r="J532" s="8" t="s">
        <v>8971</v>
      </c>
      <c r="K532" s="8" t="str">
        <f>VLOOKUP(payroll_active[[#This Row],[Works for Corrected Majority]],[1]!Table1[#Data],2,0)</f>
        <v>558453581</v>
      </c>
      <c r="L532" s="8" t="s">
        <v>8971</v>
      </c>
      <c r="M532" s="7" t="str">
        <f>VLOOKUP(payroll_active[[#This Row],[Works for Group -OLD]], [1]!all_groups[#All], 2, 0)</f>
        <v>558453581</v>
      </c>
      <c r="N532" s="6" t="s">
        <v>63</v>
      </c>
      <c r="O532" s="6" t="s">
        <v>62</v>
      </c>
      <c r="P532" s="6" t="s">
        <v>69</v>
      </c>
      <c r="Q532" s="7"/>
      <c r="R532" s="9" t="s">
        <v>8975</v>
      </c>
      <c r="S532" s="9" t="s">
        <v>8973</v>
      </c>
      <c r="T532" s="9" t="s">
        <v>8974</v>
      </c>
      <c r="U532" s="9" t="s">
        <v>8709</v>
      </c>
      <c r="V532" s="9" t="s">
        <v>8501</v>
      </c>
      <c r="W532" s="4"/>
      <c r="AI532" s="4"/>
      <c r="AJ532" s="4"/>
      <c r="AK532" s="4"/>
    </row>
    <row r="533" spans="1:37" x14ac:dyDescent="0.2">
      <c r="A533" s="6" t="s">
        <v>658</v>
      </c>
      <c r="B533" s="7" t="str">
        <f>VLOOKUP(payroll_active[[#This Row],[Full Name]], [1]!all_ppl_post[#Data], 2, 0)</f>
        <v>1042183449</v>
      </c>
      <c r="C533" s="8" t="s">
        <v>659</v>
      </c>
      <c r="D533" s="8" t="s">
        <v>660</v>
      </c>
      <c r="E533" s="8" t="s">
        <v>650</v>
      </c>
      <c r="F533" s="8" t="s">
        <v>408</v>
      </c>
      <c r="G533" s="8" t="s">
        <v>526</v>
      </c>
      <c r="H533" s="8" t="s">
        <v>9692</v>
      </c>
      <c r="I533" s="7" t="str">
        <f>VLOOKUP(payroll_active[[#This Row],[Reports to Person]], [1]!all_people[#All], 2, 0)</f>
        <v>607284212</v>
      </c>
      <c r="J533" s="8" t="s">
        <v>636</v>
      </c>
      <c r="K533" s="8" t="str">
        <f>VLOOKUP(payroll_active[[#This Row],[Works for Corrected Majority]],[1]!Table1[#Data],2,0)</f>
        <v>607231720</v>
      </c>
      <c r="L533" s="8" t="s">
        <v>636</v>
      </c>
      <c r="M533" s="7" t="str">
        <f>VLOOKUP(payroll_active[[#This Row],[Works for Group -OLD]], [1]!all_groups[#All], 2, 0)</f>
        <v>607231720</v>
      </c>
      <c r="N533" s="6" t="s">
        <v>63</v>
      </c>
      <c r="O533" s="6" t="s">
        <v>62</v>
      </c>
      <c r="P533" s="6" t="s">
        <v>69</v>
      </c>
      <c r="Q533" s="7"/>
      <c r="R533" s="9" t="s">
        <v>9693</v>
      </c>
      <c r="S533" s="9" t="s">
        <v>9694</v>
      </c>
      <c r="T533" s="9" t="s">
        <v>9643</v>
      </c>
      <c r="U533" s="9" t="s">
        <v>8888</v>
      </c>
      <c r="V533" s="9" t="s">
        <v>8501</v>
      </c>
      <c r="W533" s="4"/>
      <c r="AI533" s="4"/>
      <c r="AJ533" s="4"/>
      <c r="AK533" s="4"/>
    </row>
    <row r="534" spans="1:37" x14ac:dyDescent="0.2">
      <c r="A534" s="6" t="s">
        <v>653</v>
      </c>
      <c r="B534" s="7" t="str">
        <f>VLOOKUP(payroll_active[[#This Row],[Full Name]], [1]!all_ppl_post[#Data], 2, 0)</f>
        <v>1042183450</v>
      </c>
      <c r="C534" s="8" t="s">
        <v>654</v>
      </c>
      <c r="D534" s="8" t="s">
        <v>655</v>
      </c>
      <c r="E534" s="8" t="s">
        <v>464</v>
      </c>
      <c r="F534" s="8" t="s">
        <v>408</v>
      </c>
      <c r="G534" s="8" t="s">
        <v>526</v>
      </c>
      <c r="H534" s="8" t="s">
        <v>9692</v>
      </c>
      <c r="I534" s="7" t="str">
        <f>VLOOKUP(payroll_active[[#This Row],[Reports to Person]], [1]!all_people[#All], 2, 0)</f>
        <v>607284212</v>
      </c>
      <c r="J534" s="8" t="s">
        <v>636</v>
      </c>
      <c r="K534" s="8" t="str">
        <f>VLOOKUP(payroll_active[[#This Row],[Works for Corrected Majority]],[1]!Table1[#Data],2,0)</f>
        <v>607231720</v>
      </c>
      <c r="L534" s="8" t="s">
        <v>636</v>
      </c>
      <c r="M534" s="7" t="str">
        <f>VLOOKUP(payroll_active[[#This Row],[Works for Group -OLD]], [1]!all_groups[#All], 2, 0)</f>
        <v>607231720</v>
      </c>
      <c r="N534" s="6" t="s">
        <v>63</v>
      </c>
      <c r="O534" s="6" t="s">
        <v>62</v>
      </c>
      <c r="P534" s="6" t="s">
        <v>69</v>
      </c>
      <c r="Q534" s="7"/>
      <c r="R534" s="9" t="s">
        <v>9695</v>
      </c>
      <c r="S534" s="9" t="s">
        <v>9694</v>
      </c>
      <c r="T534" s="9" t="s">
        <v>9643</v>
      </c>
      <c r="U534" s="9" t="s">
        <v>8572</v>
      </c>
      <c r="V534" s="9" t="s">
        <v>8501</v>
      </c>
      <c r="W534" s="4"/>
      <c r="AI534" s="4"/>
      <c r="AJ534" s="4"/>
      <c r="AK534" s="4"/>
    </row>
    <row r="535" spans="1:37" x14ac:dyDescent="0.2">
      <c r="A535" s="6" t="s">
        <v>647</v>
      </c>
      <c r="B535" s="7" t="str">
        <f>VLOOKUP(payroll_active[[#This Row],[Full Name]], [1]!all_ppl_post[#Data], 2, 0)</f>
        <v>1042183452</v>
      </c>
      <c r="C535" s="8" t="s">
        <v>648</v>
      </c>
      <c r="D535" s="8" t="s">
        <v>649</v>
      </c>
      <c r="E535" s="8" t="s">
        <v>650</v>
      </c>
      <c r="F535" s="8" t="s">
        <v>408</v>
      </c>
      <c r="G535" s="8" t="s">
        <v>526</v>
      </c>
      <c r="H535" s="8" t="s">
        <v>9692</v>
      </c>
      <c r="I535" s="7" t="str">
        <f>VLOOKUP(payroll_active[[#This Row],[Reports to Person]], [1]!all_people[#All], 2, 0)</f>
        <v>607284212</v>
      </c>
      <c r="J535" s="8" t="s">
        <v>636</v>
      </c>
      <c r="K535" s="8" t="str">
        <f>VLOOKUP(payroll_active[[#This Row],[Works for Corrected Majority]],[1]!Table1[#Data],2,0)</f>
        <v>607231720</v>
      </c>
      <c r="L535" s="8" t="s">
        <v>636</v>
      </c>
      <c r="M535" s="7" t="str">
        <f>VLOOKUP(payroll_active[[#This Row],[Works for Group -OLD]], [1]!all_groups[#All], 2, 0)</f>
        <v>607231720</v>
      </c>
      <c r="N535" s="6" t="s">
        <v>63</v>
      </c>
      <c r="O535" s="6" t="s">
        <v>62</v>
      </c>
      <c r="P535" s="6" t="s">
        <v>69</v>
      </c>
      <c r="Q535" s="7"/>
      <c r="R535" s="9" t="s">
        <v>9696</v>
      </c>
      <c r="S535" s="9" t="s">
        <v>9694</v>
      </c>
      <c r="T535" s="9" t="s">
        <v>9643</v>
      </c>
      <c r="U535" s="9" t="s">
        <v>8888</v>
      </c>
      <c r="V535" s="9" t="s">
        <v>8501</v>
      </c>
      <c r="W535" s="4"/>
      <c r="AI535" s="4"/>
      <c r="AJ535" s="4"/>
      <c r="AK535" s="4"/>
    </row>
    <row r="536" spans="1:37" x14ac:dyDescent="0.2">
      <c r="A536" s="6" t="s">
        <v>642</v>
      </c>
      <c r="B536" s="7" t="str">
        <f>VLOOKUP(payroll_active[[#This Row],[Full Name]], [1]!all_ppl_post[#Data], 2, 0)</f>
        <v>1042183454</v>
      </c>
      <c r="C536" s="8" t="s">
        <v>643</v>
      </c>
      <c r="D536" s="8" t="s">
        <v>644</v>
      </c>
      <c r="E536" s="8" t="s">
        <v>599</v>
      </c>
      <c r="F536" s="8" t="s">
        <v>408</v>
      </c>
      <c r="G536" s="8" t="s">
        <v>526</v>
      </c>
      <c r="H536" s="8" t="s">
        <v>9692</v>
      </c>
      <c r="I536" s="7" t="str">
        <f>VLOOKUP(payroll_active[[#This Row],[Reports to Person]], [1]!all_people[#All], 2, 0)</f>
        <v>607284212</v>
      </c>
      <c r="J536" s="8" t="s">
        <v>636</v>
      </c>
      <c r="K536" s="8" t="str">
        <f>VLOOKUP(payroll_active[[#This Row],[Works for Corrected Majority]],[1]!Table1[#Data],2,0)</f>
        <v>607231720</v>
      </c>
      <c r="L536" s="8" t="s">
        <v>636</v>
      </c>
      <c r="M536" s="7" t="str">
        <f>VLOOKUP(payroll_active[[#This Row],[Works for Group -OLD]], [1]!all_groups[#All], 2, 0)</f>
        <v>607231720</v>
      </c>
      <c r="N536" s="6" t="s">
        <v>63</v>
      </c>
      <c r="O536" s="6" t="s">
        <v>62</v>
      </c>
      <c r="P536" s="6" t="s">
        <v>69</v>
      </c>
      <c r="Q536" s="7"/>
      <c r="R536" s="9" t="s">
        <v>9697</v>
      </c>
      <c r="S536" s="9" t="s">
        <v>9694</v>
      </c>
      <c r="T536" s="9" t="s">
        <v>9643</v>
      </c>
      <c r="U536" s="9" t="s">
        <v>8621</v>
      </c>
      <c r="V536" s="9" t="s">
        <v>8501</v>
      </c>
      <c r="W536" s="4"/>
      <c r="AI536" s="4"/>
      <c r="AJ536" s="4"/>
      <c r="AK536" s="4"/>
    </row>
    <row r="537" spans="1:37" x14ac:dyDescent="0.2">
      <c r="A537" s="6" t="s">
        <v>637</v>
      </c>
      <c r="B537" s="7" t="str">
        <f>VLOOKUP(payroll_active[[#This Row],[Full Name]], [1]!all_ppl_post[#Data], 2, 0)</f>
        <v>1042183456</v>
      </c>
      <c r="C537" s="8" t="s">
        <v>638</v>
      </c>
      <c r="D537" s="8" t="s">
        <v>639</v>
      </c>
      <c r="E537" s="8" t="s">
        <v>426</v>
      </c>
      <c r="F537" s="8" t="s">
        <v>408</v>
      </c>
      <c r="G537" s="8" t="s">
        <v>526</v>
      </c>
      <c r="H537" s="8" t="s">
        <v>9692</v>
      </c>
      <c r="I537" s="7" t="str">
        <f>VLOOKUP(payroll_active[[#This Row],[Reports to Person]], [1]!all_people[#All], 2, 0)</f>
        <v>607284212</v>
      </c>
      <c r="J537" s="8" t="s">
        <v>636</v>
      </c>
      <c r="K537" s="8" t="str">
        <f>VLOOKUP(payroll_active[[#This Row],[Works for Corrected Majority]],[1]!Table1[#Data],2,0)</f>
        <v>607231720</v>
      </c>
      <c r="L537" s="8" t="s">
        <v>636</v>
      </c>
      <c r="M537" s="7" t="str">
        <f>VLOOKUP(payroll_active[[#This Row],[Works for Group -OLD]], [1]!all_groups[#All], 2, 0)</f>
        <v>607231720</v>
      </c>
      <c r="N537" s="6" t="s">
        <v>63</v>
      </c>
      <c r="O537" s="6" t="s">
        <v>62</v>
      </c>
      <c r="P537" s="6" t="s">
        <v>69</v>
      </c>
      <c r="Q537" s="7"/>
      <c r="R537" s="9" t="s">
        <v>9698</v>
      </c>
      <c r="S537" s="9" t="s">
        <v>9694</v>
      </c>
      <c r="T537" s="9" t="s">
        <v>9643</v>
      </c>
      <c r="U537" s="9" t="s">
        <v>8549</v>
      </c>
      <c r="V537" s="9" t="s">
        <v>8501</v>
      </c>
      <c r="W537" s="4"/>
      <c r="AI537" s="4"/>
      <c r="AJ537" s="4"/>
      <c r="AK537" s="4"/>
    </row>
    <row r="538" spans="1:37" x14ac:dyDescent="0.2">
      <c r="A538" s="6" t="s">
        <v>973</v>
      </c>
      <c r="B538" s="7" t="str">
        <f>VLOOKUP(payroll_active[[#This Row],[Full Name]], [1]!all_ppl_post[#Data], 2, 0)</f>
        <v>1042183359</v>
      </c>
      <c r="C538" s="8" t="s">
        <v>974</v>
      </c>
      <c r="D538" s="8" t="s">
        <v>975</v>
      </c>
      <c r="E538" s="8" t="s">
        <v>737</v>
      </c>
      <c r="F538" s="8" t="s">
        <v>408</v>
      </c>
      <c r="G538" s="8" t="s">
        <v>526</v>
      </c>
      <c r="H538" s="8" t="s">
        <v>8596</v>
      </c>
      <c r="I538" s="7" t="str">
        <f>VLOOKUP(payroll_active[[#This Row],[Reports to Person]], [1]!all_people[#All], 2, 0)</f>
        <v>617421711</v>
      </c>
      <c r="J538" s="8" t="s">
        <v>8597</v>
      </c>
      <c r="K538" s="8" t="str">
        <f>VLOOKUP(payroll_active[[#This Row],[Works for Corrected Majority]],[1]!Table1[#Data],2,0)</f>
        <v>624135429</v>
      </c>
      <c r="L538" s="8" t="s">
        <v>8597</v>
      </c>
      <c r="M538" s="7" t="str">
        <f>VLOOKUP(payroll_active[[#This Row],[Works for Group -OLD]], [1]!all_groups[#All], 2, 0)</f>
        <v>624135429</v>
      </c>
      <c r="N538" s="6" t="s">
        <v>63</v>
      </c>
      <c r="O538" s="6" t="s">
        <v>62</v>
      </c>
      <c r="P538" s="6" t="s">
        <v>69</v>
      </c>
      <c r="Q538" s="7"/>
      <c r="R538" s="9" t="s">
        <v>8614</v>
      </c>
      <c r="S538" s="9" t="s">
        <v>8599</v>
      </c>
      <c r="T538" s="9" t="s">
        <v>8509</v>
      </c>
      <c r="U538" s="9" t="s">
        <v>8534</v>
      </c>
      <c r="V538" s="9" t="s">
        <v>8501</v>
      </c>
      <c r="W538" s="4"/>
      <c r="AI538" s="4"/>
      <c r="AJ538" s="4"/>
      <c r="AK538" s="4"/>
    </row>
    <row r="539" spans="1:37" x14ac:dyDescent="0.2">
      <c r="A539" s="6" t="s">
        <v>967</v>
      </c>
      <c r="B539" s="7" t="str">
        <f>VLOOKUP(payroll_active[[#This Row],[Full Name]], [1]!all_ppl_post[#Data], 2, 0)</f>
        <v>1042183360</v>
      </c>
      <c r="C539" s="8" t="s">
        <v>968</v>
      </c>
      <c r="D539" s="8" t="s">
        <v>969</v>
      </c>
      <c r="E539" s="8" t="s">
        <v>970</v>
      </c>
      <c r="F539" s="8" t="s">
        <v>408</v>
      </c>
      <c r="G539" s="8" t="s">
        <v>526</v>
      </c>
      <c r="H539" s="8" t="s">
        <v>8596</v>
      </c>
      <c r="I539" s="7" t="str">
        <f>VLOOKUP(payroll_active[[#This Row],[Reports to Person]], [1]!all_people[#All], 2, 0)</f>
        <v>617421711</v>
      </c>
      <c r="J539" s="8" t="s">
        <v>8597</v>
      </c>
      <c r="K539" s="8" t="str">
        <f>VLOOKUP(payroll_active[[#This Row],[Works for Corrected Majority]],[1]!Table1[#Data],2,0)</f>
        <v>624135429</v>
      </c>
      <c r="L539" s="8" t="s">
        <v>8597</v>
      </c>
      <c r="M539" s="7" t="str">
        <f>VLOOKUP(payroll_active[[#This Row],[Works for Group -OLD]], [1]!all_groups[#All], 2, 0)</f>
        <v>624135429</v>
      </c>
      <c r="N539" s="6" t="s">
        <v>63</v>
      </c>
      <c r="O539" s="6" t="s">
        <v>62</v>
      </c>
      <c r="P539" s="6" t="s">
        <v>69</v>
      </c>
      <c r="Q539" s="7"/>
      <c r="R539" s="9" t="s">
        <v>8615</v>
      </c>
      <c r="S539" s="9" t="s">
        <v>8599</v>
      </c>
      <c r="T539" s="9" t="s">
        <v>8509</v>
      </c>
      <c r="U539" s="9" t="s">
        <v>8616</v>
      </c>
      <c r="V539" s="9" t="s">
        <v>8501</v>
      </c>
      <c r="W539" s="4"/>
      <c r="AI539" s="4"/>
      <c r="AJ539" s="4"/>
      <c r="AK539" s="4"/>
    </row>
    <row r="540" spans="1:37" x14ac:dyDescent="0.2">
      <c r="A540" s="6" t="s">
        <v>2401</v>
      </c>
      <c r="B540" s="7" t="str">
        <f>VLOOKUP(payroll_active[[#This Row],[Full Name]], [1]!all_ppl_post[#Data], 2, 0)</f>
        <v>681225263</v>
      </c>
      <c r="C540" s="8" t="s">
        <v>2402</v>
      </c>
      <c r="D540" s="8" t="s">
        <v>2403</v>
      </c>
      <c r="E540" s="8" t="s">
        <v>2404</v>
      </c>
      <c r="F540" s="8" t="s">
        <v>408</v>
      </c>
      <c r="G540" s="8" t="s">
        <v>526</v>
      </c>
      <c r="H540" s="8" t="s">
        <v>8596</v>
      </c>
      <c r="I540" s="7" t="str">
        <f>VLOOKUP(payroll_active[[#This Row],[Reports to Person]], [1]!all_people[#All], 2, 0)</f>
        <v>617421711</v>
      </c>
      <c r="J540" s="8" t="s">
        <v>8597</v>
      </c>
      <c r="K540" s="8" t="str">
        <f>VLOOKUP(payroll_active[[#This Row],[Works for Corrected Majority]],[1]!Table1[#Data],2,0)</f>
        <v>624135429</v>
      </c>
      <c r="L540" s="8" t="s">
        <v>8597</v>
      </c>
      <c r="M540" s="7" t="str">
        <f>VLOOKUP(payroll_active[[#This Row],[Works for Group -OLD]], [1]!all_groups[#All], 2, 0)</f>
        <v>624135429</v>
      </c>
      <c r="N540" s="6" t="s">
        <v>63</v>
      </c>
      <c r="O540" s="6" t="s">
        <v>62</v>
      </c>
      <c r="P540" s="6" t="s">
        <v>69</v>
      </c>
      <c r="Q540" s="7"/>
      <c r="R540" s="9" t="s">
        <v>8612</v>
      </c>
      <c r="S540" s="9" t="s">
        <v>8599</v>
      </c>
      <c r="T540" s="9" t="s">
        <v>8509</v>
      </c>
      <c r="U540" s="9" t="s">
        <v>8613</v>
      </c>
      <c r="V540" s="9" t="s">
        <v>8501</v>
      </c>
      <c r="W540" s="4"/>
      <c r="AI540" s="4"/>
      <c r="AJ540" s="4"/>
      <c r="AK540" s="4"/>
    </row>
    <row r="541" spans="1:37" x14ac:dyDescent="0.2">
      <c r="A541" s="6" t="s">
        <v>2396</v>
      </c>
      <c r="B541" s="7" t="str">
        <f>VLOOKUP(payroll_active[[#This Row],[Full Name]], [1]!all_ppl_post[#Data], 2, 0)</f>
        <v>681225264</v>
      </c>
      <c r="C541" s="8" t="s">
        <v>2397</v>
      </c>
      <c r="D541" s="8" t="s">
        <v>2398</v>
      </c>
      <c r="E541" s="8" t="s">
        <v>426</v>
      </c>
      <c r="F541" s="8" t="s">
        <v>408</v>
      </c>
      <c r="G541" s="8" t="s">
        <v>526</v>
      </c>
      <c r="H541" s="8" t="s">
        <v>8596</v>
      </c>
      <c r="I541" s="7" t="str">
        <f>VLOOKUP(payroll_active[[#This Row],[Reports to Person]], [1]!all_people[#All], 2, 0)</f>
        <v>617421711</v>
      </c>
      <c r="J541" s="8" t="s">
        <v>8597</v>
      </c>
      <c r="K541" s="8" t="str">
        <f>VLOOKUP(payroll_active[[#This Row],[Works for Corrected Majority]],[1]!Table1[#Data],2,0)</f>
        <v>624135429</v>
      </c>
      <c r="L541" s="8" t="s">
        <v>8597</v>
      </c>
      <c r="M541" s="7" t="str">
        <f>VLOOKUP(payroll_active[[#This Row],[Works for Group -OLD]], [1]!all_groups[#All], 2, 0)</f>
        <v>624135429</v>
      </c>
      <c r="N541" s="6" t="s">
        <v>63</v>
      </c>
      <c r="O541" s="6" t="s">
        <v>62</v>
      </c>
      <c r="P541" s="6" t="s">
        <v>69</v>
      </c>
      <c r="Q541" s="7"/>
      <c r="R541" s="9" t="s">
        <v>8603</v>
      </c>
      <c r="S541" s="9" t="s">
        <v>8599</v>
      </c>
      <c r="T541" s="9" t="s">
        <v>8509</v>
      </c>
      <c r="U541" s="9" t="s">
        <v>8549</v>
      </c>
      <c r="V541" s="9" t="s">
        <v>8501</v>
      </c>
      <c r="W541" s="4"/>
      <c r="AI541" s="4"/>
      <c r="AJ541" s="4"/>
      <c r="AK541" s="4"/>
    </row>
    <row r="542" spans="1:37" x14ac:dyDescent="0.2">
      <c r="A542" s="6" t="s">
        <v>2390</v>
      </c>
      <c r="B542" s="7" t="str">
        <f>VLOOKUP(payroll_active[[#This Row],[Full Name]], [1]!all_ppl_post[#Data], 2, 0)</f>
        <v>681225266</v>
      </c>
      <c r="C542" s="8" t="s">
        <v>2391</v>
      </c>
      <c r="D542" s="8" t="s">
        <v>2392</v>
      </c>
      <c r="E542" s="8" t="s">
        <v>2393</v>
      </c>
      <c r="F542" s="8" t="s">
        <v>408</v>
      </c>
      <c r="G542" s="8" t="s">
        <v>526</v>
      </c>
      <c r="H542" s="8" t="s">
        <v>8596</v>
      </c>
      <c r="I542" s="7" t="str">
        <f>VLOOKUP(payroll_active[[#This Row],[Reports to Person]], [1]!all_people[#All], 2, 0)</f>
        <v>617421711</v>
      </c>
      <c r="J542" s="8" t="s">
        <v>8597</v>
      </c>
      <c r="K542" s="8" t="str">
        <f>VLOOKUP(payroll_active[[#This Row],[Works for Corrected Majority]],[1]!Table1[#Data],2,0)</f>
        <v>624135429</v>
      </c>
      <c r="L542" s="8" t="s">
        <v>8597</v>
      </c>
      <c r="M542" s="7" t="str">
        <f>VLOOKUP(payroll_active[[#This Row],[Works for Group -OLD]], [1]!all_groups[#All], 2, 0)</f>
        <v>624135429</v>
      </c>
      <c r="N542" s="6" t="s">
        <v>63</v>
      </c>
      <c r="O542" s="6" t="s">
        <v>62</v>
      </c>
      <c r="P542" s="6" t="s">
        <v>69</v>
      </c>
      <c r="Q542" s="7"/>
      <c r="R542" s="9" t="s">
        <v>8608</v>
      </c>
      <c r="S542" s="9" t="s">
        <v>8599</v>
      </c>
      <c r="T542" s="9" t="s">
        <v>8509</v>
      </c>
      <c r="U542" s="9" t="s">
        <v>8609</v>
      </c>
      <c r="V542" s="9" t="s">
        <v>8501</v>
      </c>
      <c r="W542" s="4"/>
      <c r="AI542" s="4"/>
      <c r="AJ542" s="4"/>
      <c r="AK542" s="4"/>
    </row>
    <row r="543" spans="1:37" x14ac:dyDescent="0.2">
      <c r="A543" s="6" t="s">
        <v>2385</v>
      </c>
      <c r="B543" s="7" t="str">
        <f>VLOOKUP(payroll_active[[#This Row],[Full Name]], [1]!all_ppl_post[#Data], 2, 0)</f>
        <v>681225267</v>
      </c>
      <c r="C543" s="8" t="s">
        <v>2386</v>
      </c>
      <c r="D543" s="8" t="s">
        <v>2387</v>
      </c>
      <c r="E543" s="8" t="s">
        <v>2120</v>
      </c>
      <c r="F543" s="8" t="s">
        <v>408</v>
      </c>
      <c r="G543" s="8" t="s">
        <v>526</v>
      </c>
      <c r="H543" s="8" t="s">
        <v>8596</v>
      </c>
      <c r="I543" s="7" t="str">
        <f>VLOOKUP(payroll_active[[#This Row],[Reports to Person]], [1]!all_people[#All], 2, 0)</f>
        <v>617421711</v>
      </c>
      <c r="J543" s="8" t="s">
        <v>8597</v>
      </c>
      <c r="K543" s="8" t="str">
        <f>VLOOKUP(payroll_active[[#This Row],[Works for Corrected Majority]],[1]!Table1[#Data],2,0)</f>
        <v>624135429</v>
      </c>
      <c r="L543" s="8" t="s">
        <v>8597</v>
      </c>
      <c r="M543" s="7" t="str">
        <f>VLOOKUP(payroll_active[[#This Row],[Works for Group -OLD]], [1]!all_groups[#All], 2, 0)</f>
        <v>624135429</v>
      </c>
      <c r="N543" s="6" t="s">
        <v>63</v>
      </c>
      <c r="O543" s="6" t="s">
        <v>62</v>
      </c>
      <c r="P543" s="6" t="s">
        <v>69</v>
      </c>
      <c r="Q543" s="7"/>
      <c r="R543" s="9" t="s">
        <v>8598</v>
      </c>
      <c r="S543" s="9" t="s">
        <v>8599</v>
      </c>
      <c r="T543" s="9" t="s">
        <v>8509</v>
      </c>
      <c r="U543" s="9" t="s">
        <v>8600</v>
      </c>
      <c r="V543" s="9" t="s">
        <v>8501</v>
      </c>
      <c r="W543" s="4"/>
      <c r="AI543" s="4"/>
      <c r="AJ543" s="4"/>
      <c r="AK543" s="4"/>
    </row>
    <row r="544" spans="1:37" x14ac:dyDescent="0.2">
      <c r="A544" s="6" t="s">
        <v>2380</v>
      </c>
      <c r="B544" s="7" t="str">
        <f>VLOOKUP(payroll_active[[#This Row],[Full Name]], [1]!all_ppl_post[#Data], 2, 0)</f>
        <v>681225269</v>
      </c>
      <c r="C544" s="8" t="s">
        <v>2381</v>
      </c>
      <c r="D544" s="8" t="s">
        <v>2382</v>
      </c>
      <c r="E544" s="8" t="s">
        <v>583</v>
      </c>
      <c r="F544" s="8" t="s">
        <v>408</v>
      </c>
      <c r="G544" s="8" t="s">
        <v>526</v>
      </c>
      <c r="H544" s="8" t="s">
        <v>8596</v>
      </c>
      <c r="I544" s="7" t="str">
        <f>VLOOKUP(payroll_active[[#This Row],[Reports to Person]], [1]!all_people[#All], 2, 0)</f>
        <v>617421711</v>
      </c>
      <c r="J544" s="8" t="s">
        <v>8597</v>
      </c>
      <c r="K544" s="8" t="str">
        <f>VLOOKUP(payroll_active[[#This Row],[Works for Corrected Majority]],[1]!Table1[#Data],2,0)</f>
        <v>624135429</v>
      </c>
      <c r="L544" s="8" t="s">
        <v>8597</v>
      </c>
      <c r="M544" s="7" t="str">
        <f>VLOOKUP(payroll_active[[#This Row],[Works for Group -OLD]], [1]!all_groups[#All], 2, 0)</f>
        <v>624135429</v>
      </c>
      <c r="N544" s="6" t="s">
        <v>63</v>
      </c>
      <c r="O544" s="6" t="s">
        <v>62</v>
      </c>
      <c r="P544" s="6" t="s">
        <v>69</v>
      </c>
      <c r="Q544" s="7"/>
      <c r="R544" s="9" t="s">
        <v>8610</v>
      </c>
      <c r="S544" s="9" t="s">
        <v>8599</v>
      </c>
      <c r="T544" s="9" t="s">
        <v>8509</v>
      </c>
      <c r="U544" s="9" t="s">
        <v>8611</v>
      </c>
      <c r="V544" s="9" t="s">
        <v>8501</v>
      </c>
      <c r="W544" s="4"/>
      <c r="AI544" s="4"/>
      <c r="AJ544" s="4"/>
      <c r="AK544" s="4"/>
    </row>
    <row r="545" spans="1:37" x14ac:dyDescent="0.2">
      <c r="A545" s="6" t="s">
        <v>2375</v>
      </c>
      <c r="B545" s="7" t="str">
        <f>VLOOKUP(payroll_active[[#This Row],[Full Name]], [1]!all_ppl_post[#Data], 2, 0)</f>
        <v>681225270</v>
      </c>
      <c r="C545" s="8" t="s">
        <v>2376</v>
      </c>
      <c r="D545" s="8" t="s">
        <v>1321</v>
      </c>
      <c r="E545" s="8" t="s">
        <v>2377</v>
      </c>
      <c r="F545" s="8" t="s">
        <v>408</v>
      </c>
      <c r="G545" s="8" t="s">
        <v>526</v>
      </c>
      <c r="H545" s="8" t="s">
        <v>8596</v>
      </c>
      <c r="I545" s="7" t="str">
        <f>VLOOKUP(payroll_active[[#This Row],[Reports to Person]], [1]!all_people[#All], 2, 0)</f>
        <v>617421711</v>
      </c>
      <c r="J545" s="8" t="s">
        <v>8597</v>
      </c>
      <c r="K545" s="8" t="str">
        <f>VLOOKUP(payroll_active[[#This Row],[Works for Corrected Majority]],[1]!Table1[#Data],2,0)</f>
        <v>624135429</v>
      </c>
      <c r="L545" s="8" t="s">
        <v>8597</v>
      </c>
      <c r="M545" s="7" t="str">
        <f>VLOOKUP(payroll_active[[#This Row],[Works for Group -OLD]], [1]!all_groups[#All], 2, 0)</f>
        <v>624135429</v>
      </c>
      <c r="N545" s="6" t="s">
        <v>63</v>
      </c>
      <c r="O545" s="6" t="s">
        <v>62</v>
      </c>
      <c r="P545" s="6" t="s">
        <v>69</v>
      </c>
      <c r="Q545" s="7"/>
      <c r="R545" s="9" t="s">
        <v>8601</v>
      </c>
      <c r="S545" s="9" t="s">
        <v>8599</v>
      </c>
      <c r="T545" s="9" t="s">
        <v>8509</v>
      </c>
      <c r="U545" s="9" t="s">
        <v>8602</v>
      </c>
      <c r="V545" s="9" t="s">
        <v>8501</v>
      </c>
      <c r="W545" s="4"/>
      <c r="AI545" s="4"/>
      <c r="AJ545" s="4"/>
      <c r="AK545" s="4"/>
    </row>
    <row r="546" spans="1:37" x14ac:dyDescent="0.2">
      <c r="A546" s="6" t="s">
        <v>2365</v>
      </c>
      <c r="B546" s="7" t="str">
        <f>VLOOKUP(payroll_active[[#This Row],[Full Name]], [1]!all_ppl_post[#Data], 2, 0)</f>
        <v>681225274</v>
      </c>
      <c r="C546" s="8" t="s">
        <v>2366</v>
      </c>
      <c r="D546" s="8" t="s">
        <v>2367</v>
      </c>
      <c r="E546" s="8" t="s">
        <v>624</v>
      </c>
      <c r="F546" s="8" t="s">
        <v>408</v>
      </c>
      <c r="G546" s="8" t="s">
        <v>526</v>
      </c>
      <c r="H546" s="8" t="s">
        <v>8596</v>
      </c>
      <c r="I546" s="7" t="str">
        <f>VLOOKUP(payroll_active[[#This Row],[Reports to Person]], [1]!all_people[#All], 2, 0)</f>
        <v>617421711</v>
      </c>
      <c r="J546" s="8" t="s">
        <v>8597</v>
      </c>
      <c r="K546" s="8" t="str">
        <f>VLOOKUP(payroll_active[[#This Row],[Works for Corrected Majority]],[1]!Table1[#Data],2,0)</f>
        <v>624135429</v>
      </c>
      <c r="L546" s="8" t="s">
        <v>8597</v>
      </c>
      <c r="M546" s="7" t="str">
        <f>VLOOKUP(payroll_active[[#This Row],[Works for Group -OLD]], [1]!all_groups[#All], 2, 0)</f>
        <v>624135429</v>
      </c>
      <c r="N546" s="6" t="s">
        <v>63</v>
      </c>
      <c r="O546" s="6" t="s">
        <v>62</v>
      </c>
      <c r="P546" s="6" t="s">
        <v>69</v>
      </c>
      <c r="Q546" s="7"/>
      <c r="R546" s="9" t="s">
        <v>8605</v>
      </c>
      <c r="S546" s="9" t="s">
        <v>8599</v>
      </c>
      <c r="T546" s="9" t="s">
        <v>8509</v>
      </c>
      <c r="U546" s="9" t="s">
        <v>8606</v>
      </c>
      <c r="V546" s="9" t="s">
        <v>8501</v>
      </c>
      <c r="W546" s="4"/>
      <c r="AI546" s="4"/>
      <c r="AJ546" s="4"/>
      <c r="AK546" s="4"/>
    </row>
    <row r="547" spans="1:37" x14ac:dyDescent="0.2">
      <c r="A547" s="6" t="s">
        <v>2117</v>
      </c>
      <c r="B547" s="7" t="str">
        <f>VLOOKUP(payroll_active[[#This Row],[Full Name]], [1]!all_ppl_post[#Data], 2, 0)</f>
        <v>765290967</v>
      </c>
      <c r="C547" s="8" t="s">
        <v>2118</v>
      </c>
      <c r="D547" s="8" t="s">
        <v>2119</v>
      </c>
      <c r="E547" s="8" t="s">
        <v>2120</v>
      </c>
      <c r="F547" s="8" t="s">
        <v>408</v>
      </c>
      <c r="G547" s="8" t="s">
        <v>526</v>
      </c>
      <c r="H547" s="8" t="s">
        <v>8596</v>
      </c>
      <c r="I547" s="7" t="str">
        <f>VLOOKUP(payroll_active[[#This Row],[Reports to Person]], [1]!all_people[#All], 2, 0)</f>
        <v>617421711</v>
      </c>
      <c r="J547" s="8" t="s">
        <v>8597</v>
      </c>
      <c r="K547" s="8" t="str">
        <f>VLOOKUP(payroll_active[[#This Row],[Works for Corrected Majority]],[1]!Table1[#Data],2,0)</f>
        <v>624135429</v>
      </c>
      <c r="L547" s="8" t="s">
        <v>8597</v>
      </c>
      <c r="M547" s="7" t="str">
        <f>VLOOKUP(payroll_active[[#This Row],[Works for Group -OLD]], [1]!all_groups[#All], 2, 0)</f>
        <v>624135429</v>
      </c>
      <c r="N547" s="6" t="s">
        <v>63</v>
      </c>
      <c r="O547" s="6" t="s">
        <v>62</v>
      </c>
      <c r="P547" s="6" t="s">
        <v>69</v>
      </c>
      <c r="Q547" s="7"/>
      <c r="R547" s="9" t="s">
        <v>8604</v>
      </c>
      <c r="S547" s="9" t="s">
        <v>8599</v>
      </c>
      <c r="T547" s="9" t="s">
        <v>8509</v>
      </c>
      <c r="U547" s="9" t="s">
        <v>8600</v>
      </c>
      <c r="V547" s="9" t="s">
        <v>8501</v>
      </c>
      <c r="W547" s="4"/>
      <c r="AI547" s="4"/>
      <c r="AJ547" s="4"/>
      <c r="AK547" s="4"/>
    </row>
    <row r="548" spans="1:37" x14ac:dyDescent="0.2">
      <c r="A548" s="6" t="s">
        <v>1903</v>
      </c>
      <c r="B548" s="7" t="str">
        <f>VLOOKUP(payroll_active[[#This Row],[Full Name]], [1]!all_ppl_post[#Data], 2, 0)</f>
        <v>765291065</v>
      </c>
      <c r="C548" s="8" t="s">
        <v>1904</v>
      </c>
      <c r="D548" s="8" t="s">
        <v>1905</v>
      </c>
      <c r="E548" s="8" t="s">
        <v>440</v>
      </c>
      <c r="F548" s="8" t="s">
        <v>408</v>
      </c>
      <c r="G548" s="8" t="s">
        <v>407</v>
      </c>
      <c r="H548" s="8" t="s">
        <v>8596</v>
      </c>
      <c r="I548" s="7" t="str">
        <f>VLOOKUP(payroll_active[[#This Row],[Reports to Person]], [1]!all_people[#All], 2, 0)</f>
        <v>617421711</v>
      </c>
      <c r="J548" s="8" t="s">
        <v>8597</v>
      </c>
      <c r="K548" s="8" t="str">
        <f>VLOOKUP(payroll_active[[#This Row],[Works for Corrected Majority]],[1]!Table1[#Data],2,0)</f>
        <v>624135429</v>
      </c>
      <c r="L548" s="8" t="s">
        <v>8597</v>
      </c>
      <c r="M548" s="7" t="str">
        <f>VLOOKUP(payroll_active[[#This Row],[Works for Group -OLD]], [1]!all_groups[#All], 2, 0)</f>
        <v>624135429</v>
      </c>
      <c r="N548" s="6" t="s">
        <v>63</v>
      </c>
      <c r="O548" s="6" t="s">
        <v>62</v>
      </c>
      <c r="P548" s="6" t="s">
        <v>69</v>
      </c>
      <c r="Q548" s="7"/>
      <c r="R548" s="9" t="s">
        <v>8607</v>
      </c>
      <c r="S548" s="9" t="s">
        <v>8599</v>
      </c>
      <c r="T548" s="9" t="s">
        <v>8512</v>
      </c>
      <c r="U548" s="9" t="s">
        <v>8590</v>
      </c>
      <c r="V548" s="9" t="s">
        <v>8501</v>
      </c>
      <c r="W548" s="4"/>
      <c r="AI548" s="4"/>
      <c r="AJ548" s="4"/>
      <c r="AK548" s="4"/>
    </row>
    <row r="549" spans="1:37" x14ac:dyDescent="0.2">
      <c r="A549" s="6" t="s">
        <v>837</v>
      </c>
      <c r="B549" s="7" t="str">
        <f>VLOOKUP(payroll_active[[#This Row],[Full Name]], [1]!all_ppl_post[#Data], 2, 0)</f>
        <v>1042183390</v>
      </c>
      <c r="C549" s="8" t="s">
        <v>838</v>
      </c>
      <c r="D549" s="8" t="s">
        <v>839</v>
      </c>
      <c r="E549" s="8" t="s">
        <v>434</v>
      </c>
      <c r="F549" s="8" t="s">
        <v>408</v>
      </c>
      <c r="G549" s="8" t="s">
        <v>526</v>
      </c>
      <c r="H549" s="8" t="s">
        <v>8961</v>
      </c>
      <c r="I549" s="7" t="str">
        <f>VLOOKUP(payroll_active[[#This Row],[Reports to Person]], [1]!all_people[#All], 2, 0)</f>
        <v>979109719</v>
      </c>
      <c r="J549" s="8" t="s">
        <v>8962</v>
      </c>
      <c r="K549" s="8" t="str">
        <f>VLOOKUP(payroll_active[[#This Row],[Works for Corrected Majority]],[1]!Table1[#Data],2,0)</f>
        <v>997325539</v>
      </c>
      <c r="L549" s="8" t="s">
        <v>8962</v>
      </c>
      <c r="M549" s="7" t="str">
        <f>VLOOKUP(payroll_active[[#This Row],[Works for Group -OLD]], [1]!all_groups[#All], 2, 0)</f>
        <v>997325539</v>
      </c>
      <c r="N549" s="6" t="s">
        <v>63</v>
      </c>
      <c r="O549" s="6" t="s">
        <v>62</v>
      </c>
      <c r="P549" s="6" t="s">
        <v>69</v>
      </c>
      <c r="Q549" s="7"/>
      <c r="R549" s="9" t="s">
        <v>8968</v>
      </c>
      <c r="S549" s="9" t="s">
        <v>8964</v>
      </c>
      <c r="T549" s="9" t="s">
        <v>8634</v>
      </c>
      <c r="U549" s="9" t="s">
        <v>8515</v>
      </c>
      <c r="V549" s="9" t="s">
        <v>8501</v>
      </c>
      <c r="W549" s="4"/>
      <c r="AI549" s="4"/>
      <c r="AJ549" s="4"/>
      <c r="AK549" s="4"/>
    </row>
    <row r="550" spans="1:37" x14ac:dyDescent="0.2">
      <c r="A550" s="6" t="s">
        <v>832</v>
      </c>
      <c r="B550" s="7" t="str">
        <f>VLOOKUP(payroll_active[[#This Row],[Full Name]], [1]!all_ppl_post[#Data], 2, 0)</f>
        <v>1042183395</v>
      </c>
      <c r="C550" s="8" t="s">
        <v>833</v>
      </c>
      <c r="D550" s="8" t="s">
        <v>834</v>
      </c>
      <c r="E550" s="8" t="s">
        <v>827</v>
      </c>
      <c r="F550" s="8" t="s">
        <v>408</v>
      </c>
      <c r="G550" s="8" t="s">
        <v>526</v>
      </c>
      <c r="H550" s="8" t="s">
        <v>8961</v>
      </c>
      <c r="I550" s="7" t="str">
        <f>VLOOKUP(payroll_active[[#This Row],[Reports to Person]], [1]!all_people[#All], 2, 0)</f>
        <v>979109719</v>
      </c>
      <c r="J550" s="8" t="s">
        <v>8962</v>
      </c>
      <c r="K550" s="8" t="str">
        <f>VLOOKUP(payroll_active[[#This Row],[Works for Corrected Majority]],[1]!Table1[#Data],2,0)</f>
        <v>997325539</v>
      </c>
      <c r="L550" s="8" t="s">
        <v>8962</v>
      </c>
      <c r="M550" s="7" t="str">
        <f>VLOOKUP(payroll_active[[#This Row],[Works for Group -OLD]], [1]!all_groups[#All], 2, 0)</f>
        <v>997325539</v>
      </c>
      <c r="N550" s="6" t="s">
        <v>63</v>
      </c>
      <c r="O550" s="6" t="s">
        <v>62</v>
      </c>
      <c r="P550" s="6" t="s">
        <v>69</v>
      </c>
      <c r="Q550" s="7"/>
      <c r="R550" s="9" t="s">
        <v>8969</v>
      </c>
      <c r="S550" s="9" t="s">
        <v>8964</v>
      </c>
      <c r="T550" s="9" t="s">
        <v>8634</v>
      </c>
      <c r="U550" s="9" t="s">
        <v>8709</v>
      </c>
      <c r="V550" s="9" t="s">
        <v>8501</v>
      </c>
      <c r="W550" s="4"/>
      <c r="AI550" s="4"/>
      <c r="AJ550" s="4"/>
      <c r="AK550" s="4"/>
    </row>
    <row r="551" spans="1:37" x14ac:dyDescent="0.2">
      <c r="A551" s="6" t="s">
        <v>6463</v>
      </c>
      <c r="B551" s="7" t="str">
        <f>VLOOKUP(payroll_active[[#This Row],[Full Name]], [1]!all_ppl_post[#Data], 2, 0)</f>
        <v>476544169</v>
      </c>
      <c r="C551" s="8" t="s">
        <v>3795</v>
      </c>
      <c r="D551" s="8" t="s">
        <v>6464</v>
      </c>
      <c r="E551" s="8" t="s">
        <v>426</v>
      </c>
      <c r="F551" s="8" t="s">
        <v>408</v>
      </c>
      <c r="G551" s="8" t="s">
        <v>526</v>
      </c>
      <c r="H551" s="8" t="s">
        <v>8961</v>
      </c>
      <c r="I551" s="7" t="str">
        <f>VLOOKUP(payroll_active[[#This Row],[Reports to Person]], [1]!all_people[#All], 2, 0)</f>
        <v>979109719</v>
      </c>
      <c r="J551" s="8" t="s">
        <v>8962</v>
      </c>
      <c r="K551" s="8" t="str">
        <f>VLOOKUP(payroll_active[[#This Row],[Works for Corrected Majority]],[1]!Table1[#Data],2,0)</f>
        <v>997325539</v>
      </c>
      <c r="L551" s="8" t="s">
        <v>8962</v>
      </c>
      <c r="M551" s="7" t="str">
        <f>VLOOKUP(payroll_active[[#This Row],[Works for Group -OLD]], [1]!all_groups[#All], 2, 0)</f>
        <v>997325539</v>
      </c>
      <c r="N551" s="6" t="s">
        <v>63</v>
      </c>
      <c r="O551" s="6" t="s">
        <v>62</v>
      </c>
      <c r="P551" s="6" t="s">
        <v>69</v>
      </c>
      <c r="Q551" s="7"/>
      <c r="R551" s="9" t="s">
        <v>8965</v>
      </c>
      <c r="S551" s="9" t="s">
        <v>8964</v>
      </c>
      <c r="T551" s="9" t="s">
        <v>8634</v>
      </c>
      <c r="U551" s="9" t="s">
        <v>8549</v>
      </c>
      <c r="V551" s="9" t="s">
        <v>8501</v>
      </c>
      <c r="W551" s="4"/>
      <c r="AI551" s="4"/>
      <c r="AJ551" s="4"/>
      <c r="AK551" s="4"/>
    </row>
    <row r="552" spans="1:37" x14ac:dyDescent="0.2">
      <c r="A552" s="6" t="s">
        <v>2648</v>
      </c>
      <c r="B552" s="7" t="str">
        <f>VLOOKUP(payroll_active[[#This Row],[Full Name]], [1]!all_ppl_post[#Data], 2, 0)</f>
        <v>625374614</v>
      </c>
      <c r="C552" s="8" t="s">
        <v>2649</v>
      </c>
      <c r="D552" s="8" t="s">
        <v>2650</v>
      </c>
      <c r="E552" s="8" t="s">
        <v>583</v>
      </c>
      <c r="F552" s="8" t="s">
        <v>408</v>
      </c>
      <c r="G552" s="8" t="s">
        <v>526</v>
      </c>
      <c r="H552" s="8" t="s">
        <v>8961</v>
      </c>
      <c r="I552" s="7" t="str">
        <f>VLOOKUP(payroll_active[[#This Row],[Reports to Person]], [1]!all_people[#All], 2, 0)</f>
        <v>979109719</v>
      </c>
      <c r="J552" s="8" t="s">
        <v>8962</v>
      </c>
      <c r="K552" s="8" t="str">
        <f>VLOOKUP(payroll_active[[#This Row],[Works for Corrected Majority]],[1]!Table1[#Data],2,0)</f>
        <v>997325539</v>
      </c>
      <c r="L552" s="8" t="s">
        <v>8962</v>
      </c>
      <c r="M552" s="7" t="str">
        <f>VLOOKUP(payroll_active[[#This Row],[Works for Group -OLD]], [1]!all_groups[#All], 2, 0)</f>
        <v>997325539</v>
      </c>
      <c r="N552" s="6" t="s">
        <v>63</v>
      </c>
      <c r="O552" s="6" t="s">
        <v>62</v>
      </c>
      <c r="P552" s="6" t="s">
        <v>69</v>
      </c>
      <c r="Q552" s="7"/>
      <c r="R552" s="9" t="s">
        <v>8963</v>
      </c>
      <c r="S552" s="9" t="s">
        <v>8964</v>
      </c>
      <c r="T552" s="9" t="s">
        <v>8634</v>
      </c>
      <c r="U552" s="9" t="s">
        <v>8611</v>
      </c>
      <c r="V552" s="9" t="s">
        <v>8501</v>
      </c>
      <c r="W552" s="4"/>
      <c r="AI552" s="4"/>
      <c r="AJ552" s="4"/>
      <c r="AK552" s="4"/>
    </row>
    <row r="553" spans="1:37" x14ac:dyDescent="0.2">
      <c r="A553" s="6" t="s">
        <v>1763</v>
      </c>
      <c r="B553" s="7" t="str">
        <f>VLOOKUP(payroll_active[[#This Row],[Full Name]], [1]!all_ppl_post[#Data], 2, 0)</f>
        <v>765291102</v>
      </c>
      <c r="C553" s="8" t="s">
        <v>1764</v>
      </c>
      <c r="D553" s="8" t="s">
        <v>1765</v>
      </c>
      <c r="E553" s="8" t="s">
        <v>624</v>
      </c>
      <c r="F553" s="8" t="s">
        <v>408</v>
      </c>
      <c r="G553" s="8" t="s">
        <v>526</v>
      </c>
      <c r="H553" s="8" t="s">
        <v>8961</v>
      </c>
      <c r="I553" s="7" t="str">
        <f>VLOOKUP(payroll_active[[#This Row],[Reports to Person]], [1]!all_people[#All], 2, 0)</f>
        <v>979109719</v>
      </c>
      <c r="J553" s="8" t="s">
        <v>8962</v>
      </c>
      <c r="K553" s="8" t="str">
        <f>VLOOKUP(payroll_active[[#This Row],[Works for Corrected Majority]],[1]!Table1[#Data],2,0)</f>
        <v>997325539</v>
      </c>
      <c r="L553" s="8" t="s">
        <v>8962</v>
      </c>
      <c r="M553" s="7" t="str">
        <f>VLOOKUP(payroll_active[[#This Row],[Works for Group -OLD]], [1]!all_groups[#All], 2, 0)</f>
        <v>997325539</v>
      </c>
      <c r="N553" s="6" t="s">
        <v>63</v>
      </c>
      <c r="O553" s="6" t="s">
        <v>62</v>
      </c>
      <c r="P553" s="6" t="s">
        <v>69</v>
      </c>
      <c r="Q553" s="7"/>
      <c r="R553" s="9" t="s">
        <v>8967</v>
      </c>
      <c r="S553" s="9" t="s">
        <v>8964</v>
      </c>
      <c r="T553" s="9" t="s">
        <v>8634</v>
      </c>
      <c r="U553" s="9" t="s">
        <v>8606</v>
      </c>
      <c r="V553" s="9" t="s">
        <v>8501</v>
      </c>
      <c r="W553" s="4"/>
      <c r="AI553" s="4"/>
      <c r="AJ553" s="4"/>
      <c r="AK553" s="4"/>
    </row>
    <row r="554" spans="1:37" x14ac:dyDescent="0.2">
      <c r="A554" s="6" t="s">
        <v>1526</v>
      </c>
      <c r="B554" s="7" t="str">
        <f>VLOOKUP(payroll_active[[#This Row],[Full Name]], [1]!all_ppl_post[#Data], 2, 0)</f>
        <v>774270607</v>
      </c>
      <c r="C554" s="8" t="s">
        <v>1527</v>
      </c>
      <c r="D554" s="8" t="s">
        <v>1528</v>
      </c>
      <c r="E554" s="8" t="s">
        <v>916</v>
      </c>
      <c r="F554" s="8" t="s">
        <v>408</v>
      </c>
      <c r="G554" s="8" t="s">
        <v>526</v>
      </c>
      <c r="H554" s="8" t="s">
        <v>8961</v>
      </c>
      <c r="I554" s="7" t="str">
        <f>VLOOKUP(payroll_active[[#This Row],[Reports to Person]], [1]!all_people[#All], 2, 0)</f>
        <v>979109719</v>
      </c>
      <c r="J554" s="8" t="s">
        <v>8962</v>
      </c>
      <c r="K554" s="8" t="str">
        <f>VLOOKUP(payroll_active[[#This Row],[Works for Corrected Majority]],[1]!Table1[#Data],2,0)</f>
        <v>997325539</v>
      </c>
      <c r="L554" s="8" t="s">
        <v>8962</v>
      </c>
      <c r="M554" s="7" t="str">
        <f>VLOOKUP(payroll_active[[#This Row],[Works for Group -OLD]], [1]!all_groups[#All], 2, 0)</f>
        <v>997325539</v>
      </c>
      <c r="N554" s="6" t="s">
        <v>63</v>
      </c>
      <c r="O554" s="6" t="s">
        <v>62</v>
      </c>
      <c r="P554" s="6" t="s">
        <v>69</v>
      </c>
      <c r="Q554" s="7"/>
      <c r="R554" s="9" t="s">
        <v>8966</v>
      </c>
      <c r="S554" s="9" t="s">
        <v>8964</v>
      </c>
      <c r="T554" s="9" t="s">
        <v>8634</v>
      </c>
      <c r="U554" s="9" t="s">
        <v>8761</v>
      </c>
      <c r="V554" s="9" t="s">
        <v>8501</v>
      </c>
      <c r="W554" s="4"/>
      <c r="AI554" s="4"/>
      <c r="AJ554" s="4"/>
      <c r="AK554" s="4"/>
    </row>
    <row r="555" spans="1:37" x14ac:dyDescent="0.2">
      <c r="A555" s="6" t="s">
        <v>510</v>
      </c>
      <c r="B555" s="7" t="str">
        <f>VLOOKUP(payroll_active[[#This Row],[Full Name]], [1]!all_ppl_post[#Data], 2, 0)</f>
        <v>1042183491</v>
      </c>
      <c r="C555" s="8" t="s">
        <v>511</v>
      </c>
      <c r="D555" s="8" t="s">
        <v>512</v>
      </c>
      <c r="E555" s="8" t="s">
        <v>513</v>
      </c>
      <c r="F555" s="8" t="s">
        <v>408</v>
      </c>
      <c r="G555" s="8" t="s">
        <v>407</v>
      </c>
      <c r="H555" s="8" t="s">
        <v>8560</v>
      </c>
      <c r="I555" s="7" t="str">
        <f>VLOOKUP(payroll_active[[#This Row],[Reports to Person]], [1]!all_people[#All], 2, 0)</f>
        <v>979126052</v>
      </c>
      <c r="J555" s="8" t="s">
        <v>8561</v>
      </c>
      <c r="K555" s="8" t="str">
        <f>VLOOKUP(payroll_active[[#This Row],[Works for Corrected Majority]],[1]!Table1[#Data],2,0)</f>
        <v>997334689</v>
      </c>
      <c r="L555" s="8" t="s">
        <v>8561</v>
      </c>
      <c r="M555" s="7" t="str">
        <f>VLOOKUP(payroll_active[[#This Row],[Works for Group -OLD]], [1]!all_groups[#All], 2, 0)</f>
        <v>997334689</v>
      </c>
      <c r="N555" s="6" t="s">
        <v>63</v>
      </c>
      <c r="O555" s="6" t="s">
        <v>62</v>
      </c>
      <c r="P555" s="6" t="s">
        <v>69</v>
      </c>
      <c r="Q555" s="7"/>
      <c r="R555" s="9" t="s">
        <v>8569</v>
      </c>
      <c r="S555" s="9" t="s">
        <v>8563</v>
      </c>
      <c r="T555" s="9" t="s">
        <v>8512</v>
      </c>
      <c r="U555" s="9" t="s">
        <v>8570</v>
      </c>
      <c r="V555" s="9" t="s">
        <v>8501</v>
      </c>
      <c r="W555" s="4"/>
      <c r="AI555" s="4"/>
      <c r="AJ555" s="4"/>
      <c r="AK555" s="4"/>
    </row>
    <row r="556" spans="1:37" x14ac:dyDescent="0.2">
      <c r="A556" s="6" t="s">
        <v>505</v>
      </c>
      <c r="B556" s="7" t="str">
        <f>VLOOKUP(payroll_active[[#This Row],[Full Name]], [1]!all_ppl_post[#Data], 2, 0)</f>
        <v>1042183493</v>
      </c>
      <c r="C556" s="8" t="s">
        <v>506</v>
      </c>
      <c r="D556" s="8" t="s">
        <v>507</v>
      </c>
      <c r="E556" s="8" t="s">
        <v>464</v>
      </c>
      <c r="F556" s="8" t="s">
        <v>408</v>
      </c>
      <c r="G556" s="8" t="s">
        <v>407</v>
      </c>
      <c r="H556" s="8" t="s">
        <v>8560</v>
      </c>
      <c r="I556" s="7" t="str">
        <f>VLOOKUP(payroll_active[[#This Row],[Reports to Person]], [1]!all_people[#All], 2, 0)</f>
        <v>979126052</v>
      </c>
      <c r="J556" s="8" t="s">
        <v>8561</v>
      </c>
      <c r="K556" s="8" t="str">
        <f>VLOOKUP(payroll_active[[#This Row],[Works for Corrected Majority]],[1]!Table1[#Data],2,0)</f>
        <v>997334689</v>
      </c>
      <c r="L556" s="8" t="s">
        <v>8561</v>
      </c>
      <c r="M556" s="7" t="str">
        <f>VLOOKUP(payroll_active[[#This Row],[Works for Group -OLD]], [1]!all_groups[#All], 2, 0)</f>
        <v>997334689</v>
      </c>
      <c r="N556" s="6" t="s">
        <v>63</v>
      </c>
      <c r="O556" s="6" t="s">
        <v>62</v>
      </c>
      <c r="P556" s="6" t="s">
        <v>69</v>
      </c>
      <c r="Q556" s="7"/>
      <c r="R556" s="9" t="s">
        <v>8571</v>
      </c>
      <c r="S556" s="9" t="s">
        <v>8563</v>
      </c>
      <c r="T556" s="9" t="s">
        <v>8512</v>
      </c>
      <c r="U556" s="9" t="s">
        <v>8572</v>
      </c>
      <c r="V556" s="9" t="s">
        <v>8501</v>
      </c>
      <c r="W556" s="4"/>
      <c r="AI556" s="4"/>
      <c r="AJ556" s="4"/>
      <c r="AK556" s="4"/>
    </row>
    <row r="557" spans="1:37" x14ac:dyDescent="0.2">
      <c r="A557" s="6" t="s">
        <v>7889</v>
      </c>
      <c r="B557" s="7" t="str">
        <f>VLOOKUP(payroll_active[[#This Row],[Full Name]], [1]!all_ppl_post[#Data], 2, 0)</f>
        <v>476542530</v>
      </c>
      <c r="C557" s="8" t="s">
        <v>171</v>
      </c>
      <c r="D557" s="8" t="s">
        <v>7890</v>
      </c>
      <c r="E557" s="8" t="s">
        <v>7891</v>
      </c>
      <c r="F557" s="8" t="s">
        <v>408</v>
      </c>
      <c r="G557" s="8" t="s">
        <v>407</v>
      </c>
      <c r="H557" s="8" t="s">
        <v>8560</v>
      </c>
      <c r="I557" s="7" t="str">
        <f>VLOOKUP(payroll_active[[#This Row],[Reports to Person]], [1]!all_people[#All], 2, 0)</f>
        <v>979126052</v>
      </c>
      <c r="J557" s="8" t="s">
        <v>8561</v>
      </c>
      <c r="K557" s="8" t="str">
        <f>VLOOKUP(payroll_active[[#This Row],[Works for Corrected Majority]],[1]!Table1[#Data],2,0)</f>
        <v>997334689</v>
      </c>
      <c r="L557" s="8" t="s">
        <v>8561</v>
      </c>
      <c r="M557" s="7" t="str">
        <f>VLOOKUP(payroll_active[[#This Row],[Works for Group -OLD]], [1]!all_groups[#All], 2, 0)</f>
        <v>997334689</v>
      </c>
      <c r="N557" s="6" t="s">
        <v>63</v>
      </c>
      <c r="O557" s="6" t="s">
        <v>62</v>
      </c>
      <c r="P557" s="6" t="s">
        <v>69</v>
      </c>
      <c r="Q557" s="7"/>
      <c r="R557" s="9" t="s">
        <v>8565</v>
      </c>
      <c r="S557" s="9" t="s">
        <v>8563</v>
      </c>
      <c r="T557" s="9" t="s">
        <v>8512</v>
      </c>
      <c r="U557" s="9" t="s">
        <v>8566</v>
      </c>
      <c r="V557" s="9" t="s">
        <v>8501</v>
      </c>
      <c r="W557" s="4"/>
      <c r="AI557" s="4"/>
      <c r="AJ557" s="4"/>
      <c r="AK557" s="4"/>
    </row>
    <row r="558" spans="1:37" x14ac:dyDescent="0.2">
      <c r="A558" s="6" t="s">
        <v>4678</v>
      </c>
      <c r="B558" s="7" t="str">
        <f>VLOOKUP(payroll_active[[#This Row],[Full Name]], [1]!all_ppl_post[#Data], 2, 0)</f>
        <v>476546696</v>
      </c>
      <c r="C558" s="8" t="s">
        <v>4679</v>
      </c>
      <c r="D558" s="8" t="s">
        <v>4680</v>
      </c>
      <c r="E558" s="8" t="s">
        <v>2431</v>
      </c>
      <c r="F558" s="8" t="s">
        <v>408</v>
      </c>
      <c r="G558" s="8" t="s">
        <v>407</v>
      </c>
      <c r="H558" s="8" t="s">
        <v>8560</v>
      </c>
      <c r="I558" s="7" t="str">
        <f>VLOOKUP(payroll_active[[#This Row],[Reports to Person]], [1]!all_people[#All], 2, 0)</f>
        <v>979126052</v>
      </c>
      <c r="J558" s="8" t="s">
        <v>8561</v>
      </c>
      <c r="K558" s="8" t="str">
        <f>VLOOKUP(payroll_active[[#This Row],[Works for Corrected Majority]],[1]!Table1[#Data],2,0)</f>
        <v>997334689</v>
      </c>
      <c r="L558" s="8" t="s">
        <v>8561</v>
      </c>
      <c r="M558" s="7" t="str">
        <f>VLOOKUP(payroll_active[[#This Row],[Works for Group -OLD]], [1]!all_groups[#All], 2, 0)</f>
        <v>997334689</v>
      </c>
      <c r="N558" s="6" t="s">
        <v>63</v>
      </c>
      <c r="O558" s="6" t="s">
        <v>62</v>
      </c>
      <c r="P558" s="6" t="s">
        <v>69</v>
      </c>
      <c r="Q558" s="7"/>
      <c r="R558" s="9" t="s">
        <v>8567</v>
      </c>
      <c r="S558" s="9" t="s">
        <v>8563</v>
      </c>
      <c r="T558" s="9" t="s">
        <v>8512</v>
      </c>
      <c r="U558" s="9" t="s">
        <v>8568</v>
      </c>
      <c r="V558" s="9" t="s">
        <v>8501</v>
      </c>
      <c r="W558" s="4"/>
      <c r="AI558" s="4"/>
      <c r="AJ558" s="4"/>
      <c r="AK558" s="4"/>
    </row>
    <row r="559" spans="1:37" x14ac:dyDescent="0.2">
      <c r="A559" s="6" t="s">
        <v>1191</v>
      </c>
      <c r="B559" s="7" t="str">
        <f>VLOOKUP(payroll_active[[#This Row],[Full Name]], [1]!all_ppl_post[#Data], 2, 0)</f>
        <v>944556224</v>
      </c>
      <c r="C559" s="8" t="s">
        <v>1192</v>
      </c>
      <c r="D559" s="8" t="s">
        <v>1193</v>
      </c>
      <c r="E559" s="8" t="s">
        <v>937</v>
      </c>
      <c r="F559" s="8" t="s">
        <v>408</v>
      </c>
      <c r="G559" s="8" t="s">
        <v>407</v>
      </c>
      <c r="H559" s="8" t="s">
        <v>8560</v>
      </c>
      <c r="I559" s="7" t="str">
        <f>VLOOKUP(payroll_active[[#This Row],[Reports to Person]], [1]!all_people[#All], 2, 0)</f>
        <v>979126052</v>
      </c>
      <c r="J559" s="8" t="s">
        <v>8561</v>
      </c>
      <c r="K559" s="8" t="str">
        <f>VLOOKUP(payroll_active[[#This Row],[Works for Corrected Majority]],[1]!Table1[#Data],2,0)</f>
        <v>997334689</v>
      </c>
      <c r="L559" s="8" t="s">
        <v>8561</v>
      </c>
      <c r="M559" s="7" t="str">
        <f>VLOOKUP(payroll_active[[#This Row],[Works for Group -OLD]], [1]!all_groups[#All], 2, 0)</f>
        <v>997334689</v>
      </c>
      <c r="N559" s="6" t="s">
        <v>63</v>
      </c>
      <c r="O559" s="6" t="s">
        <v>62</v>
      </c>
      <c r="P559" s="6" t="s">
        <v>69</v>
      </c>
      <c r="Q559" s="7"/>
      <c r="R559" s="9" t="s">
        <v>8562</v>
      </c>
      <c r="S559" s="9" t="s">
        <v>8563</v>
      </c>
      <c r="T559" s="9" t="s">
        <v>8512</v>
      </c>
      <c r="U559" s="9" t="s">
        <v>8564</v>
      </c>
      <c r="V559" s="9" t="s">
        <v>8501</v>
      </c>
      <c r="W559" s="4"/>
      <c r="AI559" s="4"/>
      <c r="AJ559" s="4"/>
      <c r="AK559" s="4"/>
    </row>
    <row r="560" spans="1:37" x14ac:dyDescent="0.2">
      <c r="A560" s="6" t="s">
        <v>808</v>
      </c>
      <c r="B560" s="7" t="str">
        <f>VLOOKUP(payroll_active[[#This Row],[Full Name]], [1]!all_ppl_post[#Data], 2, 0)</f>
        <v>1042183399</v>
      </c>
      <c r="C560" s="8" t="s">
        <v>809</v>
      </c>
      <c r="D560" s="8" t="s">
        <v>810</v>
      </c>
      <c r="E560" s="8" t="s">
        <v>811</v>
      </c>
      <c r="F560" s="8" t="s">
        <v>408</v>
      </c>
      <c r="G560" s="8" t="s">
        <v>526</v>
      </c>
      <c r="H560" s="8" t="s">
        <v>9012</v>
      </c>
      <c r="I560" s="7" t="str">
        <f>VLOOKUP(payroll_active[[#This Row],[Reports to Person]], [1]!all_people[#All], 2, 0)</f>
        <v>979141960</v>
      </c>
      <c r="J560" s="8" t="s">
        <v>9013</v>
      </c>
      <c r="K560" s="8" t="str">
        <f>VLOOKUP(payroll_active[[#This Row],[Works for Corrected Majority]],[1]!Table1[#Data],2,0)</f>
        <v>997337587</v>
      </c>
      <c r="L560" s="8" t="s">
        <v>9013</v>
      </c>
      <c r="M560" s="7" t="str">
        <f>VLOOKUP(payroll_active[[#This Row],[Works for Group -OLD]], [1]!all_groups[#All], 2, 0)</f>
        <v>997337587</v>
      </c>
      <c r="N560" s="6" t="s">
        <v>63</v>
      </c>
      <c r="O560" s="6" t="s">
        <v>62</v>
      </c>
      <c r="P560" s="6" t="s">
        <v>69</v>
      </c>
      <c r="Q560" s="7"/>
      <c r="R560" s="9" t="s">
        <v>9014</v>
      </c>
      <c r="S560" s="9" t="s">
        <v>9015</v>
      </c>
      <c r="T560" s="9" t="s">
        <v>9016</v>
      </c>
      <c r="U560" s="9" t="s">
        <v>9017</v>
      </c>
      <c r="V560" s="9" t="s">
        <v>8501</v>
      </c>
      <c r="W560" s="4"/>
      <c r="AI560" s="4"/>
      <c r="AJ560" s="4"/>
      <c r="AK560" s="4"/>
    </row>
    <row r="561" spans="1:37" x14ac:dyDescent="0.2">
      <c r="A561" s="6" t="s">
        <v>803</v>
      </c>
      <c r="B561" s="7" t="str">
        <f>VLOOKUP(payroll_active[[#This Row],[Full Name]], [1]!all_ppl_post[#Data], 2, 0)</f>
        <v>1042183400</v>
      </c>
      <c r="C561" s="8" t="s">
        <v>804</v>
      </c>
      <c r="D561" s="8" t="s">
        <v>805</v>
      </c>
      <c r="E561" s="8" t="s">
        <v>426</v>
      </c>
      <c r="F561" s="8" t="s">
        <v>408</v>
      </c>
      <c r="G561" s="8" t="s">
        <v>526</v>
      </c>
      <c r="H561" s="8" t="s">
        <v>9012</v>
      </c>
      <c r="I561" s="7" t="str">
        <f>VLOOKUP(payroll_active[[#This Row],[Reports to Person]], [1]!all_people[#All], 2, 0)</f>
        <v>979141960</v>
      </c>
      <c r="J561" s="8" t="s">
        <v>9013</v>
      </c>
      <c r="K561" s="8" t="str">
        <f>VLOOKUP(payroll_active[[#This Row],[Works for Corrected Majority]],[1]!Table1[#Data],2,0)</f>
        <v>997337587</v>
      </c>
      <c r="L561" s="8" t="s">
        <v>9013</v>
      </c>
      <c r="M561" s="7" t="str">
        <f>VLOOKUP(payroll_active[[#This Row],[Works for Group -OLD]], [1]!all_groups[#All], 2, 0)</f>
        <v>997337587</v>
      </c>
      <c r="N561" s="6" t="s">
        <v>63</v>
      </c>
      <c r="O561" s="6" t="s">
        <v>62</v>
      </c>
      <c r="P561" s="6" t="s">
        <v>69</v>
      </c>
      <c r="Q561" s="7"/>
      <c r="R561" s="9" t="s">
        <v>9018</v>
      </c>
      <c r="S561" s="9" t="s">
        <v>9015</v>
      </c>
      <c r="T561" s="9" t="s">
        <v>9016</v>
      </c>
      <c r="U561" s="9" t="s">
        <v>8549</v>
      </c>
      <c r="V561" s="9" t="s">
        <v>8501</v>
      </c>
      <c r="W561" s="4"/>
      <c r="AI561" s="4"/>
      <c r="AJ561" s="4"/>
      <c r="AK561" s="4"/>
    </row>
    <row r="562" spans="1:37" x14ac:dyDescent="0.2">
      <c r="A562" s="6" t="s">
        <v>797</v>
      </c>
      <c r="B562" s="7" t="str">
        <f>VLOOKUP(payroll_active[[#This Row],[Full Name]], [1]!all_ppl_post[#Data], 2, 0)</f>
        <v>1042183401</v>
      </c>
      <c r="C562" s="8" t="s">
        <v>798</v>
      </c>
      <c r="D562" s="8" t="s">
        <v>799</v>
      </c>
      <c r="E562" s="8" t="s">
        <v>800</v>
      </c>
      <c r="F562" s="8" t="s">
        <v>408</v>
      </c>
      <c r="G562" s="8" t="s">
        <v>526</v>
      </c>
      <c r="H562" s="8" t="s">
        <v>9012</v>
      </c>
      <c r="I562" s="7" t="str">
        <f>VLOOKUP(payroll_active[[#This Row],[Reports to Person]], [1]!all_people[#All], 2, 0)</f>
        <v>979141960</v>
      </c>
      <c r="J562" s="8" t="s">
        <v>9013</v>
      </c>
      <c r="K562" s="8" t="str">
        <f>VLOOKUP(payroll_active[[#This Row],[Works for Corrected Majority]],[1]!Table1[#Data],2,0)</f>
        <v>997337587</v>
      </c>
      <c r="L562" s="8" t="s">
        <v>9013</v>
      </c>
      <c r="M562" s="7" t="str">
        <f>VLOOKUP(payroll_active[[#This Row],[Works for Group -OLD]], [1]!all_groups[#All], 2, 0)</f>
        <v>997337587</v>
      </c>
      <c r="N562" s="6" t="s">
        <v>63</v>
      </c>
      <c r="O562" s="6" t="s">
        <v>62</v>
      </c>
      <c r="P562" s="6" t="s">
        <v>69</v>
      </c>
      <c r="Q562" s="7"/>
      <c r="R562" s="9" t="s">
        <v>9019</v>
      </c>
      <c r="S562" s="9" t="s">
        <v>9015</v>
      </c>
      <c r="T562" s="9" t="s">
        <v>9016</v>
      </c>
      <c r="U562" s="9" t="s">
        <v>9020</v>
      </c>
      <c r="V562" s="9" t="s">
        <v>8501</v>
      </c>
      <c r="W562" s="4"/>
      <c r="AI562" s="4"/>
      <c r="AJ562" s="4"/>
      <c r="AK562" s="4"/>
    </row>
    <row r="563" spans="1:37" x14ac:dyDescent="0.2">
      <c r="A563" s="6" t="s">
        <v>792</v>
      </c>
      <c r="B563" s="7" t="str">
        <f>VLOOKUP(payroll_active[[#This Row],[Full Name]], [1]!all_ppl_post[#Data], 2, 0)</f>
        <v>1042183402</v>
      </c>
      <c r="C563" s="8" t="s">
        <v>793</v>
      </c>
      <c r="D563" s="8" t="s">
        <v>794</v>
      </c>
      <c r="E563" s="8" t="s">
        <v>440</v>
      </c>
      <c r="F563" s="8" t="s">
        <v>408</v>
      </c>
      <c r="G563" s="8" t="s">
        <v>526</v>
      </c>
      <c r="H563" s="8" t="s">
        <v>9012</v>
      </c>
      <c r="I563" s="7" t="str">
        <f>VLOOKUP(payroll_active[[#This Row],[Reports to Person]], [1]!all_people[#All], 2, 0)</f>
        <v>979141960</v>
      </c>
      <c r="J563" s="8" t="s">
        <v>9013</v>
      </c>
      <c r="K563" s="8" t="str">
        <f>VLOOKUP(payroll_active[[#This Row],[Works for Corrected Majority]],[1]!Table1[#Data],2,0)</f>
        <v>997337587</v>
      </c>
      <c r="L563" s="8" t="s">
        <v>9013</v>
      </c>
      <c r="M563" s="7" t="str">
        <f>VLOOKUP(payroll_active[[#This Row],[Works for Group -OLD]], [1]!all_groups[#All], 2, 0)</f>
        <v>997337587</v>
      </c>
      <c r="N563" s="6" t="s">
        <v>63</v>
      </c>
      <c r="O563" s="6" t="s">
        <v>62</v>
      </c>
      <c r="P563" s="6" t="s">
        <v>69</v>
      </c>
      <c r="Q563" s="7"/>
      <c r="R563" s="9" t="s">
        <v>9021</v>
      </c>
      <c r="S563" s="9" t="s">
        <v>9015</v>
      </c>
      <c r="T563" s="9" t="s">
        <v>9016</v>
      </c>
      <c r="U563" s="9" t="s">
        <v>8590</v>
      </c>
      <c r="V563" s="9" t="s">
        <v>8501</v>
      </c>
      <c r="W563" s="4"/>
      <c r="AI563" s="4"/>
      <c r="AJ563" s="4"/>
      <c r="AK563" s="4"/>
    </row>
    <row r="564" spans="1:37" x14ac:dyDescent="0.2">
      <c r="A564" s="6" t="s">
        <v>2034</v>
      </c>
      <c r="B564" s="7" t="str">
        <f>VLOOKUP(payroll_active[[#This Row],[Full Name]], [1]!all_ppl_post[#Data], 2, 0)</f>
        <v>765291017</v>
      </c>
      <c r="C564" s="8" t="s">
        <v>2035</v>
      </c>
      <c r="D564" s="8" t="s">
        <v>2036</v>
      </c>
      <c r="E564" s="8" t="s">
        <v>2037</v>
      </c>
      <c r="F564" s="8" t="s">
        <v>408</v>
      </c>
      <c r="G564" s="8" t="s">
        <v>526</v>
      </c>
      <c r="H564" s="8" t="s">
        <v>10612</v>
      </c>
      <c r="I564" s="7" t="str">
        <f>VLOOKUP(payroll_active[[#This Row],[Reports to Person]], [1]!all_people[#All], 2, 0)</f>
        <v>979153505</v>
      </c>
      <c r="J564" s="8" t="s">
        <v>10613</v>
      </c>
      <c r="K564" s="8" t="str">
        <f>VLOOKUP(payroll_active[[#This Row],[Works for Corrected Majority]],[1]!Table1[#Data],2,0)</f>
        <v>997340593</v>
      </c>
      <c r="L564" s="8" t="s">
        <v>8496</v>
      </c>
      <c r="M564" s="7" t="e">
        <f>VLOOKUP(payroll_active[[#This Row],[Works for Group -OLD]], [1]!all_groups[#All], 2, 0)</f>
        <v>#N/A</v>
      </c>
      <c r="N564" s="6" t="s">
        <v>63</v>
      </c>
      <c r="O564" s="6" t="s">
        <v>62</v>
      </c>
      <c r="P564" s="6" t="s">
        <v>69</v>
      </c>
      <c r="Q564" s="7"/>
      <c r="R564" s="9" t="s">
        <v>8497</v>
      </c>
      <c r="S564" s="9" t="s">
        <v>8498</v>
      </c>
      <c r="T564" s="9" t="s">
        <v>8499</v>
      </c>
      <c r="U564" s="9" t="s">
        <v>8500</v>
      </c>
      <c r="V564" s="9" t="s">
        <v>8501</v>
      </c>
      <c r="W564" s="4"/>
      <c r="AI564" s="4"/>
      <c r="AJ564" s="4"/>
      <c r="AK564" s="4"/>
    </row>
    <row r="565" spans="1:37" x14ac:dyDescent="0.2">
      <c r="A565" s="6" t="s">
        <v>596</v>
      </c>
      <c r="B565" s="7" t="str">
        <f>VLOOKUP(payroll_active[[#This Row],[Full Name]], [1]!all_ppl_post[#Data], 2, 0)</f>
        <v>1042183471</v>
      </c>
      <c r="C565" s="8" t="s">
        <v>597</v>
      </c>
      <c r="D565" s="8" t="s">
        <v>598</v>
      </c>
      <c r="E565" s="8" t="s">
        <v>599</v>
      </c>
      <c r="F565" s="8" t="s">
        <v>408</v>
      </c>
      <c r="G565" s="8" t="s">
        <v>526</v>
      </c>
      <c r="H565" s="8" t="s">
        <v>9838</v>
      </c>
      <c r="I565" s="7" t="str">
        <f>VLOOKUP(payroll_active[[#This Row],[Reports to Person]], [1]!all_people[#All], 2, 0)</f>
        <v>979178477</v>
      </c>
      <c r="J565" s="8" t="s">
        <v>9839</v>
      </c>
      <c r="K565" s="8" t="str">
        <f>VLOOKUP(payroll_active[[#This Row],[Works for Corrected Majority]],[1]!Table1[#Data],2,0)</f>
        <v>997359641</v>
      </c>
      <c r="L565" s="8" t="s">
        <v>9839</v>
      </c>
      <c r="M565" s="7" t="str">
        <f>VLOOKUP(payroll_active[[#This Row],[Works for Group -OLD]], [1]!all_groups[#All], 2, 0)</f>
        <v>997359641</v>
      </c>
      <c r="N565" s="6" t="s">
        <v>63</v>
      </c>
      <c r="O565" s="6" t="s">
        <v>62</v>
      </c>
      <c r="P565" s="6" t="s">
        <v>69</v>
      </c>
      <c r="Q565" s="7"/>
      <c r="R565" s="9" t="s">
        <v>9840</v>
      </c>
      <c r="S565" s="9" t="s">
        <v>9841</v>
      </c>
      <c r="T565" s="9" t="s">
        <v>8509</v>
      </c>
      <c r="U565" s="9" t="s">
        <v>8621</v>
      </c>
      <c r="V565" s="9" t="s">
        <v>8501</v>
      </c>
      <c r="W565" s="4"/>
      <c r="AI565" s="4"/>
      <c r="AJ565" s="4"/>
      <c r="AK565" s="4"/>
    </row>
    <row r="566" spans="1:37" x14ac:dyDescent="0.2">
      <c r="A566" s="6" t="s">
        <v>591</v>
      </c>
      <c r="B566" s="7" t="str">
        <f>VLOOKUP(payroll_active[[#This Row],[Full Name]], [1]!all_ppl_post[#Data], 2, 0)</f>
        <v>1042183473</v>
      </c>
      <c r="C566" s="8" t="s">
        <v>592</v>
      </c>
      <c r="D566" s="8" t="s">
        <v>593</v>
      </c>
      <c r="E566" s="8" t="s">
        <v>434</v>
      </c>
      <c r="F566" s="8" t="s">
        <v>408</v>
      </c>
      <c r="G566" s="8" t="s">
        <v>526</v>
      </c>
      <c r="H566" s="8" t="s">
        <v>9838</v>
      </c>
      <c r="I566" s="7" t="str">
        <f>VLOOKUP(payroll_active[[#This Row],[Reports to Person]], [1]!all_people[#All], 2, 0)</f>
        <v>979178477</v>
      </c>
      <c r="J566" s="8" t="s">
        <v>9839</v>
      </c>
      <c r="K566" s="8" t="str">
        <f>VLOOKUP(payroll_active[[#This Row],[Works for Corrected Majority]],[1]!Table1[#Data],2,0)</f>
        <v>997359641</v>
      </c>
      <c r="L566" s="8" t="s">
        <v>9839</v>
      </c>
      <c r="M566" s="7" t="str">
        <f>VLOOKUP(payroll_active[[#This Row],[Works for Group -OLD]], [1]!all_groups[#All], 2, 0)</f>
        <v>997359641</v>
      </c>
      <c r="N566" s="6" t="s">
        <v>63</v>
      </c>
      <c r="O566" s="6" t="s">
        <v>62</v>
      </c>
      <c r="P566" s="6" t="s">
        <v>69</v>
      </c>
      <c r="Q566" s="7"/>
      <c r="R566" s="9" t="s">
        <v>9842</v>
      </c>
      <c r="S566" s="9" t="s">
        <v>9841</v>
      </c>
      <c r="T566" s="9" t="s">
        <v>8509</v>
      </c>
      <c r="U566" s="9" t="s">
        <v>8515</v>
      </c>
      <c r="V566" s="9" t="s">
        <v>8501</v>
      </c>
      <c r="W566" s="4"/>
      <c r="AI566" s="4"/>
      <c r="AJ566" s="4"/>
      <c r="AK566" s="4"/>
    </row>
    <row r="567" spans="1:37" x14ac:dyDescent="0.2">
      <c r="A567" s="6" t="s">
        <v>586</v>
      </c>
      <c r="B567" s="7" t="str">
        <f>VLOOKUP(payroll_active[[#This Row],[Full Name]], [1]!all_ppl_post[#Data], 2, 0)</f>
        <v>1042183474</v>
      </c>
      <c r="C567" s="8" t="s">
        <v>587</v>
      </c>
      <c r="D567" s="8" t="s">
        <v>588</v>
      </c>
      <c r="E567" s="8" t="s">
        <v>434</v>
      </c>
      <c r="F567" s="8" t="s">
        <v>408</v>
      </c>
      <c r="G567" s="8" t="s">
        <v>526</v>
      </c>
      <c r="H567" s="8" t="s">
        <v>9838</v>
      </c>
      <c r="I567" s="7" t="str">
        <f>VLOOKUP(payroll_active[[#This Row],[Reports to Person]], [1]!all_people[#All], 2, 0)</f>
        <v>979178477</v>
      </c>
      <c r="J567" s="8" t="s">
        <v>9839</v>
      </c>
      <c r="K567" s="8" t="str">
        <f>VLOOKUP(payroll_active[[#This Row],[Works for Corrected Majority]],[1]!Table1[#Data],2,0)</f>
        <v>997359641</v>
      </c>
      <c r="L567" s="8" t="s">
        <v>9839</v>
      </c>
      <c r="M567" s="7" t="str">
        <f>VLOOKUP(payroll_active[[#This Row],[Works for Group -OLD]], [1]!all_groups[#All], 2, 0)</f>
        <v>997359641</v>
      </c>
      <c r="N567" s="6" t="s">
        <v>63</v>
      </c>
      <c r="O567" s="6" t="s">
        <v>62</v>
      </c>
      <c r="P567" s="6" t="s">
        <v>69</v>
      </c>
      <c r="Q567" s="7"/>
      <c r="R567" s="9" t="s">
        <v>9843</v>
      </c>
      <c r="S567" s="9" t="s">
        <v>9841</v>
      </c>
      <c r="T567" s="9" t="s">
        <v>8509</v>
      </c>
      <c r="U567" s="9" t="s">
        <v>8515</v>
      </c>
      <c r="V567" s="9" t="s">
        <v>8501</v>
      </c>
      <c r="W567" s="4"/>
      <c r="AI567" s="4"/>
      <c r="AJ567" s="4"/>
      <c r="AK567" s="4"/>
    </row>
    <row r="568" spans="1:37" x14ac:dyDescent="0.2">
      <c r="A568" s="6" t="s">
        <v>580</v>
      </c>
      <c r="B568" s="7" t="str">
        <f>VLOOKUP(payroll_active[[#This Row],[Full Name]], [1]!all_ppl_post[#Data], 2, 0)</f>
        <v>1042183476</v>
      </c>
      <c r="C568" s="8" t="s">
        <v>581</v>
      </c>
      <c r="D568" s="8" t="s">
        <v>582</v>
      </c>
      <c r="E568" s="8" t="s">
        <v>583</v>
      </c>
      <c r="F568" s="8" t="s">
        <v>408</v>
      </c>
      <c r="G568" s="8" t="s">
        <v>526</v>
      </c>
      <c r="H568" s="8" t="s">
        <v>9838</v>
      </c>
      <c r="I568" s="7" t="str">
        <f>VLOOKUP(payroll_active[[#This Row],[Reports to Person]], [1]!all_people[#All], 2, 0)</f>
        <v>979178477</v>
      </c>
      <c r="J568" s="8" t="s">
        <v>9839</v>
      </c>
      <c r="K568" s="8" t="str">
        <f>VLOOKUP(payroll_active[[#This Row],[Works for Corrected Majority]],[1]!Table1[#Data],2,0)</f>
        <v>997359641</v>
      </c>
      <c r="L568" s="8" t="s">
        <v>9839</v>
      </c>
      <c r="M568" s="7" t="str">
        <f>VLOOKUP(payroll_active[[#This Row],[Works for Group -OLD]], [1]!all_groups[#All], 2, 0)</f>
        <v>997359641</v>
      </c>
      <c r="N568" s="6" t="s">
        <v>63</v>
      </c>
      <c r="O568" s="6" t="s">
        <v>62</v>
      </c>
      <c r="P568" s="6" t="s">
        <v>69</v>
      </c>
      <c r="Q568" s="7"/>
      <c r="R568" s="9" t="s">
        <v>9846</v>
      </c>
      <c r="S568" s="9" t="s">
        <v>9841</v>
      </c>
      <c r="T568" s="9" t="s">
        <v>8509</v>
      </c>
      <c r="U568" s="9" t="s">
        <v>8611</v>
      </c>
      <c r="V568" s="9" t="s">
        <v>8501</v>
      </c>
      <c r="W568" s="4"/>
      <c r="AI568" s="4"/>
      <c r="AJ568" s="4"/>
      <c r="AK568" s="4"/>
    </row>
    <row r="569" spans="1:37" x14ac:dyDescent="0.2">
      <c r="A569" s="6" t="s">
        <v>423</v>
      </c>
      <c r="B569" s="7" t="str">
        <f>VLOOKUP(payroll_active[[#This Row],[Full Name]], [1]!all_ppl_post[#Data], 2, 0)</f>
        <v>1042183510</v>
      </c>
      <c r="C569" s="8" t="s">
        <v>424</v>
      </c>
      <c r="D569" s="8" t="s">
        <v>425</v>
      </c>
      <c r="E569" s="8" t="s">
        <v>426</v>
      </c>
      <c r="F569" s="8" t="s">
        <v>408</v>
      </c>
      <c r="G569" s="8" t="s">
        <v>407</v>
      </c>
      <c r="H569" s="8" t="s">
        <v>9838</v>
      </c>
      <c r="I569" s="7" t="str">
        <f>VLOOKUP(payroll_active[[#This Row],[Reports to Person]], [1]!all_people[#All], 2, 0)</f>
        <v>979178477</v>
      </c>
      <c r="J569" s="8" t="s">
        <v>9839</v>
      </c>
      <c r="K569" s="8" t="str">
        <f>VLOOKUP(payroll_active[[#This Row],[Works for Corrected Majority]],[1]!Table1[#Data],2,0)</f>
        <v>997359641</v>
      </c>
      <c r="L569" s="8" t="s">
        <v>9839</v>
      </c>
      <c r="M569" s="7" t="str">
        <f>VLOOKUP(payroll_active[[#This Row],[Works for Group -OLD]], [1]!all_groups[#All], 2, 0)</f>
        <v>997359641</v>
      </c>
      <c r="N569" s="6" t="s">
        <v>63</v>
      </c>
      <c r="O569" s="6" t="s">
        <v>62</v>
      </c>
      <c r="P569" s="6" t="s">
        <v>69</v>
      </c>
      <c r="Q569" s="7"/>
      <c r="R569" s="9" t="s">
        <v>9844</v>
      </c>
      <c r="S569" s="9" t="s">
        <v>9841</v>
      </c>
      <c r="T569" s="9" t="s">
        <v>8512</v>
      </c>
      <c r="U569" s="9" t="s">
        <v>8549</v>
      </c>
      <c r="V569" s="9" t="s">
        <v>8501</v>
      </c>
      <c r="W569" s="4"/>
      <c r="AI569" s="4"/>
      <c r="AJ569" s="4"/>
      <c r="AK569" s="4"/>
    </row>
    <row r="570" spans="1:37" x14ac:dyDescent="0.2">
      <c r="A570" s="6" t="s">
        <v>417</v>
      </c>
      <c r="B570" s="7" t="str">
        <f>VLOOKUP(payroll_active[[#This Row],[Full Name]], [1]!all_ppl_post[#Data], 2, 0)</f>
        <v>1042183511</v>
      </c>
      <c r="C570" s="8" t="s">
        <v>418</v>
      </c>
      <c r="D570" s="8" t="s">
        <v>419</v>
      </c>
      <c r="E570" s="8" t="s">
        <v>420</v>
      </c>
      <c r="F570" s="8" t="s">
        <v>408</v>
      </c>
      <c r="G570" s="8" t="s">
        <v>407</v>
      </c>
      <c r="H570" s="8" t="s">
        <v>9838</v>
      </c>
      <c r="I570" s="7" t="str">
        <f>VLOOKUP(payroll_active[[#This Row],[Reports to Person]], [1]!all_people[#All], 2, 0)</f>
        <v>979178477</v>
      </c>
      <c r="J570" s="8" t="s">
        <v>9839</v>
      </c>
      <c r="K570" s="8" t="str">
        <f>VLOOKUP(payroll_active[[#This Row],[Works for Corrected Majority]],[1]!Table1[#Data],2,0)</f>
        <v>997359641</v>
      </c>
      <c r="L570" s="8" t="s">
        <v>9839</v>
      </c>
      <c r="M570" s="7" t="str">
        <f>VLOOKUP(payroll_active[[#This Row],[Works for Group -OLD]], [1]!all_groups[#All], 2, 0)</f>
        <v>997359641</v>
      </c>
      <c r="N570" s="6" t="s">
        <v>63</v>
      </c>
      <c r="O570" s="6" t="s">
        <v>62</v>
      </c>
      <c r="P570" s="6" t="s">
        <v>69</v>
      </c>
      <c r="Q570" s="7"/>
      <c r="R570" s="9" t="s">
        <v>9845</v>
      </c>
      <c r="S570" s="9" t="s">
        <v>9841</v>
      </c>
      <c r="T570" s="9" t="s">
        <v>8512</v>
      </c>
      <c r="U570" s="9" t="s">
        <v>8875</v>
      </c>
      <c r="V570" s="9" t="s">
        <v>8501</v>
      </c>
      <c r="W570" s="4"/>
      <c r="AI570" s="4"/>
      <c r="AJ570" s="4"/>
      <c r="AK570" s="4"/>
    </row>
    <row r="571" spans="1:37" x14ac:dyDescent="0.2">
      <c r="A571" s="6" t="s">
        <v>621</v>
      </c>
      <c r="B571" s="7" t="str">
        <f>VLOOKUP(payroll_active[[#This Row],[Full Name]], [1]!all_ppl_post[#Data], 2, 0)</f>
        <v>1042183462</v>
      </c>
      <c r="C571" s="8" t="s">
        <v>622</v>
      </c>
      <c r="D571" s="8" t="s">
        <v>623</v>
      </c>
      <c r="E571" s="8" t="s">
        <v>624</v>
      </c>
      <c r="F571" s="8" t="s">
        <v>408</v>
      </c>
      <c r="G571" s="8" t="s">
        <v>526</v>
      </c>
      <c r="H571" s="8" t="s">
        <v>9810</v>
      </c>
      <c r="I571" s="7" t="str">
        <f>VLOOKUP(payroll_active[[#This Row],[Reports to Person]], [1]!all_people[#All], 2, 0)</f>
        <v>979230521</v>
      </c>
      <c r="J571" s="8" t="s">
        <v>9811</v>
      </c>
      <c r="K571" s="8" t="str">
        <f>VLOOKUP(payroll_active[[#This Row],[Works for Corrected Majority]],[1]!Table1[#Data],2,0)</f>
        <v>997369166</v>
      </c>
      <c r="L571" s="8" t="s">
        <v>9811</v>
      </c>
      <c r="M571" s="7" t="str">
        <f>VLOOKUP(payroll_active[[#This Row],[Works for Group -OLD]], [1]!all_groups[#All], 2, 0)</f>
        <v>997369166</v>
      </c>
      <c r="N571" s="6" t="s">
        <v>63</v>
      </c>
      <c r="O571" s="6" t="s">
        <v>62</v>
      </c>
      <c r="P571" s="6" t="s">
        <v>69</v>
      </c>
      <c r="Q571" s="7"/>
      <c r="R571" s="9" t="s">
        <v>9815</v>
      </c>
      <c r="S571" s="9" t="s">
        <v>9813</v>
      </c>
      <c r="T571" s="9" t="s">
        <v>8577</v>
      </c>
      <c r="U571" s="9" t="s">
        <v>8606</v>
      </c>
      <c r="V571" s="9" t="s">
        <v>8501</v>
      </c>
      <c r="W571" s="4"/>
      <c r="AI571" s="4"/>
      <c r="AJ571" s="4"/>
      <c r="AK571" s="4"/>
    </row>
    <row r="572" spans="1:37" x14ac:dyDescent="0.2">
      <c r="A572" s="6" t="s">
        <v>617</v>
      </c>
      <c r="B572" s="7" t="str">
        <f>VLOOKUP(payroll_active[[#This Row],[Full Name]], [1]!all_ppl_post[#Data], 2, 0)</f>
        <v>1042183464</v>
      </c>
      <c r="C572" s="8" t="s">
        <v>393</v>
      </c>
      <c r="D572" s="8" t="s">
        <v>618</v>
      </c>
      <c r="E572" s="8" t="s">
        <v>440</v>
      </c>
      <c r="F572" s="8" t="s">
        <v>408</v>
      </c>
      <c r="G572" s="8" t="s">
        <v>526</v>
      </c>
      <c r="H572" s="8" t="s">
        <v>9810</v>
      </c>
      <c r="I572" s="7" t="str">
        <f>VLOOKUP(payroll_active[[#This Row],[Reports to Person]], [1]!all_people[#All], 2, 0)</f>
        <v>979230521</v>
      </c>
      <c r="J572" s="8" t="s">
        <v>9811</v>
      </c>
      <c r="K572" s="8" t="str">
        <f>VLOOKUP(payroll_active[[#This Row],[Works for Corrected Majority]],[1]!Table1[#Data],2,0)</f>
        <v>997369166</v>
      </c>
      <c r="L572" s="8" t="s">
        <v>9811</v>
      </c>
      <c r="M572" s="7" t="str">
        <f>VLOOKUP(payroll_active[[#This Row],[Works for Group -OLD]], [1]!all_groups[#All], 2, 0)</f>
        <v>997369166</v>
      </c>
      <c r="N572" s="6" t="s">
        <v>63</v>
      </c>
      <c r="O572" s="6" t="s">
        <v>62</v>
      </c>
      <c r="P572" s="6" t="s">
        <v>69</v>
      </c>
      <c r="Q572" s="7"/>
      <c r="R572" s="9" t="s">
        <v>9816</v>
      </c>
      <c r="S572" s="9" t="s">
        <v>9813</v>
      </c>
      <c r="T572" s="9" t="s">
        <v>8577</v>
      </c>
      <c r="U572" s="9" t="s">
        <v>8590</v>
      </c>
      <c r="V572" s="9" t="s">
        <v>8501</v>
      </c>
      <c r="W572" s="4"/>
      <c r="AI572" s="4"/>
      <c r="AJ572" s="4"/>
      <c r="AK572" s="4"/>
    </row>
    <row r="573" spans="1:37" x14ac:dyDescent="0.2">
      <c r="A573" s="6" t="s">
        <v>612</v>
      </c>
      <c r="B573" s="7" t="str">
        <f>VLOOKUP(payroll_active[[#This Row],[Full Name]], [1]!all_ppl_post[#Data], 2, 0)</f>
        <v>1042183465</v>
      </c>
      <c r="C573" s="8" t="s">
        <v>613</v>
      </c>
      <c r="D573" s="8" t="s">
        <v>614</v>
      </c>
      <c r="E573" s="8" t="s">
        <v>426</v>
      </c>
      <c r="F573" s="8" t="s">
        <v>408</v>
      </c>
      <c r="G573" s="8" t="s">
        <v>526</v>
      </c>
      <c r="H573" s="8" t="s">
        <v>9810</v>
      </c>
      <c r="I573" s="7" t="str">
        <f>VLOOKUP(payroll_active[[#This Row],[Reports to Person]], [1]!all_people[#All], 2, 0)</f>
        <v>979230521</v>
      </c>
      <c r="J573" s="8" t="s">
        <v>9811</v>
      </c>
      <c r="K573" s="8" t="str">
        <f>VLOOKUP(payroll_active[[#This Row],[Works for Corrected Majority]],[1]!Table1[#Data],2,0)</f>
        <v>997369166</v>
      </c>
      <c r="L573" s="8" t="s">
        <v>9811</v>
      </c>
      <c r="M573" s="7" t="str">
        <f>VLOOKUP(payroll_active[[#This Row],[Works for Group -OLD]], [1]!all_groups[#All], 2, 0)</f>
        <v>997369166</v>
      </c>
      <c r="N573" s="6" t="s">
        <v>63</v>
      </c>
      <c r="O573" s="6" t="s">
        <v>62</v>
      </c>
      <c r="P573" s="6" t="s">
        <v>69</v>
      </c>
      <c r="Q573" s="7"/>
      <c r="R573" s="9" t="s">
        <v>9817</v>
      </c>
      <c r="S573" s="9" t="s">
        <v>9813</v>
      </c>
      <c r="T573" s="9" t="s">
        <v>8577</v>
      </c>
      <c r="U573" s="9" t="s">
        <v>8549</v>
      </c>
      <c r="V573" s="9" t="s">
        <v>8501</v>
      </c>
      <c r="W573" s="4"/>
      <c r="AI573" s="4"/>
      <c r="AJ573" s="4"/>
      <c r="AK573" s="4"/>
    </row>
    <row r="574" spans="1:37" x14ac:dyDescent="0.2">
      <c r="A574" s="6" t="s">
        <v>6261</v>
      </c>
      <c r="B574" s="7" t="str">
        <f>VLOOKUP(payroll_active[[#This Row],[Full Name]], [1]!all_ppl_post[#Data], 2, 0)</f>
        <v>476544464</v>
      </c>
      <c r="C574" s="8" t="s">
        <v>3525</v>
      </c>
      <c r="D574" s="8" t="s">
        <v>75</v>
      </c>
      <c r="E574" s="8" t="s">
        <v>6262</v>
      </c>
      <c r="F574" s="8" t="s">
        <v>408</v>
      </c>
      <c r="G574" s="8" t="s">
        <v>407</v>
      </c>
      <c r="H574" s="8" t="s">
        <v>9810</v>
      </c>
      <c r="I574" s="7" t="str">
        <f>VLOOKUP(payroll_active[[#This Row],[Reports to Person]], [1]!all_people[#All], 2, 0)</f>
        <v>979230521</v>
      </c>
      <c r="J574" s="8" t="s">
        <v>9811</v>
      </c>
      <c r="K574" s="8" t="str">
        <f>VLOOKUP(payroll_active[[#This Row],[Works for Corrected Majority]],[1]!Table1[#Data],2,0)</f>
        <v>997369166</v>
      </c>
      <c r="L574" s="8" t="s">
        <v>9811</v>
      </c>
      <c r="M574" s="7" t="str">
        <f>VLOOKUP(payroll_active[[#This Row],[Works for Group -OLD]], [1]!all_groups[#All], 2, 0)</f>
        <v>997369166</v>
      </c>
      <c r="N574" s="6" t="s">
        <v>63</v>
      </c>
      <c r="O574" s="6" t="s">
        <v>62</v>
      </c>
      <c r="P574" s="6" t="s">
        <v>69</v>
      </c>
      <c r="Q574" s="7"/>
      <c r="R574" s="9" t="s">
        <v>9812</v>
      </c>
      <c r="S574" s="9" t="s">
        <v>9813</v>
      </c>
      <c r="T574" s="9" t="s">
        <v>8512</v>
      </c>
      <c r="U574" s="9" t="s">
        <v>9814</v>
      </c>
      <c r="V574" s="9" t="s">
        <v>8501</v>
      </c>
      <c r="W574" s="4"/>
      <c r="AI574" s="4"/>
      <c r="AJ574" s="4"/>
      <c r="AK574" s="4"/>
    </row>
    <row r="575" spans="1:37" x14ac:dyDescent="0.2">
      <c r="A575" s="6" t="s">
        <v>713</v>
      </c>
      <c r="B575" s="7" t="str">
        <f>VLOOKUP(payroll_active[[#This Row],[Full Name]], [1]!all_ppl_post[#Data], 2, 0)</f>
        <v>1042183425</v>
      </c>
      <c r="C575" s="8" t="s">
        <v>714</v>
      </c>
      <c r="D575" s="8" t="s">
        <v>715</v>
      </c>
      <c r="E575" s="8" t="s">
        <v>426</v>
      </c>
      <c r="F575" s="8" t="s">
        <v>408</v>
      </c>
      <c r="G575" s="8" t="s">
        <v>526</v>
      </c>
      <c r="H575" s="8" t="s">
        <v>9166</v>
      </c>
      <c r="I575" s="7" t="str">
        <f>VLOOKUP(payroll_active[[#This Row],[Reports to Person]], [1]!all_people[#All], 2, 0)</f>
        <v>979246874</v>
      </c>
      <c r="J575" s="8" t="s">
        <v>9167</v>
      </c>
      <c r="K575" s="8" t="str">
        <f>VLOOKUP(payroll_active[[#This Row],[Works for Corrected Majority]],[1]!Table1[#Data],2,0)</f>
        <v>997331670</v>
      </c>
      <c r="L575" s="8" t="s">
        <v>9167</v>
      </c>
      <c r="M575" s="7" t="str">
        <f>VLOOKUP(payroll_active[[#This Row],[Works for Group -OLD]], [1]!all_groups[#All], 2, 0)</f>
        <v>997331670</v>
      </c>
      <c r="N575" s="6" t="s">
        <v>63</v>
      </c>
      <c r="O575" s="6" t="s">
        <v>62</v>
      </c>
      <c r="P575" s="6" t="s">
        <v>69</v>
      </c>
      <c r="Q575" s="7"/>
      <c r="R575" s="9" t="s">
        <v>9171</v>
      </c>
      <c r="S575" s="9" t="s">
        <v>9169</v>
      </c>
      <c r="T575" s="9" t="s">
        <v>9123</v>
      </c>
      <c r="U575" s="9" t="s">
        <v>8549</v>
      </c>
      <c r="V575" s="9" t="s">
        <v>8501</v>
      </c>
      <c r="W575" s="4"/>
      <c r="AI575" s="4"/>
      <c r="AJ575" s="4"/>
      <c r="AK575" s="4"/>
    </row>
    <row r="576" spans="1:37" x14ac:dyDescent="0.2">
      <c r="A576" s="6" t="s">
        <v>707</v>
      </c>
      <c r="B576" s="7" t="str">
        <f>VLOOKUP(payroll_active[[#This Row],[Full Name]], [1]!all_ppl_post[#Data], 2, 0)</f>
        <v>1042183428</v>
      </c>
      <c r="C576" s="8" t="s">
        <v>708</v>
      </c>
      <c r="D576" s="8" t="s">
        <v>709</v>
      </c>
      <c r="E576" s="8" t="s">
        <v>710</v>
      </c>
      <c r="F576" s="8" t="s">
        <v>408</v>
      </c>
      <c r="G576" s="8" t="s">
        <v>526</v>
      </c>
      <c r="H576" s="8" t="s">
        <v>9166</v>
      </c>
      <c r="I576" s="7" t="str">
        <f>VLOOKUP(payroll_active[[#This Row],[Reports to Person]], [1]!all_people[#All], 2, 0)</f>
        <v>979246874</v>
      </c>
      <c r="J576" s="8" t="s">
        <v>9167</v>
      </c>
      <c r="K576" s="8" t="str">
        <f>VLOOKUP(payroll_active[[#This Row],[Works for Corrected Majority]],[1]!Table1[#Data],2,0)</f>
        <v>997331670</v>
      </c>
      <c r="L576" s="8" t="s">
        <v>9167</v>
      </c>
      <c r="M576" s="7" t="str">
        <f>VLOOKUP(payroll_active[[#This Row],[Works for Group -OLD]], [1]!all_groups[#All], 2, 0)</f>
        <v>997331670</v>
      </c>
      <c r="N576" s="6" t="s">
        <v>63</v>
      </c>
      <c r="O576" s="6" t="s">
        <v>62</v>
      </c>
      <c r="P576" s="6" t="s">
        <v>69</v>
      </c>
      <c r="Q576" s="7"/>
      <c r="R576" s="9" t="s">
        <v>9172</v>
      </c>
      <c r="S576" s="9" t="s">
        <v>9169</v>
      </c>
      <c r="T576" s="9" t="s">
        <v>9123</v>
      </c>
      <c r="U576" s="9" t="s">
        <v>9173</v>
      </c>
      <c r="V576" s="9" t="s">
        <v>8501</v>
      </c>
      <c r="W576" s="4"/>
      <c r="AI576" s="4"/>
      <c r="AJ576" s="4"/>
      <c r="AK576" s="4"/>
    </row>
    <row r="577" spans="1:37" x14ac:dyDescent="0.2">
      <c r="A577" s="6" t="s">
        <v>467</v>
      </c>
      <c r="B577" s="7" t="str">
        <f>VLOOKUP(payroll_active[[#This Row],[Full Name]], [1]!all_ppl_post[#Data], 2, 0)</f>
        <v>1042183501</v>
      </c>
      <c r="C577" s="8" t="s">
        <v>468</v>
      </c>
      <c r="D577" s="8" t="s">
        <v>469</v>
      </c>
      <c r="E577" s="8" t="s">
        <v>440</v>
      </c>
      <c r="F577" s="8" t="s">
        <v>408</v>
      </c>
      <c r="G577" s="8" t="s">
        <v>407</v>
      </c>
      <c r="H577" s="8" t="s">
        <v>9166</v>
      </c>
      <c r="I577" s="7" t="str">
        <f>VLOOKUP(payroll_active[[#This Row],[Reports to Person]], [1]!all_people[#All], 2, 0)</f>
        <v>979246874</v>
      </c>
      <c r="J577" s="8" t="s">
        <v>9167</v>
      </c>
      <c r="K577" s="8" t="str">
        <f>VLOOKUP(payroll_active[[#This Row],[Works for Corrected Majority]],[1]!Table1[#Data],2,0)</f>
        <v>997331670</v>
      </c>
      <c r="L577" s="8" t="s">
        <v>9167</v>
      </c>
      <c r="M577" s="7" t="str">
        <f>VLOOKUP(payroll_active[[#This Row],[Works for Group -OLD]], [1]!all_groups[#All], 2, 0)</f>
        <v>997331670</v>
      </c>
      <c r="N577" s="6" t="s">
        <v>63</v>
      </c>
      <c r="O577" s="6" t="s">
        <v>62</v>
      </c>
      <c r="P577" s="6" t="s">
        <v>69</v>
      </c>
      <c r="Q577" s="7"/>
      <c r="R577" s="9" t="s">
        <v>9168</v>
      </c>
      <c r="S577" s="9" t="s">
        <v>9169</v>
      </c>
      <c r="T577" s="9" t="s">
        <v>8512</v>
      </c>
      <c r="U577" s="9" t="s">
        <v>8590</v>
      </c>
      <c r="V577" s="9" t="s">
        <v>8501</v>
      </c>
      <c r="W577" s="4"/>
      <c r="AI577" s="4"/>
      <c r="AJ577" s="4"/>
      <c r="AK577" s="4"/>
    </row>
    <row r="578" spans="1:37" x14ac:dyDescent="0.2">
      <c r="A578" s="6" t="s">
        <v>461</v>
      </c>
      <c r="B578" s="7" t="str">
        <f>VLOOKUP(payroll_active[[#This Row],[Full Name]], [1]!all_ppl_post[#Data], 2, 0)</f>
        <v>1042183502</v>
      </c>
      <c r="C578" s="8" t="s">
        <v>462</v>
      </c>
      <c r="D578" s="8" t="s">
        <v>463</v>
      </c>
      <c r="E578" s="8" t="s">
        <v>464</v>
      </c>
      <c r="F578" s="8" t="s">
        <v>408</v>
      </c>
      <c r="G578" s="8" t="s">
        <v>407</v>
      </c>
      <c r="H578" s="8" t="s">
        <v>9166</v>
      </c>
      <c r="I578" s="7" t="str">
        <f>VLOOKUP(payroll_active[[#This Row],[Reports to Person]], [1]!all_people[#All], 2, 0)</f>
        <v>979246874</v>
      </c>
      <c r="J578" s="8" t="s">
        <v>9167</v>
      </c>
      <c r="K578" s="8" t="str">
        <f>VLOOKUP(payroll_active[[#This Row],[Works for Corrected Majority]],[1]!Table1[#Data],2,0)</f>
        <v>997331670</v>
      </c>
      <c r="L578" s="8" t="s">
        <v>9167</v>
      </c>
      <c r="M578" s="7" t="str">
        <f>VLOOKUP(payroll_active[[#This Row],[Works for Group -OLD]], [1]!all_groups[#All], 2, 0)</f>
        <v>997331670</v>
      </c>
      <c r="N578" s="6" t="s">
        <v>63</v>
      </c>
      <c r="O578" s="6" t="s">
        <v>62</v>
      </c>
      <c r="P578" s="6" t="s">
        <v>69</v>
      </c>
      <c r="Q578" s="7"/>
      <c r="R578" s="9" t="s">
        <v>9170</v>
      </c>
      <c r="S578" s="9" t="s">
        <v>9169</v>
      </c>
      <c r="T578" s="9" t="s">
        <v>8512</v>
      </c>
      <c r="U578" s="9" t="s">
        <v>8572</v>
      </c>
      <c r="V578" s="9" t="s">
        <v>8501</v>
      </c>
      <c r="W578" s="4"/>
      <c r="AI578" s="4"/>
      <c r="AJ578" s="4"/>
      <c r="AK578" s="4"/>
    </row>
    <row r="579" spans="1:37" x14ac:dyDescent="0.2">
      <c r="A579" s="6" t="s">
        <v>518</v>
      </c>
      <c r="B579" s="7" t="str">
        <f>VLOOKUP(payroll_active[[#This Row],[Full Name]], [1]!all_ppl_post[#Data], 2, 0)</f>
        <v>1042183488</v>
      </c>
      <c r="C579" s="8" t="s">
        <v>519</v>
      </c>
      <c r="D579" s="8" t="s">
        <v>520</v>
      </c>
      <c r="E579" s="8" t="s">
        <v>521</v>
      </c>
      <c r="F579" s="8" t="s">
        <v>408</v>
      </c>
      <c r="G579" s="8" t="s">
        <v>407</v>
      </c>
      <c r="H579" s="8" t="s">
        <v>8523</v>
      </c>
      <c r="I579" s="7" t="str">
        <f>VLOOKUP(payroll_active[[#This Row],[Reports to Person]], [1]!all_people[#All], 2, 0)</f>
        <v>979250181</v>
      </c>
      <c r="J579" s="8" t="s">
        <v>8524</v>
      </c>
      <c r="K579" s="8" t="str">
        <f>VLOOKUP(payroll_active[[#This Row],[Works for Corrected Majority]],[1]!Table1[#Data],2,0)</f>
        <v>997358042</v>
      </c>
      <c r="L579" s="8" t="s">
        <v>8524</v>
      </c>
      <c r="M579" s="7" t="str">
        <f>VLOOKUP(payroll_active[[#This Row],[Works for Group -OLD]], [1]!all_groups[#All], 2, 0)</f>
        <v>997358042</v>
      </c>
      <c r="N579" s="6" t="s">
        <v>63</v>
      </c>
      <c r="O579" s="6" t="s">
        <v>62</v>
      </c>
      <c r="P579" s="6" t="s">
        <v>69</v>
      </c>
      <c r="Q579" s="7"/>
      <c r="R579" s="9" t="s">
        <v>8525</v>
      </c>
      <c r="S579" s="9" t="s">
        <v>8526</v>
      </c>
      <c r="T579" s="9" t="s">
        <v>8512</v>
      </c>
      <c r="U579" s="9" t="s">
        <v>8507</v>
      </c>
      <c r="V579" s="9" t="s">
        <v>8501</v>
      </c>
      <c r="W579" s="4"/>
      <c r="AI579" s="4"/>
      <c r="AJ579" s="4"/>
      <c r="AK579" s="4"/>
    </row>
    <row r="580" spans="1:37" x14ac:dyDescent="0.2">
      <c r="A580" s="6" t="s">
        <v>853</v>
      </c>
      <c r="B580" s="7" t="str">
        <f>VLOOKUP(payroll_active[[#This Row],[Full Name]], [1]!all_ppl_post[#Data], 2, 0)</f>
        <v>1042183386</v>
      </c>
      <c r="C580" s="8" t="s">
        <v>854</v>
      </c>
      <c r="D580" s="8" t="s">
        <v>855</v>
      </c>
      <c r="E580" s="8" t="s">
        <v>856</v>
      </c>
      <c r="F580" s="8" t="s">
        <v>408</v>
      </c>
      <c r="G580" s="8" t="s">
        <v>526</v>
      </c>
      <c r="H580" s="8" t="s">
        <v>8945</v>
      </c>
      <c r="I580" s="7" t="str">
        <f>VLOOKUP(payroll_active[[#This Row],[Reports to Person]], [1]!all_people[#All], 2, 0)</f>
        <v>979254317</v>
      </c>
      <c r="J580" s="8" t="s">
        <v>8946</v>
      </c>
      <c r="K580" s="8" t="str">
        <f>VLOOKUP(payroll_active[[#This Row],[Works for Corrected Majority]],[1]!Table1[#Data],2,0)</f>
        <v>997365888</v>
      </c>
      <c r="L580" s="8" t="s">
        <v>8946</v>
      </c>
      <c r="M580" s="7" t="str">
        <f>VLOOKUP(payroll_active[[#This Row],[Works for Group -OLD]], [1]!all_groups[#All], 2, 0)</f>
        <v>997365888</v>
      </c>
      <c r="N580" s="6" t="s">
        <v>63</v>
      </c>
      <c r="O580" s="6" t="s">
        <v>62</v>
      </c>
      <c r="P580" s="6" t="s">
        <v>69</v>
      </c>
      <c r="Q580" s="7"/>
      <c r="R580" s="9" t="s">
        <v>8951</v>
      </c>
      <c r="S580" s="9" t="s">
        <v>8948</v>
      </c>
      <c r="T580" s="9" t="s">
        <v>8952</v>
      </c>
      <c r="U580" s="9" t="s">
        <v>8923</v>
      </c>
      <c r="V580" s="9" t="s">
        <v>8501</v>
      </c>
      <c r="W580" s="4"/>
      <c r="AI580" s="4"/>
      <c r="AJ580" s="4"/>
      <c r="AK580" s="4"/>
    </row>
    <row r="581" spans="1:37" x14ac:dyDescent="0.2">
      <c r="A581" s="6" t="s">
        <v>848</v>
      </c>
      <c r="B581" s="7" t="str">
        <f>VLOOKUP(payroll_active[[#This Row],[Full Name]], [1]!all_ppl_post[#Data], 2, 0)</f>
        <v>1042183388</v>
      </c>
      <c r="C581" s="8" t="s">
        <v>849</v>
      </c>
      <c r="D581" s="8" t="s">
        <v>850</v>
      </c>
      <c r="E581" s="8" t="s">
        <v>464</v>
      </c>
      <c r="F581" s="8" t="s">
        <v>408</v>
      </c>
      <c r="G581" s="8" t="s">
        <v>526</v>
      </c>
      <c r="H581" s="8" t="s">
        <v>8945</v>
      </c>
      <c r="I581" s="7" t="str">
        <f>VLOOKUP(payroll_active[[#This Row],[Reports to Person]], [1]!all_people[#All], 2, 0)</f>
        <v>979254317</v>
      </c>
      <c r="J581" s="8" t="s">
        <v>8946</v>
      </c>
      <c r="K581" s="8" t="str">
        <f>VLOOKUP(payroll_active[[#This Row],[Works for Corrected Majority]],[1]!Table1[#Data],2,0)</f>
        <v>997365888</v>
      </c>
      <c r="L581" s="8" t="s">
        <v>8946</v>
      </c>
      <c r="M581" s="7" t="str">
        <f>VLOOKUP(payroll_active[[#This Row],[Works for Group -OLD]], [1]!all_groups[#All], 2, 0)</f>
        <v>997365888</v>
      </c>
      <c r="N581" s="6" t="s">
        <v>63</v>
      </c>
      <c r="O581" s="6" t="s">
        <v>62</v>
      </c>
      <c r="P581" s="6" t="s">
        <v>69</v>
      </c>
      <c r="Q581" s="7"/>
      <c r="R581" s="9" t="s">
        <v>8953</v>
      </c>
      <c r="S581" s="9" t="s">
        <v>8948</v>
      </c>
      <c r="T581" s="9" t="s">
        <v>8952</v>
      </c>
      <c r="U581" s="9" t="s">
        <v>8572</v>
      </c>
      <c r="V581" s="9" t="s">
        <v>8501</v>
      </c>
      <c r="W581" s="4"/>
      <c r="AI581" s="4"/>
      <c r="AJ581" s="4"/>
      <c r="AK581" s="4"/>
    </row>
    <row r="582" spans="1:37" x14ac:dyDescent="0.2">
      <c r="A582" s="6" t="s">
        <v>842</v>
      </c>
      <c r="B582" s="7" t="str">
        <f>VLOOKUP(payroll_active[[#This Row],[Full Name]], [1]!all_ppl_post[#Data], 2, 0)</f>
        <v>1042183389</v>
      </c>
      <c r="C582" s="8" t="s">
        <v>843</v>
      </c>
      <c r="D582" s="8" t="s">
        <v>844</v>
      </c>
      <c r="E582" s="8" t="s">
        <v>845</v>
      </c>
      <c r="F582" s="8" t="s">
        <v>408</v>
      </c>
      <c r="G582" s="8" t="s">
        <v>526</v>
      </c>
      <c r="H582" s="8" t="s">
        <v>8945</v>
      </c>
      <c r="I582" s="7" t="str">
        <f>VLOOKUP(payroll_active[[#This Row],[Reports to Person]], [1]!all_people[#All], 2, 0)</f>
        <v>979254317</v>
      </c>
      <c r="J582" s="8" t="s">
        <v>8946</v>
      </c>
      <c r="K582" s="8" t="str">
        <f>VLOOKUP(payroll_active[[#This Row],[Works for Corrected Majority]],[1]!Table1[#Data],2,0)</f>
        <v>997365888</v>
      </c>
      <c r="L582" s="8" t="s">
        <v>8946</v>
      </c>
      <c r="M582" s="7" t="str">
        <f>VLOOKUP(payroll_active[[#This Row],[Works for Group -OLD]], [1]!all_groups[#All], 2, 0)</f>
        <v>997365888</v>
      </c>
      <c r="N582" s="6" t="s">
        <v>63</v>
      </c>
      <c r="O582" s="6" t="s">
        <v>62</v>
      </c>
      <c r="P582" s="6" t="s">
        <v>69</v>
      </c>
      <c r="Q582" s="7"/>
      <c r="R582" s="9" t="s">
        <v>8955</v>
      </c>
      <c r="S582" s="9" t="s">
        <v>8948</v>
      </c>
      <c r="T582" s="9" t="s">
        <v>8952</v>
      </c>
      <c r="U582" s="9" t="s">
        <v>8836</v>
      </c>
      <c r="V582" s="9" t="s">
        <v>8501</v>
      </c>
      <c r="W582" s="4"/>
      <c r="AI582" s="4"/>
      <c r="AJ582" s="4"/>
      <c r="AK582" s="4"/>
    </row>
    <row r="583" spans="1:37" x14ac:dyDescent="0.2">
      <c r="A583" s="6" t="s">
        <v>482</v>
      </c>
      <c r="B583" s="7" t="str">
        <f>VLOOKUP(payroll_active[[#This Row],[Full Name]], [1]!all_ppl_post[#Data], 2, 0)</f>
        <v>1042183496</v>
      </c>
      <c r="C583" s="8" t="s">
        <v>483</v>
      </c>
      <c r="D583" s="8" t="s">
        <v>484</v>
      </c>
      <c r="E583" s="8" t="s">
        <v>350</v>
      </c>
      <c r="F583" s="8" t="s">
        <v>408</v>
      </c>
      <c r="G583" s="8" t="s">
        <v>407</v>
      </c>
      <c r="H583" s="8" t="s">
        <v>8945</v>
      </c>
      <c r="I583" s="7" t="str">
        <f>VLOOKUP(payroll_active[[#This Row],[Reports to Person]], [1]!all_people[#All], 2, 0)</f>
        <v>979254317</v>
      </c>
      <c r="J583" s="8" t="s">
        <v>8946</v>
      </c>
      <c r="K583" s="8" t="str">
        <f>VLOOKUP(payroll_active[[#This Row],[Works for Corrected Majority]],[1]!Table1[#Data],2,0)</f>
        <v>997365888</v>
      </c>
      <c r="L583" s="8" t="s">
        <v>8946</v>
      </c>
      <c r="M583" s="7" t="str">
        <f>VLOOKUP(payroll_active[[#This Row],[Works for Group -OLD]], [1]!all_groups[#All], 2, 0)</f>
        <v>997365888</v>
      </c>
      <c r="N583" s="6" t="s">
        <v>63</v>
      </c>
      <c r="O583" s="6" t="s">
        <v>62</v>
      </c>
      <c r="P583" s="6" t="s">
        <v>69</v>
      </c>
      <c r="Q583" s="7"/>
      <c r="R583" s="9" t="s">
        <v>8954</v>
      </c>
      <c r="S583" s="9" t="s">
        <v>8948</v>
      </c>
      <c r="T583" s="9" t="s">
        <v>8512</v>
      </c>
      <c r="U583" s="9" t="s">
        <v>8578</v>
      </c>
      <c r="V583" s="9" t="s">
        <v>8501</v>
      </c>
      <c r="W583" s="4"/>
      <c r="AI583" s="4"/>
      <c r="AJ583" s="4"/>
      <c r="AK583" s="4"/>
    </row>
    <row r="584" spans="1:37" x14ac:dyDescent="0.2">
      <c r="A584" s="6" t="s">
        <v>7044</v>
      </c>
      <c r="B584" s="7" t="str">
        <f>VLOOKUP(payroll_active[[#This Row],[Full Name]], [1]!all_ppl_post[#Data], 2, 0)</f>
        <v>476543493</v>
      </c>
      <c r="C584" s="8" t="s">
        <v>3851</v>
      </c>
      <c r="D584" s="8" t="s">
        <v>401</v>
      </c>
      <c r="E584" s="8" t="s">
        <v>7045</v>
      </c>
      <c r="F584" s="8" t="s">
        <v>408</v>
      </c>
      <c r="G584" s="8" t="s">
        <v>407</v>
      </c>
      <c r="H584" s="8" t="s">
        <v>8945</v>
      </c>
      <c r="I584" s="7" t="str">
        <f>VLOOKUP(payroll_active[[#This Row],[Reports to Person]], [1]!all_people[#All], 2, 0)</f>
        <v>979254317</v>
      </c>
      <c r="J584" s="8" t="s">
        <v>8946</v>
      </c>
      <c r="K584" s="8" t="str">
        <f>VLOOKUP(payroll_active[[#This Row],[Works for Corrected Majority]],[1]!Table1[#Data],2,0)</f>
        <v>997365888</v>
      </c>
      <c r="L584" s="8" t="s">
        <v>8946</v>
      </c>
      <c r="M584" s="7" t="str">
        <f>VLOOKUP(payroll_active[[#This Row],[Works for Group -OLD]], [1]!all_groups[#All], 2, 0)</f>
        <v>997365888</v>
      </c>
      <c r="N584" s="6" t="s">
        <v>63</v>
      </c>
      <c r="O584" s="6" t="s">
        <v>62</v>
      </c>
      <c r="P584" s="6" t="s">
        <v>69</v>
      </c>
      <c r="Q584" s="7"/>
      <c r="R584" s="9" t="s">
        <v>8947</v>
      </c>
      <c r="S584" s="9" t="s">
        <v>8948</v>
      </c>
      <c r="T584" s="9" t="s">
        <v>8512</v>
      </c>
      <c r="U584" s="9" t="s">
        <v>8949</v>
      </c>
      <c r="V584" s="9" t="s">
        <v>8501</v>
      </c>
      <c r="W584" s="4"/>
      <c r="AI584" s="4"/>
      <c r="AJ584" s="4"/>
      <c r="AK584" s="4"/>
    </row>
    <row r="585" spans="1:37" x14ac:dyDescent="0.2">
      <c r="A585" s="6" t="s">
        <v>6641</v>
      </c>
      <c r="B585" s="7" t="str">
        <f>VLOOKUP(payroll_active[[#This Row],[Full Name]], [1]!all_ppl_post[#Data], 2, 0)</f>
        <v>476543967</v>
      </c>
      <c r="C585" s="8" t="s">
        <v>1644</v>
      </c>
      <c r="D585" s="8" t="s">
        <v>6642</v>
      </c>
      <c r="E585" s="8" t="s">
        <v>375</v>
      </c>
      <c r="F585" s="8" t="s">
        <v>408</v>
      </c>
      <c r="G585" s="8" t="s">
        <v>407</v>
      </c>
      <c r="H585" s="8" t="s">
        <v>8945</v>
      </c>
      <c r="I585" s="7" t="str">
        <f>VLOOKUP(payroll_active[[#This Row],[Reports to Person]], [1]!all_people[#All], 2, 0)</f>
        <v>979254317</v>
      </c>
      <c r="J585" s="8" t="s">
        <v>8946</v>
      </c>
      <c r="K585" s="8" t="str">
        <f>VLOOKUP(payroll_active[[#This Row],[Works for Corrected Majority]],[1]!Table1[#Data],2,0)</f>
        <v>997365888</v>
      </c>
      <c r="L585" s="8" t="s">
        <v>8946</v>
      </c>
      <c r="M585" s="7" t="str">
        <f>VLOOKUP(payroll_active[[#This Row],[Works for Group -OLD]], [1]!all_groups[#All], 2, 0)</f>
        <v>997365888</v>
      </c>
      <c r="N585" s="6" t="s">
        <v>63</v>
      </c>
      <c r="O585" s="6" t="s">
        <v>62</v>
      </c>
      <c r="P585" s="6" t="s">
        <v>69</v>
      </c>
      <c r="Q585" s="7"/>
      <c r="R585" s="9" t="s">
        <v>8950</v>
      </c>
      <c r="S585" s="9" t="s">
        <v>8948</v>
      </c>
      <c r="T585" s="9" t="s">
        <v>8512</v>
      </c>
      <c r="U585" s="9" t="s">
        <v>8544</v>
      </c>
      <c r="V585" s="9" t="s">
        <v>8501</v>
      </c>
      <c r="W585" s="4"/>
      <c r="AI585" s="4"/>
      <c r="AJ585" s="4"/>
      <c r="AK585" s="4"/>
    </row>
    <row r="586" spans="1:37" x14ac:dyDescent="0.2">
      <c r="A586" s="6" t="s">
        <v>453</v>
      </c>
      <c r="B586" s="7" t="str">
        <f>VLOOKUP(payroll_active[[#This Row],[Full Name]], [1]!all_ppl_post[#Data], 2, 0)</f>
        <v>1042183503</v>
      </c>
      <c r="C586" s="8" t="s">
        <v>454</v>
      </c>
      <c r="D586" s="8" t="s">
        <v>455</v>
      </c>
      <c r="E586" s="8" t="s">
        <v>456</v>
      </c>
      <c r="F586" s="8" t="s">
        <v>408</v>
      </c>
      <c r="G586" s="8" t="s">
        <v>407</v>
      </c>
      <c r="H586" s="8" t="s">
        <v>9780</v>
      </c>
      <c r="I586" s="7" t="str">
        <f>VLOOKUP(payroll_active[[#This Row],[Reports to Person]], [1]!all_people[#All], 2, 0)</f>
        <v>979910945</v>
      </c>
      <c r="J586" s="8" t="s">
        <v>9781</v>
      </c>
      <c r="K586" s="8" t="str">
        <f>VLOOKUP(payroll_active[[#This Row],[Works for Corrected Majority]],[1]!Table1[#Data],2,0)</f>
        <v>997364889</v>
      </c>
      <c r="L586" s="8" t="s">
        <v>9781</v>
      </c>
      <c r="M586" s="7" t="str">
        <f>VLOOKUP(payroll_active[[#This Row],[Works for Group -OLD]], [1]!all_groups[#All], 2, 0)</f>
        <v>997364889</v>
      </c>
      <c r="N586" s="6" t="s">
        <v>63</v>
      </c>
      <c r="O586" s="6" t="s">
        <v>62</v>
      </c>
      <c r="P586" s="6" t="s">
        <v>69</v>
      </c>
      <c r="Q586" s="7"/>
      <c r="R586" s="9" t="s">
        <v>9785</v>
      </c>
      <c r="S586" s="9" t="s">
        <v>9783</v>
      </c>
      <c r="T586" s="9" t="s">
        <v>8512</v>
      </c>
      <c r="U586" s="9" t="s">
        <v>8721</v>
      </c>
      <c r="V586" s="9" t="s">
        <v>8501</v>
      </c>
      <c r="W586" s="4"/>
      <c r="AI586" s="4"/>
      <c r="AJ586" s="4"/>
      <c r="AK586" s="4"/>
    </row>
    <row r="587" spans="1:37" x14ac:dyDescent="0.2">
      <c r="A587" s="6" t="s">
        <v>448</v>
      </c>
      <c r="B587" s="7" t="str">
        <f>VLOOKUP(payroll_active[[#This Row],[Full Name]], [1]!all_ppl_post[#Data], 2, 0)</f>
        <v>1042183505</v>
      </c>
      <c r="C587" s="8" t="s">
        <v>449</v>
      </c>
      <c r="D587" s="8" t="s">
        <v>450</v>
      </c>
      <c r="E587" s="8" t="s">
        <v>434</v>
      </c>
      <c r="F587" s="8" t="s">
        <v>408</v>
      </c>
      <c r="G587" s="8" t="s">
        <v>407</v>
      </c>
      <c r="H587" s="8" t="s">
        <v>9780</v>
      </c>
      <c r="I587" s="7" t="str">
        <f>VLOOKUP(payroll_active[[#This Row],[Reports to Person]], [1]!all_people[#All], 2, 0)</f>
        <v>979910945</v>
      </c>
      <c r="J587" s="8" t="s">
        <v>9781</v>
      </c>
      <c r="K587" s="8" t="str">
        <f>VLOOKUP(payroll_active[[#This Row],[Works for Corrected Majority]],[1]!Table1[#Data],2,0)</f>
        <v>997364889</v>
      </c>
      <c r="L587" s="8" t="s">
        <v>9781</v>
      </c>
      <c r="M587" s="7" t="str">
        <f>VLOOKUP(payroll_active[[#This Row],[Works for Group -OLD]], [1]!all_groups[#All], 2, 0)</f>
        <v>997364889</v>
      </c>
      <c r="N587" s="6" t="s">
        <v>63</v>
      </c>
      <c r="O587" s="6" t="s">
        <v>62</v>
      </c>
      <c r="P587" s="6" t="s">
        <v>69</v>
      </c>
      <c r="Q587" s="7"/>
      <c r="R587" s="9" t="s">
        <v>9786</v>
      </c>
      <c r="S587" s="9" t="s">
        <v>9783</v>
      </c>
      <c r="T587" s="9" t="s">
        <v>8512</v>
      </c>
      <c r="U587" s="9" t="s">
        <v>8515</v>
      </c>
      <c r="V587" s="9" t="s">
        <v>8501</v>
      </c>
      <c r="W587" s="4"/>
      <c r="AI587" s="4"/>
      <c r="AJ587" s="4"/>
      <c r="AK587" s="4"/>
    </row>
    <row r="588" spans="1:37" x14ac:dyDescent="0.2">
      <c r="A588" s="6" t="s">
        <v>443</v>
      </c>
      <c r="B588" s="7" t="str">
        <f>VLOOKUP(payroll_active[[#This Row],[Full Name]], [1]!all_ppl_post[#Data], 2, 0)</f>
        <v>1042183506</v>
      </c>
      <c r="C588" s="8" t="s">
        <v>444</v>
      </c>
      <c r="D588" s="8" t="s">
        <v>445</v>
      </c>
      <c r="E588" s="8" t="s">
        <v>357</v>
      </c>
      <c r="F588" s="8" t="s">
        <v>408</v>
      </c>
      <c r="G588" s="8" t="s">
        <v>407</v>
      </c>
      <c r="H588" s="8" t="s">
        <v>9780</v>
      </c>
      <c r="I588" s="7" t="str">
        <f>VLOOKUP(payroll_active[[#This Row],[Reports to Person]], [1]!all_people[#All], 2, 0)</f>
        <v>979910945</v>
      </c>
      <c r="J588" s="8" t="s">
        <v>9781</v>
      </c>
      <c r="K588" s="8" t="str">
        <f>VLOOKUP(payroll_active[[#This Row],[Works for Corrected Majority]],[1]!Table1[#Data],2,0)</f>
        <v>997364889</v>
      </c>
      <c r="L588" s="8" t="s">
        <v>9781</v>
      </c>
      <c r="M588" s="7" t="str">
        <f>VLOOKUP(payroll_active[[#This Row],[Works for Group -OLD]], [1]!all_groups[#All], 2, 0)</f>
        <v>997364889</v>
      </c>
      <c r="N588" s="6" t="s">
        <v>63</v>
      </c>
      <c r="O588" s="6" t="s">
        <v>62</v>
      </c>
      <c r="P588" s="6" t="s">
        <v>69</v>
      </c>
      <c r="Q588" s="7"/>
      <c r="R588" s="9" t="s">
        <v>9787</v>
      </c>
      <c r="S588" s="9" t="s">
        <v>9783</v>
      </c>
      <c r="T588" s="9" t="s">
        <v>8512</v>
      </c>
      <c r="U588" s="9" t="s">
        <v>9372</v>
      </c>
      <c r="V588" s="9" t="s">
        <v>8501</v>
      </c>
      <c r="W588" s="4"/>
      <c r="AI588" s="4"/>
      <c r="AJ588" s="4"/>
      <c r="AK588" s="4"/>
    </row>
    <row r="589" spans="1:37" x14ac:dyDescent="0.2">
      <c r="A589" s="6" t="s">
        <v>437</v>
      </c>
      <c r="B589" s="7" t="str">
        <f>VLOOKUP(payroll_active[[#This Row],[Full Name]], [1]!all_ppl_post[#Data], 2, 0)</f>
        <v>1042183508</v>
      </c>
      <c r="C589" s="8" t="s">
        <v>438</v>
      </c>
      <c r="D589" s="8" t="s">
        <v>439</v>
      </c>
      <c r="E589" s="8" t="s">
        <v>440</v>
      </c>
      <c r="F589" s="8" t="s">
        <v>408</v>
      </c>
      <c r="G589" s="8" t="s">
        <v>407</v>
      </c>
      <c r="H589" s="8" t="s">
        <v>9780</v>
      </c>
      <c r="I589" s="7" t="str">
        <f>VLOOKUP(payroll_active[[#This Row],[Reports to Person]], [1]!all_people[#All], 2, 0)</f>
        <v>979910945</v>
      </c>
      <c r="J589" s="8" t="s">
        <v>9781</v>
      </c>
      <c r="K589" s="8" t="str">
        <f>VLOOKUP(payroll_active[[#This Row],[Works for Corrected Majority]],[1]!Table1[#Data],2,0)</f>
        <v>997364889</v>
      </c>
      <c r="L589" s="8" t="s">
        <v>9781</v>
      </c>
      <c r="M589" s="7" t="str">
        <f>VLOOKUP(payroll_active[[#This Row],[Works for Group -OLD]], [1]!all_groups[#All], 2, 0)</f>
        <v>997364889</v>
      </c>
      <c r="N589" s="6" t="s">
        <v>63</v>
      </c>
      <c r="O589" s="6" t="s">
        <v>62</v>
      </c>
      <c r="P589" s="6" t="s">
        <v>69</v>
      </c>
      <c r="Q589" s="7"/>
      <c r="R589" s="9" t="s">
        <v>9788</v>
      </c>
      <c r="S589" s="9" t="s">
        <v>9783</v>
      </c>
      <c r="T589" s="9" t="s">
        <v>8512</v>
      </c>
      <c r="U589" s="9" t="s">
        <v>8590</v>
      </c>
      <c r="V589" s="9" t="s">
        <v>8501</v>
      </c>
      <c r="W589" s="4"/>
      <c r="AI589" s="4"/>
      <c r="AJ589" s="4"/>
      <c r="AK589" s="4"/>
    </row>
    <row r="590" spans="1:37" x14ac:dyDescent="0.2">
      <c r="A590" s="6" t="s">
        <v>431</v>
      </c>
      <c r="B590" s="7" t="str">
        <f>VLOOKUP(payroll_active[[#This Row],[Full Name]], [1]!all_ppl_post[#Data], 2, 0)</f>
        <v>1042183509</v>
      </c>
      <c r="C590" s="8" t="s">
        <v>432</v>
      </c>
      <c r="D590" s="8" t="s">
        <v>433</v>
      </c>
      <c r="E590" s="8" t="s">
        <v>434</v>
      </c>
      <c r="F590" s="8" t="s">
        <v>408</v>
      </c>
      <c r="G590" s="8" t="s">
        <v>407</v>
      </c>
      <c r="H590" s="8" t="s">
        <v>9780</v>
      </c>
      <c r="I590" s="7" t="str">
        <f>VLOOKUP(payroll_active[[#This Row],[Reports to Person]], [1]!all_people[#All], 2, 0)</f>
        <v>979910945</v>
      </c>
      <c r="J590" s="8" t="s">
        <v>9781</v>
      </c>
      <c r="K590" s="8" t="str">
        <f>VLOOKUP(payroll_active[[#This Row],[Works for Corrected Majority]],[1]!Table1[#Data],2,0)</f>
        <v>997364889</v>
      </c>
      <c r="L590" s="8" t="s">
        <v>9781</v>
      </c>
      <c r="M590" s="7" t="str">
        <f>VLOOKUP(payroll_active[[#This Row],[Works for Group -OLD]], [1]!all_groups[#All], 2, 0)</f>
        <v>997364889</v>
      </c>
      <c r="N590" s="6" t="s">
        <v>63</v>
      </c>
      <c r="O590" s="6" t="s">
        <v>62</v>
      </c>
      <c r="P590" s="6" t="s">
        <v>69</v>
      </c>
      <c r="Q590" s="7"/>
      <c r="R590" s="9" t="s">
        <v>9789</v>
      </c>
      <c r="S590" s="9" t="s">
        <v>9783</v>
      </c>
      <c r="T590" s="9" t="s">
        <v>8512</v>
      </c>
      <c r="U590" s="9" t="s">
        <v>8515</v>
      </c>
      <c r="V590" s="9" t="s">
        <v>8501</v>
      </c>
      <c r="W590" s="4"/>
      <c r="AI590" s="4"/>
      <c r="AJ590" s="4"/>
      <c r="AK590" s="4"/>
    </row>
    <row r="591" spans="1:37" x14ac:dyDescent="0.2">
      <c r="A591" s="6" t="s">
        <v>4601</v>
      </c>
      <c r="B591" s="7" t="str">
        <f>VLOOKUP(payroll_active[[#This Row],[Full Name]], [1]!all_ppl_post[#Data], 2, 0)</f>
        <v>476546836</v>
      </c>
      <c r="C591" s="8" t="s">
        <v>4602</v>
      </c>
      <c r="D591" s="8" t="s">
        <v>4603</v>
      </c>
      <c r="E591" s="8" t="s">
        <v>426</v>
      </c>
      <c r="F591" s="8" t="s">
        <v>408</v>
      </c>
      <c r="G591" s="8" t="s">
        <v>407</v>
      </c>
      <c r="H591" s="8" t="s">
        <v>9780</v>
      </c>
      <c r="I591" s="7" t="str">
        <f>VLOOKUP(payroll_active[[#This Row],[Reports to Person]], [1]!all_people[#All], 2, 0)</f>
        <v>979910945</v>
      </c>
      <c r="J591" s="8" t="s">
        <v>9781</v>
      </c>
      <c r="K591" s="8" t="str">
        <f>VLOOKUP(payroll_active[[#This Row],[Works for Corrected Majority]],[1]!Table1[#Data],2,0)</f>
        <v>997364889</v>
      </c>
      <c r="L591" s="8" t="s">
        <v>9781</v>
      </c>
      <c r="M591" s="7" t="str">
        <f>VLOOKUP(payroll_active[[#This Row],[Works for Group -OLD]], [1]!all_groups[#All], 2, 0)</f>
        <v>997364889</v>
      </c>
      <c r="N591" s="6" t="s">
        <v>63</v>
      </c>
      <c r="O591" s="6" t="s">
        <v>62</v>
      </c>
      <c r="P591" s="6" t="s">
        <v>69</v>
      </c>
      <c r="Q591" s="7"/>
      <c r="R591" s="9" t="s">
        <v>9784</v>
      </c>
      <c r="S591" s="9" t="s">
        <v>9783</v>
      </c>
      <c r="T591" s="9" t="s">
        <v>8512</v>
      </c>
      <c r="U591" s="9" t="s">
        <v>8549</v>
      </c>
      <c r="V591" s="9" t="s">
        <v>8501</v>
      </c>
      <c r="W591" s="4"/>
      <c r="AI591" s="4"/>
      <c r="AJ591" s="4"/>
      <c r="AK591" s="4"/>
    </row>
    <row r="592" spans="1:37" x14ac:dyDescent="0.2">
      <c r="A592" s="6" t="s">
        <v>4136</v>
      </c>
      <c r="B592" s="7" t="str">
        <f>VLOOKUP(payroll_active[[#This Row],[Full Name]], [1]!all_ppl_post[#Data], 2, 0)</f>
        <v>476547756</v>
      </c>
      <c r="C592" s="8" t="s">
        <v>4137</v>
      </c>
      <c r="D592" s="8" t="s">
        <v>4138</v>
      </c>
      <c r="E592" s="8" t="s">
        <v>4139</v>
      </c>
      <c r="F592" s="8" t="s">
        <v>408</v>
      </c>
      <c r="G592" s="8" t="s">
        <v>407</v>
      </c>
      <c r="H592" s="8" t="s">
        <v>9780</v>
      </c>
      <c r="I592" s="7" t="str">
        <f>VLOOKUP(payroll_active[[#This Row],[Reports to Person]], [1]!all_people[#All], 2, 0)</f>
        <v>979910945</v>
      </c>
      <c r="J592" s="8" t="s">
        <v>9781</v>
      </c>
      <c r="K592" s="8" t="str">
        <f>VLOOKUP(payroll_active[[#This Row],[Works for Corrected Majority]],[1]!Table1[#Data],2,0)</f>
        <v>997364889</v>
      </c>
      <c r="L592" s="8" t="s">
        <v>9781</v>
      </c>
      <c r="M592" s="7" t="str">
        <f>VLOOKUP(payroll_active[[#This Row],[Works for Group -OLD]], [1]!all_groups[#All], 2, 0)</f>
        <v>997364889</v>
      </c>
      <c r="N592" s="6" t="s">
        <v>63</v>
      </c>
      <c r="O592" s="6" t="s">
        <v>62</v>
      </c>
      <c r="P592" s="6" t="s">
        <v>69</v>
      </c>
      <c r="Q592" s="7"/>
      <c r="R592" s="9" t="s">
        <v>9782</v>
      </c>
      <c r="S592" s="9" t="s">
        <v>9783</v>
      </c>
      <c r="T592" s="9" t="s">
        <v>8512</v>
      </c>
      <c r="U592" s="9" t="s">
        <v>9337</v>
      </c>
      <c r="V592" s="9" t="s">
        <v>8501</v>
      </c>
      <c r="W592" s="4"/>
      <c r="AI592" s="4"/>
      <c r="AJ592" s="4"/>
      <c r="AK592" s="4"/>
    </row>
    <row r="593" spans="1:37" x14ac:dyDescent="0.2">
      <c r="A593" s="6" t="s">
        <v>7413</v>
      </c>
      <c r="B593" s="7" t="str">
        <f>VLOOKUP(payroll_active[[#This Row],[Full Name]], [1]!all_ppl_post[#Data], 2, 0)</f>
        <v>476543201</v>
      </c>
      <c r="C593" s="8" t="s">
        <v>7414</v>
      </c>
      <c r="D593" s="8" t="s">
        <v>7415</v>
      </c>
      <c r="E593" s="8" t="s">
        <v>7416</v>
      </c>
      <c r="F593" s="8" t="s">
        <v>64</v>
      </c>
      <c r="G593" s="8"/>
      <c r="H593" s="8"/>
      <c r="I593" s="7"/>
      <c r="J593" s="8" t="s">
        <v>2453</v>
      </c>
      <c r="K593" s="8" t="str">
        <f>VLOOKUP(payroll_active[[#This Row],[Works for Corrected Majority]],[1]!Table1[#Data],2,0)</f>
        <v>476549004</v>
      </c>
      <c r="L593" s="8" t="s">
        <v>2453</v>
      </c>
      <c r="M593" s="7" t="str">
        <f>VLOOKUP(payroll_active[[#This Row],[Works for Group -OLD]], [1]!all_groups[#All], 2, 0)</f>
        <v>476549004</v>
      </c>
      <c r="N593" s="6" t="s">
        <v>63</v>
      </c>
      <c r="O593" s="6" t="s">
        <v>62</v>
      </c>
      <c r="P593" s="6" t="s">
        <v>69</v>
      </c>
      <c r="Q593" s="7"/>
      <c r="R593" s="9" t="s">
        <v>8671</v>
      </c>
      <c r="S593" s="9" t="s">
        <v>8669</v>
      </c>
      <c r="T593" s="9" t="s">
        <v>8512</v>
      </c>
      <c r="U593" s="9" t="s">
        <v>8672</v>
      </c>
      <c r="V593" s="9" t="s">
        <v>8501</v>
      </c>
      <c r="W593" s="4"/>
      <c r="AI593" s="4"/>
      <c r="AJ593" s="4"/>
      <c r="AK593" s="4"/>
    </row>
    <row r="594" spans="1:37" x14ac:dyDescent="0.2">
      <c r="A594" s="6" t="s">
        <v>7339</v>
      </c>
      <c r="B594" s="7" t="str">
        <f>VLOOKUP(payroll_active[[#This Row],[Full Name]], [1]!all_ppl_post[#Data], 2, 0)</f>
        <v>476543272</v>
      </c>
      <c r="C594" s="8" t="s">
        <v>7340</v>
      </c>
      <c r="D594" s="8" t="s">
        <v>7341</v>
      </c>
      <c r="E594" s="8" t="s">
        <v>7342</v>
      </c>
      <c r="F594" s="8" t="s">
        <v>64</v>
      </c>
      <c r="G594" s="8"/>
      <c r="H594" s="8"/>
      <c r="I594" s="7"/>
      <c r="J594" s="8" t="s">
        <v>2453</v>
      </c>
      <c r="K594" s="8" t="str">
        <f>VLOOKUP(payroll_active[[#This Row],[Works for Corrected Majority]],[1]!Table1[#Data],2,0)</f>
        <v>476549004</v>
      </c>
      <c r="L594" s="8" t="s">
        <v>2453</v>
      </c>
      <c r="M594" s="7" t="str">
        <f>VLOOKUP(payroll_active[[#This Row],[Works for Group -OLD]], [1]!all_groups[#All], 2, 0)</f>
        <v>476549004</v>
      </c>
      <c r="N594" s="6" t="s">
        <v>63</v>
      </c>
      <c r="O594" s="6" t="s">
        <v>62</v>
      </c>
      <c r="P594" s="6" t="s">
        <v>69</v>
      </c>
      <c r="Q594" s="7"/>
      <c r="R594" s="9" t="s">
        <v>8675</v>
      </c>
      <c r="S594" s="9" t="s">
        <v>8669</v>
      </c>
      <c r="T594" s="9" t="s">
        <v>8512</v>
      </c>
      <c r="U594" s="9" t="s">
        <v>8676</v>
      </c>
      <c r="V594" s="9" t="s">
        <v>8501</v>
      </c>
      <c r="W594" s="4"/>
      <c r="AI594" s="4"/>
      <c r="AJ594" s="4"/>
      <c r="AK594" s="4"/>
    </row>
    <row r="595" spans="1:37" x14ac:dyDescent="0.2">
      <c r="A595" s="6" t="s">
        <v>3919</v>
      </c>
      <c r="B595" s="7" t="str">
        <f>VLOOKUP(payroll_active[[#This Row],[Full Name]], [1]!all_ppl_post[#Data], 2, 0)</f>
        <v>476548152</v>
      </c>
      <c r="C595" s="8" t="s">
        <v>3920</v>
      </c>
      <c r="D595" s="8" t="s">
        <v>3921</v>
      </c>
      <c r="E595" s="8" t="s">
        <v>3922</v>
      </c>
      <c r="F595" s="8" t="s">
        <v>64</v>
      </c>
      <c r="G595" s="8"/>
      <c r="H595" s="8"/>
      <c r="I595" s="7"/>
      <c r="J595" s="8" t="s">
        <v>2453</v>
      </c>
      <c r="K595" s="8" t="str">
        <f>VLOOKUP(payroll_active[[#This Row],[Works for Corrected Majority]],[1]!Table1[#Data],2,0)</f>
        <v>476549004</v>
      </c>
      <c r="L595" s="8" t="s">
        <v>2453</v>
      </c>
      <c r="M595" s="7" t="str">
        <f>VLOOKUP(payroll_active[[#This Row],[Works for Group -OLD]], [1]!all_groups[#All], 2, 0)</f>
        <v>476549004</v>
      </c>
      <c r="N595" s="6" t="s">
        <v>63</v>
      </c>
      <c r="O595" s="6" t="s">
        <v>62</v>
      </c>
      <c r="P595" s="6" t="s">
        <v>69</v>
      </c>
      <c r="Q595" s="7"/>
      <c r="R595" s="9" t="s">
        <v>8668</v>
      </c>
      <c r="S595" s="9" t="s">
        <v>8669</v>
      </c>
      <c r="T595" s="9" t="s">
        <v>8512</v>
      </c>
      <c r="U595" s="9" t="s">
        <v>8670</v>
      </c>
      <c r="V595" s="9" t="s">
        <v>8501</v>
      </c>
      <c r="W595" s="4"/>
      <c r="AI595" s="4"/>
      <c r="AJ595" s="4"/>
      <c r="AK595" s="4"/>
    </row>
    <row r="596" spans="1:37" x14ac:dyDescent="0.2">
      <c r="A596" s="6" t="s">
        <v>2454</v>
      </c>
      <c r="B596" s="7" t="str">
        <f>VLOOKUP(payroll_active[[#This Row],[Full Name]], [1]!all_ppl_post[#Data], 2, 0)</f>
        <v>625374712</v>
      </c>
      <c r="C596" s="8" t="s">
        <v>2455</v>
      </c>
      <c r="D596" s="8" t="s">
        <v>2456</v>
      </c>
      <c r="E596" s="8" t="s">
        <v>2457</v>
      </c>
      <c r="F596" s="8" t="s">
        <v>64</v>
      </c>
      <c r="G596" s="8"/>
      <c r="H596" s="8"/>
      <c r="I596" s="7"/>
      <c r="J596" s="8" t="s">
        <v>2453</v>
      </c>
      <c r="K596" s="8" t="str">
        <f>VLOOKUP(payroll_active[[#This Row],[Works for Corrected Majority]],[1]!Table1[#Data],2,0)</f>
        <v>476549004</v>
      </c>
      <c r="L596" s="8" t="s">
        <v>2453</v>
      </c>
      <c r="M596" s="7" t="str">
        <f>VLOOKUP(payroll_active[[#This Row],[Works for Group -OLD]], [1]!all_groups[#All], 2, 0)</f>
        <v>476549004</v>
      </c>
      <c r="N596" s="6" t="s">
        <v>63</v>
      </c>
      <c r="O596" s="6" t="s">
        <v>62</v>
      </c>
      <c r="P596" s="6" t="s">
        <v>69</v>
      </c>
      <c r="Q596" s="7"/>
      <c r="R596" s="9" t="s">
        <v>8673</v>
      </c>
      <c r="S596" s="9" t="s">
        <v>8669</v>
      </c>
      <c r="T596" s="9" t="s">
        <v>8512</v>
      </c>
      <c r="U596" s="9" t="s">
        <v>8674</v>
      </c>
      <c r="V596" s="9" t="s">
        <v>8501</v>
      </c>
      <c r="W596" s="4"/>
      <c r="AI596" s="4"/>
      <c r="AJ596" s="4"/>
      <c r="AK596" s="4"/>
    </row>
    <row r="597" spans="1:37" x14ac:dyDescent="0.2">
      <c r="A597" s="6" t="s">
        <v>7326</v>
      </c>
      <c r="B597" s="7" t="str">
        <f>VLOOKUP(payroll_active[[#This Row],[Full Name]], [1]!all_ppl_post[#Data], 2, 0)</f>
        <v>476543283</v>
      </c>
      <c r="C597" s="8" t="s">
        <v>7327</v>
      </c>
      <c r="D597" s="8" t="s">
        <v>7328</v>
      </c>
      <c r="E597" s="8" t="s">
        <v>3480</v>
      </c>
      <c r="F597" s="8" t="s">
        <v>64</v>
      </c>
      <c r="G597" s="8"/>
      <c r="H597" s="8"/>
      <c r="I597" s="7"/>
      <c r="J597" s="8" t="s">
        <v>3476</v>
      </c>
      <c r="K597" s="8" t="str">
        <f>VLOOKUP(payroll_active[[#This Row],[Works for Corrected Majority]],[1]!Table1[#Data],2,0)</f>
        <v>476549005</v>
      </c>
      <c r="L597" s="8" t="s">
        <v>3476</v>
      </c>
      <c r="M597" s="7" t="str">
        <f>VLOOKUP(payroll_active[[#This Row],[Works for Group -OLD]], [1]!all_groups[#All], 2, 0)</f>
        <v>476549005</v>
      </c>
      <c r="N597" s="6" t="s">
        <v>63</v>
      </c>
      <c r="O597" s="6" t="s">
        <v>62</v>
      </c>
      <c r="P597" s="6" t="s">
        <v>69</v>
      </c>
      <c r="Q597" s="7"/>
      <c r="R597" s="9" t="s">
        <v>8677</v>
      </c>
      <c r="S597" s="9" t="s">
        <v>8678</v>
      </c>
      <c r="T597" s="9" t="s">
        <v>8512</v>
      </c>
      <c r="U597" s="9" t="s">
        <v>8679</v>
      </c>
      <c r="V597" s="9" t="s">
        <v>8501</v>
      </c>
      <c r="W597" s="4"/>
      <c r="AI597" s="4"/>
      <c r="AJ597" s="4"/>
      <c r="AK597" s="4"/>
    </row>
    <row r="598" spans="1:37" x14ac:dyDescent="0.2">
      <c r="A598" s="6" t="s">
        <v>7308</v>
      </c>
      <c r="B598" s="7" t="str">
        <f>VLOOKUP(payroll_active[[#This Row],[Full Name]], [1]!all_ppl_post[#Data], 2, 0)</f>
        <v>476543292</v>
      </c>
      <c r="C598" s="8" t="s">
        <v>7309</v>
      </c>
      <c r="D598" s="8" t="s">
        <v>7310</v>
      </c>
      <c r="E598" s="8" t="s">
        <v>7311</v>
      </c>
      <c r="F598" s="8" t="s">
        <v>64</v>
      </c>
      <c r="G598" s="8"/>
      <c r="H598" s="8"/>
      <c r="I598" s="7"/>
      <c r="J598" s="8" t="s">
        <v>3476</v>
      </c>
      <c r="K598" s="8" t="str">
        <f>VLOOKUP(payroll_active[[#This Row],[Works for Corrected Majority]],[1]!Table1[#Data],2,0)</f>
        <v>476549005</v>
      </c>
      <c r="L598" s="8" t="s">
        <v>3476</v>
      </c>
      <c r="M598" s="7" t="str">
        <f>VLOOKUP(payroll_active[[#This Row],[Works for Group -OLD]], [1]!all_groups[#All], 2, 0)</f>
        <v>476549005</v>
      </c>
      <c r="N598" s="6" t="s">
        <v>63</v>
      </c>
      <c r="O598" s="6" t="s">
        <v>62</v>
      </c>
      <c r="P598" s="6" t="s">
        <v>69</v>
      </c>
      <c r="Q598" s="7"/>
      <c r="R598" s="9" t="s">
        <v>8680</v>
      </c>
      <c r="S598" s="9" t="s">
        <v>8678</v>
      </c>
      <c r="T598" s="9" t="s">
        <v>8512</v>
      </c>
      <c r="U598" s="9" t="s">
        <v>8681</v>
      </c>
      <c r="V598" s="9" t="s">
        <v>8501</v>
      </c>
      <c r="W598" s="4"/>
      <c r="AI598" s="4"/>
      <c r="AJ598" s="4"/>
      <c r="AK598" s="4"/>
    </row>
    <row r="599" spans="1:37" x14ac:dyDescent="0.2">
      <c r="A599" s="6" t="s">
        <v>7280</v>
      </c>
      <c r="B599" s="7" t="str">
        <f>VLOOKUP(payroll_active[[#This Row],[Full Name]], [1]!all_ppl_post[#Data], 2, 0)</f>
        <v>476543312</v>
      </c>
      <c r="C599" s="8" t="s">
        <v>7281</v>
      </c>
      <c r="D599" s="8" t="s">
        <v>7282</v>
      </c>
      <c r="E599" s="8" t="s">
        <v>3480</v>
      </c>
      <c r="F599" s="8" t="s">
        <v>64</v>
      </c>
      <c r="G599" s="8"/>
      <c r="H599" s="8"/>
      <c r="I599" s="7"/>
      <c r="J599" s="8" t="s">
        <v>3476</v>
      </c>
      <c r="K599" s="8" t="str">
        <f>VLOOKUP(payroll_active[[#This Row],[Works for Corrected Majority]],[1]!Table1[#Data],2,0)</f>
        <v>476549005</v>
      </c>
      <c r="L599" s="8" t="s">
        <v>3476</v>
      </c>
      <c r="M599" s="7" t="str">
        <f>VLOOKUP(payroll_active[[#This Row],[Works for Group -OLD]], [1]!all_groups[#All], 2, 0)</f>
        <v>476549005</v>
      </c>
      <c r="N599" s="6" t="s">
        <v>63</v>
      </c>
      <c r="O599" s="6" t="s">
        <v>62</v>
      </c>
      <c r="P599" s="6" t="s">
        <v>69</v>
      </c>
      <c r="Q599" s="7"/>
      <c r="R599" s="9" t="s">
        <v>8682</v>
      </c>
      <c r="S599" s="9" t="s">
        <v>8678</v>
      </c>
      <c r="T599" s="9" t="s">
        <v>8512</v>
      </c>
      <c r="U599" s="9" t="s">
        <v>8679</v>
      </c>
      <c r="V599" s="9" t="s">
        <v>8501</v>
      </c>
      <c r="W599" s="4"/>
      <c r="AI599" s="4"/>
      <c r="AJ599" s="4"/>
      <c r="AK599" s="4"/>
    </row>
    <row r="600" spans="1:37" x14ac:dyDescent="0.2">
      <c r="A600" s="6" t="s">
        <v>7198</v>
      </c>
      <c r="B600" s="7" t="str">
        <f>VLOOKUP(payroll_active[[#This Row],[Full Name]], [1]!all_ppl_post[#Data], 2, 0)</f>
        <v>476543388</v>
      </c>
      <c r="C600" s="8" t="s">
        <v>7199</v>
      </c>
      <c r="D600" s="8" t="s">
        <v>7200</v>
      </c>
      <c r="E600" s="8" t="s">
        <v>7172</v>
      </c>
      <c r="F600" s="8" t="s">
        <v>64</v>
      </c>
      <c r="G600" s="8"/>
      <c r="H600" s="8"/>
      <c r="I600" s="7"/>
      <c r="J600" s="8" t="s">
        <v>3476</v>
      </c>
      <c r="K600" s="8" t="str">
        <f>VLOOKUP(payroll_active[[#This Row],[Works for Corrected Majority]],[1]!Table1[#Data],2,0)</f>
        <v>476549005</v>
      </c>
      <c r="L600" s="8" t="s">
        <v>3476</v>
      </c>
      <c r="M600" s="7" t="str">
        <f>VLOOKUP(payroll_active[[#This Row],[Works for Group -OLD]], [1]!all_groups[#All], 2, 0)</f>
        <v>476549005</v>
      </c>
      <c r="N600" s="6" t="s">
        <v>63</v>
      </c>
      <c r="O600" s="6" t="s">
        <v>62</v>
      </c>
      <c r="P600" s="6" t="s">
        <v>69</v>
      </c>
      <c r="Q600" s="7"/>
      <c r="R600" s="9" t="s">
        <v>8685</v>
      </c>
      <c r="S600" s="9" t="s">
        <v>8678</v>
      </c>
      <c r="T600" s="9" t="s">
        <v>8512</v>
      </c>
      <c r="U600" s="9" t="s">
        <v>8686</v>
      </c>
      <c r="V600" s="9" t="s">
        <v>8501</v>
      </c>
      <c r="W600" s="4"/>
      <c r="AI600" s="4"/>
      <c r="AJ600" s="4"/>
      <c r="AK600" s="4"/>
    </row>
    <row r="601" spans="1:37" x14ac:dyDescent="0.2">
      <c r="A601" s="6" t="s">
        <v>7175</v>
      </c>
      <c r="B601" s="7" t="str">
        <f>VLOOKUP(payroll_active[[#This Row],[Full Name]], [1]!all_ppl_post[#Data], 2, 0)</f>
        <v>476543400</v>
      </c>
      <c r="C601" s="8" t="s">
        <v>5799</v>
      </c>
      <c r="D601" s="8" t="s">
        <v>7176</v>
      </c>
      <c r="E601" s="8" t="s">
        <v>7177</v>
      </c>
      <c r="F601" s="8" t="s">
        <v>64</v>
      </c>
      <c r="G601" s="8"/>
      <c r="H601" s="8"/>
      <c r="I601" s="7"/>
      <c r="J601" s="8" t="s">
        <v>3476</v>
      </c>
      <c r="K601" s="8" t="str">
        <f>VLOOKUP(payroll_active[[#This Row],[Works for Corrected Majority]],[1]!Table1[#Data],2,0)</f>
        <v>476549005</v>
      </c>
      <c r="L601" s="8" t="s">
        <v>3476</v>
      </c>
      <c r="M601" s="7" t="str">
        <f>VLOOKUP(payroll_active[[#This Row],[Works for Group -OLD]], [1]!all_groups[#All], 2, 0)</f>
        <v>476549005</v>
      </c>
      <c r="N601" s="6" t="s">
        <v>63</v>
      </c>
      <c r="O601" s="6" t="s">
        <v>62</v>
      </c>
      <c r="P601" s="6" t="s">
        <v>69</v>
      </c>
      <c r="Q601" s="7"/>
      <c r="R601" s="9" t="s">
        <v>8687</v>
      </c>
      <c r="S601" s="9" t="s">
        <v>8678</v>
      </c>
      <c r="T601" s="9" t="s">
        <v>8512</v>
      </c>
      <c r="U601" s="9" t="s">
        <v>8688</v>
      </c>
      <c r="V601" s="9" t="s">
        <v>8501</v>
      </c>
      <c r="W601" s="4"/>
      <c r="AI601" s="4"/>
      <c r="AJ601" s="4"/>
      <c r="AK601" s="4"/>
    </row>
    <row r="602" spans="1:37" x14ac:dyDescent="0.2">
      <c r="A602" s="6" t="s">
        <v>7161</v>
      </c>
      <c r="B602" s="7" t="str">
        <f>VLOOKUP(payroll_active[[#This Row],[Full Name]], [1]!all_ppl_post[#Data], 2, 0)</f>
        <v>476543415</v>
      </c>
      <c r="C602" s="8" t="s">
        <v>838</v>
      </c>
      <c r="D602" s="8" t="s">
        <v>7162</v>
      </c>
      <c r="E602" s="8" t="s">
        <v>7163</v>
      </c>
      <c r="F602" s="8" t="s">
        <v>64</v>
      </c>
      <c r="G602" s="8"/>
      <c r="H602" s="8"/>
      <c r="I602" s="7"/>
      <c r="J602" s="8" t="s">
        <v>3476</v>
      </c>
      <c r="K602" s="8" t="str">
        <f>VLOOKUP(payroll_active[[#This Row],[Works for Corrected Majority]],[1]!Table1[#Data],2,0)</f>
        <v>476549005</v>
      </c>
      <c r="L602" s="8" t="s">
        <v>3476</v>
      </c>
      <c r="M602" s="7" t="str">
        <f>VLOOKUP(payroll_active[[#This Row],[Works for Group -OLD]], [1]!all_groups[#All], 2, 0)</f>
        <v>476549005</v>
      </c>
      <c r="N602" s="6" t="s">
        <v>63</v>
      </c>
      <c r="O602" s="6" t="s">
        <v>62</v>
      </c>
      <c r="P602" s="6" t="s">
        <v>69</v>
      </c>
      <c r="Q602" s="7"/>
      <c r="R602" s="9" t="s">
        <v>8689</v>
      </c>
      <c r="S602" s="9" t="s">
        <v>8678</v>
      </c>
      <c r="T602" s="9" t="s">
        <v>8512</v>
      </c>
      <c r="U602" s="9" t="s">
        <v>8690</v>
      </c>
      <c r="V602" s="9" t="s">
        <v>8501</v>
      </c>
      <c r="W602" s="4"/>
      <c r="AI602" s="4"/>
      <c r="AJ602" s="4"/>
      <c r="AK602" s="4"/>
    </row>
    <row r="603" spans="1:37" x14ac:dyDescent="0.2">
      <c r="A603" s="6" t="s">
        <v>3491</v>
      </c>
      <c r="B603" s="7" t="str">
        <f>VLOOKUP(payroll_active[[#This Row],[Full Name]], [1]!all_ppl_post[#Data], 2, 0)</f>
        <v>567678715</v>
      </c>
      <c r="C603" s="8" t="s">
        <v>3492</v>
      </c>
      <c r="D603" s="8" t="s">
        <v>3493</v>
      </c>
      <c r="E603" s="8" t="s">
        <v>3494</v>
      </c>
      <c r="F603" s="8" t="s">
        <v>64</v>
      </c>
      <c r="G603" s="8"/>
      <c r="H603" s="8"/>
      <c r="I603" s="7"/>
      <c r="J603" s="8" t="s">
        <v>3476</v>
      </c>
      <c r="K603" s="8" t="str">
        <f>VLOOKUP(payroll_active[[#This Row],[Works for Corrected Majority]],[1]!Table1[#Data],2,0)</f>
        <v>476549005</v>
      </c>
      <c r="L603" s="8" t="s">
        <v>3476</v>
      </c>
      <c r="M603" s="7" t="str">
        <f>VLOOKUP(payroll_active[[#This Row],[Works for Group -OLD]], [1]!all_groups[#All], 2, 0)</f>
        <v>476549005</v>
      </c>
      <c r="N603" s="6" t="s">
        <v>63</v>
      </c>
      <c r="O603" s="6" t="s">
        <v>62</v>
      </c>
      <c r="P603" s="6" t="s">
        <v>69</v>
      </c>
      <c r="Q603" s="7"/>
      <c r="R603" s="9" t="s">
        <v>8683</v>
      </c>
      <c r="S603" s="9" t="s">
        <v>8678</v>
      </c>
      <c r="T603" s="9" t="s">
        <v>8512</v>
      </c>
      <c r="U603" s="9" t="s">
        <v>8684</v>
      </c>
      <c r="V603" s="9" t="s">
        <v>8501</v>
      </c>
      <c r="W603" s="4"/>
      <c r="AI603" s="4"/>
      <c r="AJ603" s="4"/>
      <c r="AK603" s="4"/>
    </row>
    <row r="604" spans="1:37" x14ac:dyDescent="0.2">
      <c r="A604" s="6" t="s">
        <v>3477</v>
      </c>
      <c r="B604" s="7" t="str">
        <f>VLOOKUP(payroll_active[[#This Row],[Full Name]], [1]!all_ppl_post[#Data], 2, 0)</f>
        <v>567678720</v>
      </c>
      <c r="C604" s="8" t="s">
        <v>3478</v>
      </c>
      <c r="D604" s="8" t="s">
        <v>3479</v>
      </c>
      <c r="E604" s="8" t="s">
        <v>3480</v>
      </c>
      <c r="F604" s="8" t="s">
        <v>64</v>
      </c>
      <c r="G604" s="8"/>
      <c r="H604" s="8"/>
      <c r="I604" s="7"/>
      <c r="J604" s="8" t="s">
        <v>3476</v>
      </c>
      <c r="K604" s="8" t="str">
        <f>VLOOKUP(payroll_active[[#This Row],[Works for Corrected Majority]],[1]!Table1[#Data],2,0)</f>
        <v>476549005</v>
      </c>
      <c r="L604" s="8" t="s">
        <v>3476</v>
      </c>
      <c r="M604" s="7" t="str">
        <f>VLOOKUP(payroll_active[[#This Row],[Works for Group -OLD]], [1]!all_groups[#All], 2, 0)</f>
        <v>476549005</v>
      </c>
      <c r="N604" s="6" t="s">
        <v>63</v>
      </c>
      <c r="O604" s="6" t="s">
        <v>62</v>
      </c>
      <c r="P604" s="6" t="s">
        <v>69</v>
      </c>
      <c r="Q604" s="7"/>
      <c r="R604" s="9" t="s">
        <v>8691</v>
      </c>
      <c r="S604" s="9" t="s">
        <v>8678</v>
      </c>
      <c r="T604" s="9" t="s">
        <v>8512</v>
      </c>
      <c r="U604" s="9" t="s">
        <v>8679</v>
      </c>
      <c r="V604" s="9" t="s">
        <v>8501</v>
      </c>
      <c r="W604" s="4"/>
      <c r="AI604" s="4"/>
      <c r="AJ604" s="4"/>
      <c r="AK604" s="4"/>
    </row>
    <row r="605" spans="1:37" x14ac:dyDescent="0.2">
      <c r="A605" s="6" t="s">
        <v>399</v>
      </c>
      <c r="B605" s="7" t="str">
        <f>VLOOKUP(payroll_active[[#This Row],[Full Name]], [1]!all_ppl_post[#Data], 2, 0)</f>
        <v>1042183516</v>
      </c>
      <c r="C605" s="8" t="s">
        <v>400</v>
      </c>
      <c r="D605" s="8" t="s">
        <v>401</v>
      </c>
      <c r="E605" s="8" t="s">
        <v>402</v>
      </c>
      <c r="F605" s="8" t="s">
        <v>64</v>
      </c>
      <c r="G605" s="8"/>
      <c r="H605" s="8"/>
      <c r="I605" s="7"/>
      <c r="J605" s="8" t="s">
        <v>398</v>
      </c>
      <c r="K605" s="8" t="str">
        <f>VLOOKUP(payroll_active[[#This Row],[Works for Corrected Majority]],[1]!Table1[#Data],2,0)</f>
        <v>476549008</v>
      </c>
      <c r="L605" s="8" t="s">
        <v>398</v>
      </c>
      <c r="M605" s="7" t="str">
        <f>VLOOKUP(payroll_active[[#This Row],[Works for Group -OLD]], [1]!all_groups[#All], 2, 0)</f>
        <v>476549008</v>
      </c>
      <c r="N605" s="6" t="s">
        <v>63</v>
      </c>
      <c r="O605" s="6" t="s">
        <v>62</v>
      </c>
      <c r="P605" s="6" t="s">
        <v>69</v>
      </c>
      <c r="Q605" s="7"/>
      <c r="R605" s="9" t="s">
        <v>8697</v>
      </c>
      <c r="S605" s="9" t="s">
        <v>8693</v>
      </c>
      <c r="T605" s="9" t="s">
        <v>8512</v>
      </c>
      <c r="U605" s="9" t="s">
        <v>8698</v>
      </c>
      <c r="V605" s="9" t="s">
        <v>8501</v>
      </c>
      <c r="W605" s="4"/>
      <c r="AI605" s="4"/>
      <c r="AJ605" s="4"/>
      <c r="AK605" s="4"/>
    </row>
    <row r="606" spans="1:37" x14ac:dyDescent="0.2">
      <c r="A606" s="6" t="s">
        <v>7145</v>
      </c>
      <c r="B606" s="7" t="str">
        <f>VLOOKUP(payroll_active[[#This Row],[Full Name]], [1]!all_ppl_post[#Data], 2, 0)</f>
        <v>476543425</v>
      </c>
      <c r="C606" s="8" t="s">
        <v>1212</v>
      </c>
      <c r="D606" s="8" t="s">
        <v>5288</v>
      </c>
      <c r="E606" s="8" t="s">
        <v>7146</v>
      </c>
      <c r="F606" s="8" t="s">
        <v>64</v>
      </c>
      <c r="G606" s="8"/>
      <c r="H606" s="8"/>
      <c r="I606" s="7"/>
      <c r="J606" s="8" t="s">
        <v>398</v>
      </c>
      <c r="K606" s="8" t="str">
        <f>VLOOKUP(payroll_active[[#This Row],[Works for Corrected Majority]],[1]!Table1[#Data],2,0)</f>
        <v>476549008</v>
      </c>
      <c r="L606" s="8" t="s">
        <v>398</v>
      </c>
      <c r="M606" s="7" t="str">
        <f>VLOOKUP(payroll_active[[#This Row],[Works for Group -OLD]], [1]!all_groups[#All], 2, 0)</f>
        <v>476549008</v>
      </c>
      <c r="N606" s="6" t="s">
        <v>63</v>
      </c>
      <c r="O606" s="6" t="s">
        <v>62</v>
      </c>
      <c r="P606" s="6" t="s">
        <v>69</v>
      </c>
      <c r="Q606" s="7"/>
      <c r="R606" s="9" t="s">
        <v>8692</v>
      </c>
      <c r="S606" s="9" t="s">
        <v>8693</v>
      </c>
      <c r="T606" s="9" t="s">
        <v>8512</v>
      </c>
      <c r="U606" s="9" t="s">
        <v>8694</v>
      </c>
      <c r="V606" s="9" t="s">
        <v>8501</v>
      </c>
      <c r="W606" s="4"/>
      <c r="AI606" s="4"/>
      <c r="AJ606" s="4"/>
      <c r="AK606" s="4"/>
    </row>
    <row r="607" spans="1:37" x14ac:dyDescent="0.2">
      <c r="A607" s="6" t="s">
        <v>7058</v>
      </c>
      <c r="B607" s="7" t="str">
        <f>VLOOKUP(payroll_active[[#This Row],[Full Name]], [1]!all_ppl_post[#Data], 2, 0)</f>
        <v>476543480</v>
      </c>
      <c r="C607" s="8" t="s">
        <v>7059</v>
      </c>
      <c r="D607" s="8" t="s">
        <v>7060</v>
      </c>
      <c r="E607" s="8" t="s">
        <v>7061</v>
      </c>
      <c r="F607" s="8" t="s">
        <v>64</v>
      </c>
      <c r="G607" s="8"/>
      <c r="H607" s="8"/>
      <c r="I607" s="7"/>
      <c r="J607" s="8" t="s">
        <v>398</v>
      </c>
      <c r="K607" s="8" t="str">
        <f>VLOOKUP(payroll_active[[#This Row],[Works for Corrected Majority]],[1]!Table1[#Data],2,0)</f>
        <v>476549008</v>
      </c>
      <c r="L607" s="8" t="s">
        <v>398</v>
      </c>
      <c r="M607" s="7" t="str">
        <f>VLOOKUP(payroll_active[[#This Row],[Works for Group -OLD]], [1]!all_groups[#All], 2, 0)</f>
        <v>476549008</v>
      </c>
      <c r="N607" s="6" t="s">
        <v>63</v>
      </c>
      <c r="O607" s="6" t="s">
        <v>62</v>
      </c>
      <c r="P607" s="6" t="s">
        <v>69</v>
      </c>
      <c r="Q607" s="7"/>
      <c r="R607" s="9" t="s">
        <v>8695</v>
      </c>
      <c r="S607" s="9" t="s">
        <v>8693</v>
      </c>
      <c r="T607" s="9" t="s">
        <v>8512</v>
      </c>
      <c r="U607" s="9" t="s">
        <v>8696</v>
      </c>
      <c r="V607" s="9" t="s">
        <v>8501</v>
      </c>
      <c r="W607" s="4"/>
      <c r="AI607" s="4"/>
      <c r="AJ607" s="4"/>
      <c r="AK607" s="4"/>
    </row>
    <row r="608" spans="1:37" x14ac:dyDescent="0.2">
      <c r="A608" s="6" t="s">
        <v>7856</v>
      </c>
      <c r="B608" s="7" t="str">
        <f>VLOOKUP(payroll_active[[#This Row],[Full Name]], [1]!all_ppl_post[#Data], 2, 0)</f>
        <v>476542545</v>
      </c>
      <c r="C608" s="8" t="s">
        <v>7857</v>
      </c>
      <c r="D608" s="8" t="s">
        <v>7858</v>
      </c>
      <c r="E608" s="8" t="s">
        <v>7859</v>
      </c>
      <c r="F608" s="8" t="s">
        <v>64</v>
      </c>
      <c r="G608" s="8"/>
      <c r="H608" s="8"/>
      <c r="I608" s="7"/>
      <c r="J608" s="8" t="s">
        <v>4037</v>
      </c>
      <c r="K608" s="8" t="str">
        <f>VLOOKUP(payroll_active[[#This Row],[Works for Corrected Majority]],[1]!Table1[#Data],2,0)</f>
        <v>476549011</v>
      </c>
      <c r="L608" s="8" t="s">
        <v>4037</v>
      </c>
      <c r="M608" s="7" t="str">
        <f>VLOOKUP(payroll_active[[#This Row],[Works for Group -OLD]], [1]!all_groups[#All], 2, 0)</f>
        <v>476549011</v>
      </c>
      <c r="N608" s="6" t="s">
        <v>63</v>
      </c>
      <c r="O608" s="6" t="s">
        <v>62</v>
      </c>
      <c r="P608" s="6" t="s">
        <v>69</v>
      </c>
      <c r="Q608" s="7"/>
      <c r="R608" s="9" t="s">
        <v>8795</v>
      </c>
      <c r="S608" s="9" t="s">
        <v>8791</v>
      </c>
      <c r="T608" s="9" t="s">
        <v>8512</v>
      </c>
      <c r="U608" s="9" t="s">
        <v>8796</v>
      </c>
      <c r="V608" s="9" t="s">
        <v>8501</v>
      </c>
      <c r="W608" s="4"/>
      <c r="AI608" s="4"/>
      <c r="AJ608" s="4"/>
      <c r="AK608" s="4"/>
    </row>
    <row r="609" spans="1:37" x14ac:dyDescent="0.2">
      <c r="A609" s="6" t="s">
        <v>7040</v>
      </c>
      <c r="B609" s="7" t="str">
        <f>VLOOKUP(payroll_active[[#This Row],[Full Name]], [1]!all_ppl_post[#Data], 2, 0)</f>
        <v>476543502</v>
      </c>
      <c r="C609" s="8" t="s">
        <v>6872</v>
      </c>
      <c r="D609" s="8" t="s">
        <v>7041</v>
      </c>
      <c r="E609" s="8" t="s">
        <v>4041</v>
      </c>
      <c r="F609" s="8" t="s">
        <v>64</v>
      </c>
      <c r="G609" s="8"/>
      <c r="H609" s="8"/>
      <c r="I609" s="7"/>
      <c r="J609" s="8" t="s">
        <v>4037</v>
      </c>
      <c r="K609" s="8" t="str">
        <f>VLOOKUP(payroll_active[[#This Row],[Works for Corrected Majority]],[1]!Table1[#Data],2,0)</f>
        <v>476549011</v>
      </c>
      <c r="L609" s="8" t="s">
        <v>4037</v>
      </c>
      <c r="M609" s="7" t="str">
        <f>VLOOKUP(payroll_active[[#This Row],[Works for Group -OLD]], [1]!all_groups[#All], 2, 0)</f>
        <v>476549011</v>
      </c>
      <c r="N609" s="6" t="s">
        <v>63</v>
      </c>
      <c r="O609" s="6" t="s">
        <v>62</v>
      </c>
      <c r="P609" s="6" t="s">
        <v>69</v>
      </c>
      <c r="Q609" s="7"/>
      <c r="R609" s="9" t="s">
        <v>8790</v>
      </c>
      <c r="S609" s="9" t="s">
        <v>8791</v>
      </c>
      <c r="T609" s="9" t="s">
        <v>8512</v>
      </c>
      <c r="U609" s="9" t="s">
        <v>8792</v>
      </c>
      <c r="V609" s="9" t="s">
        <v>8501</v>
      </c>
      <c r="W609" s="4"/>
      <c r="AI609" s="4"/>
      <c r="AJ609" s="4"/>
      <c r="AK609" s="4"/>
    </row>
    <row r="610" spans="1:37" x14ac:dyDescent="0.2">
      <c r="A610" s="6" t="s">
        <v>6945</v>
      </c>
      <c r="B610" s="7" t="str">
        <f>VLOOKUP(payroll_active[[#This Row],[Full Name]], [1]!all_ppl_post[#Data], 2, 0)</f>
        <v>476543607</v>
      </c>
      <c r="C610" s="8" t="s">
        <v>6946</v>
      </c>
      <c r="D610" s="8" t="s">
        <v>6947</v>
      </c>
      <c r="E610" s="8" t="s">
        <v>6948</v>
      </c>
      <c r="F610" s="8" t="s">
        <v>64</v>
      </c>
      <c r="G610" s="8"/>
      <c r="H610" s="8"/>
      <c r="I610" s="7"/>
      <c r="J610" s="8" t="s">
        <v>4037</v>
      </c>
      <c r="K610" s="8" t="str">
        <f>VLOOKUP(payroll_active[[#This Row],[Works for Corrected Majority]],[1]!Table1[#Data],2,0)</f>
        <v>476549011</v>
      </c>
      <c r="L610" s="8" t="s">
        <v>4037</v>
      </c>
      <c r="M610" s="7" t="str">
        <f>VLOOKUP(payroll_active[[#This Row],[Works for Group -OLD]], [1]!all_groups[#All], 2, 0)</f>
        <v>476549011</v>
      </c>
      <c r="N610" s="6" t="s">
        <v>63</v>
      </c>
      <c r="O610" s="6" t="s">
        <v>62</v>
      </c>
      <c r="P610" s="6" t="s">
        <v>69</v>
      </c>
      <c r="Q610" s="7"/>
      <c r="R610" s="9" t="s">
        <v>8793</v>
      </c>
      <c r="S610" s="9" t="s">
        <v>8791</v>
      </c>
      <c r="T610" s="9" t="s">
        <v>8512</v>
      </c>
      <c r="U610" s="9" t="s">
        <v>8794</v>
      </c>
      <c r="V610" s="9" t="s">
        <v>8501</v>
      </c>
      <c r="W610" s="4"/>
      <c r="AI610" s="4"/>
      <c r="AJ610" s="4"/>
      <c r="AK610" s="4"/>
    </row>
    <row r="611" spans="1:37" x14ac:dyDescent="0.2">
      <c r="A611" s="6" t="s">
        <v>6931</v>
      </c>
      <c r="B611" s="7" t="str">
        <f>VLOOKUP(payroll_active[[#This Row],[Full Name]], [1]!all_ppl_post[#Data], 2, 0)</f>
        <v>476543615</v>
      </c>
      <c r="C611" s="8" t="s">
        <v>6932</v>
      </c>
      <c r="D611" s="8" t="s">
        <v>6933</v>
      </c>
      <c r="E611" s="8" t="s">
        <v>4041</v>
      </c>
      <c r="F611" s="8" t="s">
        <v>64</v>
      </c>
      <c r="G611" s="8"/>
      <c r="H611" s="8"/>
      <c r="I611" s="7"/>
      <c r="J611" s="8" t="s">
        <v>4037</v>
      </c>
      <c r="K611" s="8" t="str">
        <f>VLOOKUP(payroll_active[[#This Row],[Works for Corrected Majority]],[1]!Table1[#Data],2,0)</f>
        <v>476549011</v>
      </c>
      <c r="L611" s="8" t="s">
        <v>4037</v>
      </c>
      <c r="M611" s="7" t="str">
        <f>VLOOKUP(payroll_active[[#This Row],[Works for Group -OLD]], [1]!all_groups[#All], 2, 0)</f>
        <v>476549011</v>
      </c>
      <c r="N611" s="6" t="s">
        <v>63</v>
      </c>
      <c r="O611" s="6" t="s">
        <v>62</v>
      </c>
      <c r="P611" s="6" t="s">
        <v>69</v>
      </c>
      <c r="Q611" s="7"/>
      <c r="R611" s="9" t="s">
        <v>8797</v>
      </c>
      <c r="S611" s="9" t="s">
        <v>8791</v>
      </c>
      <c r="T611" s="9" t="s">
        <v>8512</v>
      </c>
      <c r="U611" s="9" t="s">
        <v>8792</v>
      </c>
      <c r="V611" s="9" t="s">
        <v>8501</v>
      </c>
      <c r="W611" s="4"/>
      <c r="AI611" s="4"/>
      <c r="AJ611" s="4"/>
      <c r="AK611" s="4"/>
    </row>
    <row r="612" spans="1:37" x14ac:dyDescent="0.2">
      <c r="A612" s="6" t="s">
        <v>4038</v>
      </c>
      <c r="B612" s="7" t="str">
        <f>VLOOKUP(payroll_active[[#This Row],[Full Name]], [1]!all_ppl_post[#Data], 2, 0)</f>
        <v>476547979</v>
      </c>
      <c r="C612" s="8" t="s">
        <v>4039</v>
      </c>
      <c r="D612" s="8" t="s">
        <v>4040</v>
      </c>
      <c r="E612" s="8" t="s">
        <v>4041</v>
      </c>
      <c r="F612" s="8" t="s">
        <v>64</v>
      </c>
      <c r="G612" s="8"/>
      <c r="H612" s="8"/>
      <c r="I612" s="7"/>
      <c r="J612" s="8" t="s">
        <v>4037</v>
      </c>
      <c r="K612" s="8" t="str">
        <f>VLOOKUP(payroll_active[[#This Row],[Works for Corrected Majority]],[1]!Table1[#Data],2,0)</f>
        <v>476549011</v>
      </c>
      <c r="L612" s="8" t="s">
        <v>4037</v>
      </c>
      <c r="M612" s="7" t="str">
        <f>VLOOKUP(payroll_active[[#This Row],[Works for Group -OLD]], [1]!all_groups[#All], 2, 0)</f>
        <v>476549011</v>
      </c>
      <c r="N612" s="6" t="s">
        <v>63</v>
      </c>
      <c r="O612" s="6" t="s">
        <v>62</v>
      </c>
      <c r="P612" s="6" t="s">
        <v>69</v>
      </c>
      <c r="Q612" s="7"/>
      <c r="R612" s="9" t="s">
        <v>8798</v>
      </c>
      <c r="S612" s="9" t="s">
        <v>8791</v>
      </c>
      <c r="T612" s="9" t="s">
        <v>8512</v>
      </c>
      <c r="U612" s="9" t="s">
        <v>8792</v>
      </c>
      <c r="V612" s="9" t="s">
        <v>8501</v>
      </c>
      <c r="W612" s="4"/>
      <c r="AI612" s="4"/>
      <c r="AJ612" s="4"/>
      <c r="AK612" s="4"/>
    </row>
    <row r="613" spans="1:37" x14ac:dyDescent="0.2">
      <c r="A613" s="6" t="s">
        <v>6902</v>
      </c>
      <c r="B613" s="7" t="str">
        <f>VLOOKUP(payroll_active[[#This Row],[Full Name]], [1]!all_ppl_post[#Data], 2, 0)</f>
        <v>476543642</v>
      </c>
      <c r="C613" s="8" t="s">
        <v>6903</v>
      </c>
      <c r="D613" s="8" t="s">
        <v>6904</v>
      </c>
      <c r="E613" s="8" t="s">
        <v>6905</v>
      </c>
      <c r="F613" s="8" t="s">
        <v>64</v>
      </c>
      <c r="G613" s="8"/>
      <c r="H613" s="8"/>
      <c r="I613" s="7"/>
      <c r="J613" s="8" t="s">
        <v>3497</v>
      </c>
      <c r="K613" s="8" t="str">
        <f>VLOOKUP(payroll_active[[#This Row],[Works for Corrected Majority]],[1]!Table1[#Data],2,0)</f>
        <v>476549014</v>
      </c>
      <c r="L613" s="8" t="s">
        <v>3497</v>
      </c>
      <c r="M613" s="7" t="str">
        <f>VLOOKUP(payroll_active[[#This Row],[Works for Group -OLD]], [1]!all_groups[#All], 2, 0)</f>
        <v>476549014</v>
      </c>
      <c r="N613" s="6" t="s">
        <v>63</v>
      </c>
      <c r="O613" s="6" t="s">
        <v>62</v>
      </c>
      <c r="P613" s="6" t="s">
        <v>69</v>
      </c>
      <c r="Q613" s="7"/>
      <c r="R613" s="9" t="s">
        <v>8799</v>
      </c>
      <c r="S613" s="9" t="s">
        <v>8800</v>
      </c>
      <c r="T613" s="9" t="s">
        <v>8512</v>
      </c>
      <c r="U613" s="9" t="s">
        <v>8801</v>
      </c>
      <c r="V613" s="9" t="s">
        <v>8501</v>
      </c>
      <c r="W613" s="4"/>
      <c r="AI613" s="4"/>
      <c r="AJ613" s="4"/>
      <c r="AK613" s="4"/>
    </row>
    <row r="614" spans="1:37" x14ac:dyDescent="0.2">
      <c r="A614" s="6" t="s">
        <v>6897</v>
      </c>
      <c r="B614" s="7" t="str">
        <f>VLOOKUP(payroll_active[[#This Row],[Full Name]], [1]!all_ppl_post[#Data], 2, 0)</f>
        <v>476543650</v>
      </c>
      <c r="C614" s="8" t="s">
        <v>6898</v>
      </c>
      <c r="D614" s="8" t="s">
        <v>1029</v>
      </c>
      <c r="E614" s="8" t="s">
        <v>6899</v>
      </c>
      <c r="F614" s="8" t="s">
        <v>64</v>
      </c>
      <c r="G614" s="8"/>
      <c r="H614" s="8"/>
      <c r="I614" s="7"/>
      <c r="J614" s="8" t="s">
        <v>3497</v>
      </c>
      <c r="K614" s="8" t="str">
        <f>VLOOKUP(payroll_active[[#This Row],[Works for Corrected Majority]],[1]!Table1[#Data],2,0)</f>
        <v>476549014</v>
      </c>
      <c r="L614" s="8" t="s">
        <v>3497</v>
      </c>
      <c r="M614" s="7" t="str">
        <f>VLOOKUP(payroll_active[[#This Row],[Works for Group -OLD]], [1]!all_groups[#All], 2, 0)</f>
        <v>476549014</v>
      </c>
      <c r="N614" s="6" t="s">
        <v>63</v>
      </c>
      <c r="O614" s="6" t="s">
        <v>62</v>
      </c>
      <c r="P614" s="6" t="s">
        <v>69</v>
      </c>
      <c r="Q614" s="7"/>
      <c r="R614" s="9" t="s">
        <v>8802</v>
      </c>
      <c r="S614" s="9" t="s">
        <v>8800</v>
      </c>
      <c r="T614" s="9" t="s">
        <v>8512</v>
      </c>
      <c r="U614" s="9" t="s">
        <v>8803</v>
      </c>
      <c r="V614" s="9" t="s">
        <v>8501</v>
      </c>
      <c r="W614" s="4"/>
      <c r="AI614" s="4"/>
      <c r="AJ614" s="4"/>
      <c r="AK614" s="4"/>
    </row>
    <row r="615" spans="1:37" x14ac:dyDescent="0.2">
      <c r="A615" s="6" t="s">
        <v>6882</v>
      </c>
      <c r="B615" s="7" t="str">
        <f>VLOOKUP(payroll_active[[#This Row],[Full Name]], [1]!all_ppl_post[#Data], 2, 0)</f>
        <v>476543681</v>
      </c>
      <c r="C615" s="8" t="s">
        <v>5668</v>
      </c>
      <c r="D615" s="8" t="s">
        <v>6883</v>
      </c>
      <c r="E615" s="8" t="s">
        <v>6884</v>
      </c>
      <c r="F615" s="8" t="s">
        <v>64</v>
      </c>
      <c r="G615" s="8"/>
      <c r="H615" s="8"/>
      <c r="I615" s="7"/>
      <c r="J615" s="8" t="s">
        <v>3497</v>
      </c>
      <c r="K615" s="8" t="str">
        <f>VLOOKUP(payroll_active[[#This Row],[Works for Corrected Majority]],[1]!Table1[#Data],2,0)</f>
        <v>476549014</v>
      </c>
      <c r="L615" s="8" t="s">
        <v>3497</v>
      </c>
      <c r="M615" s="7" t="str">
        <f>VLOOKUP(payroll_active[[#This Row],[Works for Group -OLD]], [1]!all_groups[#All], 2, 0)</f>
        <v>476549014</v>
      </c>
      <c r="N615" s="6" t="s">
        <v>63</v>
      </c>
      <c r="O615" s="6" t="s">
        <v>62</v>
      </c>
      <c r="P615" s="6" t="s">
        <v>69</v>
      </c>
      <c r="Q615" s="7"/>
      <c r="R615" s="9" t="s">
        <v>8806</v>
      </c>
      <c r="S615" s="9" t="s">
        <v>8800</v>
      </c>
      <c r="T615" s="9" t="s">
        <v>8512</v>
      </c>
      <c r="U615" s="9" t="s">
        <v>8807</v>
      </c>
      <c r="V615" s="9" t="s">
        <v>8501</v>
      </c>
      <c r="W615" s="4"/>
      <c r="AI615" s="4"/>
      <c r="AJ615" s="4"/>
      <c r="AK615" s="4"/>
    </row>
    <row r="616" spans="1:37" x14ac:dyDescent="0.2">
      <c r="A616" s="6" t="s">
        <v>3504</v>
      </c>
      <c r="B616" s="7" t="str">
        <f>VLOOKUP(payroll_active[[#This Row],[Full Name]], [1]!all_ppl_post[#Data], 2, 0)</f>
        <v>567678712</v>
      </c>
      <c r="C616" s="8" t="s">
        <v>3505</v>
      </c>
      <c r="D616" s="8" t="s">
        <v>3506</v>
      </c>
      <c r="E616" s="8" t="s">
        <v>3501</v>
      </c>
      <c r="F616" s="8" t="s">
        <v>64</v>
      </c>
      <c r="G616" s="8"/>
      <c r="H616" s="8"/>
      <c r="I616" s="7"/>
      <c r="J616" s="8" t="s">
        <v>3497</v>
      </c>
      <c r="K616" s="8" t="str">
        <f>VLOOKUP(payroll_active[[#This Row],[Works for Corrected Majority]],[1]!Table1[#Data],2,0)</f>
        <v>476549014</v>
      </c>
      <c r="L616" s="8" t="s">
        <v>3497</v>
      </c>
      <c r="M616" s="7" t="str">
        <f>VLOOKUP(payroll_active[[#This Row],[Works for Group -OLD]], [1]!all_groups[#All], 2, 0)</f>
        <v>476549014</v>
      </c>
      <c r="N616" s="6" t="s">
        <v>63</v>
      </c>
      <c r="O616" s="6" t="s">
        <v>62</v>
      </c>
      <c r="P616" s="6" t="s">
        <v>69</v>
      </c>
      <c r="Q616" s="7"/>
      <c r="R616" s="9" t="s">
        <v>8804</v>
      </c>
      <c r="S616" s="9" t="s">
        <v>8800</v>
      </c>
      <c r="T616" s="9" t="s">
        <v>8512</v>
      </c>
      <c r="U616" s="9" t="s">
        <v>8805</v>
      </c>
      <c r="V616" s="9" t="s">
        <v>8501</v>
      </c>
      <c r="W616" s="4"/>
      <c r="AI616" s="4"/>
      <c r="AJ616" s="4"/>
      <c r="AK616" s="4"/>
    </row>
    <row r="617" spans="1:37" x14ac:dyDescent="0.2">
      <c r="A617" s="6" t="s">
        <v>3498</v>
      </c>
      <c r="B617" s="7" t="str">
        <f>VLOOKUP(payroll_active[[#This Row],[Full Name]], [1]!all_ppl_post[#Data], 2, 0)</f>
        <v>567678714</v>
      </c>
      <c r="C617" s="8" t="s">
        <v>3499</v>
      </c>
      <c r="D617" s="8" t="s">
        <v>3500</v>
      </c>
      <c r="E617" s="8" t="s">
        <v>3501</v>
      </c>
      <c r="F617" s="8" t="s">
        <v>64</v>
      </c>
      <c r="G617" s="8"/>
      <c r="H617" s="8"/>
      <c r="I617" s="7"/>
      <c r="J617" s="8" t="s">
        <v>3497</v>
      </c>
      <c r="K617" s="8" t="str">
        <f>VLOOKUP(payroll_active[[#This Row],[Works for Corrected Majority]],[1]!Table1[#Data],2,0)</f>
        <v>476549014</v>
      </c>
      <c r="L617" s="8" t="s">
        <v>3497</v>
      </c>
      <c r="M617" s="7" t="str">
        <f>VLOOKUP(payroll_active[[#This Row],[Works for Group -OLD]], [1]!all_groups[#All], 2, 0)</f>
        <v>476549014</v>
      </c>
      <c r="N617" s="6" t="s">
        <v>63</v>
      </c>
      <c r="O617" s="6" t="s">
        <v>62</v>
      </c>
      <c r="P617" s="6" t="s">
        <v>69</v>
      </c>
      <c r="Q617" s="7"/>
      <c r="R617" s="9" t="s">
        <v>8808</v>
      </c>
      <c r="S617" s="9" t="s">
        <v>8800</v>
      </c>
      <c r="T617" s="9" t="s">
        <v>8512</v>
      </c>
      <c r="U617" s="9" t="s">
        <v>8805</v>
      </c>
      <c r="V617" s="9" t="s">
        <v>8501</v>
      </c>
      <c r="W617" s="4"/>
      <c r="AI617" s="4"/>
      <c r="AJ617" s="4"/>
      <c r="AK617" s="4"/>
    </row>
    <row r="618" spans="1:37" x14ac:dyDescent="0.2">
      <c r="A618" s="6" t="s">
        <v>6274</v>
      </c>
      <c r="B618" s="7" t="str">
        <f>VLOOKUP(payroll_active[[#This Row],[Full Name]], [1]!all_ppl_post[#Data], 2, 0)</f>
        <v>476544460</v>
      </c>
      <c r="C618" s="8" t="s">
        <v>2147</v>
      </c>
      <c r="D618" s="8" t="s">
        <v>6275</v>
      </c>
      <c r="E618" s="8" t="s">
        <v>402</v>
      </c>
      <c r="F618" s="8" t="s">
        <v>64</v>
      </c>
      <c r="G618" s="8"/>
      <c r="H618" s="8"/>
      <c r="I618" s="7"/>
      <c r="J618" s="8" t="s">
        <v>4438</v>
      </c>
      <c r="K618" s="8" t="str">
        <f>VLOOKUP(payroll_active[[#This Row],[Works for Corrected Majority]],[1]!Table1[#Data],2,0)</f>
        <v>476549117</v>
      </c>
      <c r="L618" s="8" t="s">
        <v>4438</v>
      </c>
      <c r="M618" s="7" t="str">
        <f>VLOOKUP(payroll_active[[#This Row],[Works for Group -OLD]], [1]!all_groups[#All], 2, 0)</f>
        <v>476549117</v>
      </c>
      <c r="N618" s="6" t="s">
        <v>63</v>
      </c>
      <c r="O618" s="6" t="s">
        <v>62</v>
      </c>
      <c r="P618" s="6" t="s">
        <v>69</v>
      </c>
      <c r="Q618" s="7"/>
      <c r="R618" s="9" t="s">
        <v>9174</v>
      </c>
      <c r="S618" s="9" t="s">
        <v>9175</v>
      </c>
      <c r="T618" s="9" t="s">
        <v>8512</v>
      </c>
      <c r="U618" s="9" t="s">
        <v>8698</v>
      </c>
      <c r="V618" s="9" t="s">
        <v>8501</v>
      </c>
      <c r="W618" s="4"/>
      <c r="AI618" s="4"/>
      <c r="AJ618" s="4"/>
      <c r="AK618" s="4"/>
    </row>
    <row r="619" spans="1:37" x14ac:dyDescent="0.2">
      <c r="A619" s="6" t="s">
        <v>4439</v>
      </c>
      <c r="B619" s="7" t="str">
        <f>VLOOKUP(payroll_active[[#This Row],[Full Name]], [1]!all_ppl_post[#Data], 2, 0)</f>
        <v>476547077</v>
      </c>
      <c r="C619" s="8" t="s">
        <v>1491</v>
      </c>
      <c r="D619" s="8" t="s">
        <v>3366</v>
      </c>
      <c r="E619" s="8" t="s">
        <v>4440</v>
      </c>
      <c r="F619" s="8" t="s">
        <v>64</v>
      </c>
      <c r="G619" s="8"/>
      <c r="H619" s="8"/>
      <c r="I619" s="7"/>
      <c r="J619" s="8" t="s">
        <v>4438</v>
      </c>
      <c r="K619" s="8" t="str">
        <f>VLOOKUP(payroll_active[[#This Row],[Works for Corrected Majority]],[1]!Table1[#Data],2,0)</f>
        <v>476549117</v>
      </c>
      <c r="L619" s="8" t="s">
        <v>4438</v>
      </c>
      <c r="M619" s="7" t="str">
        <f>VLOOKUP(payroll_active[[#This Row],[Works for Group -OLD]], [1]!all_groups[#All], 2, 0)</f>
        <v>476549117</v>
      </c>
      <c r="N619" s="6" t="s">
        <v>63</v>
      </c>
      <c r="O619" s="6" t="s">
        <v>62</v>
      </c>
      <c r="P619" s="6" t="s">
        <v>69</v>
      </c>
      <c r="Q619" s="7"/>
      <c r="R619" s="9" t="s">
        <v>9176</v>
      </c>
      <c r="S619" s="9" t="s">
        <v>9175</v>
      </c>
      <c r="T619" s="9" t="s">
        <v>8512</v>
      </c>
      <c r="U619" s="9" t="s">
        <v>9177</v>
      </c>
      <c r="V619" s="9" t="s">
        <v>8501</v>
      </c>
      <c r="W619" s="4"/>
      <c r="AI619" s="4"/>
      <c r="AJ619" s="4"/>
      <c r="AK619" s="4"/>
    </row>
    <row r="620" spans="1:37" x14ac:dyDescent="0.2">
      <c r="A620" s="6" t="s">
        <v>6248</v>
      </c>
      <c r="B620" s="7" t="str">
        <f>VLOOKUP(payroll_active[[#This Row],[Full Name]], [1]!all_ppl_post[#Data], 2, 0)</f>
        <v>476544468</v>
      </c>
      <c r="C620" s="8" t="s">
        <v>6249</v>
      </c>
      <c r="D620" s="8" t="s">
        <v>6250</v>
      </c>
      <c r="E620" s="8" t="s">
        <v>6251</v>
      </c>
      <c r="F620" s="8" t="s">
        <v>64</v>
      </c>
      <c r="G620" s="8"/>
      <c r="H620" s="8"/>
      <c r="I620" s="7"/>
      <c r="J620" s="8" t="s">
        <v>1805</v>
      </c>
      <c r="K620" s="8" t="str">
        <f>VLOOKUP(payroll_active[[#This Row],[Works for Corrected Majority]],[1]!Table1[#Data],2,0)</f>
        <v>476549119</v>
      </c>
      <c r="L620" s="8" t="s">
        <v>1805</v>
      </c>
      <c r="M620" s="7" t="str">
        <f>VLOOKUP(payroll_active[[#This Row],[Works for Group -OLD]], [1]!all_groups[#All], 2, 0)</f>
        <v>476549119</v>
      </c>
      <c r="N620" s="6" t="s">
        <v>63</v>
      </c>
      <c r="O620" s="6" t="s">
        <v>62</v>
      </c>
      <c r="P620" s="6" t="s">
        <v>69</v>
      </c>
      <c r="Q620" s="7"/>
      <c r="R620" s="9" t="s">
        <v>9181</v>
      </c>
      <c r="S620" s="9" t="s">
        <v>9179</v>
      </c>
      <c r="T620" s="9" t="s">
        <v>8512</v>
      </c>
      <c r="U620" s="9" t="s">
        <v>9182</v>
      </c>
      <c r="V620" s="9" t="s">
        <v>8501</v>
      </c>
      <c r="W620" s="4"/>
      <c r="AI620" s="4"/>
      <c r="AJ620" s="4"/>
      <c r="AK620" s="4"/>
    </row>
    <row r="621" spans="1:37" x14ac:dyDescent="0.2">
      <c r="A621" s="6" t="s">
        <v>2199</v>
      </c>
      <c r="B621" s="7" t="str">
        <f>VLOOKUP(payroll_active[[#This Row],[Full Name]], [1]!all_ppl_post[#Data], 2, 0)</f>
        <v>681225364</v>
      </c>
      <c r="C621" s="8" t="s">
        <v>2200</v>
      </c>
      <c r="D621" s="8" t="s">
        <v>2201</v>
      </c>
      <c r="E621" s="8" t="s">
        <v>2202</v>
      </c>
      <c r="F621" s="8" t="s">
        <v>64</v>
      </c>
      <c r="G621" s="8"/>
      <c r="H621" s="8"/>
      <c r="I621" s="7"/>
      <c r="J621" s="8" t="s">
        <v>1805</v>
      </c>
      <c r="K621" s="8" t="str">
        <f>VLOOKUP(payroll_active[[#This Row],[Works for Corrected Majority]],[1]!Table1[#Data],2,0)</f>
        <v>476549119</v>
      </c>
      <c r="L621" s="8" t="s">
        <v>1805</v>
      </c>
      <c r="M621" s="7" t="str">
        <f>VLOOKUP(payroll_active[[#This Row],[Works for Group -OLD]], [1]!all_groups[#All], 2, 0)</f>
        <v>476549119</v>
      </c>
      <c r="N621" s="6" t="s">
        <v>63</v>
      </c>
      <c r="O621" s="6" t="s">
        <v>62</v>
      </c>
      <c r="P621" s="6" t="s">
        <v>69</v>
      </c>
      <c r="Q621" s="7"/>
      <c r="R621" s="9" t="s">
        <v>9178</v>
      </c>
      <c r="S621" s="9" t="s">
        <v>9179</v>
      </c>
      <c r="T621" s="9" t="s">
        <v>8512</v>
      </c>
      <c r="U621" s="9" t="s">
        <v>9180</v>
      </c>
      <c r="V621" s="9" t="s">
        <v>8501</v>
      </c>
      <c r="W621" s="4"/>
      <c r="AI621" s="4"/>
      <c r="AJ621" s="4"/>
      <c r="AK621" s="4"/>
    </row>
    <row r="622" spans="1:37" x14ac:dyDescent="0.2">
      <c r="A622" s="6" t="s">
        <v>6201</v>
      </c>
      <c r="B622" s="7" t="str">
        <f>VLOOKUP(payroll_active[[#This Row],[Full Name]], [1]!all_ppl_post[#Data], 2, 0)</f>
        <v>476544547</v>
      </c>
      <c r="C622" s="8" t="s">
        <v>6202</v>
      </c>
      <c r="D622" s="8" t="s">
        <v>6203</v>
      </c>
      <c r="E622" s="8" t="s">
        <v>6204</v>
      </c>
      <c r="F622" s="8" t="s">
        <v>64</v>
      </c>
      <c r="G622" s="8"/>
      <c r="H622" s="8"/>
      <c r="I622" s="7"/>
      <c r="J622" s="8" t="s">
        <v>1798</v>
      </c>
      <c r="K622" s="8" t="str">
        <f>VLOOKUP(payroll_active[[#This Row],[Works for Corrected Majority]],[1]!Table1[#Data],2,0)</f>
        <v>476549124</v>
      </c>
      <c r="L622" s="8" t="s">
        <v>1798</v>
      </c>
      <c r="M622" s="7" t="str">
        <f>VLOOKUP(payroll_active[[#This Row],[Works for Group -OLD]], [1]!all_groups[#All], 2, 0)</f>
        <v>476549124</v>
      </c>
      <c r="N622" s="6" t="s">
        <v>63</v>
      </c>
      <c r="O622" s="6" t="s">
        <v>62</v>
      </c>
      <c r="P622" s="6" t="s">
        <v>69</v>
      </c>
      <c r="Q622" s="7"/>
      <c r="R622" s="9" t="s">
        <v>9183</v>
      </c>
      <c r="S622" s="9" t="s">
        <v>9184</v>
      </c>
      <c r="T622" s="9" t="s">
        <v>8512</v>
      </c>
      <c r="U622" s="9" t="s">
        <v>9185</v>
      </c>
      <c r="V622" s="9" t="s">
        <v>9186</v>
      </c>
      <c r="W622" s="4"/>
      <c r="AI622" s="4"/>
      <c r="AJ622" s="4"/>
      <c r="AK622" s="4"/>
    </row>
    <row r="623" spans="1:37" x14ac:dyDescent="0.2">
      <c r="A623" s="6" t="s">
        <v>6186</v>
      </c>
      <c r="B623" s="7" t="str">
        <f>VLOOKUP(payroll_active[[#This Row],[Full Name]], [1]!all_ppl_post[#Data], 2, 0)</f>
        <v>476544560</v>
      </c>
      <c r="C623" s="8" t="s">
        <v>6187</v>
      </c>
      <c r="D623" s="8" t="s">
        <v>1927</v>
      </c>
      <c r="E623" s="8" t="s">
        <v>6188</v>
      </c>
      <c r="F623" s="8" t="s">
        <v>64</v>
      </c>
      <c r="G623" s="8"/>
      <c r="H623" s="8"/>
      <c r="I623" s="7"/>
      <c r="J623" s="8" t="s">
        <v>1798</v>
      </c>
      <c r="K623" s="8" t="str">
        <f>VLOOKUP(payroll_active[[#This Row],[Works for Corrected Majority]],[1]!Table1[#Data],2,0)</f>
        <v>476549124</v>
      </c>
      <c r="L623" s="8" t="s">
        <v>1798</v>
      </c>
      <c r="M623" s="7" t="str">
        <f>VLOOKUP(payroll_active[[#This Row],[Works for Group -OLD]], [1]!all_groups[#All], 2, 0)</f>
        <v>476549124</v>
      </c>
      <c r="N623" s="6" t="s">
        <v>63</v>
      </c>
      <c r="O623" s="6" t="s">
        <v>62</v>
      </c>
      <c r="P623" s="6" t="s">
        <v>69</v>
      </c>
      <c r="Q623" s="7"/>
      <c r="R623" s="9" t="s">
        <v>9187</v>
      </c>
      <c r="S623" s="9" t="s">
        <v>9184</v>
      </c>
      <c r="T623" s="9" t="s">
        <v>8512</v>
      </c>
      <c r="U623" s="9" t="s">
        <v>9188</v>
      </c>
      <c r="V623" s="9" t="s">
        <v>9186</v>
      </c>
      <c r="W623" s="4"/>
      <c r="AI623" s="4"/>
      <c r="AJ623" s="4"/>
      <c r="AK623" s="4"/>
    </row>
    <row r="624" spans="1:37" x14ac:dyDescent="0.2">
      <c r="A624" s="6" t="s">
        <v>6171</v>
      </c>
      <c r="B624" s="7" t="str">
        <f>VLOOKUP(payroll_active[[#This Row],[Full Name]], [1]!all_ppl_post[#Data], 2, 0)</f>
        <v>476544586</v>
      </c>
      <c r="C624" s="8" t="s">
        <v>6172</v>
      </c>
      <c r="D624" s="8" t="s">
        <v>6173</v>
      </c>
      <c r="E624" s="8" t="s">
        <v>350</v>
      </c>
      <c r="F624" s="8" t="s">
        <v>64</v>
      </c>
      <c r="G624" s="8"/>
      <c r="H624" s="8"/>
      <c r="I624" s="7"/>
      <c r="J624" s="8" t="s">
        <v>1798</v>
      </c>
      <c r="K624" s="8" t="str">
        <f>VLOOKUP(payroll_active[[#This Row],[Works for Corrected Majority]],[1]!Table1[#Data],2,0)</f>
        <v>476549124</v>
      </c>
      <c r="L624" s="8" t="s">
        <v>1798</v>
      </c>
      <c r="M624" s="7" t="str">
        <f>VLOOKUP(payroll_active[[#This Row],[Works for Group -OLD]], [1]!all_groups[#All], 2, 0)</f>
        <v>476549124</v>
      </c>
      <c r="N624" s="6" t="s">
        <v>63</v>
      </c>
      <c r="O624" s="6" t="s">
        <v>62</v>
      </c>
      <c r="P624" s="6" t="s">
        <v>69</v>
      </c>
      <c r="Q624" s="7"/>
      <c r="R624" s="9" t="s">
        <v>9194</v>
      </c>
      <c r="S624" s="9" t="s">
        <v>9184</v>
      </c>
      <c r="T624" s="9" t="s">
        <v>8512</v>
      </c>
      <c r="U624" s="9" t="s">
        <v>8578</v>
      </c>
      <c r="V624" s="9" t="s">
        <v>9186</v>
      </c>
      <c r="W624" s="4"/>
      <c r="AI624" s="4"/>
      <c r="AJ624" s="4"/>
      <c r="AK624" s="4"/>
    </row>
    <row r="625" spans="1:37" x14ac:dyDescent="0.2">
      <c r="A625" s="6" t="s">
        <v>5871</v>
      </c>
      <c r="B625" s="7" t="str">
        <f>VLOOKUP(payroll_active[[#This Row],[Full Name]], [1]!all_ppl_post[#Data], 2, 0)</f>
        <v>476544939</v>
      </c>
      <c r="C625" s="8" t="s">
        <v>5872</v>
      </c>
      <c r="D625" s="8" t="s">
        <v>993</v>
      </c>
      <c r="E625" s="8" t="s">
        <v>3243</v>
      </c>
      <c r="F625" s="8" t="s">
        <v>64</v>
      </c>
      <c r="G625" s="8"/>
      <c r="H625" s="8"/>
      <c r="I625" s="7"/>
      <c r="J625" s="8" t="s">
        <v>1798</v>
      </c>
      <c r="K625" s="8" t="str">
        <f>VLOOKUP(payroll_active[[#This Row],[Works for Corrected Majority]],[1]!Table1[#Data],2,0)</f>
        <v>476549124</v>
      </c>
      <c r="L625" s="8" t="s">
        <v>1798</v>
      </c>
      <c r="M625" s="7" t="str">
        <f>VLOOKUP(payroll_active[[#This Row],[Works for Group -OLD]], [1]!all_groups[#All], 2, 0)</f>
        <v>476549124</v>
      </c>
      <c r="N625" s="6" t="s">
        <v>63</v>
      </c>
      <c r="O625" s="6" t="s">
        <v>62</v>
      </c>
      <c r="P625" s="6" t="s">
        <v>69</v>
      </c>
      <c r="Q625" s="7"/>
      <c r="R625" s="9" t="s">
        <v>9189</v>
      </c>
      <c r="S625" s="9" t="s">
        <v>9184</v>
      </c>
      <c r="T625" s="9" t="s">
        <v>8512</v>
      </c>
      <c r="U625" s="9" t="s">
        <v>9190</v>
      </c>
      <c r="V625" s="9" t="s">
        <v>9186</v>
      </c>
      <c r="W625" s="4"/>
      <c r="AI625" s="4"/>
      <c r="AJ625" s="4"/>
      <c r="AK625" s="4"/>
    </row>
    <row r="626" spans="1:37" x14ac:dyDescent="0.2">
      <c r="A626" s="6" t="s">
        <v>2195</v>
      </c>
      <c r="B626" s="7" t="str">
        <f>VLOOKUP(payroll_active[[#This Row],[Full Name]], [1]!all_ppl_post[#Data], 2, 0)</f>
        <v>681225366</v>
      </c>
      <c r="C626" s="8" t="s">
        <v>721</v>
      </c>
      <c r="D626" s="8" t="s">
        <v>2196</v>
      </c>
      <c r="E626" s="8" t="s">
        <v>135</v>
      </c>
      <c r="F626" s="8" t="s">
        <v>64</v>
      </c>
      <c r="G626" s="8"/>
      <c r="H626" s="8"/>
      <c r="I626" s="7"/>
      <c r="J626" s="8" t="s">
        <v>1798</v>
      </c>
      <c r="K626" s="8" t="str">
        <f>VLOOKUP(payroll_active[[#This Row],[Works for Corrected Majority]],[1]!Table1[#Data],2,0)</f>
        <v>476549124</v>
      </c>
      <c r="L626" s="8" t="s">
        <v>1798</v>
      </c>
      <c r="M626" s="7" t="str">
        <f>VLOOKUP(payroll_active[[#This Row],[Works for Group -OLD]], [1]!all_groups[#All], 2, 0)</f>
        <v>476549124</v>
      </c>
      <c r="N626" s="6" t="s">
        <v>63</v>
      </c>
      <c r="O626" s="6" t="s">
        <v>62</v>
      </c>
      <c r="P626" s="6" t="s">
        <v>69</v>
      </c>
      <c r="Q626" s="7"/>
      <c r="R626" s="9" t="s">
        <v>9193</v>
      </c>
      <c r="S626" s="9" t="s">
        <v>9184</v>
      </c>
      <c r="T626" s="9" t="s">
        <v>8512</v>
      </c>
      <c r="U626" s="9" t="s">
        <v>8625</v>
      </c>
      <c r="V626" s="9" t="s">
        <v>9186</v>
      </c>
      <c r="W626" s="4"/>
      <c r="AI626" s="4"/>
      <c r="AJ626" s="4"/>
      <c r="AK626" s="4"/>
    </row>
    <row r="627" spans="1:37" x14ac:dyDescent="0.2">
      <c r="A627" s="6" t="s">
        <v>1799</v>
      </c>
      <c r="B627" s="7" t="str">
        <f>VLOOKUP(payroll_active[[#This Row],[Full Name]], [1]!all_ppl_post[#Data], 2, 0)</f>
        <v>765291094</v>
      </c>
      <c r="C627" s="8" t="s">
        <v>1800</v>
      </c>
      <c r="D627" s="8" t="s">
        <v>1801</v>
      </c>
      <c r="E627" s="8" t="s">
        <v>1802</v>
      </c>
      <c r="F627" s="8" t="s">
        <v>64</v>
      </c>
      <c r="G627" s="8"/>
      <c r="H627" s="8"/>
      <c r="I627" s="7"/>
      <c r="J627" s="8" t="s">
        <v>1798</v>
      </c>
      <c r="K627" s="8" t="str">
        <f>VLOOKUP(payroll_active[[#This Row],[Works for Corrected Majority]],[1]!Table1[#Data],2,0)</f>
        <v>476549124</v>
      </c>
      <c r="L627" s="8" t="s">
        <v>1798</v>
      </c>
      <c r="M627" s="7" t="str">
        <f>VLOOKUP(payroll_active[[#This Row],[Works for Group -OLD]], [1]!all_groups[#All], 2, 0)</f>
        <v>476549124</v>
      </c>
      <c r="N627" s="6" t="s">
        <v>63</v>
      </c>
      <c r="O627" s="6" t="s">
        <v>62</v>
      </c>
      <c r="P627" s="6" t="s">
        <v>69</v>
      </c>
      <c r="Q627" s="7"/>
      <c r="R627" s="9" t="s">
        <v>9191</v>
      </c>
      <c r="S627" s="9" t="s">
        <v>9184</v>
      </c>
      <c r="T627" s="9" t="s">
        <v>8512</v>
      </c>
      <c r="U627" s="9" t="s">
        <v>9192</v>
      </c>
      <c r="V627" s="9" t="s">
        <v>9186</v>
      </c>
      <c r="W627" s="4"/>
      <c r="AI627" s="4"/>
      <c r="AJ627" s="4"/>
      <c r="AK627" s="4"/>
    </row>
    <row r="628" spans="1:37" x14ac:dyDescent="0.2">
      <c r="A628" s="6" t="s">
        <v>6156</v>
      </c>
      <c r="B628" s="7" t="str">
        <f>VLOOKUP(payroll_active[[#This Row],[Full Name]], [1]!all_ppl_post[#Data], 2, 0)</f>
        <v>476544596</v>
      </c>
      <c r="C628" s="8" t="s">
        <v>6157</v>
      </c>
      <c r="D628" s="8" t="s">
        <v>6158</v>
      </c>
      <c r="E628" s="8" t="s">
        <v>1795</v>
      </c>
      <c r="F628" s="8" t="s">
        <v>64</v>
      </c>
      <c r="G628" s="8"/>
      <c r="H628" s="8"/>
      <c r="I628" s="7"/>
      <c r="J628" s="8" t="s">
        <v>1791</v>
      </c>
      <c r="K628" s="8" t="str">
        <f>VLOOKUP(payroll_active[[#This Row],[Works for Corrected Majority]],[1]!Table1[#Data],2,0)</f>
        <v>476549127</v>
      </c>
      <c r="L628" s="8" t="s">
        <v>1791</v>
      </c>
      <c r="M628" s="7" t="str">
        <f>VLOOKUP(payroll_active[[#This Row],[Works for Group -OLD]], [1]!all_groups[#All], 2, 0)</f>
        <v>476549127</v>
      </c>
      <c r="N628" s="6" t="s">
        <v>63</v>
      </c>
      <c r="O628" s="6" t="s">
        <v>62</v>
      </c>
      <c r="P628" s="6" t="s">
        <v>69</v>
      </c>
      <c r="Q628" s="7"/>
      <c r="R628" s="9" t="s">
        <v>9198</v>
      </c>
      <c r="S628" s="9" t="s">
        <v>9196</v>
      </c>
      <c r="T628" s="9" t="s">
        <v>8512</v>
      </c>
      <c r="U628" s="9" t="s">
        <v>9197</v>
      </c>
      <c r="V628" s="9" t="s">
        <v>9186</v>
      </c>
      <c r="W628" s="4"/>
      <c r="AI628" s="4"/>
      <c r="AJ628" s="4"/>
      <c r="AK628" s="4"/>
    </row>
    <row r="629" spans="1:37" x14ac:dyDescent="0.2">
      <c r="A629" s="6" t="s">
        <v>6074</v>
      </c>
      <c r="B629" s="7" t="str">
        <f>VLOOKUP(payroll_active[[#This Row],[Full Name]], [1]!all_ppl_post[#Data], 2, 0)</f>
        <v>476544654</v>
      </c>
      <c r="C629" s="8" t="s">
        <v>6075</v>
      </c>
      <c r="D629" s="8" t="s">
        <v>6076</v>
      </c>
      <c r="E629" s="8" t="s">
        <v>402</v>
      </c>
      <c r="F629" s="8" t="s">
        <v>64</v>
      </c>
      <c r="G629" s="8"/>
      <c r="H629" s="8"/>
      <c r="I629" s="7"/>
      <c r="J629" s="8" t="s">
        <v>1791</v>
      </c>
      <c r="K629" s="8" t="str">
        <f>VLOOKUP(payroll_active[[#This Row],[Works for Corrected Majority]],[1]!Table1[#Data],2,0)</f>
        <v>476549127</v>
      </c>
      <c r="L629" s="8" t="s">
        <v>1791</v>
      </c>
      <c r="M629" s="7" t="str">
        <f>VLOOKUP(payroll_active[[#This Row],[Works for Group -OLD]], [1]!all_groups[#All], 2, 0)</f>
        <v>476549127</v>
      </c>
      <c r="N629" s="6" t="s">
        <v>63</v>
      </c>
      <c r="O629" s="6" t="s">
        <v>62</v>
      </c>
      <c r="P629" s="6" t="s">
        <v>69</v>
      </c>
      <c r="Q629" s="7"/>
      <c r="R629" s="9" t="s">
        <v>9199</v>
      </c>
      <c r="S629" s="9" t="s">
        <v>9196</v>
      </c>
      <c r="T629" s="9" t="s">
        <v>8512</v>
      </c>
      <c r="U629" s="9" t="s">
        <v>8698</v>
      </c>
      <c r="V629" s="9" t="s">
        <v>9186</v>
      </c>
      <c r="W629" s="4"/>
      <c r="AI629" s="4"/>
      <c r="AJ629" s="4"/>
      <c r="AK629" s="4"/>
    </row>
    <row r="630" spans="1:37" x14ac:dyDescent="0.2">
      <c r="A630" s="6" t="s">
        <v>1792</v>
      </c>
      <c r="B630" s="7" t="str">
        <f>VLOOKUP(payroll_active[[#This Row],[Full Name]], [1]!all_ppl_post[#Data], 2, 0)</f>
        <v>765291095</v>
      </c>
      <c r="C630" s="8" t="s">
        <v>1793</v>
      </c>
      <c r="D630" s="8" t="s">
        <v>1794</v>
      </c>
      <c r="E630" s="8" t="s">
        <v>1795</v>
      </c>
      <c r="F630" s="8" t="s">
        <v>64</v>
      </c>
      <c r="G630" s="8"/>
      <c r="H630" s="8"/>
      <c r="I630" s="7"/>
      <c r="J630" s="8" t="s">
        <v>1791</v>
      </c>
      <c r="K630" s="8" t="str">
        <f>VLOOKUP(payroll_active[[#This Row],[Works for Corrected Majority]],[1]!Table1[#Data],2,0)</f>
        <v>476549127</v>
      </c>
      <c r="L630" s="8" t="s">
        <v>1791</v>
      </c>
      <c r="M630" s="7" t="str">
        <f>VLOOKUP(payroll_active[[#This Row],[Works for Group -OLD]], [1]!all_groups[#All], 2, 0)</f>
        <v>476549127</v>
      </c>
      <c r="N630" s="6" t="s">
        <v>63</v>
      </c>
      <c r="O630" s="6" t="s">
        <v>62</v>
      </c>
      <c r="P630" s="6" t="s">
        <v>69</v>
      </c>
      <c r="Q630" s="7"/>
      <c r="R630" s="9" t="s">
        <v>9195</v>
      </c>
      <c r="S630" s="9" t="s">
        <v>9196</v>
      </c>
      <c r="T630" s="9" t="s">
        <v>8512</v>
      </c>
      <c r="U630" s="9" t="s">
        <v>9197</v>
      </c>
      <c r="V630" s="9" t="s">
        <v>9186</v>
      </c>
      <c r="W630" s="4"/>
      <c r="AI630" s="4"/>
      <c r="AJ630" s="4"/>
      <c r="AK630" s="4"/>
    </row>
    <row r="631" spans="1:37" x14ac:dyDescent="0.2">
      <c r="A631" s="6" t="s">
        <v>6070</v>
      </c>
      <c r="B631" s="7" t="str">
        <f>VLOOKUP(payroll_active[[#This Row],[Full Name]], [1]!all_ppl_post[#Data], 2, 0)</f>
        <v>476544661</v>
      </c>
      <c r="C631" s="8" t="s">
        <v>1212</v>
      </c>
      <c r="D631" s="8" t="s">
        <v>6071</v>
      </c>
      <c r="E631" s="8" t="s">
        <v>6050</v>
      </c>
      <c r="F631" s="8" t="s">
        <v>64</v>
      </c>
      <c r="G631" s="8"/>
      <c r="H631" s="8"/>
      <c r="I631" s="7"/>
      <c r="J631" s="8" t="s">
        <v>5948</v>
      </c>
      <c r="K631" s="8" t="str">
        <f>VLOOKUP(payroll_active[[#This Row],[Works for Corrected Majority]],[1]!Table1[#Data],2,0)</f>
        <v>476549132</v>
      </c>
      <c r="L631" s="8" t="s">
        <v>5948</v>
      </c>
      <c r="M631" s="7" t="str">
        <f>VLOOKUP(payroll_active[[#This Row],[Works for Group -OLD]], [1]!all_groups[#All], 2, 0)</f>
        <v>476549132</v>
      </c>
      <c r="N631" s="6" t="s">
        <v>63</v>
      </c>
      <c r="O631" s="6" t="s">
        <v>62</v>
      </c>
      <c r="P631" s="6" t="s">
        <v>69</v>
      </c>
      <c r="Q631" s="7"/>
      <c r="R631" s="9" t="s">
        <v>9200</v>
      </c>
      <c r="S631" s="9" t="s">
        <v>9201</v>
      </c>
      <c r="T631" s="9" t="s">
        <v>8512</v>
      </c>
      <c r="U631" s="9" t="s">
        <v>9202</v>
      </c>
      <c r="V631" s="9" t="s">
        <v>9186</v>
      </c>
      <c r="W631" s="4"/>
      <c r="AI631" s="4"/>
      <c r="AJ631" s="4"/>
      <c r="AK631" s="4"/>
    </row>
    <row r="632" spans="1:37" x14ac:dyDescent="0.2">
      <c r="A632" s="6" t="s">
        <v>6059</v>
      </c>
      <c r="B632" s="7" t="str">
        <f>VLOOKUP(payroll_active[[#This Row],[Full Name]], [1]!all_ppl_post[#Data], 2, 0)</f>
        <v>476544670</v>
      </c>
      <c r="C632" s="8" t="s">
        <v>3545</v>
      </c>
      <c r="D632" s="8" t="s">
        <v>6060</v>
      </c>
      <c r="E632" s="8" t="s">
        <v>5977</v>
      </c>
      <c r="F632" s="8" t="s">
        <v>64</v>
      </c>
      <c r="G632" s="8"/>
      <c r="H632" s="8"/>
      <c r="I632" s="7"/>
      <c r="J632" s="8" t="s">
        <v>5948</v>
      </c>
      <c r="K632" s="8" t="str">
        <f>VLOOKUP(payroll_active[[#This Row],[Works for Corrected Majority]],[1]!Table1[#Data],2,0)</f>
        <v>476549132</v>
      </c>
      <c r="L632" s="8" t="s">
        <v>5948</v>
      </c>
      <c r="M632" s="7" t="str">
        <f>VLOOKUP(payroll_active[[#This Row],[Works for Group -OLD]], [1]!all_groups[#All], 2, 0)</f>
        <v>476549132</v>
      </c>
      <c r="N632" s="6" t="s">
        <v>63</v>
      </c>
      <c r="O632" s="6" t="s">
        <v>62</v>
      </c>
      <c r="P632" s="6" t="s">
        <v>69</v>
      </c>
      <c r="Q632" s="7"/>
      <c r="R632" s="9" t="s">
        <v>9203</v>
      </c>
      <c r="S632" s="9" t="s">
        <v>9201</v>
      </c>
      <c r="T632" s="9" t="s">
        <v>8512</v>
      </c>
      <c r="U632" s="9" t="s">
        <v>9204</v>
      </c>
      <c r="V632" s="9" t="s">
        <v>9186</v>
      </c>
      <c r="W632" s="4"/>
      <c r="AI632" s="4"/>
      <c r="AJ632" s="4"/>
      <c r="AK632" s="4"/>
    </row>
    <row r="633" spans="1:37" x14ac:dyDescent="0.2">
      <c r="A633" s="6" t="s">
        <v>6047</v>
      </c>
      <c r="B633" s="7" t="str">
        <f>VLOOKUP(payroll_active[[#This Row],[Full Name]], [1]!all_ppl_post[#Data], 2, 0)</f>
        <v>476544691</v>
      </c>
      <c r="C633" s="8" t="s">
        <v>6048</v>
      </c>
      <c r="D633" s="8" t="s">
        <v>6049</v>
      </c>
      <c r="E633" s="8" t="s">
        <v>6050</v>
      </c>
      <c r="F633" s="8" t="s">
        <v>64</v>
      </c>
      <c r="G633" s="8"/>
      <c r="H633" s="8"/>
      <c r="I633" s="7"/>
      <c r="J633" s="8" t="s">
        <v>5948</v>
      </c>
      <c r="K633" s="8" t="str">
        <f>VLOOKUP(payroll_active[[#This Row],[Works for Corrected Majority]],[1]!Table1[#Data],2,0)</f>
        <v>476549132</v>
      </c>
      <c r="L633" s="8" t="s">
        <v>5948</v>
      </c>
      <c r="M633" s="7" t="str">
        <f>VLOOKUP(payroll_active[[#This Row],[Works for Group -OLD]], [1]!all_groups[#All], 2, 0)</f>
        <v>476549132</v>
      </c>
      <c r="N633" s="6" t="s">
        <v>63</v>
      </c>
      <c r="O633" s="6" t="s">
        <v>62</v>
      </c>
      <c r="P633" s="6" t="s">
        <v>69</v>
      </c>
      <c r="Q633" s="7"/>
      <c r="R633" s="9" t="s">
        <v>9205</v>
      </c>
      <c r="S633" s="9" t="s">
        <v>9201</v>
      </c>
      <c r="T633" s="9" t="s">
        <v>8512</v>
      </c>
      <c r="U633" s="9" t="s">
        <v>9202</v>
      </c>
      <c r="V633" s="9" t="s">
        <v>9186</v>
      </c>
      <c r="W633" s="4"/>
      <c r="AI633" s="4"/>
      <c r="AJ633" s="4"/>
      <c r="AK633" s="4"/>
    </row>
    <row r="634" spans="1:37" x14ac:dyDescent="0.2">
      <c r="A634" s="6" t="s">
        <v>6036</v>
      </c>
      <c r="B634" s="7" t="str">
        <f>VLOOKUP(payroll_active[[#This Row],[Full Name]], [1]!all_ppl_post[#Data], 2, 0)</f>
        <v>476544712</v>
      </c>
      <c r="C634" s="8" t="s">
        <v>6037</v>
      </c>
      <c r="D634" s="8" t="s">
        <v>6038</v>
      </c>
      <c r="E634" s="8" t="s">
        <v>135</v>
      </c>
      <c r="F634" s="8" t="s">
        <v>64</v>
      </c>
      <c r="G634" s="8"/>
      <c r="H634" s="8"/>
      <c r="I634" s="7"/>
      <c r="J634" s="8" t="s">
        <v>5948</v>
      </c>
      <c r="K634" s="8" t="str">
        <f>VLOOKUP(payroll_active[[#This Row],[Works for Corrected Majority]],[1]!Table1[#Data],2,0)</f>
        <v>476549132</v>
      </c>
      <c r="L634" s="8" t="s">
        <v>5948</v>
      </c>
      <c r="M634" s="7" t="str">
        <f>VLOOKUP(payroll_active[[#This Row],[Works for Group -OLD]], [1]!all_groups[#All], 2, 0)</f>
        <v>476549132</v>
      </c>
      <c r="N634" s="6" t="s">
        <v>63</v>
      </c>
      <c r="O634" s="6" t="s">
        <v>62</v>
      </c>
      <c r="P634" s="6" t="s">
        <v>69</v>
      </c>
      <c r="Q634" s="7"/>
      <c r="R634" s="9" t="s">
        <v>9206</v>
      </c>
      <c r="S634" s="9" t="s">
        <v>9201</v>
      </c>
      <c r="T634" s="9" t="s">
        <v>8512</v>
      </c>
      <c r="U634" s="9" t="s">
        <v>8625</v>
      </c>
      <c r="V634" s="9" t="s">
        <v>9186</v>
      </c>
      <c r="W634" s="4"/>
      <c r="AI634" s="4"/>
      <c r="AJ634" s="4"/>
      <c r="AK634" s="4"/>
    </row>
    <row r="635" spans="1:37" x14ac:dyDescent="0.2">
      <c r="A635" s="6" t="s">
        <v>5974</v>
      </c>
      <c r="B635" s="7" t="str">
        <f>VLOOKUP(payroll_active[[#This Row],[Full Name]], [1]!all_ppl_post[#Data], 2, 0)</f>
        <v>476544840</v>
      </c>
      <c r="C635" s="8" t="s">
        <v>5975</v>
      </c>
      <c r="D635" s="8" t="s">
        <v>5976</v>
      </c>
      <c r="E635" s="8" t="s">
        <v>5977</v>
      </c>
      <c r="F635" s="8" t="s">
        <v>64</v>
      </c>
      <c r="G635" s="8"/>
      <c r="H635" s="8"/>
      <c r="I635" s="7"/>
      <c r="J635" s="8" t="s">
        <v>5948</v>
      </c>
      <c r="K635" s="8" t="str">
        <f>VLOOKUP(payroll_active[[#This Row],[Works for Corrected Majority]],[1]!Table1[#Data],2,0)</f>
        <v>476549132</v>
      </c>
      <c r="L635" s="8" t="s">
        <v>5948</v>
      </c>
      <c r="M635" s="7" t="str">
        <f>VLOOKUP(payroll_active[[#This Row],[Works for Group -OLD]], [1]!all_groups[#All], 2, 0)</f>
        <v>476549132</v>
      </c>
      <c r="N635" s="6" t="s">
        <v>63</v>
      </c>
      <c r="O635" s="6" t="s">
        <v>62</v>
      </c>
      <c r="P635" s="6" t="s">
        <v>69</v>
      </c>
      <c r="Q635" s="7"/>
      <c r="R635" s="9" t="s">
        <v>9207</v>
      </c>
      <c r="S635" s="9" t="s">
        <v>9201</v>
      </c>
      <c r="T635" s="9" t="s">
        <v>8512</v>
      </c>
      <c r="U635" s="9" t="s">
        <v>9204</v>
      </c>
      <c r="V635" s="9" t="s">
        <v>9186</v>
      </c>
      <c r="W635" s="4"/>
      <c r="AI635" s="4"/>
      <c r="AJ635" s="4"/>
      <c r="AK635" s="4"/>
    </row>
    <row r="636" spans="1:37" x14ac:dyDescent="0.2">
      <c r="A636" s="6" t="s">
        <v>5964</v>
      </c>
      <c r="B636" s="7" t="str">
        <f>VLOOKUP(payroll_active[[#This Row],[Full Name]], [1]!all_ppl_post[#Data], 2, 0)</f>
        <v>476544848</v>
      </c>
      <c r="C636" s="8" t="s">
        <v>5965</v>
      </c>
      <c r="D636" s="8" t="s">
        <v>5966</v>
      </c>
      <c r="E636" s="8" t="s">
        <v>5967</v>
      </c>
      <c r="F636" s="8" t="s">
        <v>64</v>
      </c>
      <c r="G636" s="8"/>
      <c r="H636" s="8"/>
      <c r="I636" s="7"/>
      <c r="J636" s="8" t="s">
        <v>5948</v>
      </c>
      <c r="K636" s="8" t="str">
        <f>VLOOKUP(payroll_active[[#This Row],[Works for Corrected Majority]],[1]!Table1[#Data],2,0)</f>
        <v>476549132</v>
      </c>
      <c r="L636" s="8" t="s">
        <v>5948</v>
      </c>
      <c r="M636" s="7" t="str">
        <f>VLOOKUP(payroll_active[[#This Row],[Works for Group -OLD]], [1]!all_groups[#All], 2, 0)</f>
        <v>476549132</v>
      </c>
      <c r="N636" s="6" t="s">
        <v>63</v>
      </c>
      <c r="O636" s="6" t="s">
        <v>62</v>
      </c>
      <c r="P636" s="6" t="s">
        <v>69</v>
      </c>
      <c r="Q636" s="7"/>
      <c r="R636" s="9" t="s">
        <v>9208</v>
      </c>
      <c r="S636" s="9" t="s">
        <v>9201</v>
      </c>
      <c r="T636" s="9" t="s">
        <v>8512</v>
      </c>
      <c r="U636" s="9" t="s">
        <v>9209</v>
      </c>
      <c r="V636" s="9" t="s">
        <v>9186</v>
      </c>
      <c r="W636" s="4"/>
      <c r="AI636" s="4"/>
      <c r="AJ636" s="4"/>
      <c r="AK636" s="4"/>
    </row>
    <row r="637" spans="1:37" x14ac:dyDescent="0.2">
      <c r="A637" s="6" t="s">
        <v>5949</v>
      </c>
      <c r="B637" s="7" t="str">
        <f>VLOOKUP(payroll_active[[#This Row],[Full Name]], [1]!all_ppl_post[#Data], 2, 0)</f>
        <v>476544860</v>
      </c>
      <c r="C637" s="8" t="s">
        <v>5950</v>
      </c>
      <c r="D637" s="8" t="s">
        <v>5951</v>
      </c>
      <c r="E637" s="8" t="s">
        <v>135</v>
      </c>
      <c r="F637" s="8" t="s">
        <v>64</v>
      </c>
      <c r="G637" s="8"/>
      <c r="H637" s="8"/>
      <c r="I637" s="7"/>
      <c r="J637" s="8" t="s">
        <v>5948</v>
      </c>
      <c r="K637" s="8" t="str">
        <f>VLOOKUP(payroll_active[[#This Row],[Works for Corrected Majority]],[1]!Table1[#Data],2,0)</f>
        <v>476549132</v>
      </c>
      <c r="L637" s="8" t="s">
        <v>5948</v>
      </c>
      <c r="M637" s="7" t="str">
        <f>VLOOKUP(payroll_active[[#This Row],[Works for Group -OLD]], [1]!all_groups[#All], 2, 0)</f>
        <v>476549132</v>
      </c>
      <c r="N637" s="6" t="s">
        <v>63</v>
      </c>
      <c r="O637" s="6" t="s">
        <v>62</v>
      </c>
      <c r="P637" s="6" t="s">
        <v>69</v>
      </c>
      <c r="Q637" s="7"/>
      <c r="R637" s="9" t="s">
        <v>9210</v>
      </c>
      <c r="S637" s="9" t="s">
        <v>9201</v>
      </c>
      <c r="T637" s="9" t="s">
        <v>8512</v>
      </c>
      <c r="U637" s="9" t="s">
        <v>8625</v>
      </c>
      <c r="V637" s="9" t="s">
        <v>9186</v>
      </c>
      <c r="W637" s="4"/>
      <c r="AI637" s="4"/>
      <c r="AJ637" s="4"/>
      <c r="AK637" s="4"/>
    </row>
    <row r="638" spans="1:37" x14ac:dyDescent="0.2">
      <c r="A638" s="6" t="s">
        <v>5944</v>
      </c>
      <c r="B638" s="7" t="str">
        <f>VLOOKUP(payroll_active[[#This Row],[Full Name]], [1]!all_ppl_post[#Data], 2, 0)</f>
        <v>476544866</v>
      </c>
      <c r="C638" s="8" t="s">
        <v>2734</v>
      </c>
      <c r="D638" s="8" t="s">
        <v>5945</v>
      </c>
      <c r="E638" s="8" t="s">
        <v>5745</v>
      </c>
      <c r="F638" s="8" t="s">
        <v>64</v>
      </c>
      <c r="G638" s="8"/>
      <c r="H638" s="8"/>
      <c r="I638" s="7"/>
      <c r="J638" s="8" t="s">
        <v>1444</v>
      </c>
      <c r="K638" s="8" t="str">
        <f>VLOOKUP(payroll_active[[#This Row],[Works for Corrected Majority]],[1]!Table1[#Data],2,0)</f>
        <v>476549135</v>
      </c>
      <c r="L638" s="8" t="s">
        <v>1444</v>
      </c>
      <c r="M638" s="7" t="str">
        <f>VLOOKUP(payroll_active[[#This Row],[Works for Group -OLD]], [1]!all_groups[#All], 2, 0)</f>
        <v>476549135</v>
      </c>
      <c r="N638" s="6" t="s">
        <v>63</v>
      </c>
      <c r="O638" s="6" t="s">
        <v>62</v>
      </c>
      <c r="P638" s="6" t="s">
        <v>69</v>
      </c>
      <c r="Q638" s="7"/>
      <c r="R638" s="9" t="s">
        <v>9211</v>
      </c>
      <c r="S638" s="9" t="s">
        <v>9212</v>
      </c>
      <c r="T638" s="9" t="s">
        <v>8512</v>
      </c>
      <c r="U638" s="9" t="s">
        <v>9213</v>
      </c>
      <c r="V638" s="9" t="s">
        <v>9186</v>
      </c>
      <c r="W638" s="4"/>
      <c r="AI638" s="4"/>
      <c r="AJ638" s="4"/>
      <c r="AK638" s="4"/>
    </row>
    <row r="639" spans="1:37" x14ac:dyDescent="0.2">
      <c r="A639" s="6" t="s">
        <v>5939</v>
      </c>
      <c r="B639" s="7" t="str">
        <f>VLOOKUP(payroll_active[[#This Row],[Full Name]], [1]!all_ppl_post[#Data], 2, 0)</f>
        <v>476544874</v>
      </c>
      <c r="C639" s="8" t="s">
        <v>5940</v>
      </c>
      <c r="D639" s="8" t="s">
        <v>5941</v>
      </c>
      <c r="E639" s="8" t="s">
        <v>2471</v>
      </c>
      <c r="F639" s="8" t="s">
        <v>64</v>
      </c>
      <c r="G639" s="8"/>
      <c r="H639" s="8"/>
      <c r="I639" s="7"/>
      <c r="J639" s="8" t="s">
        <v>1444</v>
      </c>
      <c r="K639" s="8" t="str">
        <f>VLOOKUP(payroll_active[[#This Row],[Works for Corrected Majority]],[1]!Table1[#Data],2,0)</f>
        <v>476549135</v>
      </c>
      <c r="L639" s="8" t="s">
        <v>1444</v>
      </c>
      <c r="M639" s="7" t="str">
        <f>VLOOKUP(payroll_active[[#This Row],[Works for Group -OLD]], [1]!all_groups[#All], 2, 0)</f>
        <v>476549135</v>
      </c>
      <c r="N639" s="6" t="s">
        <v>63</v>
      </c>
      <c r="O639" s="6" t="s">
        <v>62</v>
      </c>
      <c r="P639" s="6" t="s">
        <v>69</v>
      </c>
      <c r="Q639" s="7"/>
      <c r="R639" s="9" t="s">
        <v>9214</v>
      </c>
      <c r="S639" s="9" t="s">
        <v>9212</v>
      </c>
      <c r="T639" s="9" t="s">
        <v>8512</v>
      </c>
      <c r="U639" s="9" t="s">
        <v>9215</v>
      </c>
      <c r="V639" s="9" t="s">
        <v>9186</v>
      </c>
      <c r="W639" s="4"/>
      <c r="AI639" s="4"/>
      <c r="AJ639" s="4"/>
      <c r="AK639" s="4"/>
    </row>
    <row r="640" spans="1:37" x14ac:dyDescent="0.2">
      <c r="A640" s="6" t="s">
        <v>5936</v>
      </c>
      <c r="B640" s="7" t="str">
        <f>VLOOKUP(payroll_active[[#This Row],[Full Name]], [1]!all_ppl_post[#Data], 2, 0)</f>
        <v>476544882</v>
      </c>
      <c r="C640" s="8" t="s">
        <v>809</v>
      </c>
      <c r="D640" s="8" t="s">
        <v>1193</v>
      </c>
      <c r="E640" s="8" t="s">
        <v>5745</v>
      </c>
      <c r="F640" s="8" t="s">
        <v>64</v>
      </c>
      <c r="G640" s="8"/>
      <c r="H640" s="8"/>
      <c r="I640" s="7"/>
      <c r="J640" s="8" t="s">
        <v>1444</v>
      </c>
      <c r="K640" s="8" t="str">
        <f>VLOOKUP(payroll_active[[#This Row],[Works for Corrected Majority]],[1]!Table1[#Data],2,0)</f>
        <v>476549135</v>
      </c>
      <c r="L640" s="8" t="s">
        <v>1444</v>
      </c>
      <c r="M640" s="7" t="str">
        <f>VLOOKUP(payroll_active[[#This Row],[Works for Group -OLD]], [1]!all_groups[#All], 2, 0)</f>
        <v>476549135</v>
      </c>
      <c r="N640" s="6" t="s">
        <v>63</v>
      </c>
      <c r="O640" s="6" t="s">
        <v>62</v>
      </c>
      <c r="P640" s="6" t="s">
        <v>69</v>
      </c>
      <c r="Q640" s="7"/>
      <c r="R640" s="9" t="s">
        <v>9216</v>
      </c>
      <c r="S640" s="9" t="s">
        <v>9212</v>
      </c>
      <c r="T640" s="9" t="s">
        <v>8512</v>
      </c>
      <c r="U640" s="9" t="s">
        <v>9213</v>
      </c>
      <c r="V640" s="9" t="s">
        <v>9186</v>
      </c>
      <c r="W640" s="4"/>
      <c r="AI640" s="4"/>
      <c r="AJ640" s="4"/>
      <c r="AK640" s="4"/>
    </row>
    <row r="641" spans="1:37" x14ac:dyDescent="0.2">
      <c r="A641" s="6" t="s">
        <v>5931</v>
      </c>
      <c r="B641" s="7" t="str">
        <f>VLOOKUP(payroll_active[[#This Row],[Full Name]], [1]!all_ppl_post[#Data], 2, 0)</f>
        <v>476544889</v>
      </c>
      <c r="C641" s="8" t="s">
        <v>5453</v>
      </c>
      <c r="D641" s="8" t="s">
        <v>5932</v>
      </c>
      <c r="E641" s="8" t="s">
        <v>5933</v>
      </c>
      <c r="F641" s="8" t="s">
        <v>64</v>
      </c>
      <c r="G641" s="8"/>
      <c r="H641" s="8"/>
      <c r="I641" s="7"/>
      <c r="J641" s="8" t="s">
        <v>1444</v>
      </c>
      <c r="K641" s="8" t="str">
        <f>VLOOKUP(payroll_active[[#This Row],[Works for Corrected Majority]],[1]!Table1[#Data],2,0)</f>
        <v>476549135</v>
      </c>
      <c r="L641" s="8" t="s">
        <v>1444</v>
      </c>
      <c r="M641" s="7" t="str">
        <f>VLOOKUP(payroll_active[[#This Row],[Works for Group -OLD]], [1]!all_groups[#All], 2, 0)</f>
        <v>476549135</v>
      </c>
      <c r="N641" s="6" t="s">
        <v>63</v>
      </c>
      <c r="O641" s="6" t="s">
        <v>62</v>
      </c>
      <c r="P641" s="6" t="s">
        <v>69</v>
      </c>
      <c r="Q641" s="7"/>
      <c r="R641" s="9" t="s">
        <v>9217</v>
      </c>
      <c r="S641" s="9" t="s">
        <v>9212</v>
      </c>
      <c r="T641" s="9" t="s">
        <v>8512</v>
      </c>
      <c r="U641" s="9" t="s">
        <v>9218</v>
      </c>
      <c r="V641" s="9" t="s">
        <v>9186</v>
      </c>
      <c r="W641" s="4"/>
      <c r="AI641" s="4"/>
      <c r="AJ641" s="4"/>
      <c r="AK641" s="4"/>
    </row>
    <row r="642" spans="1:37" x14ac:dyDescent="0.2">
      <c r="A642" s="6" t="s">
        <v>5911</v>
      </c>
      <c r="B642" s="7" t="str">
        <f>VLOOKUP(payroll_active[[#This Row],[Full Name]], [1]!all_ppl_post[#Data], 2, 0)</f>
        <v>476544907</v>
      </c>
      <c r="C642" s="8" t="s">
        <v>5912</v>
      </c>
      <c r="D642" s="8" t="s">
        <v>5913</v>
      </c>
      <c r="E642" s="8" t="s">
        <v>2471</v>
      </c>
      <c r="F642" s="8" t="s">
        <v>64</v>
      </c>
      <c r="G642" s="8"/>
      <c r="H642" s="8"/>
      <c r="I642" s="7"/>
      <c r="J642" s="8" t="s">
        <v>1444</v>
      </c>
      <c r="K642" s="8" t="str">
        <f>VLOOKUP(payroll_active[[#This Row],[Works for Corrected Majority]],[1]!Table1[#Data],2,0)</f>
        <v>476549135</v>
      </c>
      <c r="L642" s="8" t="s">
        <v>1444</v>
      </c>
      <c r="M642" s="7" t="str">
        <f>VLOOKUP(payroll_active[[#This Row],[Works for Group -OLD]], [1]!all_groups[#All], 2, 0)</f>
        <v>476549135</v>
      </c>
      <c r="N642" s="6" t="s">
        <v>63</v>
      </c>
      <c r="O642" s="6" t="s">
        <v>62</v>
      </c>
      <c r="P642" s="6" t="s">
        <v>69</v>
      </c>
      <c r="Q642" s="7"/>
      <c r="R642" s="9" t="s">
        <v>9220</v>
      </c>
      <c r="S642" s="9" t="s">
        <v>9212</v>
      </c>
      <c r="T642" s="9" t="s">
        <v>8512</v>
      </c>
      <c r="U642" s="9" t="s">
        <v>9215</v>
      </c>
      <c r="V642" s="9" t="s">
        <v>9186</v>
      </c>
      <c r="W642" s="4"/>
      <c r="AI642" s="4"/>
      <c r="AJ642" s="4"/>
      <c r="AK642" s="4"/>
    </row>
    <row r="643" spans="1:37" x14ac:dyDescent="0.2">
      <c r="A643" s="6" t="s">
        <v>5906</v>
      </c>
      <c r="B643" s="7" t="str">
        <f>VLOOKUP(payroll_active[[#This Row],[Full Name]], [1]!all_ppl_post[#Data], 2, 0)</f>
        <v>476544913</v>
      </c>
      <c r="C643" s="8" t="s">
        <v>5907</v>
      </c>
      <c r="D643" s="8" t="s">
        <v>5908</v>
      </c>
      <c r="E643" s="8" t="s">
        <v>2471</v>
      </c>
      <c r="F643" s="8" t="s">
        <v>64</v>
      </c>
      <c r="G643" s="8"/>
      <c r="H643" s="8"/>
      <c r="I643" s="7"/>
      <c r="J643" s="8" t="s">
        <v>1444</v>
      </c>
      <c r="K643" s="8" t="str">
        <f>VLOOKUP(payroll_active[[#This Row],[Works for Corrected Majority]],[1]!Table1[#Data],2,0)</f>
        <v>476549135</v>
      </c>
      <c r="L643" s="8" t="s">
        <v>1444</v>
      </c>
      <c r="M643" s="7" t="str">
        <f>VLOOKUP(payroll_active[[#This Row],[Works for Group -OLD]], [1]!all_groups[#All], 2, 0)</f>
        <v>476549135</v>
      </c>
      <c r="N643" s="6" t="s">
        <v>63</v>
      </c>
      <c r="O643" s="6" t="s">
        <v>62</v>
      </c>
      <c r="P643" s="6" t="s">
        <v>69</v>
      </c>
      <c r="Q643" s="7"/>
      <c r="R643" s="9" t="s">
        <v>9221</v>
      </c>
      <c r="S643" s="9" t="s">
        <v>9212</v>
      </c>
      <c r="T643" s="9" t="s">
        <v>8512</v>
      </c>
      <c r="U643" s="9" t="s">
        <v>9215</v>
      </c>
      <c r="V643" s="9" t="s">
        <v>9186</v>
      </c>
      <c r="W643" s="4"/>
      <c r="AI643" s="4"/>
      <c r="AJ643" s="4"/>
      <c r="AK643" s="4"/>
    </row>
    <row r="644" spans="1:37" x14ac:dyDescent="0.2">
      <c r="A644" s="6" t="s">
        <v>5895</v>
      </c>
      <c r="B644" s="7" t="str">
        <f>VLOOKUP(payroll_active[[#This Row],[Full Name]], [1]!all_ppl_post[#Data], 2, 0)</f>
        <v>476544923</v>
      </c>
      <c r="C644" s="8" t="s">
        <v>5896</v>
      </c>
      <c r="D644" s="8" t="s">
        <v>5897</v>
      </c>
      <c r="E644" s="8" t="s">
        <v>5745</v>
      </c>
      <c r="F644" s="8" t="s">
        <v>64</v>
      </c>
      <c r="G644" s="8"/>
      <c r="H644" s="8"/>
      <c r="I644" s="7"/>
      <c r="J644" s="8" t="s">
        <v>1444</v>
      </c>
      <c r="K644" s="8" t="str">
        <f>VLOOKUP(payroll_active[[#This Row],[Works for Corrected Majority]],[1]!Table1[#Data],2,0)</f>
        <v>476549135</v>
      </c>
      <c r="L644" s="8" t="s">
        <v>1444</v>
      </c>
      <c r="M644" s="7" t="str">
        <f>VLOOKUP(payroll_active[[#This Row],[Works for Group -OLD]], [1]!all_groups[#All], 2, 0)</f>
        <v>476549135</v>
      </c>
      <c r="N644" s="6" t="s">
        <v>63</v>
      </c>
      <c r="O644" s="6" t="s">
        <v>62</v>
      </c>
      <c r="P644" s="6" t="s">
        <v>69</v>
      </c>
      <c r="Q644" s="7"/>
      <c r="R644" s="9" t="s">
        <v>9222</v>
      </c>
      <c r="S644" s="9" t="s">
        <v>9212</v>
      </c>
      <c r="T644" s="9" t="s">
        <v>8512</v>
      </c>
      <c r="U644" s="9" t="s">
        <v>9213</v>
      </c>
      <c r="V644" s="9" t="s">
        <v>9186</v>
      </c>
      <c r="W644" s="4"/>
      <c r="AI644" s="4"/>
      <c r="AJ644" s="4"/>
      <c r="AK644" s="4"/>
    </row>
    <row r="645" spans="1:37" x14ac:dyDescent="0.2">
      <c r="A645" s="6" t="s">
        <v>5880</v>
      </c>
      <c r="B645" s="7" t="str">
        <f>VLOOKUP(payroll_active[[#This Row],[Full Name]], [1]!all_ppl_post[#Data], 2, 0)</f>
        <v>476544930</v>
      </c>
      <c r="C645" s="8" t="s">
        <v>5881</v>
      </c>
      <c r="D645" s="8" t="s">
        <v>3194</v>
      </c>
      <c r="E645" s="8" t="s">
        <v>2471</v>
      </c>
      <c r="F645" s="8" t="s">
        <v>64</v>
      </c>
      <c r="G645" s="8"/>
      <c r="H645" s="8"/>
      <c r="I645" s="7"/>
      <c r="J645" s="8" t="s">
        <v>1444</v>
      </c>
      <c r="K645" s="8" t="str">
        <f>VLOOKUP(payroll_active[[#This Row],[Works for Corrected Majority]],[1]!Table1[#Data],2,0)</f>
        <v>476549135</v>
      </c>
      <c r="L645" s="8" t="s">
        <v>1444</v>
      </c>
      <c r="M645" s="7" t="str">
        <f>VLOOKUP(payroll_active[[#This Row],[Works for Group -OLD]], [1]!all_groups[#All], 2, 0)</f>
        <v>476549135</v>
      </c>
      <c r="N645" s="6" t="s">
        <v>63</v>
      </c>
      <c r="O645" s="6" t="s">
        <v>62</v>
      </c>
      <c r="P645" s="6" t="s">
        <v>69</v>
      </c>
      <c r="Q645" s="7"/>
      <c r="R645" s="9" t="s">
        <v>9223</v>
      </c>
      <c r="S645" s="9" t="s">
        <v>9212</v>
      </c>
      <c r="T645" s="9" t="s">
        <v>8512</v>
      </c>
      <c r="U645" s="9" t="s">
        <v>9215</v>
      </c>
      <c r="V645" s="9" t="s">
        <v>9186</v>
      </c>
      <c r="W645" s="4"/>
      <c r="AI645" s="4"/>
      <c r="AJ645" s="4"/>
      <c r="AK645" s="4"/>
    </row>
    <row r="646" spans="1:37" x14ac:dyDescent="0.2">
      <c r="A646" s="6" t="s">
        <v>5753</v>
      </c>
      <c r="B646" s="7" t="str">
        <f>VLOOKUP(payroll_active[[#This Row],[Full Name]], [1]!all_ppl_post[#Data], 2, 0)</f>
        <v>476545023</v>
      </c>
      <c r="C646" s="8" t="s">
        <v>5754</v>
      </c>
      <c r="D646" s="8" t="s">
        <v>5755</v>
      </c>
      <c r="E646" s="8" t="s">
        <v>2471</v>
      </c>
      <c r="F646" s="8" t="s">
        <v>64</v>
      </c>
      <c r="G646" s="8"/>
      <c r="H646" s="8"/>
      <c r="I646" s="7"/>
      <c r="J646" s="8" t="s">
        <v>1444</v>
      </c>
      <c r="K646" s="8" t="str">
        <f>VLOOKUP(payroll_active[[#This Row],[Works for Corrected Majority]],[1]!Table1[#Data],2,0)</f>
        <v>476549135</v>
      </c>
      <c r="L646" s="8" t="s">
        <v>1444</v>
      </c>
      <c r="M646" s="7" t="str">
        <f>VLOOKUP(payroll_active[[#This Row],[Works for Group -OLD]], [1]!all_groups[#All], 2, 0)</f>
        <v>476549135</v>
      </c>
      <c r="N646" s="6" t="s">
        <v>63</v>
      </c>
      <c r="O646" s="6" t="s">
        <v>62</v>
      </c>
      <c r="P646" s="6" t="s">
        <v>69</v>
      </c>
      <c r="Q646" s="7"/>
      <c r="R646" s="9" t="s">
        <v>9224</v>
      </c>
      <c r="S646" s="9" t="s">
        <v>9212</v>
      </c>
      <c r="T646" s="9" t="s">
        <v>8512</v>
      </c>
      <c r="U646" s="9" t="s">
        <v>9215</v>
      </c>
      <c r="V646" s="9" t="s">
        <v>9186</v>
      </c>
      <c r="W646" s="4"/>
      <c r="AI646" s="4"/>
      <c r="AJ646" s="4"/>
      <c r="AK646" s="4"/>
    </row>
    <row r="647" spans="1:37" x14ac:dyDescent="0.2">
      <c r="A647" s="6" t="s">
        <v>5743</v>
      </c>
      <c r="B647" s="7" t="str">
        <f>VLOOKUP(payroll_active[[#This Row],[Full Name]], [1]!all_ppl_post[#Data], 2, 0)</f>
        <v>476545033</v>
      </c>
      <c r="C647" s="8" t="s">
        <v>5543</v>
      </c>
      <c r="D647" s="8" t="s">
        <v>5744</v>
      </c>
      <c r="E647" s="8" t="s">
        <v>5745</v>
      </c>
      <c r="F647" s="8" t="s">
        <v>64</v>
      </c>
      <c r="G647" s="8"/>
      <c r="H647" s="8"/>
      <c r="I647" s="7"/>
      <c r="J647" s="8" t="s">
        <v>1444</v>
      </c>
      <c r="K647" s="8" t="str">
        <f>VLOOKUP(payroll_active[[#This Row],[Works for Corrected Majority]],[1]!Table1[#Data],2,0)</f>
        <v>476549135</v>
      </c>
      <c r="L647" s="8" t="s">
        <v>1444</v>
      </c>
      <c r="M647" s="7" t="str">
        <f>VLOOKUP(payroll_active[[#This Row],[Works for Group -OLD]], [1]!all_groups[#All], 2, 0)</f>
        <v>476549135</v>
      </c>
      <c r="N647" s="6" t="s">
        <v>63</v>
      </c>
      <c r="O647" s="6" t="s">
        <v>62</v>
      </c>
      <c r="P647" s="6" t="s">
        <v>69</v>
      </c>
      <c r="Q647" s="7"/>
      <c r="R647" s="9" t="s">
        <v>9225</v>
      </c>
      <c r="S647" s="9" t="s">
        <v>9212</v>
      </c>
      <c r="T647" s="9" t="s">
        <v>8512</v>
      </c>
      <c r="U647" s="9" t="s">
        <v>9213</v>
      </c>
      <c r="V647" s="9" t="s">
        <v>9186</v>
      </c>
      <c r="W647" s="4"/>
      <c r="AI647" s="4"/>
      <c r="AJ647" s="4"/>
      <c r="AK647" s="4"/>
    </row>
    <row r="648" spans="1:37" x14ac:dyDescent="0.2">
      <c r="A648" s="6" t="s">
        <v>5732</v>
      </c>
      <c r="B648" s="7" t="str">
        <f>VLOOKUP(payroll_active[[#This Row],[Full Name]], [1]!all_ppl_post[#Data], 2, 0)</f>
        <v>476545040</v>
      </c>
      <c r="C648" s="8" t="s">
        <v>5611</v>
      </c>
      <c r="D648" s="8" t="s">
        <v>5733</v>
      </c>
      <c r="E648" s="8" t="s">
        <v>5734</v>
      </c>
      <c r="F648" s="8" t="s">
        <v>64</v>
      </c>
      <c r="G648" s="8"/>
      <c r="H648" s="8"/>
      <c r="I648" s="7"/>
      <c r="J648" s="8" t="s">
        <v>1444</v>
      </c>
      <c r="K648" s="8" t="str">
        <f>VLOOKUP(payroll_active[[#This Row],[Works for Corrected Majority]],[1]!Table1[#Data],2,0)</f>
        <v>476549135</v>
      </c>
      <c r="L648" s="8" t="s">
        <v>1444</v>
      </c>
      <c r="M648" s="7" t="str">
        <f>VLOOKUP(payroll_active[[#This Row],[Works for Group -OLD]], [1]!all_groups[#All], 2, 0)</f>
        <v>476549135</v>
      </c>
      <c r="N648" s="6" t="s">
        <v>63</v>
      </c>
      <c r="O648" s="6" t="s">
        <v>62</v>
      </c>
      <c r="P648" s="6" t="s">
        <v>69</v>
      </c>
      <c r="Q648" s="7"/>
      <c r="R648" s="9" t="s">
        <v>9228</v>
      </c>
      <c r="S648" s="9" t="s">
        <v>9212</v>
      </c>
      <c r="T648" s="9" t="s">
        <v>8512</v>
      </c>
      <c r="U648" s="9" t="s">
        <v>9229</v>
      </c>
      <c r="V648" s="9" t="s">
        <v>9186</v>
      </c>
      <c r="W648" s="4"/>
      <c r="AI648" s="4"/>
      <c r="AJ648" s="4"/>
      <c r="AK648" s="4"/>
    </row>
    <row r="649" spans="1:37" x14ac:dyDescent="0.2">
      <c r="A649" s="6" t="s">
        <v>5721</v>
      </c>
      <c r="B649" s="7" t="str">
        <f>VLOOKUP(payroll_active[[#This Row],[Full Name]], [1]!all_ppl_post[#Data], 2, 0)</f>
        <v>476545050</v>
      </c>
      <c r="C649" s="8" t="s">
        <v>5722</v>
      </c>
      <c r="D649" s="8" t="s">
        <v>5723</v>
      </c>
      <c r="E649" s="8" t="s">
        <v>2471</v>
      </c>
      <c r="F649" s="8" t="s">
        <v>64</v>
      </c>
      <c r="G649" s="8"/>
      <c r="H649" s="8"/>
      <c r="I649" s="7"/>
      <c r="J649" s="8" t="s">
        <v>1444</v>
      </c>
      <c r="K649" s="8" t="str">
        <f>VLOOKUP(payroll_active[[#This Row],[Works for Corrected Majority]],[1]!Table1[#Data],2,0)</f>
        <v>476549135</v>
      </c>
      <c r="L649" s="8" t="s">
        <v>1444</v>
      </c>
      <c r="M649" s="7" t="str">
        <f>VLOOKUP(payroll_active[[#This Row],[Works for Group -OLD]], [1]!all_groups[#All], 2, 0)</f>
        <v>476549135</v>
      </c>
      <c r="N649" s="6" t="s">
        <v>63</v>
      </c>
      <c r="O649" s="6" t="s">
        <v>62</v>
      </c>
      <c r="P649" s="6" t="s">
        <v>69</v>
      </c>
      <c r="Q649" s="7"/>
      <c r="R649" s="9" t="s">
        <v>9230</v>
      </c>
      <c r="S649" s="9" t="s">
        <v>9212</v>
      </c>
      <c r="T649" s="9" t="s">
        <v>8512</v>
      </c>
      <c r="U649" s="9" t="s">
        <v>9215</v>
      </c>
      <c r="V649" s="9" t="s">
        <v>9186</v>
      </c>
      <c r="W649" s="4"/>
      <c r="AI649" s="4"/>
      <c r="AJ649" s="4"/>
      <c r="AK649" s="4"/>
    </row>
    <row r="650" spans="1:37" x14ac:dyDescent="0.2">
      <c r="A650" s="6" t="s">
        <v>5711</v>
      </c>
      <c r="B650" s="7" t="str">
        <f>VLOOKUP(payroll_active[[#This Row],[Full Name]], [1]!all_ppl_post[#Data], 2, 0)</f>
        <v>476545055</v>
      </c>
      <c r="C650" s="8" t="s">
        <v>5712</v>
      </c>
      <c r="D650" s="8" t="s">
        <v>5713</v>
      </c>
      <c r="E650" s="8" t="s">
        <v>2471</v>
      </c>
      <c r="F650" s="8" t="s">
        <v>64</v>
      </c>
      <c r="G650" s="8"/>
      <c r="H650" s="8"/>
      <c r="I650" s="7"/>
      <c r="J650" s="8" t="s">
        <v>1444</v>
      </c>
      <c r="K650" s="8" t="str">
        <f>VLOOKUP(payroll_active[[#This Row],[Works for Corrected Majority]],[1]!Table1[#Data],2,0)</f>
        <v>476549135</v>
      </c>
      <c r="L650" s="8" t="s">
        <v>1444</v>
      </c>
      <c r="M650" s="7" t="str">
        <f>VLOOKUP(payroll_active[[#This Row],[Works for Group -OLD]], [1]!all_groups[#All], 2, 0)</f>
        <v>476549135</v>
      </c>
      <c r="N650" s="6" t="s">
        <v>63</v>
      </c>
      <c r="O650" s="6" t="s">
        <v>62</v>
      </c>
      <c r="P650" s="6" t="s">
        <v>69</v>
      </c>
      <c r="Q650" s="7"/>
      <c r="R650" s="9" t="s">
        <v>9231</v>
      </c>
      <c r="S650" s="9" t="s">
        <v>9212</v>
      </c>
      <c r="T650" s="9" t="s">
        <v>8512</v>
      </c>
      <c r="U650" s="9" t="s">
        <v>9215</v>
      </c>
      <c r="V650" s="9" t="s">
        <v>9186</v>
      </c>
      <c r="W650" s="4"/>
      <c r="AI650" s="4"/>
      <c r="AJ650" s="4"/>
      <c r="AK650" s="4"/>
    </row>
    <row r="651" spans="1:37" x14ac:dyDescent="0.2">
      <c r="A651" s="6" t="s">
        <v>5698</v>
      </c>
      <c r="B651" s="7" t="str">
        <f>VLOOKUP(payroll_active[[#This Row],[Full Name]], [1]!all_ppl_post[#Data], 2, 0)</f>
        <v>476545077</v>
      </c>
      <c r="C651" s="8" t="s">
        <v>1491</v>
      </c>
      <c r="D651" s="8" t="s">
        <v>1199</v>
      </c>
      <c r="E651" s="8" t="s">
        <v>2471</v>
      </c>
      <c r="F651" s="8" t="s">
        <v>64</v>
      </c>
      <c r="G651" s="8"/>
      <c r="H651" s="8"/>
      <c r="I651" s="7"/>
      <c r="J651" s="8" t="s">
        <v>1444</v>
      </c>
      <c r="K651" s="8" t="str">
        <f>VLOOKUP(payroll_active[[#This Row],[Works for Corrected Majority]],[1]!Table1[#Data],2,0)</f>
        <v>476549135</v>
      </c>
      <c r="L651" s="8" t="s">
        <v>1444</v>
      </c>
      <c r="M651" s="7" t="str">
        <f>VLOOKUP(payroll_active[[#This Row],[Works for Group -OLD]], [1]!all_groups[#All], 2, 0)</f>
        <v>476549135</v>
      </c>
      <c r="N651" s="6" t="s">
        <v>63</v>
      </c>
      <c r="O651" s="6" t="s">
        <v>62</v>
      </c>
      <c r="P651" s="6" t="s">
        <v>69</v>
      </c>
      <c r="Q651" s="7"/>
      <c r="R651" s="9" t="s">
        <v>9232</v>
      </c>
      <c r="S651" s="9" t="s">
        <v>9212</v>
      </c>
      <c r="T651" s="9" t="s">
        <v>8512</v>
      </c>
      <c r="U651" s="9" t="s">
        <v>9215</v>
      </c>
      <c r="V651" s="9" t="s">
        <v>9186</v>
      </c>
      <c r="W651" s="4"/>
      <c r="AI651" s="4"/>
      <c r="AJ651" s="4"/>
      <c r="AK651" s="4"/>
    </row>
    <row r="652" spans="1:37" x14ac:dyDescent="0.2">
      <c r="A652" s="6" t="s">
        <v>5694</v>
      </c>
      <c r="B652" s="7" t="str">
        <f>VLOOKUP(payroll_active[[#This Row],[Full Name]], [1]!all_ppl_post[#Data], 2, 0)</f>
        <v>476545086</v>
      </c>
      <c r="C652" s="8" t="s">
        <v>5695</v>
      </c>
      <c r="D652" s="8" t="s">
        <v>1776</v>
      </c>
      <c r="E652" s="8" t="s">
        <v>2471</v>
      </c>
      <c r="F652" s="8" t="s">
        <v>64</v>
      </c>
      <c r="G652" s="8"/>
      <c r="H652" s="8"/>
      <c r="I652" s="7"/>
      <c r="J652" s="8" t="s">
        <v>1444</v>
      </c>
      <c r="K652" s="8" t="str">
        <f>VLOOKUP(payroll_active[[#This Row],[Works for Corrected Majority]],[1]!Table1[#Data],2,0)</f>
        <v>476549135</v>
      </c>
      <c r="L652" s="8" t="s">
        <v>1444</v>
      </c>
      <c r="M652" s="7" t="str">
        <f>VLOOKUP(payroll_active[[#This Row],[Works for Group -OLD]], [1]!all_groups[#All], 2, 0)</f>
        <v>476549135</v>
      </c>
      <c r="N652" s="6" t="s">
        <v>63</v>
      </c>
      <c r="O652" s="6" t="s">
        <v>62</v>
      </c>
      <c r="P652" s="6" t="s">
        <v>69</v>
      </c>
      <c r="Q652" s="7"/>
      <c r="R652" s="9" t="s">
        <v>9233</v>
      </c>
      <c r="S652" s="9" t="s">
        <v>9212</v>
      </c>
      <c r="T652" s="9" t="s">
        <v>8512</v>
      </c>
      <c r="U652" s="9" t="s">
        <v>9215</v>
      </c>
      <c r="V652" s="9" t="s">
        <v>9186</v>
      </c>
      <c r="W652" s="4"/>
      <c r="AI652" s="4"/>
      <c r="AJ652" s="4"/>
      <c r="AK652" s="4"/>
    </row>
    <row r="653" spans="1:37" x14ac:dyDescent="0.2">
      <c r="A653" s="6" t="s">
        <v>5689</v>
      </c>
      <c r="B653" s="7" t="str">
        <f>VLOOKUP(payroll_active[[#This Row],[Full Name]], [1]!all_ppl_post[#Data], 2, 0)</f>
        <v>476545106</v>
      </c>
      <c r="C653" s="8" t="s">
        <v>5690</v>
      </c>
      <c r="D653" s="8" t="s">
        <v>5691</v>
      </c>
      <c r="E653" s="8" t="s">
        <v>2471</v>
      </c>
      <c r="F653" s="8" t="s">
        <v>64</v>
      </c>
      <c r="G653" s="8"/>
      <c r="H653" s="8"/>
      <c r="I653" s="7"/>
      <c r="J653" s="8" t="s">
        <v>1444</v>
      </c>
      <c r="K653" s="8" t="str">
        <f>VLOOKUP(payroll_active[[#This Row],[Works for Corrected Majority]],[1]!Table1[#Data],2,0)</f>
        <v>476549135</v>
      </c>
      <c r="L653" s="8" t="s">
        <v>1444</v>
      </c>
      <c r="M653" s="7" t="str">
        <f>VLOOKUP(payroll_active[[#This Row],[Works for Group -OLD]], [1]!all_groups[#All], 2, 0)</f>
        <v>476549135</v>
      </c>
      <c r="N653" s="6" t="s">
        <v>63</v>
      </c>
      <c r="O653" s="6" t="s">
        <v>62</v>
      </c>
      <c r="P653" s="6" t="s">
        <v>69</v>
      </c>
      <c r="Q653" s="7"/>
      <c r="R653" s="9" t="s">
        <v>9235</v>
      </c>
      <c r="S653" s="9" t="s">
        <v>9212</v>
      </c>
      <c r="T653" s="9" t="s">
        <v>8512</v>
      </c>
      <c r="U653" s="9" t="s">
        <v>9215</v>
      </c>
      <c r="V653" s="9" t="s">
        <v>9186</v>
      </c>
      <c r="W653" s="4"/>
      <c r="AI653" s="4"/>
      <c r="AJ653" s="4"/>
      <c r="AK653" s="4"/>
    </row>
    <row r="654" spans="1:37" x14ac:dyDescent="0.2">
      <c r="A654" s="6" t="s">
        <v>5679</v>
      </c>
      <c r="B654" s="7" t="str">
        <f>VLOOKUP(payroll_active[[#This Row],[Full Name]], [1]!all_ppl_post[#Data], 2, 0)</f>
        <v>476545113</v>
      </c>
      <c r="C654" s="8" t="s">
        <v>5680</v>
      </c>
      <c r="D654" s="8" t="s">
        <v>5681</v>
      </c>
      <c r="E654" s="8" t="s">
        <v>2471</v>
      </c>
      <c r="F654" s="8" t="s">
        <v>64</v>
      </c>
      <c r="G654" s="8"/>
      <c r="H654" s="8"/>
      <c r="I654" s="7"/>
      <c r="J654" s="8" t="s">
        <v>1444</v>
      </c>
      <c r="K654" s="8" t="str">
        <f>VLOOKUP(payroll_active[[#This Row],[Works for Corrected Majority]],[1]!Table1[#Data],2,0)</f>
        <v>476549135</v>
      </c>
      <c r="L654" s="8" t="s">
        <v>1444</v>
      </c>
      <c r="M654" s="7" t="str">
        <f>VLOOKUP(payroll_active[[#This Row],[Works for Group -OLD]], [1]!all_groups[#All], 2, 0)</f>
        <v>476549135</v>
      </c>
      <c r="N654" s="6" t="s">
        <v>63</v>
      </c>
      <c r="O654" s="6" t="s">
        <v>62</v>
      </c>
      <c r="P654" s="6" t="s">
        <v>69</v>
      </c>
      <c r="Q654" s="7"/>
      <c r="R654" s="9" t="s">
        <v>9236</v>
      </c>
      <c r="S654" s="9" t="s">
        <v>9212</v>
      </c>
      <c r="T654" s="9" t="s">
        <v>8512</v>
      </c>
      <c r="U654" s="9" t="s">
        <v>9215</v>
      </c>
      <c r="V654" s="9" t="s">
        <v>9186</v>
      </c>
      <c r="W654" s="4"/>
      <c r="AI654" s="4"/>
      <c r="AJ654" s="4"/>
      <c r="AK654" s="4"/>
    </row>
    <row r="655" spans="1:37" x14ac:dyDescent="0.2">
      <c r="A655" s="6" t="s">
        <v>5667</v>
      </c>
      <c r="B655" s="7" t="str">
        <f>VLOOKUP(payroll_active[[#This Row],[Full Name]], [1]!all_ppl_post[#Data], 2, 0)</f>
        <v>476545121</v>
      </c>
      <c r="C655" s="8" t="s">
        <v>5668</v>
      </c>
      <c r="D655" s="8" t="s">
        <v>5669</v>
      </c>
      <c r="E655" s="8" t="s">
        <v>2471</v>
      </c>
      <c r="F655" s="8" t="s">
        <v>64</v>
      </c>
      <c r="G655" s="8"/>
      <c r="H655" s="8"/>
      <c r="I655" s="7"/>
      <c r="J655" s="8" t="s">
        <v>1444</v>
      </c>
      <c r="K655" s="8" t="str">
        <f>VLOOKUP(payroll_active[[#This Row],[Works for Corrected Majority]],[1]!Table1[#Data],2,0)</f>
        <v>476549135</v>
      </c>
      <c r="L655" s="8" t="s">
        <v>1444</v>
      </c>
      <c r="M655" s="7" t="str">
        <f>VLOOKUP(payroll_active[[#This Row],[Works for Group -OLD]], [1]!all_groups[#All], 2, 0)</f>
        <v>476549135</v>
      </c>
      <c r="N655" s="6" t="s">
        <v>63</v>
      </c>
      <c r="O655" s="6" t="s">
        <v>62</v>
      </c>
      <c r="P655" s="6" t="s">
        <v>69</v>
      </c>
      <c r="Q655" s="7"/>
      <c r="R655" s="9" t="s">
        <v>9237</v>
      </c>
      <c r="S655" s="9" t="s">
        <v>9212</v>
      </c>
      <c r="T655" s="9" t="s">
        <v>8512</v>
      </c>
      <c r="U655" s="9" t="s">
        <v>9215</v>
      </c>
      <c r="V655" s="9" t="s">
        <v>9186</v>
      </c>
      <c r="W655" s="4"/>
      <c r="AI655" s="4"/>
      <c r="AJ655" s="4"/>
      <c r="AK655" s="4"/>
    </row>
    <row r="656" spans="1:37" x14ac:dyDescent="0.2">
      <c r="A656" s="6" t="s">
        <v>5595</v>
      </c>
      <c r="B656" s="7" t="str">
        <f>VLOOKUP(payroll_active[[#This Row],[Full Name]], [1]!all_ppl_post[#Data], 2, 0)</f>
        <v>476545223</v>
      </c>
      <c r="C656" s="8" t="s">
        <v>5596</v>
      </c>
      <c r="D656" s="8" t="s">
        <v>5597</v>
      </c>
      <c r="E656" s="8" t="s">
        <v>2471</v>
      </c>
      <c r="F656" s="8" t="s">
        <v>64</v>
      </c>
      <c r="G656" s="8"/>
      <c r="H656" s="8"/>
      <c r="I656" s="7"/>
      <c r="J656" s="8" t="s">
        <v>1444</v>
      </c>
      <c r="K656" s="8" t="str">
        <f>VLOOKUP(payroll_active[[#This Row],[Works for Corrected Majority]],[1]!Table1[#Data],2,0)</f>
        <v>476549135</v>
      </c>
      <c r="L656" s="8" t="s">
        <v>1444</v>
      </c>
      <c r="M656" s="7" t="str">
        <f>VLOOKUP(payroll_active[[#This Row],[Works for Group -OLD]], [1]!all_groups[#All], 2, 0)</f>
        <v>476549135</v>
      </c>
      <c r="N656" s="6" t="s">
        <v>63</v>
      </c>
      <c r="O656" s="6" t="s">
        <v>62</v>
      </c>
      <c r="P656" s="6" t="s">
        <v>69</v>
      </c>
      <c r="Q656" s="7"/>
      <c r="R656" s="9" t="s">
        <v>9238</v>
      </c>
      <c r="S656" s="9" t="s">
        <v>9212</v>
      </c>
      <c r="T656" s="9" t="s">
        <v>8512</v>
      </c>
      <c r="U656" s="9" t="s">
        <v>9215</v>
      </c>
      <c r="V656" s="9" t="s">
        <v>9186</v>
      </c>
      <c r="W656" s="4"/>
      <c r="AI656" s="4"/>
      <c r="AJ656" s="4"/>
      <c r="AK656" s="4"/>
    </row>
    <row r="657" spans="1:37" x14ac:dyDescent="0.2">
      <c r="A657" s="6" t="s">
        <v>5590</v>
      </c>
      <c r="B657" s="7" t="str">
        <f>VLOOKUP(payroll_active[[#This Row],[Full Name]], [1]!all_ppl_post[#Data], 2, 0)</f>
        <v>476545234</v>
      </c>
      <c r="C657" s="8" t="s">
        <v>5591</v>
      </c>
      <c r="D657" s="8" t="s">
        <v>5592</v>
      </c>
      <c r="E657" s="8" t="s">
        <v>2471</v>
      </c>
      <c r="F657" s="8" t="s">
        <v>64</v>
      </c>
      <c r="G657" s="8"/>
      <c r="H657" s="8"/>
      <c r="I657" s="7"/>
      <c r="J657" s="8" t="s">
        <v>1444</v>
      </c>
      <c r="K657" s="8" t="str">
        <f>VLOOKUP(payroll_active[[#This Row],[Works for Corrected Majority]],[1]!Table1[#Data],2,0)</f>
        <v>476549135</v>
      </c>
      <c r="L657" s="8" t="s">
        <v>1444</v>
      </c>
      <c r="M657" s="7" t="str">
        <f>VLOOKUP(payroll_active[[#This Row],[Works for Group -OLD]], [1]!all_groups[#All], 2, 0)</f>
        <v>476549135</v>
      </c>
      <c r="N657" s="6" t="s">
        <v>63</v>
      </c>
      <c r="O657" s="6" t="s">
        <v>62</v>
      </c>
      <c r="P657" s="6" t="s">
        <v>69</v>
      </c>
      <c r="Q657" s="7"/>
      <c r="R657" s="9" t="s">
        <v>9239</v>
      </c>
      <c r="S657" s="9" t="s">
        <v>9212</v>
      </c>
      <c r="T657" s="9" t="s">
        <v>8512</v>
      </c>
      <c r="U657" s="9" t="s">
        <v>9215</v>
      </c>
      <c r="V657" s="9" t="s">
        <v>9186</v>
      </c>
      <c r="W657" s="4"/>
      <c r="AI657" s="4"/>
      <c r="AJ657" s="4"/>
      <c r="AK657" s="4"/>
    </row>
    <row r="658" spans="1:37" x14ac:dyDescent="0.2">
      <c r="A658" s="6" t="s">
        <v>5585</v>
      </c>
      <c r="B658" s="7" t="str">
        <f>VLOOKUP(payroll_active[[#This Row],[Full Name]], [1]!all_ppl_post[#Data], 2, 0)</f>
        <v>476545246</v>
      </c>
      <c r="C658" s="8" t="s">
        <v>5586</v>
      </c>
      <c r="D658" s="8" t="s">
        <v>5587</v>
      </c>
      <c r="E658" s="8" t="s">
        <v>2471</v>
      </c>
      <c r="F658" s="8" t="s">
        <v>64</v>
      </c>
      <c r="G658" s="8"/>
      <c r="H658" s="8"/>
      <c r="I658" s="7"/>
      <c r="J658" s="8" t="s">
        <v>1444</v>
      </c>
      <c r="K658" s="8" t="str">
        <f>VLOOKUP(payroll_active[[#This Row],[Works for Corrected Majority]],[1]!Table1[#Data],2,0)</f>
        <v>476549135</v>
      </c>
      <c r="L658" s="8" t="s">
        <v>1444</v>
      </c>
      <c r="M658" s="7" t="str">
        <f>VLOOKUP(payroll_active[[#This Row],[Works for Group -OLD]], [1]!all_groups[#All], 2, 0)</f>
        <v>476549135</v>
      </c>
      <c r="N658" s="6" t="s">
        <v>63</v>
      </c>
      <c r="O658" s="6" t="s">
        <v>62</v>
      </c>
      <c r="P658" s="6" t="s">
        <v>69</v>
      </c>
      <c r="Q658" s="7"/>
      <c r="R658" s="9" t="s">
        <v>9240</v>
      </c>
      <c r="S658" s="9" t="s">
        <v>9212</v>
      </c>
      <c r="T658" s="9" t="s">
        <v>8512</v>
      </c>
      <c r="U658" s="9" t="s">
        <v>9215</v>
      </c>
      <c r="V658" s="9" t="s">
        <v>9186</v>
      </c>
      <c r="W658" s="4"/>
      <c r="AI658" s="4"/>
      <c r="AJ658" s="4"/>
      <c r="AK658" s="4"/>
    </row>
    <row r="659" spans="1:37" x14ac:dyDescent="0.2">
      <c r="A659" s="6" t="s">
        <v>3554</v>
      </c>
      <c r="B659" s="7" t="str">
        <f>VLOOKUP(payroll_active[[#This Row],[Full Name]], [1]!all_ppl_post[#Data], 2, 0)</f>
        <v>567678688</v>
      </c>
      <c r="C659" s="8" t="s">
        <v>3555</v>
      </c>
      <c r="D659" s="8" t="s">
        <v>3556</v>
      </c>
      <c r="E659" s="8" t="s">
        <v>2471</v>
      </c>
      <c r="F659" s="8" t="s">
        <v>64</v>
      </c>
      <c r="G659" s="8"/>
      <c r="H659" s="8"/>
      <c r="I659" s="7"/>
      <c r="J659" s="8" t="s">
        <v>1444</v>
      </c>
      <c r="K659" s="8" t="str">
        <f>VLOOKUP(payroll_active[[#This Row],[Works for Corrected Majority]],[1]!Table1[#Data],2,0)</f>
        <v>476549135</v>
      </c>
      <c r="L659" s="8" t="s">
        <v>1444</v>
      </c>
      <c r="M659" s="7" t="str">
        <f>VLOOKUP(payroll_active[[#This Row],[Works for Group -OLD]], [1]!all_groups[#All], 2, 0)</f>
        <v>476549135</v>
      </c>
      <c r="N659" s="6" t="s">
        <v>63</v>
      </c>
      <c r="O659" s="6" t="s">
        <v>62</v>
      </c>
      <c r="P659" s="6" t="s">
        <v>69</v>
      </c>
      <c r="Q659" s="7"/>
      <c r="R659" s="9" t="s">
        <v>9219</v>
      </c>
      <c r="S659" s="9" t="s">
        <v>9212</v>
      </c>
      <c r="T659" s="9" t="s">
        <v>8512</v>
      </c>
      <c r="U659" s="9" t="s">
        <v>9215</v>
      </c>
      <c r="V659" s="9" t="s">
        <v>9186</v>
      </c>
      <c r="W659" s="4"/>
      <c r="AI659" s="4"/>
      <c r="AJ659" s="4"/>
      <c r="AK659" s="4"/>
    </row>
    <row r="660" spans="1:37" x14ac:dyDescent="0.2">
      <c r="A660" s="6" t="s">
        <v>2479</v>
      </c>
      <c r="B660" s="7" t="str">
        <f>VLOOKUP(payroll_active[[#This Row],[Full Name]], [1]!all_ppl_post[#Data], 2, 0)</f>
        <v>625374706</v>
      </c>
      <c r="C660" s="8" t="s">
        <v>2480</v>
      </c>
      <c r="D660" s="8" t="s">
        <v>433</v>
      </c>
      <c r="E660" s="8" t="s">
        <v>2471</v>
      </c>
      <c r="F660" s="8" t="s">
        <v>64</v>
      </c>
      <c r="G660" s="8"/>
      <c r="H660" s="8"/>
      <c r="I660" s="7"/>
      <c r="J660" s="8" t="s">
        <v>1444</v>
      </c>
      <c r="K660" s="8" t="str">
        <f>VLOOKUP(payroll_active[[#This Row],[Works for Corrected Majority]],[1]!Table1[#Data],2,0)</f>
        <v>476549135</v>
      </c>
      <c r="L660" s="8" t="s">
        <v>1444</v>
      </c>
      <c r="M660" s="7" t="str">
        <f>VLOOKUP(payroll_active[[#This Row],[Works for Group -OLD]], [1]!all_groups[#All], 2, 0)</f>
        <v>476549135</v>
      </c>
      <c r="N660" s="6" t="s">
        <v>63</v>
      </c>
      <c r="O660" s="6" t="s">
        <v>62</v>
      </c>
      <c r="P660" s="6" t="s">
        <v>69</v>
      </c>
      <c r="Q660" s="7"/>
      <c r="R660" s="9" t="s">
        <v>9227</v>
      </c>
      <c r="S660" s="9" t="s">
        <v>9212</v>
      </c>
      <c r="T660" s="9" t="s">
        <v>8512</v>
      </c>
      <c r="U660" s="9" t="s">
        <v>9215</v>
      </c>
      <c r="V660" s="9" t="s">
        <v>9186</v>
      </c>
      <c r="W660" s="4"/>
      <c r="AI660" s="4"/>
      <c r="AJ660" s="4"/>
      <c r="AK660" s="4"/>
    </row>
    <row r="661" spans="1:37" x14ac:dyDescent="0.2">
      <c r="A661" s="6" t="s">
        <v>2474</v>
      </c>
      <c r="B661" s="7" t="str">
        <f>VLOOKUP(payroll_active[[#This Row],[Full Name]], [1]!all_ppl_post[#Data], 2, 0)</f>
        <v>625374707</v>
      </c>
      <c r="C661" s="8" t="s">
        <v>2475</v>
      </c>
      <c r="D661" s="8" t="s">
        <v>2476</v>
      </c>
      <c r="E661" s="8" t="s">
        <v>2471</v>
      </c>
      <c r="F661" s="8" t="s">
        <v>64</v>
      </c>
      <c r="G661" s="8"/>
      <c r="H661" s="8"/>
      <c r="I661" s="7"/>
      <c r="J661" s="8" t="s">
        <v>1444</v>
      </c>
      <c r="K661" s="8" t="str">
        <f>VLOOKUP(payroll_active[[#This Row],[Works for Corrected Majority]],[1]!Table1[#Data],2,0)</f>
        <v>476549135</v>
      </c>
      <c r="L661" s="8" t="s">
        <v>1444</v>
      </c>
      <c r="M661" s="7" t="str">
        <f>VLOOKUP(payroll_active[[#This Row],[Works for Group -OLD]], [1]!all_groups[#All], 2, 0)</f>
        <v>476549135</v>
      </c>
      <c r="N661" s="6" t="s">
        <v>63</v>
      </c>
      <c r="O661" s="6" t="s">
        <v>62</v>
      </c>
      <c r="P661" s="6" t="s">
        <v>69</v>
      </c>
      <c r="Q661" s="7"/>
      <c r="R661" s="9" t="s">
        <v>9234</v>
      </c>
      <c r="S661" s="9" t="s">
        <v>9212</v>
      </c>
      <c r="T661" s="9" t="s">
        <v>8512</v>
      </c>
      <c r="U661" s="9" t="s">
        <v>9215</v>
      </c>
      <c r="V661" s="9" t="s">
        <v>9186</v>
      </c>
      <c r="W661" s="4"/>
      <c r="AI661" s="4"/>
      <c r="AJ661" s="4"/>
      <c r="AK661" s="4"/>
    </row>
    <row r="662" spans="1:37" x14ac:dyDescent="0.2">
      <c r="A662" s="6" t="s">
        <v>2468</v>
      </c>
      <c r="B662" s="7" t="str">
        <f>VLOOKUP(payroll_active[[#This Row],[Full Name]], [1]!all_ppl_post[#Data], 2, 0)</f>
        <v>625374709</v>
      </c>
      <c r="C662" s="8" t="s">
        <v>2469</v>
      </c>
      <c r="D662" s="8" t="s">
        <v>2470</v>
      </c>
      <c r="E662" s="8" t="s">
        <v>2471</v>
      </c>
      <c r="F662" s="8" t="s">
        <v>64</v>
      </c>
      <c r="G662" s="8"/>
      <c r="H662" s="8"/>
      <c r="I662" s="7"/>
      <c r="J662" s="8" t="s">
        <v>1444</v>
      </c>
      <c r="K662" s="8" t="str">
        <f>VLOOKUP(payroll_active[[#This Row],[Works for Corrected Majority]],[1]!Table1[#Data],2,0)</f>
        <v>476549135</v>
      </c>
      <c r="L662" s="8" t="s">
        <v>1444</v>
      </c>
      <c r="M662" s="7" t="str">
        <f>VLOOKUP(payroll_active[[#This Row],[Works for Group -OLD]], [1]!all_groups[#All], 2, 0)</f>
        <v>476549135</v>
      </c>
      <c r="N662" s="6" t="s">
        <v>63</v>
      </c>
      <c r="O662" s="6" t="s">
        <v>62</v>
      </c>
      <c r="P662" s="6" t="s">
        <v>69</v>
      </c>
      <c r="Q662" s="7"/>
      <c r="R662" s="9" t="s">
        <v>9226</v>
      </c>
      <c r="S662" s="9" t="s">
        <v>9212</v>
      </c>
      <c r="T662" s="9" t="s">
        <v>8512</v>
      </c>
      <c r="U662" s="9" t="s">
        <v>9215</v>
      </c>
      <c r="V662" s="9" t="s">
        <v>9186</v>
      </c>
      <c r="W662" s="4"/>
      <c r="AI662" s="4"/>
      <c r="AJ662" s="4"/>
      <c r="AK662" s="4"/>
    </row>
    <row r="663" spans="1:37" x14ac:dyDescent="0.2">
      <c r="A663" s="16" t="s">
        <v>6845</v>
      </c>
      <c r="B663" s="17" t="str">
        <f>VLOOKUP(payroll_active[[#This Row],[Full Name]], [1]!all_ppl_post[#Data], 2, 0)</f>
        <v>476543711</v>
      </c>
      <c r="C663" s="18" t="s">
        <v>6846</v>
      </c>
      <c r="D663" s="18" t="s">
        <v>6847</v>
      </c>
      <c r="E663" s="18" t="s">
        <v>6056</v>
      </c>
      <c r="F663" s="18" t="s">
        <v>64</v>
      </c>
      <c r="G663" s="18"/>
      <c r="H663" s="18"/>
      <c r="I663" s="17"/>
      <c r="J663" s="18" t="s">
        <v>3559</v>
      </c>
      <c r="K663" s="18" t="str">
        <f>VLOOKUP(payroll_active[[#This Row],[Works for Corrected Majority]],[1]!Table1[#Data],2,0)</f>
        <v>476549138</v>
      </c>
      <c r="L663" s="18" t="s">
        <v>9536</v>
      </c>
      <c r="M663" s="17" t="str">
        <f>VLOOKUP(payroll_active[[#This Row],[Works for Group -OLD]], [1]!all_groups[#All], 2, 0)</f>
        <v>476549138</v>
      </c>
      <c r="N663" s="16" t="s">
        <v>63</v>
      </c>
      <c r="O663" s="16" t="s">
        <v>62</v>
      </c>
      <c r="P663" s="16" t="s">
        <v>69</v>
      </c>
      <c r="Q663" s="17"/>
      <c r="R663" s="19" t="s">
        <v>9537</v>
      </c>
      <c r="S663" s="19" t="s">
        <v>9538</v>
      </c>
      <c r="T663" s="19" t="s">
        <v>8509</v>
      </c>
      <c r="U663" s="19" t="s">
        <v>9457</v>
      </c>
      <c r="V663" s="19" t="s">
        <v>8501</v>
      </c>
      <c r="W663" s="4"/>
      <c r="AI663" s="4"/>
      <c r="AJ663" s="4"/>
      <c r="AK663" s="4"/>
    </row>
    <row r="664" spans="1:37" x14ac:dyDescent="0.2">
      <c r="A664" s="16" t="s">
        <v>5759</v>
      </c>
      <c r="B664" s="17" t="str">
        <f>VLOOKUP(payroll_active[[#This Row],[Full Name]], [1]!all_ppl_post[#Data], 2, 0)</f>
        <v>476545022</v>
      </c>
      <c r="C664" s="18" t="s">
        <v>5760</v>
      </c>
      <c r="D664" s="18" t="s">
        <v>5761</v>
      </c>
      <c r="E664" s="18" t="s">
        <v>5762</v>
      </c>
      <c r="F664" s="18" t="s">
        <v>64</v>
      </c>
      <c r="G664" s="18"/>
      <c r="H664" s="18"/>
      <c r="I664" s="17"/>
      <c r="J664" s="18" t="s">
        <v>3559</v>
      </c>
      <c r="K664" s="18" t="str">
        <f>VLOOKUP(payroll_active[[#This Row],[Works for Corrected Majority]],[1]!Table1[#Data],2,0)</f>
        <v>476549138</v>
      </c>
      <c r="L664" s="18" t="s">
        <v>9536</v>
      </c>
      <c r="M664" s="17" t="str">
        <f>VLOOKUP(payroll_active[[#This Row],[Works for Group -OLD]], [1]!all_groups[#All], 2, 0)</f>
        <v>476549138</v>
      </c>
      <c r="N664" s="16" t="s">
        <v>63</v>
      </c>
      <c r="O664" s="16" t="s">
        <v>62</v>
      </c>
      <c r="P664" s="16" t="s">
        <v>69</v>
      </c>
      <c r="Q664" s="17"/>
      <c r="R664" s="19" t="s">
        <v>9542</v>
      </c>
      <c r="S664" s="19" t="s">
        <v>9538</v>
      </c>
      <c r="T664" s="19" t="s">
        <v>8512</v>
      </c>
      <c r="U664" s="19" t="s">
        <v>9543</v>
      </c>
      <c r="V664" s="19" t="s">
        <v>8501</v>
      </c>
      <c r="W664" s="4"/>
      <c r="AI664" s="4"/>
      <c r="AJ664" s="4"/>
      <c r="AK664" s="4"/>
    </row>
    <row r="665" spans="1:37" x14ac:dyDescent="0.2">
      <c r="A665" s="16" t="s">
        <v>5495</v>
      </c>
      <c r="B665" s="17" t="str">
        <f>VLOOKUP(payroll_active[[#This Row],[Full Name]], [1]!all_ppl_post[#Data], 2, 0)</f>
        <v>476545372</v>
      </c>
      <c r="C665" s="18" t="s">
        <v>1462</v>
      </c>
      <c r="D665" s="18" t="s">
        <v>5496</v>
      </c>
      <c r="E665" s="18" t="s">
        <v>5497</v>
      </c>
      <c r="F665" s="18" t="s">
        <v>64</v>
      </c>
      <c r="G665" s="18"/>
      <c r="H665" s="18"/>
      <c r="I665" s="17"/>
      <c r="J665" s="18" t="s">
        <v>3559</v>
      </c>
      <c r="K665" s="18" t="str">
        <f>VLOOKUP(payroll_active[[#This Row],[Works for Corrected Majority]],[1]!Table1[#Data],2,0)</f>
        <v>476549138</v>
      </c>
      <c r="L665" s="18" t="s">
        <v>9536</v>
      </c>
      <c r="M665" s="17" t="str">
        <f>VLOOKUP(payroll_active[[#This Row],[Works for Group -OLD]], [1]!all_groups[#All], 2, 0)</f>
        <v>476549138</v>
      </c>
      <c r="N665" s="16" t="s">
        <v>63</v>
      </c>
      <c r="O665" s="16" t="s">
        <v>62</v>
      </c>
      <c r="P665" s="16" t="s">
        <v>69</v>
      </c>
      <c r="Q665" s="17"/>
      <c r="R665" s="19" t="s">
        <v>9540</v>
      </c>
      <c r="S665" s="19" t="s">
        <v>9538</v>
      </c>
      <c r="T665" s="19" t="s">
        <v>8512</v>
      </c>
      <c r="U665" s="19" t="s">
        <v>9541</v>
      </c>
      <c r="V665" s="19" t="s">
        <v>8501</v>
      </c>
      <c r="W665" s="4"/>
      <c r="AI665" s="4"/>
      <c r="AJ665" s="4"/>
      <c r="AK665" s="4"/>
    </row>
    <row r="666" spans="1:37" x14ac:dyDescent="0.2">
      <c r="A666" s="16" t="s">
        <v>5490</v>
      </c>
      <c r="B666" s="17" t="str">
        <f>VLOOKUP(payroll_active[[#This Row],[Full Name]], [1]!all_ppl_post[#Data], 2, 0)</f>
        <v>476545381</v>
      </c>
      <c r="C666" s="18" t="s">
        <v>5491</v>
      </c>
      <c r="D666" s="18" t="s">
        <v>5492</v>
      </c>
      <c r="E666" s="18" t="s">
        <v>350</v>
      </c>
      <c r="F666" s="18" t="s">
        <v>64</v>
      </c>
      <c r="G666" s="18"/>
      <c r="H666" s="18"/>
      <c r="I666" s="17"/>
      <c r="J666" s="18" t="s">
        <v>3559</v>
      </c>
      <c r="K666" s="18" t="str">
        <f>VLOOKUP(payroll_active[[#This Row],[Works for Corrected Majority]],[1]!Table1[#Data],2,0)</f>
        <v>476549138</v>
      </c>
      <c r="L666" s="18" t="s">
        <v>9536</v>
      </c>
      <c r="M666" s="17" t="str">
        <f>VLOOKUP(payroll_active[[#This Row],[Works for Group -OLD]], [1]!all_groups[#All], 2, 0)</f>
        <v>476549138</v>
      </c>
      <c r="N666" s="16" t="s">
        <v>63</v>
      </c>
      <c r="O666" s="16" t="s">
        <v>62</v>
      </c>
      <c r="P666" s="16" t="s">
        <v>69</v>
      </c>
      <c r="Q666" s="17"/>
      <c r="R666" s="19" t="s">
        <v>9544</v>
      </c>
      <c r="S666" s="19" t="s">
        <v>9538</v>
      </c>
      <c r="T666" s="19" t="s">
        <v>8512</v>
      </c>
      <c r="U666" s="19" t="s">
        <v>8578</v>
      </c>
      <c r="V666" s="19" t="s">
        <v>8501</v>
      </c>
      <c r="W666" s="4"/>
      <c r="AI666" s="4"/>
      <c r="AJ666" s="4"/>
      <c r="AK666" s="4"/>
    </row>
    <row r="667" spans="1:37" x14ac:dyDescent="0.2">
      <c r="A667" s="16" t="s">
        <v>5458</v>
      </c>
      <c r="B667" s="17" t="str">
        <f>VLOOKUP(payroll_active[[#This Row],[Full Name]], [1]!all_ppl_post[#Data], 2, 0)</f>
        <v>476545429</v>
      </c>
      <c r="C667" s="18" t="s">
        <v>4149</v>
      </c>
      <c r="D667" s="18" t="s">
        <v>5459</v>
      </c>
      <c r="E667" s="18" t="s">
        <v>5460</v>
      </c>
      <c r="F667" s="18" t="s">
        <v>64</v>
      </c>
      <c r="G667" s="18"/>
      <c r="H667" s="18"/>
      <c r="I667" s="17"/>
      <c r="J667" s="18" t="s">
        <v>3559</v>
      </c>
      <c r="K667" s="18" t="str">
        <f>VLOOKUP(payroll_active[[#This Row],[Works for Corrected Majority]],[1]!Table1[#Data],2,0)</f>
        <v>476549138</v>
      </c>
      <c r="L667" s="18" t="s">
        <v>9536</v>
      </c>
      <c r="M667" s="17" t="str">
        <f>VLOOKUP(payroll_active[[#This Row],[Works for Group -OLD]], [1]!all_groups[#All], 2, 0)</f>
        <v>476549138</v>
      </c>
      <c r="N667" s="16" t="s">
        <v>63</v>
      </c>
      <c r="O667" s="16" t="s">
        <v>62</v>
      </c>
      <c r="P667" s="16" t="s">
        <v>69</v>
      </c>
      <c r="Q667" s="17"/>
      <c r="R667" s="19" t="s">
        <v>9546</v>
      </c>
      <c r="S667" s="19" t="s">
        <v>9538</v>
      </c>
      <c r="T667" s="19" t="s">
        <v>8512</v>
      </c>
      <c r="U667" s="19" t="s">
        <v>9547</v>
      </c>
      <c r="V667" s="19" t="s">
        <v>8501</v>
      </c>
      <c r="W667" s="4"/>
      <c r="AI667" s="4"/>
      <c r="AJ667" s="4"/>
      <c r="AK667" s="4"/>
    </row>
    <row r="668" spans="1:37" x14ac:dyDescent="0.2">
      <c r="A668" s="16" t="s">
        <v>3727</v>
      </c>
      <c r="B668" s="17" t="str">
        <f>VLOOKUP(payroll_active[[#This Row],[Full Name]], [1]!all_ppl_post[#Data], 2, 0)</f>
        <v>567678621</v>
      </c>
      <c r="C668" s="18" t="s">
        <v>3728</v>
      </c>
      <c r="D668" s="18" t="s">
        <v>3729</v>
      </c>
      <c r="E668" s="18" t="s">
        <v>1024</v>
      </c>
      <c r="F668" s="18" t="s">
        <v>64</v>
      </c>
      <c r="G668" s="18"/>
      <c r="H668" s="18"/>
      <c r="I668" s="17"/>
      <c r="J668" s="18" t="s">
        <v>3559</v>
      </c>
      <c r="K668" s="18" t="str">
        <f>VLOOKUP(payroll_active[[#This Row],[Works for Corrected Majority]],[1]!Table1[#Data],2,0)</f>
        <v>476549138</v>
      </c>
      <c r="L668" s="18" t="s">
        <v>9536</v>
      </c>
      <c r="M668" s="17" t="str">
        <f>VLOOKUP(payroll_active[[#This Row],[Works for Group -OLD]], [1]!all_groups[#All], 2, 0)</f>
        <v>476549138</v>
      </c>
      <c r="N668" s="16" t="s">
        <v>63</v>
      </c>
      <c r="O668" s="16" t="s">
        <v>62</v>
      </c>
      <c r="P668" s="16" t="s">
        <v>69</v>
      </c>
      <c r="Q668" s="17"/>
      <c r="R668" s="19" t="s">
        <v>9539</v>
      </c>
      <c r="S668" s="19" t="s">
        <v>9538</v>
      </c>
      <c r="T668" s="19" t="s">
        <v>8512</v>
      </c>
      <c r="U668" s="19" t="s">
        <v>9452</v>
      </c>
      <c r="V668" s="19" t="s">
        <v>8501</v>
      </c>
      <c r="W668" s="4"/>
      <c r="AI668" s="4"/>
      <c r="AJ668" s="4"/>
      <c r="AK668" s="4"/>
    </row>
    <row r="669" spans="1:37" x14ac:dyDescent="0.2">
      <c r="A669" s="16" t="s">
        <v>3560</v>
      </c>
      <c r="B669" s="17" t="str">
        <f>VLOOKUP(payroll_active[[#This Row],[Full Name]], [1]!all_ppl_post[#Data], 2, 0)</f>
        <v>567678687</v>
      </c>
      <c r="C669" s="18" t="s">
        <v>3561</v>
      </c>
      <c r="D669" s="18" t="s">
        <v>3562</v>
      </c>
      <c r="E669" s="18" t="s">
        <v>3563</v>
      </c>
      <c r="F669" s="18" t="s">
        <v>64</v>
      </c>
      <c r="G669" s="18"/>
      <c r="H669" s="18"/>
      <c r="I669" s="17"/>
      <c r="J669" s="18" t="s">
        <v>3559</v>
      </c>
      <c r="K669" s="18" t="str">
        <f>VLOOKUP(payroll_active[[#This Row],[Works for Corrected Majority]],[1]!Table1[#Data],2,0)</f>
        <v>476549138</v>
      </c>
      <c r="L669" s="18" t="s">
        <v>9536</v>
      </c>
      <c r="M669" s="17" t="str">
        <f>VLOOKUP(payroll_active[[#This Row],[Works for Group -OLD]], [1]!all_groups[#All], 2, 0)</f>
        <v>476549138</v>
      </c>
      <c r="N669" s="16" t="s">
        <v>63</v>
      </c>
      <c r="O669" s="16" t="s">
        <v>62</v>
      </c>
      <c r="P669" s="16" t="s">
        <v>69</v>
      </c>
      <c r="Q669" s="17"/>
      <c r="R669" s="19" t="s">
        <v>9545</v>
      </c>
      <c r="S669" s="19" t="s">
        <v>9538</v>
      </c>
      <c r="T669" s="19" t="s">
        <v>8512</v>
      </c>
      <c r="U669" s="19" t="s">
        <v>9454</v>
      </c>
      <c r="V669" s="19" t="s">
        <v>8501</v>
      </c>
      <c r="W669" s="4"/>
      <c r="AI669" s="4"/>
      <c r="AJ669" s="4"/>
      <c r="AK669" s="4"/>
    </row>
    <row r="670" spans="1:37" x14ac:dyDescent="0.2">
      <c r="A670" s="16" t="s">
        <v>7381</v>
      </c>
      <c r="B670" s="17" t="str">
        <f>VLOOKUP(payroll_active[[#This Row],[Full Name]], [1]!all_ppl_post[#Data], 2, 0)</f>
        <v>476543235</v>
      </c>
      <c r="C670" s="18" t="s">
        <v>1212</v>
      </c>
      <c r="D670" s="18" t="s">
        <v>7382</v>
      </c>
      <c r="E670" s="18" t="s">
        <v>7383</v>
      </c>
      <c r="F670" s="18" t="s">
        <v>64</v>
      </c>
      <c r="G670" s="18"/>
      <c r="H670" s="18"/>
      <c r="I670" s="17"/>
      <c r="J670" s="18" t="s">
        <v>3566</v>
      </c>
      <c r="K670" s="18" t="str">
        <f>VLOOKUP(payroll_active[[#This Row],[Works for Corrected Majority]],[1]!Table1[#Data],2,0)</f>
        <v>476549141</v>
      </c>
      <c r="L670" s="18" t="s">
        <v>9548</v>
      </c>
      <c r="M670" s="17" t="str">
        <f>VLOOKUP(payroll_active[[#This Row],[Works for Group -OLD]], [1]!all_groups[#All], 2, 0)</f>
        <v>476549141</v>
      </c>
      <c r="N670" s="16" t="s">
        <v>63</v>
      </c>
      <c r="O670" s="16" t="s">
        <v>62</v>
      </c>
      <c r="P670" s="16" t="s">
        <v>69</v>
      </c>
      <c r="Q670" s="17"/>
      <c r="R670" s="19" t="s">
        <v>9559</v>
      </c>
      <c r="S670" s="19" t="s">
        <v>9550</v>
      </c>
      <c r="T670" s="19" t="s">
        <v>8512</v>
      </c>
      <c r="U670" s="19" t="s">
        <v>9560</v>
      </c>
      <c r="V670" s="19" t="s">
        <v>8501</v>
      </c>
      <c r="W670" s="4"/>
      <c r="AI670" s="4"/>
      <c r="AJ670" s="4"/>
      <c r="AK670" s="4"/>
    </row>
    <row r="671" spans="1:37" x14ac:dyDescent="0.2">
      <c r="A671" s="16" t="s">
        <v>7211</v>
      </c>
      <c r="B671" s="17" t="str">
        <f>VLOOKUP(payroll_active[[#This Row],[Full Name]], [1]!all_ppl_post[#Data], 2, 0)</f>
        <v>476543377</v>
      </c>
      <c r="C671" s="18" t="s">
        <v>6699</v>
      </c>
      <c r="D671" s="18" t="s">
        <v>7212</v>
      </c>
      <c r="E671" s="18" t="s">
        <v>7213</v>
      </c>
      <c r="F671" s="18" t="s">
        <v>64</v>
      </c>
      <c r="G671" s="18"/>
      <c r="H671" s="18"/>
      <c r="I671" s="17"/>
      <c r="J671" s="18" t="s">
        <v>3566</v>
      </c>
      <c r="K671" s="18" t="str">
        <f>VLOOKUP(payroll_active[[#This Row],[Works for Corrected Majority]],[1]!Table1[#Data],2,0)</f>
        <v>476549141</v>
      </c>
      <c r="L671" s="18" t="s">
        <v>9548</v>
      </c>
      <c r="M671" s="17" t="str">
        <f>VLOOKUP(payroll_active[[#This Row],[Works for Group -OLD]], [1]!all_groups[#All], 2, 0)</f>
        <v>476549141</v>
      </c>
      <c r="N671" s="16" t="s">
        <v>63</v>
      </c>
      <c r="O671" s="16" t="s">
        <v>62</v>
      </c>
      <c r="P671" s="16" t="s">
        <v>69</v>
      </c>
      <c r="Q671" s="17"/>
      <c r="R671" s="19" t="s">
        <v>9564</v>
      </c>
      <c r="S671" s="19" t="s">
        <v>9550</v>
      </c>
      <c r="T671" s="19" t="s">
        <v>8512</v>
      </c>
      <c r="U671" s="19" t="s">
        <v>9565</v>
      </c>
      <c r="V671" s="19" t="s">
        <v>8501</v>
      </c>
      <c r="W671" s="4"/>
      <c r="AI671" s="4"/>
      <c r="AJ671" s="4"/>
      <c r="AK671" s="4"/>
    </row>
    <row r="672" spans="1:37" x14ac:dyDescent="0.2">
      <c r="A672" s="16" t="s">
        <v>7193</v>
      </c>
      <c r="B672" s="17" t="str">
        <f>VLOOKUP(payroll_active[[#This Row],[Full Name]], [1]!all_ppl_post[#Data], 2, 0)</f>
        <v>476543390</v>
      </c>
      <c r="C672" s="18" t="s">
        <v>5064</v>
      </c>
      <c r="D672" s="18" t="s">
        <v>7194</v>
      </c>
      <c r="E672" s="18" t="s">
        <v>7195</v>
      </c>
      <c r="F672" s="18" t="s">
        <v>64</v>
      </c>
      <c r="G672" s="18"/>
      <c r="H672" s="18"/>
      <c r="I672" s="17"/>
      <c r="J672" s="18" t="s">
        <v>3566</v>
      </c>
      <c r="K672" s="18" t="str">
        <f>VLOOKUP(payroll_active[[#This Row],[Works for Corrected Majority]],[1]!Table1[#Data],2,0)</f>
        <v>476549141</v>
      </c>
      <c r="L672" s="18" t="s">
        <v>9548</v>
      </c>
      <c r="M672" s="17" t="str">
        <f>VLOOKUP(payroll_active[[#This Row],[Works for Group -OLD]], [1]!all_groups[#All], 2, 0)</f>
        <v>476549141</v>
      </c>
      <c r="N672" s="16" t="s">
        <v>63</v>
      </c>
      <c r="O672" s="16" t="s">
        <v>62</v>
      </c>
      <c r="P672" s="16" t="s">
        <v>69</v>
      </c>
      <c r="Q672" s="17"/>
      <c r="R672" s="19" t="s">
        <v>9561</v>
      </c>
      <c r="S672" s="19" t="s">
        <v>9550</v>
      </c>
      <c r="T672" s="19" t="s">
        <v>8512</v>
      </c>
      <c r="U672" s="19" t="s">
        <v>9562</v>
      </c>
      <c r="V672" s="19" t="s">
        <v>8501</v>
      </c>
      <c r="W672" s="4"/>
      <c r="AI672" s="4"/>
      <c r="AJ672" s="4"/>
      <c r="AK672" s="4"/>
    </row>
    <row r="673" spans="1:37" x14ac:dyDescent="0.2">
      <c r="A673" s="16" t="s">
        <v>5452</v>
      </c>
      <c r="B673" s="17" t="str">
        <f>VLOOKUP(payroll_active[[#This Row],[Full Name]], [1]!all_ppl_post[#Data], 2, 0)</f>
        <v>476545437</v>
      </c>
      <c r="C673" s="18" t="s">
        <v>5453</v>
      </c>
      <c r="D673" s="18" t="s">
        <v>5454</v>
      </c>
      <c r="E673" s="18" t="s">
        <v>5455</v>
      </c>
      <c r="F673" s="18" t="s">
        <v>64</v>
      </c>
      <c r="G673" s="18"/>
      <c r="H673" s="18"/>
      <c r="I673" s="17"/>
      <c r="J673" s="18" t="s">
        <v>3566</v>
      </c>
      <c r="K673" s="18" t="str">
        <f>VLOOKUP(payroll_active[[#This Row],[Works for Corrected Majority]],[1]!Table1[#Data],2,0)</f>
        <v>476549141</v>
      </c>
      <c r="L673" s="18" t="s">
        <v>9548</v>
      </c>
      <c r="M673" s="17" t="str">
        <f>VLOOKUP(payroll_active[[#This Row],[Works for Group -OLD]], [1]!all_groups[#All], 2, 0)</f>
        <v>476549141</v>
      </c>
      <c r="N673" s="16" t="s">
        <v>63</v>
      </c>
      <c r="O673" s="16" t="s">
        <v>62</v>
      </c>
      <c r="P673" s="16" t="s">
        <v>69</v>
      </c>
      <c r="Q673" s="17"/>
      <c r="R673" s="19" t="s">
        <v>9549</v>
      </c>
      <c r="S673" s="19" t="s">
        <v>9550</v>
      </c>
      <c r="T673" s="19" t="s">
        <v>8512</v>
      </c>
      <c r="U673" s="19" t="s">
        <v>9551</v>
      </c>
      <c r="V673" s="19" t="s">
        <v>8501</v>
      </c>
      <c r="W673" s="4"/>
      <c r="AI673" s="4"/>
      <c r="AJ673" s="4"/>
      <c r="AK673" s="4"/>
    </row>
    <row r="674" spans="1:37" x14ac:dyDescent="0.2">
      <c r="A674" s="16" t="s">
        <v>5446</v>
      </c>
      <c r="B674" s="17" t="str">
        <f>VLOOKUP(payroll_active[[#This Row],[Full Name]], [1]!all_ppl_post[#Data], 2, 0)</f>
        <v>476545443</v>
      </c>
      <c r="C674" s="18" t="s">
        <v>5447</v>
      </c>
      <c r="D674" s="18" t="s">
        <v>5448</v>
      </c>
      <c r="E674" s="18" t="s">
        <v>5449</v>
      </c>
      <c r="F674" s="18" t="s">
        <v>64</v>
      </c>
      <c r="G674" s="18"/>
      <c r="H674" s="18"/>
      <c r="I674" s="17"/>
      <c r="J674" s="18" t="s">
        <v>3566</v>
      </c>
      <c r="K674" s="18" t="str">
        <f>VLOOKUP(payroll_active[[#This Row],[Works for Corrected Majority]],[1]!Table1[#Data],2,0)</f>
        <v>476549141</v>
      </c>
      <c r="L674" s="18" t="s">
        <v>9548</v>
      </c>
      <c r="M674" s="17" t="str">
        <f>VLOOKUP(payroll_active[[#This Row],[Works for Group -OLD]], [1]!all_groups[#All], 2, 0)</f>
        <v>476549141</v>
      </c>
      <c r="N674" s="16" t="s">
        <v>63</v>
      </c>
      <c r="O674" s="16" t="s">
        <v>62</v>
      </c>
      <c r="P674" s="16" t="s">
        <v>69</v>
      </c>
      <c r="Q674" s="17"/>
      <c r="R674" s="19" t="s">
        <v>9552</v>
      </c>
      <c r="S674" s="19" t="s">
        <v>9550</v>
      </c>
      <c r="T674" s="19" t="s">
        <v>8512</v>
      </c>
      <c r="U674" s="19" t="s">
        <v>9553</v>
      </c>
      <c r="V674" s="19" t="s">
        <v>8501</v>
      </c>
      <c r="W674" s="4"/>
      <c r="AI674" s="4"/>
      <c r="AJ674" s="4"/>
      <c r="AK674" s="4"/>
    </row>
    <row r="675" spans="1:37" x14ac:dyDescent="0.2">
      <c r="A675" s="16" t="s">
        <v>5440</v>
      </c>
      <c r="B675" s="17" t="str">
        <f>VLOOKUP(payroll_active[[#This Row],[Full Name]], [1]!all_ppl_post[#Data], 2, 0)</f>
        <v>476545451</v>
      </c>
      <c r="C675" s="18" t="s">
        <v>5441</v>
      </c>
      <c r="D675" s="18" t="s">
        <v>5442</v>
      </c>
      <c r="E675" s="18" t="s">
        <v>5443</v>
      </c>
      <c r="F675" s="18" t="s">
        <v>64</v>
      </c>
      <c r="G675" s="18"/>
      <c r="H675" s="18"/>
      <c r="I675" s="17"/>
      <c r="J675" s="18" t="s">
        <v>3566</v>
      </c>
      <c r="K675" s="18" t="str">
        <f>VLOOKUP(payroll_active[[#This Row],[Works for Corrected Majority]],[1]!Table1[#Data],2,0)</f>
        <v>476549141</v>
      </c>
      <c r="L675" s="18" t="s">
        <v>9548</v>
      </c>
      <c r="M675" s="17" t="str">
        <f>VLOOKUP(payroll_active[[#This Row],[Works for Group -OLD]], [1]!all_groups[#All], 2, 0)</f>
        <v>476549141</v>
      </c>
      <c r="N675" s="16" t="s">
        <v>63</v>
      </c>
      <c r="O675" s="16" t="s">
        <v>62</v>
      </c>
      <c r="P675" s="16" t="s">
        <v>69</v>
      </c>
      <c r="Q675" s="17"/>
      <c r="R675" s="19" t="s">
        <v>9554</v>
      </c>
      <c r="S675" s="19" t="s">
        <v>9550</v>
      </c>
      <c r="T675" s="19" t="s">
        <v>8512</v>
      </c>
      <c r="U675" s="19" t="s">
        <v>9555</v>
      </c>
      <c r="V675" s="19" t="s">
        <v>8501</v>
      </c>
      <c r="W675" s="4"/>
      <c r="AI675" s="4"/>
      <c r="AJ675" s="4"/>
      <c r="AK675" s="4"/>
    </row>
    <row r="676" spans="1:37" x14ac:dyDescent="0.2">
      <c r="A676" s="16" t="s">
        <v>5431</v>
      </c>
      <c r="B676" s="17" t="str">
        <f>VLOOKUP(payroll_active[[#This Row],[Full Name]], [1]!all_ppl_post[#Data], 2, 0)</f>
        <v>476545458</v>
      </c>
      <c r="C676" s="18" t="s">
        <v>2631</v>
      </c>
      <c r="D676" s="18" t="s">
        <v>1735</v>
      </c>
      <c r="E676" s="18" t="s">
        <v>5432</v>
      </c>
      <c r="F676" s="18" t="s">
        <v>64</v>
      </c>
      <c r="G676" s="18"/>
      <c r="H676" s="18"/>
      <c r="I676" s="17"/>
      <c r="J676" s="18" t="s">
        <v>3566</v>
      </c>
      <c r="K676" s="18" t="str">
        <f>VLOOKUP(payroll_active[[#This Row],[Works for Corrected Majority]],[1]!Table1[#Data],2,0)</f>
        <v>476549141</v>
      </c>
      <c r="L676" s="18" t="s">
        <v>9548</v>
      </c>
      <c r="M676" s="17" t="str">
        <f>VLOOKUP(payroll_active[[#This Row],[Works for Group -OLD]], [1]!all_groups[#All], 2, 0)</f>
        <v>476549141</v>
      </c>
      <c r="N676" s="16" t="s">
        <v>63</v>
      </c>
      <c r="O676" s="16" t="s">
        <v>62</v>
      </c>
      <c r="P676" s="16" t="s">
        <v>69</v>
      </c>
      <c r="Q676" s="17"/>
      <c r="R676" s="19" t="s">
        <v>9558</v>
      </c>
      <c r="S676" s="19" t="s">
        <v>9550</v>
      </c>
      <c r="T676" s="19" t="s">
        <v>8512</v>
      </c>
      <c r="U676" s="19" t="s">
        <v>8783</v>
      </c>
      <c r="V676" s="19" t="s">
        <v>8501</v>
      </c>
      <c r="W676" s="4"/>
      <c r="AI676" s="4"/>
      <c r="AJ676" s="4"/>
      <c r="AK676" s="4"/>
    </row>
    <row r="677" spans="1:37" x14ac:dyDescent="0.2">
      <c r="A677" s="16" t="s">
        <v>5426</v>
      </c>
      <c r="B677" s="17" t="str">
        <f>VLOOKUP(payroll_active[[#This Row],[Full Name]], [1]!all_ppl_post[#Data], 2, 0)</f>
        <v>476545467</v>
      </c>
      <c r="C677" s="18" t="s">
        <v>5427</v>
      </c>
      <c r="D677" s="18" t="s">
        <v>5428</v>
      </c>
      <c r="E677" s="18" t="s">
        <v>350</v>
      </c>
      <c r="F677" s="18" t="s">
        <v>64</v>
      </c>
      <c r="G677" s="18"/>
      <c r="H677" s="18"/>
      <c r="I677" s="17"/>
      <c r="J677" s="18" t="s">
        <v>3566</v>
      </c>
      <c r="K677" s="18" t="str">
        <f>VLOOKUP(payroll_active[[#This Row],[Works for Corrected Majority]],[1]!Table1[#Data],2,0)</f>
        <v>476549141</v>
      </c>
      <c r="L677" s="18" t="s">
        <v>9548</v>
      </c>
      <c r="M677" s="17" t="str">
        <f>VLOOKUP(payroll_active[[#This Row],[Works for Group -OLD]], [1]!all_groups[#All], 2, 0)</f>
        <v>476549141</v>
      </c>
      <c r="N677" s="16" t="s">
        <v>63</v>
      </c>
      <c r="O677" s="16" t="s">
        <v>62</v>
      </c>
      <c r="P677" s="16" t="s">
        <v>69</v>
      </c>
      <c r="Q677" s="17"/>
      <c r="R677" s="19" t="s">
        <v>9563</v>
      </c>
      <c r="S677" s="19" t="s">
        <v>9550</v>
      </c>
      <c r="T677" s="19" t="s">
        <v>8512</v>
      </c>
      <c r="U677" s="19" t="s">
        <v>8578</v>
      </c>
      <c r="V677" s="19" t="s">
        <v>8501</v>
      </c>
      <c r="W677" s="4"/>
      <c r="AI677" s="4"/>
      <c r="AJ677" s="4"/>
      <c r="AK677" s="4"/>
    </row>
    <row r="678" spans="1:37" x14ac:dyDescent="0.2">
      <c r="A678" s="16" t="s">
        <v>5350</v>
      </c>
      <c r="B678" s="17" t="str">
        <f>VLOOKUP(payroll_active[[#This Row],[Full Name]], [1]!all_ppl_post[#Data], 2, 0)</f>
        <v>476545545</v>
      </c>
      <c r="C678" s="18" t="s">
        <v>5351</v>
      </c>
      <c r="D678" s="18" t="s">
        <v>5352</v>
      </c>
      <c r="E678" s="18" t="s">
        <v>5353</v>
      </c>
      <c r="F678" s="18" t="s">
        <v>64</v>
      </c>
      <c r="G678" s="18"/>
      <c r="H678" s="18"/>
      <c r="I678" s="17"/>
      <c r="J678" s="18" t="s">
        <v>3566</v>
      </c>
      <c r="K678" s="18" t="str">
        <f>VLOOKUP(payroll_active[[#This Row],[Works for Corrected Majority]],[1]!Table1[#Data],2,0)</f>
        <v>476549141</v>
      </c>
      <c r="L678" s="18" t="s">
        <v>9548</v>
      </c>
      <c r="M678" s="17" t="str">
        <f>VLOOKUP(payroll_active[[#This Row],[Works for Group -OLD]], [1]!all_groups[#All], 2, 0)</f>
        <v>476549141</v>
      </c>
      <c r="N678" s="16" t="s">
        <v>63</v>
      </c>
      <c r="O678" s="16" t="s">
        <v>62</v>
      </c>
      <c r="P678" s="16" t="s">
        <v>69</v>
      </c>
      <c r="Q678" s="17"/>
      <c r="R678" s="19" t="s">
        <v>9566</v>
      </c>
      <c r="S678" s="19" t="s">
        <v>9550</v>
      </c>
      <c r="T678" s="19" t="s">
        <v>8512</v>
      </c>
      <c r="U678" s="19" t="s">
        <v>9567</v>
      </c>
      <c r="V678" s="19" t="s">
        <v>8501</v>
      </c>
      <c r="W678" s="4"/>
      <c r="AI678" s="4"/>
      <c r="AJ678" s="4"/>
      <c r="AK678" s="4"/>
    </row>
    <row r="679" spans="1:37" x14ac:dyDescent="0.2">
      <c r="A679" s="16" t="s">
        <v>5338</v>
      </c>
      <c r="B679" s="17" t="str">
        <f>VLOOKUP(payroll_active[[#This Row],[Full Name]], [1]!all_ppl_post[#Data], 2, 0)</f>
        <v>476545562</v>
      </c>
      <c r="C679" s="18" t="s">
        <v>5339</v>
      </c>
      <c r="D679" s="18" t="s">
        <v>5340</v>
      </c>
      <c r="E679" s="18" t="s">
        <v>5341</v>
      </c>
      <c r="F679" s="18" t="s">
        <v>64</v>
      </c>
      <c r="G679" s="18"/>
      <c r="H679" s="18"/>
      <c r="I679" s="17"/>
      <c r="J679" s="18" t="s">
        <v>3566</v>
      </c>
      <c r="K679" s="18" t="str">
        <f>VLOOKUP(payroll_active[[#This Row],[Works for Corrected Majority]],[1]!Table1[#Data],2,0)</f>
        <v>476549141</v>
      </c>
      <c r="L679" s="18" t="s">
        <v>9548</v>
      </c>
      <c r="M679" s="17" t="str">
        <f>VLOOKUP(payroll_active[[#This Row],[Works for Group -OLD]], [1]!all_groups[#All], 2, 0)</f>
        <v>476549141</v>
      </c>
      <c r="N679" s="16" t="s">
        <v>63</v>
      </c>
      <c r="O679" s="16" t="s">
        <v>62</v>
      </c>
      <c r="P679" s="16" t="s">
        <v>69</v>
      </c>
      <c r="Q679" s="17"/>
      <c r="R679" s="19" t="s">
        <v>9568</v>
      </c>
      <c r="S679" s="19" t="s">
        <v>9550</v>
      </c>
      <c r="T679" s="19" t="s">
        <v>8512</v>
      </c>
      <c r="U679" s="19" t="s">
        <v>9569</v>
      </c>
      <c r="V679" s="19" t="s">
        <v>8501</v>
      </c>
      <c r="W679" s="4"/>
      <c r="AI679" s="4"/>
      <c r="AJ679" s="4"/>
      <c r="AK679" s="4"/>
    </row>
    <row r="680" spans="1:37" x14ac:dyDescent="0.2">
      <c r="A680" s="16" t="s">
        <v>5333</v>
      </c>
      <c r="B680" s="17" t="str">
        <f>VLOOKUP(payroll_active[[#This Row],[Full Name]], [1]!all_ppl_post[#Data], 2, 0)</f>
        <v>476545573</v>
      </c>
      <c r="C680" s="18" t="s">
        <v>302</v>
      </c>
      <c r="D680" s="18" t="s">
        <v>5334</v>
      </c>
      <c r="E680" s="18" t="s">
        <v>5335</v>
      </c>
      <c r="F680" s="18" t="s">
        <v>64</v>
      </c>
      <c r="G680" s="18"/>
      <c r="H680" s="18"/>
      <c r="I680" s="17"/>
      <c r="J680" s="18" t="s">
        <v>3566</v>
      </c>
      <c r="K680" s="18" t="str">
        <f>VLOOKUP(payroll_active[[#This Row],[Works for Corrected Majority]],[1]!Table1[#Data],2,0)</f>
        <v>476549141</v>
      </c>
      <c r="L680" s="18" t="s">
        <v>9548</v>
      </c>
      <c r="M680" s="17" t="str">
        <f>VLOOKUP(payroll_active[[#This Row],[Works for Group -OLD]], [1]!all_groups[#All], 2, 0)</f>
        <v>476549141</v>
      </c>
      <c r="N680" s="16" t="s">
        <v>63</v>
      </c>
      <c r="O680" s="16" t="s">
        <v>62</v>
      </c>
      <c r="P680" s="16" t="s">
        <v>69</v>
      </c>
      <c r="Q680" s="17"/>
      <c r="R680" s="19" t="s">
        <v>9571</v>
      </c>
      <c r="S680" s="19" t="s">
        <v>9550</v>
      </c>
      <c r="T680" s="19" t="s">
        <v>8512</v>
      </c>
      <c r="U680" s="19" t="s">
        <v>9572</v>
      </c>
      <c r="V680" s="19" t="s">
        <v>8501</v>
      </c>
      <c r="W680" s="4"/>
      <c r="AI680" s="4"/>
      <c r="AJ680" s="4"/>
      <c r="AK680" s="4"/>
    </row>
    <row r="681" spans="1:37" x14ac:dyDescent="0.2">
      <c r="A681" s="16" t="s">
        <v>5327</v>
      </c>
      <c r="B681" s="17" t="str">
        <f>VLOOKUP(payroll_active[[#This Row],[Full Name]], [1]!all_ppl_post[#Data], 2, 0)</f>
        <v>476545589</v>
      </c>
      <c r="C681" s="18" t="s">
        <v>5328</v>
      </c>
      <c r="D681" s="18" t="s">
        <v>5329</v>
      </c>
      <c r="E681" s="18" t="s">
        <v>5330</v>
      </c>
      <c r="F681" s="18" t="s">
        <v>64</v>
      </c>
      <c r="G681" s="18"/>
      <c r="H681" s="18"/>
      <c r="I681" s="17"/>
      <c r="J681" s="18" t="s">
        <v>3566</v>
      </c>
      <c r="K681" s="18" t="str">
        <f>VLOOKUP(payroll_active[[#This Row],[Works for Corrected Majority]],[1]!Table1[#Data],2,0)</f>
        <v>476549141</v>
      </c>
      <c r="L681" s="18" t="s">
        <v>9548</v>
      </c>
      <c r="M681" s="17" t="str">
        <f>VLOOKUP(payroll_active[[#This Row],[Works for Group -OLD]], [1]!all_groups[#All], 2, 0)</f>
        <v>476549141</v>
      </c>
      <c r="N681" s="16" t="s">
        <v>63</v>
      </c>
      <c r="O681" s="16" t="s">
        <v>62</v>
      </c>
      <c r="P681" s="16" t="s">
        <v>69</v>
      </c>
      <c r="Q681" s="17"/>
      <c r="R681" s="19" t="s">
        <v>9573</v>
      </c>
      <c r="S681" s="19" t="s">
        <v>9550</v>
      </c>
      <c r="T681" s="19" t="s">
        <v>8512</v>
      </c>
      <c r="U681" s="19" t="s">
        <v>9574</v>
      </c>
      <c r="V681" s="19" t="s">
        <v>8501</v>
      </c>
      <c r="W681" s="4"/>
      <c r="AI681" s="4"/>
      <c r="AJ681" s="4"/>
      <c r="AK681" s="4"/>
    </row>
    <row r="682" spans="1:37" x14ac:dyDescent="0.2">
      <c r="A682" s="16" t="s">
        <v>5287</v>
      </c>
      <c r="B682" s="17" t="str">
        <f>VLOOKUP(payroll_active[[#This Row],[Full Name]], [1]!all_ppl_post[#Data], 2, 0)</f>
        <v>476545651</v>
      </c>
      <c r="C682" s="18" t="s">
        <v>280</v>
      </c>
      <c r="D682" s="18" t="s">
        <v>5288</v>
      </c>
      <c r="E682" s="18" t="s">
        <v>5289</v>
      </c>
      <c r="F682" s="18" t="s">
        <v>64</v>
      </c>
      <c r="G682" s="18"/>
      <c r="H682" s="18"/>
      <c r="I682" s="17"/>
      <c r="J682" s="18" t="s">
        <v>3566</v>
      </c>
      <c r="K682" s="18" t="str">
        <f>VLOOKUP(payroll_active[[#This Row],[Works for Corrected Majority]],[1]!Table1[#Data],2,0)</f>
        <v>476549141</v>
      </c>
      <c r="L682" s="18" t="s">
        <v>9548</v>
      </c>
      <c r="M682" s="17" t="str">
        <f>VLOOKUP(payroll_active[[#This Row],[Works for Group -OLD]], [1]!all_groups[#All], 2, 0)</f>
        <v>476549141</v>
      </c>
      <c r="N682" s="16" t="s">
        <v>63</v>
      </c>
      <c r="O682" s="16" t="s">
        <v>62</v>
      </c>
      <c r="P682" s="16" t="s">
        <v>69</v>
      </c>
      <c r="Q682" s="17"/>
      <c r="R682" s="19" t="s">
        <v>9576</v>
      </c>
      <c r="S682" s="19" t="s">
        <v>9550</v>
      </c>
      <c r="T682" s="19" t="s">
        <v>8512</v>
      </c>
      <c r="U682" s="19" t="s">
        <v>9577</v>
      </c>
      <c r="V682" s="19" t="s">
        <v>8501</v>
      </c>
      <c r="W682" s="4"/>
      <c r="AI682" s="4"/>
      <c r="AJ682" s="4"/>
      <c r="AK682" s="4"/>
    </row>
    <row r="683" spans="1:37" x14ac:dyDescent="0.2">
      <c r="A683" s="16" t="s">
        <v>5261</v>
      </c>
      <c r="B683" s="17" t="str">
        <f>VLOOKUP(payroll_active[[#This Row],[Full Name]], [1]!all_ppl_post[#Data], 2, 0)</f>
        <v>476545664</v>
      </c>
      <c r="C683" s="18" t="s">
        <v>5262</v>
      </c>
      <c r="D683" s="18" t="s">
        <v>1321</v>
      </c>
      <c r="E683" s="18" t="s">
        <v>4557</v>
      </c>
      <c r="F683" s="18" t="s">
        <v>64</v>
      </c>
      <c r="G683" s="18"/>
      <c r="H683" s="18"/>
      <c r="I683" s="17"/>
      <c r="J683" s="18" t="s">
        <v>3566</v>
      </c>
      <c r="K683" s="18" t="str">
        <f>VLOOKUP(payroll_active[[#This Row],[Works for Corrected Majority]],[1]!Table1[#Data],2,0)</f>
        <v>476549141</v>
      </c>
      <c r="L683" s="18" t="s">
        <v>9548</v>
      </c>
      <c r="M683" s="17" t="str">
        <f>VLOOKUP(payroll_active[[#This Row],[Works for Group -OLD]], [1]!all_groups[#All], 2, 0)</f>
        <v>476549141</v>
      </c>
      <c r="N683" s="16" t="s">
        <v>63</v>
      </c>
      <c r="O683" s="16" t="s">
        <v>62</v>
      </c>
      <c r="P683" s="16" t="s">
        <v>69</v>
      </c>
      <c r="Q683" s="17"/>
      <c r="R683" s="19" t="s">
        <v>9578</v>
      </c>
      <c r="S683" s="19" t="s">
        <v>9550</v>
      </c>
      <c r="T683" s="19" t="s">
        <v>8509</v>
      </c>
      <c r="U683" s="19" t="s">
        <v>9579</v>
      </c>
      <c r="V683" s="19" t="s">
        <v>8501</v>
      </c>
      <c r="W683" s="4"/>
      <c r="AI683" s="4"/>
      <c r="AJ683" s="4"/>
      <c r="AK683" s="4"/>
    </row>
    <row r="684" spans="1:37" x14ac:dyDescent="0.2">
      <c r="A684" s="16" t="s">
        <v>5250</v>
      </c>
      <c r="B684" s="17" t="str">
        <f>VLOOKUP(payroll_active[[#This Row],[Full Name]], [1]!all_ppl_post[#Data], 2, 0)</f>
        <v>476545695</v>
      </c>
      <c r="C684" s="18" t="s">
        <v>5251</v>
      </c>
      <c r="D684" s="18" t="s">
        <v>5252</v>
      </c>
      <c r="E684" s="18" t="s">
        <v>5253</v>
      </c>
      <c r="F684" s="18" t="s">
        <v>64</v>
      </c>
      <c r="G684" s="18"/>
      <c r="H684" s="18"/>
      <c r="I684" s="17"/>
      <c r="J684" s="18" t="s">
        <v>3566</v>
      </c>
      <c r="K684" s="18" t="str">
        <f>VLOOKUP(payroll_active[[#This Row],[Works for Corrected Majority]],[1]!Table1[#Data],2,0)</f>
        <v>476549141</v>
      </c>
      <c r="L684" s="18" t="s">
        <v>9548</v>
      </c>
      <c r="M684" s="17" t="str">
        <f>VLOOKUP(payroll_active[[#This Row],[Works for Group -OLD]], [1]!all_groups[#All], 2, 0)</f>
        <v>476549141</v>
      </c>
      <c r="N684" s="16" t="s">
        <v>63</v>
      </c>
      <c r="O684" s="16" t="s">
        <v>62</v>
      </c>
      <c r="P684" s="16" t="s">
        <v>69</v>
      </c>
      <c r="Q684" s="17"/>
      <c r="R684" s="19" t="s">
        <v>9582</v>
      </c>
      <c r="S684" s="19" t="s">
        <v>9550</v>
      </c>
      <c r="T684" s="19" t="s">
        <v>8512</v>
      </c>
      <c r="U684" s="19" t="s">
        <v>9583</v>
      </c>
      <c r="V684" s="19" t="s">
        <v>8501</v>
      </c>
      <c r="W684" s="4"/>
      <c r="AI684" s="4"/>
      <c r="AJ684" s="4"/>
      <c r="AK684" s="4"/>
    </row>
    <row r="685" spans="1:37" x14ac:dyDescent="0.2">
      <c r="A685" s="16" t="s">
        <v>5244</v>
      </c>
      <c r="B685" s="17" t="str">
        <f>VLOOKUP(payroll_active[[#This Row],[Full Name]], [1]!all_ppl_post[#Data], 2, 0)</f>
        <v>476545708</v>
      </c>
      <c r="C685" s="18" t="s">
        <v>5245</v>
      </c>
      <c r="D685" s="18" t="s">
        <v>5246</v>
      </c>
      <c r="E685" s="18" t="s">
        <v>5247</v>
      </c>
      <c r="F685" s="18" t="s">
        <v>64</v>
      </c>
      <c r="G685" s="18"/>
      <c r="H685" s="18"/>
      <c r="I685" s="17"/>
      <c r="J685" s="18" t="s">
        <v>3566</v>
      </c>
      <c r="K685" s="18" t="str">
        <f>VLOOKUP(payroll_active[[#This Row],[Works for Corrected Majority]],[1]!Table1[#Data],2,0)</f>
        <v>476549141</v>
      </c>
      <c r="L685" s="18" t="s">
        <v>9548</v>
      </c>
      <c r="M685" s="17" t="str">
        <f>VLOOKUP(payroll_active[[#This Row],[Works for Group -OLD]], [1]!all_groups[#All], 2, 0)</f>
        <v>476549141</v>
      </c>
      <c r="N685" s="16" t="s">
        <v>63</v>
      </c>
      <c r="O685" s="16" t="s">
        <v>62</v>
      </c>
      <c r="P685" s="16" t="s">
        <v>69</v>
      </c>
      <c r="Q685" s="17"/>
      <c r="R685" s="19" t="s">
        <v>9584</v>
      </c>
      <c r="S685" s="19" t="s">
        <v>9550</v>
      </c>
      <c r="T685" s="19" t="s">
        <v>8512</v>
      </c>
      <c r="U685" s="19" t="s">
        <v>9585</v>
      </c>
      <c r="V685" s="19" t="s">
        <v>8501</v>
      </c>
      <c r="W685" s="4"/>
      <c r="AI685" s="4"/>
      <c r="AJ685" s="4"/>
      <c r="AK685" s="4"/>
    </row>
    <row r="686" spans="1:37" x14ac:dyDescent="0.2">
      <c r="A686" s="16" t="s">
        <v>5206</v>
      </c>
      <c r="B686" s="17" t="str">
        <f>VLOOKUP(payroll_active[[#This Row],[Full Name]], [1]!all_ppl_post[#Data], 2, 0)</f>
        <v>476545830</v>
      </c>
      <c r="C686" s="18" t="s">
        <v>5207</v>
      </c>
      <c r="D686" s="18" t="s">
        <v>5208</v>
      </c>
      <c r="E686" s="18" t="s">
        <v>375</v>
      </c>
      <c r="F686" s="18" t="s">
        <v>64</v>
      </c>
      <c r="G686" s="18"/>
      <c r="H686" s="18"/>
      <c r="I686" s="17"/>
      <c r="J686" s="18" t="s">
        <v>3566</v>
      </c>
      <c r="K686" s="18" t="str">
        <f>VLOOKUP(payroll_active[[#This Row],[Works for Corrected Majority]],[1]!Table1[#Data],2,0)</f>
        <v>476549141</v>
      </c>
      <c r="L686" s="18" t="s">
        <v>9548</v>
      </c>
      <c r="M686" s="17" t="str">
        <f>VLOOKUP(payroll_active[[#This Row],[Works for Group -OLD]], [1]!all_groups[#All], 2, 0)</f>
        <v>476549141</v>
      </c>
      <c r="N686" s="16" t="s">
        <v>63</v>
      </c>
      <c r="O686" s="16" t="s">
        <v>62</v>
      </c>
      <c r="P686" s="16" t="s">
        <v>69</v>
      </c>
      <c r="Q686" s="17"/>
      <c r="R686" s="19" t="s">
        <v>9586</v>
      </c>
      <c r="S686" s="19" t="s">
        <v>9550</v>
      </c>
      <c r="T686" s="19" t="s">
        <v>8512</v>
      </c>
      <c r="U686" s="19" t="s">
        <v>8544</v>
      </c>
      <c r="V686" s="19" t="s">
        <v>8501</v>
      </c>
      <c r="W686" s="4"/>
      <c r="AI686" s="4"/>
      <c r="AJ686" s="4"/>
      <c r="AK686" s="4"/>
    </row>
    <row r="687" spans="1:37" x14ac:dyDescent="0.2">
      <c r="A687" s="16" t="s">
        <v>5194</v>
      </c>
      <c r="B687" s="17" t="str">
        <f>VLOOKUP(payroll_active[[#This Row],[Full Name]], [1]!all_ppl_post[#Data], 2, 0)</f>
        <v>476545845</v>
      </c>
      <c r="C687" s="18" t="s">
        <v>5195</v>
      </c>
      <c r="D687" s="18" t="s">
        <v>5196</v>
      </c>
      <c r="E687" s="18" t="s">
        <v>5197</v>
      </c>
      <c r="F687" s="18" t="s">
        <v>64</v>
      </c>
      <c r="G687" s="18"/>
      <c r="H687" s="18"/>
      <c r="I687" s="17"/>
      <c r="J687" s="18" t="s">
        <v>3566</v>
      </c>
      <c r="K687" s="18" t="str">
        <f>VLOOKUP(payroll_active[[#This Row],[Works for Corrected Majority]],[1]!Table1[#Data],2,0)</f>
        <v>476549141</v>
      </c>
      <c r="L687" s="18" t="s">
        <v>9548</v>
      </c>
      <c r="M687" s="17" t="str">
        <f>VLOOKUP(payroll_active[[#This Row],[Works for Group -OLD]], [1]!all_groups[#All], 2, 0)</f>
        <v>476549141</v>
      </c>
      <c r="N687" s="16" t="s">
        <v>63</v>
      </c>
      <c r="O687" s="16" t="s">
        <v>62</v>
      </c>
      <c r="P687" s="16" t="s">
        <v>69</v>
      </c>
      <c r="Q687" s="17"/>
      <c r="R687" s="19" t="s">
        <v>9587</v>
      </c>
      <c r="S687" s="19" t="s">
        <v>9550</v>
      </c>
      <c r="T687" s="19" t="s">
        <v>8512</v>
      </c>
      <c r="U687" s="19" t="s">
        <v>9588</v>
      </c>
      <c r="V687" s="19" t="s">
        <v>8501</v>
      </c>
      <c r="W687" s="4"/>
      <c r="AI687" s="4"/>
      <c r="AJ687" s="4"/>
      <c r="AK687" s="4"/>
    </row>
    <row r="688" spans="1:37" x14ac:dyDescent="0.2">
      <c r="A688" s="16" t="s">
        <v>4267</v>
      </c>
      <c r="B688" s="17" t="str">
        <f>VLOOKUP(payroll_active[[#This Row],[Full Name]], [1]!all_ppl_post[#Data], 2, 0)</f>
        <v>476547443</v>
      </c>
      <c r="C688" s="18" t="s">
        <v>3937</v>
      </c>
      <c r="D688" s="18" t="s">
        <v>4268</v>
      </c>
      <c r="E688" s="18" t="s">
        <v>4269</v>
      </c>
      <c r="F688" s="18" t="s">
        <v>64</v>
      </c>
      <c r="G688" s="18"/>
      <c r="H688" s="18"/>
      <c r="I688" s="17"/>
      <c r="J688" s="18" t="s">
        <v>3566</v>
      </c>
      <c r="K688" s="18" t="str">
        <f>VLOOKUP(payroll_active[[#This Row],[Works for Corrected Majority]],[1]!Table1[#Data],2,0)</f>
        <v>476549141</v>
      </c>
      <c r="L688" s="18" t="s">
        <v>9548</v>
      </c>
      <c r="M688" s="17" t="str">
        <f>VLOOKUP(payroll_active[[#This Row],[Works for Group -OLD]], [1]!all_groups[#All], 2, 0)</f>
        <v>476549141</v>
      </c>
      <c r="N688" s="16" t="s">
        <v>63</v>
      </c>
      <c r="O688" s="16" t="s">
        <v>62</v>
      </c>
      <c r="P688" s="16" t="s">
        <v>69</v>
      </c>
      <c r="Q688" s="17"/>
      <c r="R688" s="19" t="s">
        <v>9580</v>
      </c>
      <c r="S688" s="19" t="s">
        <v>9550</v>
      </c>
      <c r="T688" s="19" t="s">
        <v>8512</v>
      </c>
      <c r="U688" s="19" t="s">
        <v>9581</v>
      </c>
      <c r="V688" s="19" t="s">
        <v>8501</v>
      </c>
      <c r="W688" s="4"/>
      <c r="AI688" s="4"/>
      <c r="AJ688" s="4"/>
      <c r="AK688" s="4"/>
    </row>
    <row r="689" spans="1:37" x14ac:dyDescent="0.2">
      <c r="A689" s="16" t="s">
        <v>3577</v>
      </c>
      <c r="B689" s="17" t="str">
        <f>VLOOKUP(payroll_active[[#This Row],[Full Name]], [1]!all_ppl_post[#Data], 2, 0)</f>
        <v>567678683</v>
      </c>
      <c r="C689" s="18" t="s">
        <v>3578</v>
      </c>
      <c r="D689" s="18" t="s">
        <v>3579</v>
      </c>
      <c r="E689" s="18" t="s">
        <v>1207</v>
      </c>
      <c r="F689" s="18" t="s">
        <v>64</v>
      </c>
      <c r="G689" s="18"/>
      <c r="H689" s="18"/>
      <c r="I689" s="17"/>
      <c r="J689" s="18" t="s">
        <v>3566</v>
      </c>
      <c r="K689" s="18" t="str">
        <f>VLOOKUP(payroll_active[[#This Row],[Works for Corrected Majority]],[1]!Table1[#Data],2,0)</f>
        <v>476549141</v>
      </c>
      <c r="L689" s="18" t="s">
        <v>9548</v>
      </c>
      <c r="M689" s="17" t="str">
        <f>VLOOKUP(payroll_active[[#This Row],[Works for Group -OLD]], [1]!all_groups[#All], 2, 0)</f>
        <v>476549141</v>
      </c>
      <c r="N689" s="16" t="s">
        <v>63</v>
      </c>
      <c r="O689" s="16" t="s">
        <v>62</v>
      </c>
      <c r="P689" s="16" t="s">
        <v>69</v>
      </c>
      <c r="Q689" s="17"/>
      <c r="R689" s="19" t="s">
        <v>9570</v>
      </c>
      <c r="S689" s="19" t="s">
        <v>9550</v>
      </c>
      <c r="T689" s="19" t="s">
        <v>8512</v>
      </c>
      <c r="U689" s="19" t="s">
        <v>9284</v>
      </c>
      <c r="V689" s="19" t="s">
        <v>8501</v>
      </c>
      <c r="W689" s="4"/>
      <c r="AI689" s="4"/>
      <c r="AJ689" s="4"/>
      <c r="AK689" s="4"/>
    </row>
    <row r="690" spans="1:37" x14ac:dyDescent="0.2">
      <c r="A690" s="16" t="s">
        <v>3572</v>
      </c>
      <c r="B690" s="17" t="str">
        <f>VLOOKUP(payroll_active[[#This Row],[Full Name]], [1]!all_ppl_post[#Data], 2, 0)</f>
        <v>567678684</v>
      </c>
      <c r="C690" s="18" t="s">
        <v>1491</v>
      </c>
      <c r="D690" s="18" t="s">
        <v>3573</v>
      </c>
      <c r="E690" s="18" t="s">
        <v>3574</v>
      </c>
      <c r="F690" s="18" t="s">
        <v>64</v>
      </c>
      <c r="G690" s="18"/>
      <c r="H690" s="18"/>
      <c r="I690" s="17"/>
      <c r="J690" s="18" t="s">
        <v>3566</v>
      </c>
      <c r="K690" s="18" t="str">
        <f>VLOOKUP(payroll_active[[#This Row],[Works for Corrected Majority]],[1]!Table1[#Data],2,0)</f>
        <v>476549141</v>
      </c>
      <c r="L690" s="18" t="s">
        <v>9548</v>
      </c>
      <c r="M690" s="17" t="str">
        <f>VLOOKUP(payroll_active[[#This Row],[Works for Group -OLD]], [1]!all_groups[#All], 2, 0)</f>
        <v>476549141</v>
      </c>
      <c r="N690" s="16" t="s">
        <v>63</v>
      </c>
      <c r="O690" s="16" t="s">
        <v>62</v>
      </c>
      <c r="P690" s="16" t="s">
        <v>69</v>
      </c>
      <c r="Q690" s="17"/>
      <c r="R690" s="19" t="s">
        <v>9575</v>
      </c>
      <c r="S690" s="19" t="s">
        <v>9550</v>
      </c>
      <c r="T690" s="19" t="s">
        <v>8512</v>
      </c>
      <c r="U690" s="19" t="s">
        <v>9358</v>
      </c>
      <c r="V690" s="19" t="s">
        <v>8501</v>
      </c>
      <c r="W690" s="4"/>
      <c r="AI690" s="4"/>
      <c r="AJ690" s="4"/>
      <c r="AK690" s="4"/>
    </row>
    <row r="691" spans="1:37" x14ac:dyDescent="0.2">
      <c r="A691" s="16" t="s">
        <v>3567</v>
      </c>
      <c r="B691" s="17" t="str">
        <f>VLOOKUP(payroll_active[[#This Row],[Full Name]], [1]!all_ppl_post[#Data], 2, 0)</f>
        <v>567678685</v>
      </c>
      <c r="C691" s="18" t="s">
        <v>2200</v>
      </c>
      <c r="D691" s="18" t="s">
        <v>3568</v>
      </c>
      <c r="E691" s="18" t="s">
        <v>3569</v>
      </c>
      <c r="F691" s="18" t="s">
        <v>64</v>
      </c>
      <c r="G691" s="18"/>
      <c r="H691" s="18"/>
      <c r="I691" s="17"/>
      <c r="J691" s="18" t="s">
        <v>3566</v>
      </c>
      <c r="K691" s="18" t="str">
        <f>VLOOKUP(payroll_active[[#This Row],[Works for Corrected Majority]],[1]!Table1[#Data],2,0)</f>
        <v>476549141</v>
      </c>
      <c r="L691" s="18" t="s">
        <v>9548</v>
      </c>
      <c r="M691" s="17" t="str">
        <f>VLOOKUP(payroll_active[[#This Row],[Works for Group -OLD]], [1]!all_groups[#All], 2, 0)</f>
        <v>476549141</v>
      </c>
      <c r="N691" s="16" t="s">
        <v>63</v>
      </c>
      <c r="O691" s="16" t="s">
        <v>62</v>
      </c>
      <c r="P691" s="16" t="s">
        <v>69</v>
      </c>
      <c r="Q691" s="17"/>
      <c r="R691" s="19" t="s">
        <v>9556</v>
      </c>
      <c r="S691" s="19" t="s">
        <v>9550</v>
      </c>
      <c r="T691" s="19" t="s">
        <v>8512</v>
      </c>
      <c r="U691" s="19" t="s">
        <v>9557</v>
      </c>
      <c r="V691" s="19" t="s">
        <v>8501</v>
      </c>
      <c r="W691" s="4"/>
      <c r="AI691" s="4"/>
      <c r="AJ691" s="4"/>
      <c r="AK691" s="4"/>
    </row>
    <row r="692" spans="1:37" x14ac:dyDescent="0.2">
      <c r="A692" s="16" t="s">
        <v>5674</v>
      </c>
      <c r="B692" s="17" t="str">
        <f>VLOOKUP(payroll_active[[#This Row],[Full Name]], [1]!all_ppl_post[#Data], 2, 0)</f>
        <v>476545115</v>
      </c>
      <c r="C692" s="18" t="s">
        <v>5675</v>
      </c>
      <c r="D692" s="18" t="s">
        <v>5676</v>
      </c>
      <c r="E692" s="18" t="s">
        <v>1463</v>
      </c>
      <c r="F692" s="18" t="s">
        <v>64</v>
      </c>
      <c r="G692" s="18"/>
      <c r="H692" s="18"/>
      <c r="I692" s="17"/>
      <c r="J692" s="18" t="s">
        <v>1401</v>
      </c>
      <c r="K692" s="18" t="str">
        <f>VLOOKUP(payroll_active[[#This Row],[Works for Corrected Majority]],[1]!Table1[#Data],2,0)</f>
        <v>476549145</v>
      </c>
      <c r="L692" s="18" t="s">
        <v>9589</v>
      </c>
      <c r="M692" s="17" t="str">
        <f>VLOOKUP(payroll_active[[#This Row],[Works for Group -OLD]], [1]!all_groups[#All], 2, 0)</f>
        <v>476549145</v>
      </c>
      <c r="N692" s="16" t="s">
        <v>63</v>
      </c>
      <c r="O692" s="16" t="s">
        <v>62</v>
      </c>
      <c r="P692" s="16" t="s">
        <v>69</v>
      </c>
      <c r="Q692" s="17"/>
      <c r="R692" s="19" t="s">
        <v>9590</v>
      </c>
      <c r="S692" s="19" t="s">
        <v>9591</v>
      </c>
      <c r="T692" s="19" t="s">
        <v>8512</v>
      </c>
      <c r="U692" s="19" t="s">
        <v>9407</v>
      </c>
      <c r="V692" s="19" t="s">
        <v>8501</v>
      </c>
      <c r="W692" s="4"/>
      <c r="AI692" s="4"/>
      <c r="AJ692" s="4"/>
      <c r="AK692" s="4"/>
    </row>
    <row r="693" spans="1:37" x14ac:dyDescent="0.2">
      <c r="A693" s="16" t="s">
        <v>5184</v>
      </c>
      <c r="B693" s="17" t="str">
        <f>VLOOKUP(payroll_active[[#This Row],[Full Name]], [1]!all_ppl_post[#Data], 2, 0)</f>
        <v>476545885</v>
      </c>
      <c r="C693" s="18" t="s">
        <v>5185</v>
      </c>
      <c r="D693" s="18" t="s">
        <v>5186</v>
      </c>
      <c r="E693" s="18" t="s">
        <v>5187</v>
      </c>
      <c r="F693" s="18" t="s">
        <v>64</v>
      </c>
      <c r="G693" s="18"/>
      <c r="H693" s="18"/>
      <c r="I693" s="17"/>
      <c r="J693" s="18" t="s">
        <v>1401</v>
      </c>
      <c r="K693" s="18" t="str">
        <f>VLOOKUP(payroll_active[[#This Row],[Works for Corrected Majority]],[1]!Table1[#Data],2,0)</f>
        <v>476549145</v>
      </c>
      <c r="L693" s="18" t="s">
        <v>9589</v>
      </c>
      <c r="M693" s="17" t="str">
        <f>VLOOKUP(payroll_active[[#This Row],[Works for Group -OLD]], [1]!all_groups[#All], 2, 0)</f>
        <v>476549145</v>
      </c>
      <c r="N693" s="16" t="s">
        <v>63</v>
      </c>
      <c r="O693" s="16" t="s">
        <v>62</v>
      </c>
      <c r="P693" s="16" t="s">
        <v>69</v>
      </c>
      <c r="Q693" s="17"/>
      <c r="R693" s="19" t="s">
        <v>9593</v>
      </c>
      <c r="S693" s="19" t="s">
        <v>9591</v>
      </c>
      <c r="T693" s="19" t="s">
        <v>8512</v>
      </c>
      <c r="U693" s="19" t="s">
        <v>9594</v>
      </c>
      <c r="V693" s="19" t="s">
        <v>8501</v>
      </c>
      <c r="W693" s="4"/>
      <c r="AI693" s="4"/>
      <c r="AJ693" s="4"/>
      <c r="AK693" s="4"/>
    </row>
    <row r="694" spans="1:37" x14ac:dyDescent="0.2">
      <c r="A694" s="16" t="s">
        <v>5176</v>
      </c>
      <c r="B694" s="17" t="str">
        <f>VLOOKUP(payroll_active[[#This Row],[Full Name]], [1]!all_ppl_post[#Data], 2, 0)</f>
        <v>476545896</v>
      </c>
      <c r="C694" s="18" t="s">
        <v>5177</v>
      </c>
      <c r="D694" s="18" t="s">
        <v>5178</v>
      </c>
      <c r="E694" s="18" t="s">
        <v>1139</v>
      </c>
      <c r="F694" s="18" t="s">
        <v>64</v>
      </c>
      <c r="G694" s="18"/>
      <c r="H694" s="18"/>
      <c r="I694" s="17"/>
      <c r="J694" s="18" t="s">
        <v>1401</v>
      </c>
      <c r="K694" s="18" t="str">
        <f>VLOOKUP(payroll_active[[#This Row],[Works for Corrected Majority]],[1]!Table1[#Data],2,0)</f>
        <v>476549145</v>
      </c>
      <c r="L694" s="18" t="s">
        <v>9589</v>
      </c>
      <c r="M694" s="17" t="str">
        <f>VLOOKUP(payroll_active[[#This Row],[Works for Group -OLD]], [1]!all_groups[#All], 2, 0)</f>
        <v>476549145</v>
      </c>
      <c r="N694" s="16" t="s">
        <v>63</v>
      </c>
      <c r="O694" s="16" t="s">
        <v>62</v>
      </c>
      <c r="P694" s="16" t="s">
        <v>69</v>
      </c>
      <c r="Q694" s="17"/>
      <c r="R694" s="19" t="s">
        <v>9595</v>
      </c>
      <c r="S694" s="19" t="s">
        <v>9591</v>
      </c>
      <c r="T694" s="19" t="s">
        <v>8512</v>
      </c>
      <c r="U694" s="19" t="s">
        <v>9393</v>
      </c>
      <c r="V694" s="19" t="s">
        <v>8501</v>
      </c>
      <c r="W694" s="4"/>
      <c r="AI694" s="4"/>
      <c r="AJ694" s="4"/>
      <c r="AK694" s="4"/>
    </row>
    <row r="695" spans="1:37" x14ac:dyDescent="0.2">
      <c r="A695" s="16" t="s">
        <v>5144</v>
      </c>
      <c r="B695" s="17" t="str">
        <f>VLOOKUP(payroll_active[[#This Row],[Full Name]], [1]!all_ppl_post[#Data], 2, 0)</f>
        <v>476545953</v>
      </c>
      <c r="C695" s="18" t="s">
        <v>1793</v>
      </c>
      <c r="D695" s="18" t="s">
        <v>5145</v>
      </c>
      <c r="E695" s="18" t="s">
        <v>1463</v>
      </c>
      <c r="F695" s="18" t="s">
        <v>64</v>
      </c>
      <c r="G695" s="18"/>
      <c r="H695" s="18"/>
      <c r="I695" s="17"/>
      <c r="J695" s="18" t="s">
        <v>1401</v>
      </c>
      <c r="K695" s="18" t="str">
        <f>VLOOKUP(payroll_active[[#This Row],[Works for Corrected Majority]],[1]!Table1[#Data],2,0)</f>
        <v>476549145</v>
      </c>
      <c r="L695" s="18" t="s">
        <v>9589</v>
      </c>
      <c r="M695" s="17" t="str">
        <f>VLOOKUP(payroll_active[[#This Row],[Works for Group -OLD]], [1]!all_groups[#All], 2, 0)</f>
        <v>476549145</v>
      </c>
      <c r="N695" s="16" t="s">
        <v>63</v>
      </c>
      <c r="O695" s="16" t="s">
        <v>62</v>
      </c>
      <c r="P695" s="16" t="s">
        <v>69</v>
      </c>
      <c r="Q695" s="17"/>
      <c r="R695" s="19" t="s">
        <v>9596</v>
      </c>
      <c r="S695" s="19" t="s">
        <v>9591</v>
      </c>
      <c r="T695" s="19" t="s">
        <v>8512</v>
      </c>
      <c r="U695" s="19" t="s">
        <v>9407</v>
      </c>
      <c r="V695" s="19" t="s">
        <v>8501</v>
      </c>
      <c r="W695" s="4"/>
      <c r="AI695" s="4"/>
      <c r="AJ695" s="4"/>
      <c r="AK695" s="4"/>
    </row>
    <row r="696" spans="1:37" x14ac:dyDescent="0.2">
      <c r="A696" s="16" t="s">
        <v>5117</v>
      </c>
      <c r="B696" s="17" t="str">
        <f>VLOOKUP(payroll_active[[#This Row],[Full Name]], [1]!all_ppl_post[#Data], 2, 0)</f>
        <v>476545973</v>
      </c>
      <c r="C696" s="18" t="s">
        <v>5118</v>
      </c>
      <c r="D696" s="18" t="s">
        <v>5119</v>
      </c>
      <c r="E696" s="18" t="s">
        <v>1139</v>
      </c>
      <c r="F696" s="18" t="s">
        <v>64</v>
      </c>
      <c r="G696" s="18"/>
      <c r="H696" s="18"/>
      <c r="I696" s="17"/>
      <c r="J696" s="18" t="s">
        <v>1401</v>
      </c>
      <c r="K696" s="18" t="str">
        <f>VLOOKUP(payroll_active[[#This Row],[Works for Corrected Majority]],[1]!Table1[#Data],2,0)</f>
        <v>476549145</v>
      </c>
      <c r="L696" s="18" t="s">
        <v>9589</v>
      </c>
      <c r="M696" s="17" t="str">
        <f>VLOOKUP(payroll_active[[#This Row],[Works for Group -OLD]], [1]!all_groups[#All], 2, 0)</f>
        <v>476549145</v>
      </c>
      <c r="N696" s="16" t="s">
        <v>63</v>
      </c>
      <c r="O696" s="16" t="s">
        <v>62</v>
      </c>
      <c r="P696" s="16" t="s">
        <v>69</v>
      </c>
      <c r="Q696" s="17"/>
      <c r="R696" s="19" t="s">
        <v>9599</v>
      </c>
      <c r="S696" s="19" t="s">
        <v>9591</v>
      </c>
      <c r="T696" s="19" t="s">
        <v>8512</v>
      </c>
      <c r="U696" s="19" t="s">
        <v>9393</v>
      </c>
      <c r="V696" s="19" t="s">
        <v>8501</v>
      </c>
      <c r="W696" s="4"/>
      <c r="AI696" s="4"/>
      <c r="AJ696" s="4"/>
      <c r="AK696" s="4"/>
    </row>
    <row r="697" spans="1:37" x14ac:dyDescent="0.2">
      <c r="A697" s="16" t="s">
        <v>5100</v>
      </c>
      <c r="B697" s="17" t="str">
        <f>VLOOKUP(payroll_active[[#This Row],[Full Name]], [1]!all_ppl_post[#Data], 2, 0)</f>
        <v>476546009</v>
      </c>
      <c r="C697" s="18" t="s">
        <v>86</v>
      </c>
      <c r="D697" s="18" t="s">
        <v>5101</v>
      </c>
      <c r="E697" s="18" t="s">
        <v>745</v>
      </c>
      <c r="F697" s="18" t="s">
        <v>64</v>
      </c>
      <c r="G697" s="18"/>
      <c r="H697" s="18"/>
      <c r="I697" s="17"/>
      <c r="J697" s="18" t="s">
        <v>1401</v>
      </c>
      <c r="K697" s="18" t="str">
        <f>VLOOKUP(payroll_active[[#This Row],[Works for Corrected Majority]],[1]!Table1[#Data],2,0)</f>
        <v>476549145</v>
      </c>
      <c r="L697" s="18" t="s">
        <v>9589</v>
      </c>
      <c r="M697" s="17" t="str">
        <f>VLOOKUP(payroll_active[[#This Row],[Works for Group -OLD]], [1]!all_groups[#All], 2, 0)</f>
        <v>476549145</v>
      </c>
      <c r="N697" s="16" t="s">
        <v>63</v>
      </c>
      <c r="O697" s="16" t="s">
        <v>62</v>
      </c>
      <c r="P697" s="16" t="s">
        <v>69</v>
      </c>
      <c r="Q697" s="17"/>
      <c r="R697" s="19" t="s">
        <v>9601</v>
      </c>
      <c r="S697" s="19" t="s">
        <v>9591</v>
      </c>
      <c r="T697" s="19" t="s">
        <v>8512</v>
      </c>
      <c r="U697" s="19" t="s">
        <v>9076</v>
      </c>
      <c r="V697" s="19" t="s">
        <v>8501</v>
      </c>
      <c r="W697" s="4"/>
      <c r="AI697" s="4"/>
      <c r="AJ697" s="4"/>
      <c r="AK697" s="4"/>
    </row>
    <row r="698" spans="1:37" x14ac:dyDescent="0.2">
      <c r="A698" s="16" t="s">
        <v>5084</v>
      </c>
      <c r="B698" s="17" t="str">
        <f>VLOOKUP(payroll_active[[#This Row],[Full Name]], [1]!all_ppl_post[#Data], 2, 0)</f>
        <v>476546020</v>
      </c>
      <c r="C698" s="18" t="s">
        <v>4055</v>
      </c>
      <c r="D698" s="18" t="s">
        <v>5085</v>
      </c>
      <c r="E698" s="18" t="s">
        <v>3717</v>
      </c>
      <c r="F698" s="18" t="s">
        <v>64</v>
      </c>
      <c r="G698" s="18"/>
      <c r="H698" s="18"/>
      <c r="I698" s="17"/>
      <c r="J698" s="18" t="s">
        <v>1401</v>
      </c>
      <c r="K698" s="18" t="str">
        <f>VLOOKUP(payroll_active[[#This Row],[Works for Corrected Majority]],[1]!Table1[#Data],2,0)</f>
        <v>476549145</v>
      </c>
      <c r="L698" s="18" t="s">
        <v>9589</v>
      </c>
      <c r="M698" s="17" t="str">
        <f>VLOOKUP(payroll_active[[#This Row],[Works for Group -OLD]], [1]!all_groups[#All], 2, 0)</f>
        <v>476549145</v>
      </c>
      <c r="N698" s="16" t="s">
        <v>63</v>
      </c>
      <c r="O698" s="16" t="s">
        <v>62</v>
      </c>
      <c r="P698" s="16" t="s">
        <v>69</v>
      </c>
      <c r="Q698" s="17"/>
      <c r="R698" s="19" t="s">
        <v>9602</v>
      </c>
      <c r="S698" s="19" t="s">
        <v>9591</v>
      </c>
      <c r="T698" s="19" t="s">
        <v>8512</v>
      </c>
      <c r="U698" s="19" t="s">
        <v>9603</v>
      </c>
      <c r="V698" s="19" t="s">
        <v>8501</v>
      </c>
      <c r="W698" s="4"/>
      <c r="AI698" s="4"/>
      <c r="AJ698" s="4"/>
      <c r="AK698" s="4"/>
    </row>
    <row r="699" spans="1:37" x14ac:dyDescent="0.2">
      <c r="A699" s="16" t="s">
        <v>4979</v>
      </c>
      <c r="B699" s="17" t="str">
        <f>VLOOKUP(payroll_active[[#This Row],[Full Name]], [1]!all_ppl_post[#Data], 2, 0)</f>
        <v>476546187</v>
      </c>
      <c r="C699" s="18" t="s">
        <v>4005</v>
      </c>
      <c r="D699" s="18" t="s">
        <v>4980</v>
      </c>
      <c r="E699" s="18" t="s">
        <v>4981</v>
      </c>
      <c r="F699" s="18" t="s">
        <v>64</v>
      </c>
      <c r="G699" s="18"/>
      <c r="H699" s="18"/>
      <c r="I699" s="17"/>
      <c r="J699" s="18" t="s">
        <v>1401</v>
      </c>
      <c r="K699" s="18" t="str">
        <f>VLOOKUP(payroll_active[[#This Row],[Works for Corrected Majority]],[1]!Table1[#Data],2,0)</f>
        <v>476549145</v>
      </c>
      <c r="L699" s="18" t="s">
        <v>9589</v>
      </c>
      <c r="M699" s="17" t="str">
        <f>VLOOKUP(payroll_active[[#This Row],[Works for Group -OLD]], [1]!all_groups[#All], 2, 0)</f>
        <v>476549145</v>
      </c>
      <c r="N699" s="16" t="s">
        <v>63</v>
      </c>
      <c r="O699" s="16" t="s">
        <v>62</v>
      </c>
      <c r="P699" s="16" t="s">
        <v>69</v>
      </c>
      <c r="Q699" s="17"/>
      <c r="R699" s="19" t="s">
        <v>9605</v>
      </c>
      <c r="S699" s="19" t="s">
        <v>9591</v>
      </c>
      <c r="T699" s="19" t="s">
        <v>8512</v>
      </c>
      <c r="U699" s="19" t="s">
        <v>9606</v>
      </c>
      <c r="V699" s="19" t="s">
        <v>8501</v>
      </c>
      <c r="W699" s="4"/>
      <c r="AI699" s="4"/>
      <c r="AJ699" s="4"/>
      <c r="AK699" s="4"/>
    </row>
    <row r="700" spans="1:37" x14ac:dyDescent="0.2">
      <c r="A700" s="16" t="s">
        <v>4973</v>
      </c>
      <c r="B700" s="17" t="str">
        <f>VLOOKUP(payroll_active[[#This Row],[Full Name]], [1]!all_ppl_post[#Data], 2, 0)</f>
        <v>476546198</v>
      </c>
      <c r="C700" s="18" t="s">
        <v>4974</v>
      </c>
      <c r="D700" s="18" t="s">
        <v>4975</v>
      </c>
      <c r="E700" s="18" t="s">
        <v>4976</v>
      </c>
      <c r="F700" s="18" t="s">
        <v>64</v>
      </c>
      <c r="G700" s="18"/>
      <c r="H700" s="18"/>
      <c r="I700" s="17"/>
      <c r="J700" s="18" t="s">
        <v>1401</v>
      </c>
      <c r="K700" s="18" t="str">
        <f>VLOOKUP(payroll_active[[#This Row],[Works for Corrected Majority]],[1]!Table1[#Data],2,0)</f>
        <v>476549145</v>
      </c>
      <c r="L700" s="18" t="s">
        <v>9589</v>
      </c>
      <c r="M700" s="17" t="str">
        <f>VLOOKUP(payroll_active[[#This Row],[Works for Group -OLD]], [1]!all_groups[#All], 2, 0)</f>
        <v>476549145</v>
      </c>
      <c r="N700" s="16" t="s">
        <v>63</v>
      </c>
      <c r="O700" s="16" t="s">
        <v>62</v>
      </c>
      <c r="P700" s="16" t="s">
        <v>69</v>
      </c>
      <c r="Q700" s="17"/>
      <c r="R700" s="19" t="s">
        <v>9607</v>
      </c>
      <c r="S700" s="19" t="s">
        <v>9591</v>
      </c>
      <c r="T700" s="19" t="s">
        <v>8512</v>
      </c>
      <c r="U700" s="19" t="s">
        <v>9608</v>
      </c>
      <c r="V700" s="19" t="s">
        <v>8501</v>
      </c>
      <c r="W700" s="4"/>
      <c r="AI700" s="4"/>
      <c r="AJ700" s="4"/>
      <c r="AK700" s="4"/>
    </row>
    <row r="701" spans="1:37" x14ac:dyDescent="0.2">
      <c r="A701" s="16" t="s">
        <v>4953</v>
      </c>
      <c r="B701" s="17" t="str">
        <f>VLOOKUP(payroll_active[[#This Row],[Full Name]], [1]!all_ppl_post[#Data], 2, 0)</f>
        <v>476546256</v>
      </c>
      <c r="C701" s="18" t="s">
        <v>4954</v>
      </c>
      <c r="D701" s="18" t="s">
        <v>4955</v>
      </c>
      <c r="E701" s="18" t="s">
        <v>3590</v>
      </c>
      <c r="F701" s="18" t="s">
        <v>64</v>
      </c>
      <c r="G701" s="18"/>
      <c r="H701" s="18"/>
      <c r="I701" s="17"/>
      <c r="J701" s="18" t="s">
        <v>1401</v>
      </c>
      <c r="K701" s="18" t="str">
        <f>VLOOKUP(payroll_active[[#This Row],[Works for Corrected Majority]],[1]!Table1[#Data],2,0)</f>
        <v>476549145</v>
      </c>
      <c r="L701" s="18" t="s">
        <v>9589</v>
      </c>
      <c r="M701" s="17" t="str">
        <f>VLOOKUP(payroll_active[[#This Row],[Works for Group -OLD]], [1]!all_groups[#All], 2, 0)</f>
        <v>476549145</v>
      </c>
      <c r="N701" s="16" t="s">
        <v>63</v>
      </c>
      <c r="O701" s="16" t="s">
        <v>62</v>
      </c>
      <c r="P701" s="16" t="s">
        <v>69</v>
      </c>
      <c r="Q701" s="17"/>
      <c r="R701" s="19" t="s">
        <v>9612</v>
      </c>
      <c r="S701" s="19" t="s">
        <v>9591</v>
      </c>
      <c r="T701" s="19" t="s">
        <v>8512</v>
      </c>
      <c r="U701" s="19" t="s">
        <v>9151</v>
      </c>
      <c r="V701" s="19" t="s">
        <v>8501</v>
      </c>
      <c r="W701" s="4"/>
      <c r="AI701" s="4"/>
      <c r="AJ701" s="4"/>
      <c r="AK701" s="4"/>
    </row>
    <row r="702" spans="1:37" x14ac:dyDescent="0.2">
      <c r="A702" s="16" t="s">
        <v>4944</v>
      </c>
      <c r="B702" s="17" t="str">
        <f>VLOOKUP(payroll_active[[#This Row],[Full Name]], [1]!all_ppl_post[#Data], 2, 0)</f>
        <v>476546279</v>
      </c>
      <c r="C702" s="18" t="s">
        <v>4945</v>
      </c>
      <c r="D702" s="18" t="s">
        <v>237</v>
      </c>
      <c r="E702" s="18" t="s">
        <v>3621</v>
      </c>
      <c r="F702" s="18" t="s">
        <v>64</v>
      </c>
      <c r="G702" s="18"/>
      <c r="H702" s="18"/>
      <c r="I702" s="17"/>
      <c r="J702" s="18" t="s">
        <v>1401</v>
      </c>
      <c r="K702" s="18" t="str">
        <f>VLOOKUP(payroll_active[[#This Row],[Works for Corrected Majority]],[1]!Table1[#Data],2,0)</f>
        <v>476549145</v>
      </c>
      <c r="L702" s="18" t="s">
        <v>9589</v>
      </c>
      <c r="M702" s="17" t="str">
        <f>VLOOKUP(payroll_active[[#This Row],[Works for Group -OLD]], [1]!all_groups[#All], 2, 0)</f>
        <v>476549145</v>
      </c>
      <c r="N702" s="16" t="s">
        <v>63</v>
      </c>
      <c r="O702" s="16" t="s">
        <v>62</v>
      </c>
      <c r="P702" s="16" t="s">
        <v>69</v>
      </c>
      <c r="Q702" s="17"/>
      <c r="R702" s="19" t="s">
        <v>9613</v>
      </c>
      <c r="S702" s="19" t="s">
        <v>9591</v>
      </c>
      <c r="T702" s="19" t="s">
        <v>8512</v>
      </c>
      <c r="U702" s="19" t="s">
        <v>9395</v>
      </c>
      <c r="V702" s="19" t="s">
        <v>8501</v>
      </c>
      <c r="W702" s="4"/>
      <c r="AI702" s="4"/>
      <c r="AJ702" s="4"/>
      <c r="AK702" s="4"/>
    </row>
    <row r="703" spans="1:37" x14ac:dyDescent="0.2">
      <c r="A703" s="16" t="s">
        <v>4811</v>
      </c>
      <c r="B703" s="17" t="str">
        <f>VLOOKUP(payroll_active[[#This Row],[Full Name]], [1]!all_ppl_post[#Data], 2, 0)</f>
        <v>476546456</v>
      </c>
      <c r="C703" s="18" t="s">
        <v>4812</v>
      </c>
      <c r="D703" s="18" t="s">
        <v>4813</v>
      </c>
      <c r="E703" s="18" t="s">
        <v>1463</v>
      </c>
      <c r="F703" s="18" t="s">
        <v>64</v>
      </c>
      <c r="G703" s="18"/>
      <c r="H703" s="18"/>
      <c r="I703" s="17"/>
      <c r="J703" s="18" t="s">
        <v>1401</v>
      </c>
      <c r="K703" s="18" t="str">
        <f>VLOOKUP(payroll_active[[#This Row],[Works for Corrected Majority]],[1]!Table1[#Data],2,0)</f>
        <v>476549145</v>
      </c>
      <c r="L703" s="18" t="s">
        <v>9589</v>
      </c>
      <c r="M703" s="17" t="str">
        <f>VLOOKUP(payroll_active[[#This Row],[Works for Group -OLD]], [1]!all_groups[#All], 2, 0)</f>
        <v>476549145</v>
      </c>
      <c r="N703" s="16" t="s">
        <v>63</v>
      </c>
      <c r="O703" s="16" t="s">
        <v>62</v>
      </c>
      <c r="P703" s="16" t="s">
        <v>69</v>
      </c>
      <c r="Q703" s="17"/>
      <c r="R703" s="19" t="s">
        <v>9615</v>
      </c>
      <c r="S703" s="19" t="s">
        <v>9591</v>
      </c>
      <c r="T703" s="19" t="s">
        <v>8512</v>
      </c>
      <c r="U703" s="19" t="s">
        <v>9407</v>
      </c>
      <c r="V703" s="19" t="s">
        <v>8501</v>
      </c>
      <c r="W703" s="4"/>
      <c r="AI703" s="4"/>
      <c r="AJ703" s="4"/>
      <c r="AK703" s="4"/>
    </row>
    <row r="704" spans="1:37" x14ac:dyDescent="0.2">
      <c r="A704" s="16" t="s">
        <v>4793</v>
      </c>
      <c r="B704" s="17" t="str">
        <f>VLOOKUP(payroll_active[[#This Row],[Full Name]], [1]!all_ppl_post[#Data], 2, 0)</f>
        <v>476546482</v>
      </c>
      <c r="C704" s="18" t="s">
        <v>1800</v>
      </c>
      <c r="D704" s="18" t="s">
        <v>3516</v>
      </c>
      <c r="E704" s="18" t="s">
        <v>1463</v>
      </c>
      <c r="F704" s="18" t="s">
        <v>64</v>
      </c>
      <c r="G704" s="18"/>
      <c r="H704" s="18"/>
      <c r="I704" s="17"/>
      <c r="J704" s="18" t="s">
        <v>1401</v>
      </c>
      <c r="K704" s="18" t="str">
        <f>VLOOKUP(payroll_active[[#This Row],[Works for Corrected Majority]],[1]!Table1[#Data],2,0)</f>
        <v>476549145</v>
      </c>
      <c r="L704" s="18" t="s">
        <v>9589</v>
      </c>
      <c r="M704" s="17" t="str">
        <f>VLOOKUP(payroll_active[[#This Row],[Works for Group -OLD]], [1]!all_groups[#All], 2, 0)</f>
        <v>476549145</v>
      </c>
      <c r="N704" s="16" t="s">
        <v>63</v>
      </c>
      <c r="O704" s="16" t="s">
        <v>62</v>
      </c>
      <c r="P704" s="16" t="s">
        <v>69</v>
      </c>
      <c r="Q704" s="17"/>
      <c r="R704" s="19" t="s">
        <v>9620</v>
      </c>
      <c r="S704" s="19" t="s">
        <v>9591</v>
      </c>
      <c r="T704" s="19" t="s">
        <v>8512</v>
      </c>
      <c r="U704" s="19" t="s">
        <v>9407</v>
      </c>
      <c r="V704" s="19" t="s">
        <v>8501</v>
      </c>
      <c r="W704" s="4"/>
      <c r="AI704" s="4"/>
      <c r="AJ704" s="4"/>
      <c r="AK704" s="4"/>
    </row>
    <row r="705" spans="1:37" x14ac:dyDescent="0.2">
      <c r="A705" s="16" t="s">
        <v>4781</v>
      </c>
      <c r="B705" s="17" t="str">
        <f>VLOOKUP(payroll_active[[#This Row],[Full Name]], [1]!all_ppl_post[#Data], 2, 0)</f>
        <v>476546521</v>
      </c>
      <c r="C705" s="18" t="s">
        <v>1271</v>
      </c>
      <c r="D705" s="18" t="s">
        <v>4782</v>
      </c>
      <c r="E705" s="18" t="s">
        <v>1139</v>
      </c>
      <c r="F705" s="18" t="s">
        <v>64</v>
      </c>
      <c r="G705" s="18"/>
      <c r="H705" s="18"/>
      <c r="I705" s="17"/>
      <c r="J705" s="18" t="s">
        <v>1401</v>
      </c>
      <c r="K705" s="18" t="str">
        <f>VLOOKUP(payroll_active[[#This Row],[Works for Corrected Majority]],[1]!Table1[#Data],2,0)</f>
        <v>476549145</v>
      </c>
      <c r="L705" s="18" t="s">
        <v>9589</v>
      </c>
      <c r="M705" s="17" t="str">
        <f>VLOOKUP(payroll_active[[#This Row],[Works for Group -OLD]], [1]!all_groups[#All], 2, 0)</f>
        <v>476549145</v>
      </c>
      <c r="N705" s="16" t="s">
        <v>63</v>
      </c>
      <c r="O705" s="16" t="s">
        <v>62</v>
      </c>
      <c r="P705" s="16" t="s">
        <v>69</v>
      </c>
      <c r="Q705" s="17"/>
      <c r="R705" s="19" t="s">
        <v>9621</v>
      </c>
      <c r="S705" s="19" t="s">
        <v>9591</v>
      </c>
      <c r="T705" s="19" t="s">
        <v>8512</v>
      </c>
      <c r="U705" s="19" t="s">
        <v>9393</v>
      </c>
      <c r="V705" s="19" t="s">
        <v>8501</v>
      </c>
      <c r="W705" s="4"/>
      <c r="AI705" s="4"/>
      <c r="AJ705" s="4"/>
      <c r="AK705" s="4"/>
    </row>
    <row r="706" spans="1:37" x14ac:dyDescent="0.2">
      <c r="A706" s="16" t="s">
        <v>4736</v>
      </c>
      <c r="B706" s="17" t="str">
        <f>VLOOKUP(payroll_active[[#This Row],[Full Name]], [1]!all_ppl_post[#Data], 2, 0)</f>
        <v>476546577</v>
      </c>
      <c r="C706" s="18" t="s">
        <v>4737</v>
      </c>
      <c r="D706" s="18" t="s">
        <v>4738</v>
      </c>
      <c r="E706" s="18" t="s">
        <v>1139</v>
      </c>
      <c r="F706" s="18" t="s">
        <v>64</v>
      </c>
      <c r="G706" s="18"/>
      <c r="H706" s="18"/>
      <c r="I706" s="17"/>
      <c r="J706" s="18" t="s">
        <v>1401</v>
      </c>
      <c r="K706" s="18" t="str">
        <f>VLOOKUP(payroll_active[[#This Row],[Works for Corrected Majority]],[1]!Table1[#Data],2,0)</f>
        <v>476549145</v>
      </c>
      <c r="L706" s="18" t="s">
        <v>9589</v>
      </c>
      <c r="M706" s="17" t="str">
        <f>VLOOKUP(payroll_active[[#This Row],[Works for Group -OLD]], [1]!all_groups[#All], 2, 0)</f>
        <v>476549145</v>
      </c>
      <c r="N706" s="16" t="s">
        <v>63</v>
      </c>
      <c r="O706" s="16" t="s">
        <v>62</v>
      </c>
      <c r="P706" s="16" t="s">
        <v>69</v>
      </c>
      <c r="Q706" s="17"/>
      <c r="R706" s="19" t="s">
        <v>9622</v>
      </c>
      <c r="S706" s="19" t="s">
        <v>9591</v>
      </c>
      <c r="T706" s="19" t="s">
        <v>8512</v>
      </c>
      <c r="U706" s="19" t="s">
        <v>9393</v>
      </c>
      <c r="V706" s="19" t="s">
        <v>8501</v>
      </c>
      <c r="W706" s="4"/>
      <c r="AI706" s="4"/>
      <c r="AJ706" s="4"/>
      <c r="AK706" s="4"/>
    </row>
    <row r="707" spans="1:37" x14ac:dyDescent="0.2">
      <c r="A707" s="16" t="s">
        <v>4574</v>
      </c>
      <c r="B707" s="17" t="str">
        <f>VLOOKUP(payroll_active[[#This Row],[Full Name]], [1]!all_ppl_post[#Data], 2, 0)</f>
        <v>476546883</v>
      </c>
      <c r="C707" s="18" t="s">
        <v>4575</v>
      </c>
      <c r="D707" s="18" t="s">
        <v>4576</v>
      </c>
      <c r="E707" s="18" t="s">
        <v>350</v>
      </c>
      <c r="F707" s="18" t="s">
        <v>64</v>
      </c>
      <c r="G707" s="18"/>
      <c r="H707" s="18"/>
      <c r="I707" s="17"/>
      <c r="J707" s="18" t="s">
        <v>1401</v>
      </c>
      <c r="K707" s="18" t="str">
        <f>VLOOKUP(payroll_active[[#This Row],[Works for Corrected Majority]],[1]!Table1[#Data],2,0)</f>
        <v>476549145</v>
      </c>
      <c r="L707" s="18" t="s">
        <v>9589</v>
      </c>
      <c r="M707" s="17" t="str">
        <f>VLOOKUP(payroll_active[[#This Row],[Works for Group -OLD]], [1]!all_groups[#All], 2, 0)</f>
        <v>476549145</v>
      </c>
      <c r="N707" s="16" t="s">
        <v>63</v>
      </c>
      <c r="O707" s="16" t="s">
        <v>62</v>
      </c>
      <c r="P707" s="16" t="s">
        <v>69</v>
      </c>
      <c r="Q707" s="17"/>
      <c r="R707" s="19" t="s">
        <v>9623</v>
      </c>
      <c r="S707" s="19" t="s">
        <v>9591</v>
      </c>
      <c r="T707" s="19" t="s">
        <v>8512</v>
      </c>
      <c r="U707" s="19" t="s">
        <v>8578</v>
      </c>
      <c r="V707" s="19" t="s">
        <v>8501</v>
      </c>
      <c r="W707" s="4"/>
      <c r="AI707" s="4"/>
      <c r="AJ707" s="4"/>
      <c r="AK707" s="4"/>
    </row>
    <row r="708" spans="1:37" x14ac:dyDescent="0.2">
      <c r="A708" s="16" t="s">
        <v>4218</v>
      </c>
      <c r="B708" s="17" t="str">
        <f>VLOOKUP(payroll_active[[#This Row],[Full Name]], [1]!all_ppl_post[#Data], 2, 0)</f>
        <v>476547570</v>
      </c>
      <c r="C708" s="18" t="s">
        <v>4219</v>
      </c>
      <c r="D708" s="18" t="s">
        <v>4220</v>
      </c>
      <c r="E708" s="18" t="s">
        <v>4221</v>
      </c>
      <c r="F708" s="18" t="s">
        <v>64</v>
      </c>
      <c r="G708" s="18"/>
      <c r="H708" s="18"/>
      <c r="I708" s="17"/>
      <c r="J708" s="18" t="s">
        <v>1401</v>
      </c>
      <c r="K708" s="18" t="str">
        <f>VLOOKUP(payroll_active[[#This Row],[Works for Corrected Majority]],[1]!Table1[#Data],2,0)</f>
        <v>476549145</v>
      </c>
      <c r="L708" s="18" t="s">
        <v>9589</v>
      </c>
      <c r="M708" s="17" t="str">
        <f>VLOOKUP(payroll_active[[#This Row],[Works for Group -OLD]], [1]!all_groups[#All], 2, 0)</f>
        <v>476549145</v>
      </c>
      <c r="N708" s="16" t="s">
        <v>63</v>
      </c>
      <c r="O708" s="16" t="s">
        <v>62</v>
      </c>
      <c r="P708" s="16" t="s">
        <v>69</v>
      </c>
      <c r="Q708" s="17"/>
      <c r="R708" s="19" t="s">
        <v>9617</v>
      </c>
      <c r="S708" s="19" t="s">
        <v>9591</v>
      </c>
      <c r="T708" s="19" t="s">
        <v>8512</v>
      </c>
      <c r="U708" s="19" t="s">
        <v>9618</v>
      </c>
      <c r="V708" s="19" t="s">
        <v>8501</v>
      </c>
      <c r="W708" s="4"/>
      <c r="AI708" s="4"/>
      <c r="AJ708" s="4"/>
      <c r="AK708" s="4"/>
    </row>
    <row r="709" spans="1:37" x14ac:dyDescent="0.2">
      <c r="A709" s="16" t="s">
        <v>3872</v>
      </c>
      <c r="B709" s="17" t="str">
        <f>VLOOKUP(payroll_active[[#This Row],[Full Name]], [1]!all_ppl_post[#Data], 2, 0)</f>
        <v>567260729</v>
      </c>
      <c r="C709" s="18" t="s">
        <v>843</v>
      </c>
      <c r="D709" s="18" t="s">
        <v>3873</v>
      </c>
      <c r="E709" s="18" t="s">
        <v>135</v>
      </c>
      <c r="F709" s="18" t="s">
        <v>64</v>
      </c>
      <c r="G709" s="18"/>
      <c r="H709" s="18"/>
      <c r="I709" s="17"/>
      <c r="J709" s="18" t="s">
        <v>1401</v>
      </c>
      <c r="K709" s="18" t="str">
        <f>VLOOKUP(payroll_active[[#This Row],[Works for Corrected Majority]],[1]!Table1[#Data],2,0)</f>
        <v>476549145</v>
      </c>
      <c r="L709" s="18" t="s">
        <v>9589</v>
      </c>
      <c r="M709" s="17" t="str">
        <f>VLOOKUP(payroll_active[[#This Row],[Works for Group -OLD]], [1]!all_groups[#All], 2, 0)</f>
        <v>476549145</v>
      </c>
      <c r="N709" s="16" t="s">
        <v>63</v>
      </c>
      <c r="O709" s="16" t="s">
        <v>62</v>
      </c>
      <c r="P709" s="16" t="s">
        <v>69</v>
      </c>
      <c r="Q709" s="17"/>
      <c r="R709" s="19" t="s">
        <v>9592</v>
      </c>
      <c r="S709" s="19" t="s">
        <v>9591</v>
      </c>
      <c r="T709" s="19" t="s">
        <v>8512</v>
      </c>
      <c r="U709" s="19" t="s">
        <v>8625</v>
      </c>
      <c r="V709" s="19" t="s">
        <v>8501</v>
      </c>
      <c r="W709" s="4"/>
      <c r="AI709" s="4"/>
      <c r="AJ709" s="4"/>
      <c r="AK709" s="4"/>
    </row>
    <row r="710" spans="1:37" x14ac:dyDescent="0.2">
      <c r="A710" s="16" t="s">
        <v>3618</v>
      </c>
      <c r="B710" s="17" t="str">
        <f>VLOOKUP(payroll_active[[#This Row],[Full Name]], [1]!all_ppl_post[#Data], 2, 0)</f>
        <v>567678671</v>
      </c>
      <c r="C710" s="18" t="s">
        <v>3619</v>
      </c>
      <c r="D710" s="18" t="s">
        <v>3620</v>
      </c>
      <c r="E710" s="18" t="s">
        <v>3621</v>
      </c>
      <c r="F710" s="18" t="s">
        <v>64</v>
      </c>
      <c r="G710" s="18"/>
      <c r="H710" s="18"/>
      <c r="I710" s="17"/>
      <c r="J710" s="18" t="s">
        <v>1401</v>
      </c>
      <c r="K710" s="18" t="str">
        <f>VLOOKUP(payroll_active[[#This Row],[Works for Corrected Majority]],[1]!Table1[#Data],2,0)</f>
        <v>476549145</v>
      </c>
      <c r="L710" s="18" t="s">
        <v>9589</v>
      </c>
      <c r="M710" s="17" t="str">
        <f>VLOOKUP(payroll_active[[#This Row],[Works for Group -OLD]], [1]!all_groups[#All], 2, 0)</f>
        <v>476549145</v>
      </c>
      <c r="N710" s="16" t="s">
        <v>63</v>
      </c>
      <c r="O710" s="16" t="s">
        <v>62</v>
      </c>
      <c r="P710" s="16" t="s">
        <v>69</v>
      </c>
      <c r="Q710" s="17"/>
      <c r="R710" s="19" t="s">
        <v>9619</v>
      </c>
      <c r="S710" s="19" t="s">
        <v>9591</v>
      </c>
      <c r="T710" s="19" t="s">
        <v>8512</v>
      </c>
      <c r="U710" s="19" t="s">
        <v>9395</v>
      </c>
      <c r="V710" s="19" t="s">
        <v>8501</v>
      </c>
      <c r="W710" s="4"/>
      <c r="AI710" s="4"/>
      <c r="AJ710" s="4"/>
      <c r="AK710" s="4"/>
    </row>
    <row r="711" spans="1:37" x14ac:dyDescent="0.2">
      <c r="A711" s="16" t="s">
        <v>3612</v>
      </c>
      <c r="B711" s="17" t="str">
        <f>VLOOKUP(payroll_active[[#This Row],[Full Name]], [1]!all_ppl_post[#Data], 2, 0)</f>
        <v>567678672</v>
      </c>
      <c r="C711" s="18" t="s">
        <v>3613</v>
      </c>
      <c r="D711" s="18" t="s">
        <v>2973</v>
      </c>
      <c r="E711" s="18" t="s">
        <v>3243</v>
      </c>
      <c r="F711" s="18" t="s">
        <v>64</v>
      </c>
      <c r="G711" s="18"/>
      <c r="H711" s="18"/>
      <c r="I711" s="17"/>
      <c r="J711" s="18" t="s">
        <v>1401</v>
      </c>
      <c r="K711" s="18" t="str">
        <f>VLOOKUP(payroll_active[[#This Row],[Works for Corrected Majority]],[1]!Table1[#Data],2,0)</f>
        <v>476549145</v>
      </c>
      <c r="L711" s="18" t="s">
        <v>9589</v>
      </c>
      <c r="M711" s="17" t="str">
        <f>VLOOKUP(payroll_active[[#This Row],[Works for Group -OLD]], [1]!all_groups[#All], 2, 0)</f>
        <v>476549145</v>
      </c>
      <c r="N711" s="16" t="s">
        <v>63</v>
      </c>
      <c r="O711" s="16" t="s">
        <v>62</v>
      </c>
      <c r="P711" s="16" t="s">
        <v>69</v>
      </c>
      <c r="Q711" s="17"/>
      <c r="R711" s="19" t="s">
        <v>9609</v>
      </c>
      <c r="S711" s="19" t="s">
        <v>9591</v>
      </c>
      <c r="T711" s="19" t="s">
        <v>8512</v>
      </c>
      <c r="U711" s="19" t="s">
        <v>9190</v>
      </c>
      <c r="V711" s="19" t="s">
        <v>8501</v>
      </c>
      <c r="W711" s="4"/>
      <c r="AI711" s="4"/>
      <c r="AJ711" s="4"/>
      <c r="AK711" s="4"/>
    </row>
    <row r="712" spans="1:37" x14ac:dyDescent="0.2">
      <c r="A712" s="16" t="s">
        <v>3607</v>
      </c>
      <c r="B712" s="17" t="str">
        <f>VLOOKUP(payroll_active[[#This Row],[Full Name]], [1]!all_ppl_post[#Data], 2, 0)</f>
        <v>567678674</v>
      </c>
      <c r="C712" s="18" t="s">
        <v>9610</v>
      </c>
      <c r="D712" s="18" t="s">
        <v>439</v>
      </c>
      <c r="E712" s="18" t="s">
        <v>1463</v>
      </c>
      <c r="F712" s="18" t="s">
        <v>64</v>
      </c>
      <c r="G712" s="18"/>
      <c r="H712" s="18"/>
      <c r="I712" s="17"/>
      <c r="J712" s="18" t="s">
        <v>1401</v>
      </c>
      <c r="K712" s="18" t="str">
        <f>VLOOKUP(payroll_active[[#This Row],[Works for Corrected Majority]],[1]!Table1[#Data],2,0)</f>
        <v>476549145</v>
      </c>
      <c r="L712" s="18" t="s">
        <v>9589</v>
      </c>
      <c r="M712" s="17" t="str">
        <f>VLOOKUP(payroll_active[[#This Row],[Works for Group -OLD]], [1]!all_groups[#All], 2, 0)</f>
        <v>476549145</v>
      </c>
      <c r="N712" s="16" t="s">
        <v>63</v>
      </c>
      <c r="O712" s="16" t="s">
        <v>62</v>
      </c>
      <c r="P712" s="16" t="s">
        <v>69</v>
      </c>
      <c r="Q712" s="17"/>
      <c r="R712" s="19" t="s">
        <v>9611</v>
      </c>
      <c r="S712" s="19" t="s">
        <v>9591</v>
      </c>
      <c r="T712" s="19" t="s">
        <v>8512</v>
      </c>
      <c r="U712" s="19" t="s">
        <v>9407</v>
      </c>
      <c r="V712" s="19" t="s">
        <v>8501</v>
      </c>
      <c r="W712" s="4"/>
      <c r="AI712" s="4"/>
      <c r="AJ712" s="4"/>
      <c r="AK712" s="4"/>
    </row>
    <row r="713" spans="1:37" x14ac:dyDescent="0.2">
      <c r="A713" s="16" t="s">
        <v>3593</v>
      </c>
      <c r="B713" s="17" t="str">
        <f>VLOOKUP(payroll_active[[#This Row],[Full Name]], [1]!all_ppl_post[#Data], 2, 0)</f>
        <v>567678677</v>
      </c>
      <c r="C713" s="18" t="s">
        <v>3594</v>
      </c>
      <c r="D713" s="18" t="s">
        <v>1631</v>
      </c>
      <c r="E713" s="18" t="s">
        <v>420</v>
      </c>
      <c r="F713" s="18" t="s">
        <v>64</v>
      </c>
      <c r="G713" s="18"/>
      <c r="H713" s="18"/>
      <c r="I713" s="17"/>
      <c r="J713" s="18" t="s">
        <v>1401</v>
      </c>
      <c r="K713" s="18" t="str">
        <f>VLOOKUP(payroll_active[[#This Row],[Works for Corrected Majority]],[1]!Table1[#Data],2,0)</f>
        <v>476549145</v>
      </c>
      <c r="L713" s="18" t="s">
        <v>9589</v>
      </c>
      <c r="M713" s="17" t="str">
        <f>VLOOKUP(payroll_active[[#This Row],[Works for Group -OLD]], [1]!all_groups[#All], 2, 0)</f>
        <v>476549145</v>
      </c>
      <c r="N713" s="16" t="s">
        <v>63</v>
      </c>
      <c r="O713" s="16" t="s">
        <v>62</v>
      </c>
      <c r="P713" s="16" t="s">
        <v>69</v>
      </c>
      <c r="Q713" s="17"/>
      <c r="R713" s="19" t="s">
        <v>9600</v>
      </c>
      <c r="S713" s="19" t="s">
        <v>9591</v>
      </c>
      <c r="T713" s="19" t="s">
        <v>8512</v>
      </c>
      <c r="U713" s="19" t="s">
        <v>8875</v>
      </c>
      <c r="V713" s="19" t="s">
        <v>8501</v>
      </c>
      <c r="W713" s="4"/>
      <c r="AI713" s="4"/>
      <c r="AJ713" s="4"/>
      <c r="AK713" s="4"/>
    </row>
    <row r="714" spans="1:37" x14ac:dyDescent="0.2">
      <c r="A714" s="16" t="s">
        <v>3587</v>
      </c>
      <c r="B714" s="17" t="str">
        <f>VLOOKUP(payroll_active[[#This Row],[Full Name]], [1]!all_ppl_post[#Data], 2, 0)</f>
        <v>567678679</v>
      </c>
      <c r="C714" s="18" t="s">
        <v>3588</v>
      </c>
      <c r="D714" s="18" t="s">
        <v>3589</v>
      </c>
      <c r="E714" s="18" t="s">
        <v>3590</v>
      </c>
      <c r="F714" s="18" t="s">
        <v>64</v>
      </c>
      <c r="G714" s="18"/>
      <c r="H714" s="18"/>
      <c r="I714" s="17"/>
      <c r="J714" s="18" t="s">
        <v>1401</v>
      </c>
      <c r="K714" s="18" t="str">
        <f>VLOOKUP(payroll_active[[#This Row],[Works for Corrected Majority]],[1]!Table1[#Data],2,0)</f>
        <v>476549145</v>
      </c>
      <c r="L714" s="18" t="s">
        <v>9589</v>
      </c>
      <c r="M714" s="17" t="str">
        <f>VLOOKUP(payroll_active[[#This Row],[Works for Group -OLD]], [1]!all_groups[#All], 2, 0)</f>
        <v>476549145</v>
      </c>
      <c r="N714" s="16" t="s">
        <v>63</v>
      </c>
      <c r="O714" s="16" t="s">
        <v>62</v>
      </c>
      <c r="P714" s="16" t="s">
        <v>69</v>
      </c>
      <c r="Q714" s="17"/>
      <c r="R714" s="19" t="s">
        <v>9614</v>
      </c>
      <c r="S714" s="19" t="s">
        <v>9591</v>
      </c>
      <c r="T714" s="19" t="s">
        <v>8512</v>
      </c>
      <c r="U714" s="19" t="s">
        <v>9151</v>
      </c>
      <c r="V714" s="19" t="s">
        <v>8501</v>
      </c>
      <c r="W714" s="4"/>
      <c r="AI714" s="4"/>
      <c r="AJ714" s="4"/>
      <c r="AK714" s="4"/>
    </row>
    <row r="715" spans="1:37" x14ac:dyDescent="0.2">
      <c r="A715" s="16" t="s">
        <v>3583</v>
      </c>
      <c r="B715" s="17" t="str">
        <f>VLOOKUP(payroll_active[[#This Row],[Full Name]], [1]!all_ppl_post[#Data], 2, 0)</f>
        <v>567678682</v>
      </c>
      <c r="C715" s="18" t="s">
        <v>3584</v>
      </c>
      <c r="D715" s="18" t="s">
        <v>3516</v>
      </c>
      <c r="E715" s="18" t="s">
        <v>737</v>
      </c>
      <c r="F715" s="18" t="s">
        <v>64</v>
      </c>
      <c r="G715" s="18"/>
      <c r="H715" s="18"/>
      <c r="I715" s="17"/>
      <c r="J715" s="18" t="s">
        <v>1401</v>
      </c>
      <c r="K715" s="18" t="str">
        <f>VLOOKUP(payroll_active[[#This Row],[Works for Corrected Majority]],[1]!Table1[#Data],2,0)</f>
        <v>476549145</v>
      </c>
      <c r="L715" s="18" t="s">
        <v>9589</v>
      </c>
      <c r="M715" s="17" t="str">
        <f>VLOOKUP(payroll_active[[#This Row],[Works for Group -OLD]], [1]!all_groups[#All], 2, 0)</f>
        <v>476549145</v>
      </c>
      <c r="N715" s="16" t="s">
        <v>63</v>
      </c>
      <c r="O715" s="16" t="s">
        <v>62</v>
      </c>
      <c r="P715" s="16" t="s">
        <v>69</v>
      </c>
      <c r="Q715" s="17"/>
      <c r="R715" s="19" t="s">
        <v>9604</v>
      </c>
      <c r="S715" s="19" t="s">
        <v>9591</v>
      </c>
      <c r="T715" s="19" t="s">
        <v>8512</v>
      </c>
      <c r="U715" s="19" t="s">
        <v>8534</v>
      </c>
      <c r="V715" s="19" t="s">
        <v>8501</v>
      </c>
      <c r="W715" s="4"/>
      <c r="AI715" s="4"/>
      <c r="AJ715" s="4"/>
      <c r="AK715" s="4"/>
    </row>
    <row r="716" spans="1:37" x14ac:dyDescent="0.2">
      <c r="A716" s="16" t="s">
        <v>2981</v>
      </c>
      <c r="B716" s="17" t="str">
        <f>VLOOKUP(payroll_active[[#This Row],[Full Name]], [1]!all_ppl_post[#Data], 2, 0)</f>
        <v>567679316</v>
      </c>
      <c r="C716" s="18" t="s">
        <v>2982</v>
      </c>
      <c r="D716" s="18" t="s">
        <v>2983</v>
      </c>
      <c r="E716" s="18" t="s">
        <v>1463</v>
      </c>
      <c r="F716" s="18" t="s">
        <v>64</v>
      </c>
      <c r="G716" s="18"/>
      <c r="H716" s="18"/>
      <c r="I716" s="17"/>
      <c r="J716" s="18" t="s">
        <v>1401</v>
      </c>
      <c r="K716" s="18" t="str">
        <f>VLOOKUP(payroll_active[[#This Row],[Works for Corrected Majority]],[1]!Table1[#Data],2,0)</f>
        <v>476549145</v>
      </c>
      <c r="L716" s="18" t="s">
        <v>9589</v>
      </c>
      <c r="M716" s="17" t="str">
        <f>VLOOKUP(payroll_active[[#This Row],[Works for Group -OLD]], [1]!all_groups[#All], 2, 0)</f>
        <v>476549145</v>
      </c>
      <c r="N716" s="16" t="s">
        <v>63</v>
      </c>
      <c r="O716" s="16" t="s">
        <v>62</v>
      </c>
      <c r="P716" s="16" t="s">
        <v>69</v>
      </c>
      <c r="Q716" s="17"/>
      <c r="R716" s="19" t="s">
        <v>9597</v>
      </c>
      <c r="S716" s="19" t="s">
        <v>9591</v>
      </c>
      <c r="T716" s="19" t="s">
        <v>8512</v>
      </c>
      <c r="U716" s="19" t="s">
        <v>9407</v>
      </c>
      <c r="V716" s="19" t="s">
        <v>8501</v>
      </c>
      <c r="W716" s="4"/>
      <c r="AI716" s="4"/>
      <c r="AJ716" s="4"/>
      <c r="AK716" s="4"/>
    </row>
    <row r="717" spans="1:37" x14ac:dyDescent="0.2">
      <c r="A717" s="16" t="s">
        <v>1461</v>
      </c>
      <c r="B717" s="17" t="str">
        <f>VLOOKUP(payroll_active[[#This Row],[Full Name]], [1]!all_ppl_post[#Data], 2, 0)</f>
        <v>826426363</v>
      </c>
      <c r="C717" s="18" t="s">
        <v>1462</v>
      </c>
      <c r="D717" s="18" t="s">
        <v>237</v>
      </c>
      <c r="E717" s="18" t="s">
        <v>1463</v>
      </c>
      <c r="F717" s="18" t="s">
        <v>64</v>
      </c>
      <c r="G717" s="18"/>
      <c r="H717" s="18"/>
      <c r="I717" s="17"/>
      <c r="J717" s="18" t="s">
        <v>1401</v>
      </c>
      <c r="K717" s="18" t="str">
        <f>VLOOKUP(payroll_active[[#This Row],[Works for Corrected Majority]],[1]!Table1[#Data],2,0)</f>
        <v>476549145</v>
      </c>
      <c r="L717" s="18" t="s">
        <v>9589</v>
      </c>
      <c r="M717" s="17" t="str">
        <f>VLOOKUP(payroll_active[[#This Row],[Works for Group -OLD]], [1]!all_groups[#All], 2, 0)</f>
        <v>476549145</v>
      </c>
      <c r="N717" s="16" t="s">
        <v>63</v>
      </c>
      <c r="O717" s="16" t="s">
        <v>62</v>
      </c>
      <c r="P717" s="16" t="s">
        <v>69</v>
      </c>
      <c r="Q717" s="17"/>
      <c r="R717" s="19" t="s">
        <v>9616</v>
      </c>
      <c r="S717" s="19" t="s">
        <v>9591</v>
      </c>
      <c r="T717" s="19" t="s">
        <v>8512</v>
      </c>
      <c r="U717" s="19" t="s">
        <v>9407</v>
      </c>
      <c r="V717" s="19" t="s">
        <v>8501</v>
      </c>
      <c r="W717" s="4"/>
      <c r="AI717" s="4"/>
      <c r="AJ717" s="4"/>
      <c r="AK717" s="4"/>
    </row>
    <row r="718" spans="1:37" x14ac:dyDescent="0.2">
      <c r="A718" s="16" t="s">
        <v>1402</v>
      </c>
      <c r="B718" s="17" t="str">
        <f>VLOOKUP(payroll_active[[#This Row],[Full Name]], [1]!all_ppl_post[#Data], 2, 0)</f>
        <v>826426377</v>
      </c>
      <c r="C718" s="18" t="s">
        <v>1403</v>
      </c>
      <c r="D718" s="18" t="s">
        <v>1404</v>
      </c>
      <c r="E718" s="18" t="s">
        <v>745</v>
      </c>
      <c r="F718" s="18" t="s">
        <v>64</v>
      </c>
      <c r="G718" s="18"/>
      <c r="H718" s="18"/>
      <c r="I718" s="17"/>
      <c r="J718" s="18" t="s">
        <v>1401</v>
      </c>
      <c r="K718" s="18" t="str">
        <f>VLOOKUP(payroll_active[[#This Row],[Works for Corrected Majority]],[1]!Table1[#Data],2,0)</f>
        <v>476549145</v>
      </c>
      <c r="L718" s="18" t="s">
        <v>9589</v>
      </c>
      <c r="M718" s="17" t="str">
        <f>VLOOKUP(payroll_active[[#This Row],[Works for Group -OLD]], [1]!all_groups[#All], 2, 0)</f>
        <v>476549145</v>
      </c>
      <c r="N718" s="16" t="s">
        <v>63</v>
      </c>
      <c r="O718" s="16" t="s">
        <v>62</v>
      </c>
      <c r="P718" s="16" t="s">
        <v>69</v>
      </c>
      <c r="Q718" s="17"/>
      <c r="R718" s="19" t="s">
        <v>9598</v>
      </c>
      <c r="S718" s="19" t="s">
        <v>9591</v>
      </c>
      <c r="T718" s="19" t="s">
        <v>8512</v>
      </c>
      <c r="U718" s="19" t="s">
        <v>9076</v>
      </c>
      <c r="V718" s="19" t="s">
        <v>8501</v>
      </c>
      <c r="W718" s="4"/>
      <c r="AI718" s="4"/>
      <c r="AJ718" s="4"/>
      <c r="AK718" s="4"/>
    </row>
    <row r="719" spans="1:37" x14ac:dyDescent="0.2">
      <c r="A719" s="16" t="s">
        <v>5474</v>
      </c>
      <c r="B719" s="17" t="str">
        <f>VLOOKUP(payroll_active[[#This Row],[Full Name]], [1]!all_ppl_post[#Data], 2, 0)</f>
        <v>476545387</v>
      </c>
      <c r="C719" s="18" t="s">
        <v>5475</v>
      </c>
      <c r="D719" s="18" t="s">
        <v>5476</v>
      </c>
      <c r="E719" s="18" t="s">
        <v>5477</v>
      </c>
      <c r="F719" s="18" t="s">
        <v>64</v>
      </c>
      <c r="G719" s="18"/>
      <c r="H719" s="18"/>
      <c r="I719" s="17"/>
      <c r="J719" s="18" t="s">
        <v>4329</v>
      </c>
      <c r="K719" s="18" t="str">
        <f>VLOOKUP(payroll_active[[#This Row],[Works for Corrected Majority]],[1]!Table1[#Data],2,0)</f>
        <v>476549148</v>
      </c>
      <c r="L719" s="18" t="s">
        <v>1054</v>
      </c>
      <c r="M719" s="17" t="str">
        <f>VLOOKUP(payroll_active[[#This Row],[Works for Group -OLD]], [1]!all_groups[#All], 2, 0)</f>
        <v>476549341</v>
      </c>
      <c r="N719" s="16" t="s">
        <v>63</v>
      </c>
      <c r="O719" s="16" t="s">
        <v>62</v>
      </c>
      <c r="P719" s="16" t="s">
        <v>69</v>
      </c>
      <c r="Q719" s="17"/>
      <c r="R719" s="19" t="s">
        <v>9632</v>
      </c>
      <c r="S719" s="19" t="s">
        <v>9625</v>
      </c>
      <c r="T719" s="19" t="s">
        <v>8512</v>
      </c>
      <c r="U719" s="19" t="s">
        <v>9633</v>
      </c>
      <c r="V719" s="19" t="s">
        <v>8501</v>
      </c>
      <c r="W719" s="4"/>
      <c r="AI719" s="4"/>
      <c r="AJ719" s="4"/>
      <c r="AK719" s="4"/>
    </row>
    <row r="720" spans="1:37" x14ac:dyDescent="0.2">
      <c r="A720" s="16" t="s">
        <v>5256</v>
      </c>
      <c r="B720" s="17" t="str">
        <f>VLOOKUP(payroll_active[[#This Row],[Full Name]], [1]!all_ppl_post[#Data], 2, 0)</f>
        <v>476545682</v>
      </c>
      <c r="C720" s="18" t="s">
        <v>5257</v>
      </c>
      <c r="D720" s="18" t="s">
        <v>5258</v>
      </c>
      <c r="E720" s="18" t="s">
        <v>1235</v>
      </c>
      <c r="F720" s="18" t="s">
        <v>64</v>
      </c>
      <c r="G720" s="18"/>
      <c r="H720" s="18"/>
      <c r="I720" s="17"/>
      <c r="J720" s="18" t="s">
        <v>4329</v>
      </c>
      <c r="K720" s="18" t="str">
        <f>VLOOKUP(payroll_active[[#This Row],[Works for Corrected Majority]],[1]!Table1[#Data],2,0)</f>
        <v>476549148</v>
      </c>
      <c r="L720" s="18" t="s">
        <v>1054</v>
      </c>
      <c r="M720" s="17" t="str">
        <f>VLOOKUP(payroll_active[[#This Row],[Works for Group -OLD]], [1]!all_groups[#All], 2, 0)</f>
        <v>476549341</v>
      </c>
      <c r="N720" s="16" t="s">
        <v>63</v>
      </c>
      <c r="O720" s="16" t="s">
        <v>62</v>
      </c>
      <c r="P720" s="16" t="s">
        <v>69</v>
      </c>
      <c r="Q720" s="17"/>
      <c r="R720" s="19" t="s">
        <v>9631</v>
      </c>
      <c r="S720" s="19" t="s">
        <v>9625</v>
      </c>
      <c r="T720" s="19" t="s">
        <v>8512</v>
      </c>
      <c r="U720" s="19" t="s">
        <v>8759</v>
      </c>
      <c r="V720" s="19" t="s">
        <v>8501</v>
      </c>
      <c r="W720" s="4"/>
      <c r="AI720" s="4"/>
      <c r="AJ720" s="4"/>
      <c r="AK720" s="4"/>
    </row>
    <row r="721" spans="1:37" x14ac:dyDescent="0.2">
      <c r="A721" s="16" t="s">
        <v>5111</v>
      </c>
      <c r="B721" s="17" t="str">
        <f>VLOOKUP(payroll_active[[#This Row],[Full Name]], [1]!all_ppl_post[#Data], 2, 0)</f>
        <v>476545986</v>
      </c>
      <c r="C721" s="18" t="s">
        <v>5112</v>
      </c>
      <c r="D721" s="18" t="s">
        <v>5113</v>
      </c>
      <c r="E721" s="18" t="s">
        <v>5114</v>
      </c>
      <c r="F721" s="18" t="s">
        <v>64</v>
      </c>
      <c r="G721" s="18"/>
      <c r="H721" s="18"/>
      <c r="I721" s="17"/>
      <c r="J721" s="18" t="s">
        <v>4329</v>
      </c>
      <c r="K721" s="18" t="str">
        <f>VLOOKUP(payroll_active[[#This Row],[Works for Corrected Majority]],[1]!Table1[#Data],2,0)</f>
        <v>476549148</v>
      </c>
      <c r="L721" s="18" t="s">
        <v>1054</v>
      </c>
      <c r="M721" s="17" t="str">
        <f>VLOOKUP(payroll_active[[#This Row],[Works for Group -OLD]], [1]!all_groups[#All], 2, 0)</f>
        <v>476549341</v>
      </c>
      <c r="N721" s="16" t="s">
        <v>63</v>
      </c>
      <c r="O721" s="16" t="s">
        <v>62</v>
      </c>
      <c r="P721" s="16" t="s">
        <v>69</v>
      </c>
      <c r="Q721" s="17"/>
      <c r="R721" s="19" t="s">
        <v>9624</v>
      </c>
      <c r="S721" s="19" t="s">
        <v>9625</v>
      </c>
      <c r="T721" s="19" t="s">
        <v>8512</v>
      </c>
      <c r="U721" s="19" t="s">
        <v>9626</v>
      </c>
      <c r="V721" s="19" t="s">
        <v>8501</v>
      </c>
      <c r="W721" s="4"/>
      <c r="AI721" s="4"/>
      <c r="AJ721" s="4"/>
      <c r="AK721" s="4"/>
    </row>
    <row r="722" spans="1:37" x14ac:dyDescent="0.2">
      <c r="A722" s="16" t="s">
        <v>5007</v>
      </c>
      <c r="B722" s="17" t="str">
        <f>VLOOKUP(payroll_active[[#This Row],[Full Name]], [1]!all_ppl_post[#Data], 2, 0)</f>
        <v>476546151</v>
      </c>
      <c r="C722" s="18" t="s">
        <v>5008</v>
      </c>
      <c r="D722" s="18" t="s">
        <v>5009</v>
      </c>
      <c r="E722" s="18" t="s">
        <v>5010</v>
      </c>
      <c r="F722" s="18" t="s">
        <v>64</v>
      </c>
      <c r="G722" s="18"/>
      <c r="H722" s="18"/>
      <c r="I722" s="17"/>
      <c r="J722" s="18" t="s">
        <v>4329</v>
      </c>
      <c r="K722" s="18" t="str">
        <f>VLOOKUP(payroll_active[[#This Row],[Works for Corrected Majority]],[1]!Table1[#Data],2,0)</f>
        <v>476549148</v>
      </c>
      <c r="L722" s="18" t="s">
        <v>1054</v>
      </c>
      <c r="M722" s="17" t="str">
        <f>VLOOKUP(payroll_active[[#This Row],[Works for Group -OLD]], [1]!all_groups[#All], 2, 0)</f>
        <v>476549341</v>
      </c>
      <c r="N722" s="16" t="s">
        <v>63</v>
      </c>
      <c r="O722" s="16" t="s">
        <v>62</v>
      </c>
      <c r="P722" s="16" t="s">
        <v>69</v>
      </c>
      <c r="Q722" s="17"/>
      <c r="R722" s="19" t="s">
        <v>9634</v>
      </c>
      <c r="S722" s="19" t="s">
        <v>9625</v>
      </c>
      <c r="T722" s="19" t="s">
        <v>8512</v>
      </c>
      <c r="U722" s="19" t="s">
        <v>9635</v>
      </c>
      <c r="V722" s="19" t="s">
        <v>8501</v>
      </c>
      <c r="W722" s="4"/>
      <c r="AI722" s="4"/>
      <c r="AJ722" s="4"/>
      <c r="AK722" s="4"/>
    </row>
    <row r="723" spans="1:37" x14ac:dyDescent="0.2">
      <c r="A723" s="16" t="s">
        <v>4341</v>
      </c>
      <c r="B723" s="17" t="str">
        <f>VLOOKUP(payroll_active[[#This Row],[Full Name]], [1]!all_ppl_post[#Data], 2, 0)</f>
        <v>476547257</v>
      </c>
      <c r="C723" s="18" t="s">
        <v>4342</v>
      </c>
      <c r="D723" s="18" t="s">
        <v>4343</v>
      </c>
      <c r="E723" s="18" t="s">
        <v>4344</v>
      </c>
      <c r="F723" s="18" t="s">
        <v>64</v>
      </c>
      <c r="G723" s="18"/>
      <c r="H723" s="18"/>
      <c r="I723" s="17"/>
      <c r="J723" s="18" t="s">
        <v>4329</v>
      </c>
      <c r="K723" s="18" t="str">
        <f>VLOOKUP(payroll_active[[#This Row],[Works for Corrected Majority]],[1]!Table1[#Data],2,0)</f>
        <v>476549148</v>
      </c>
      <c r="L723" s="18" t="s">
        <v>1054</v>
      </c>
      <c r="M723" s="17" t="str">
        <f>VLOOKUP(payroll_active[[#This Row],[Works for Group -OLD]], [1]!all_groups[#All], 2, 0)</f>
        <v>476549341</v>
      </c>
      <c r="N723" s="16" t="s">
        <v>63</v>
      </c>
      <c r="O723" s="16" t="s">
        <v>62</v>
      </c>
      <c r="P723" s="16" t="s">
        <v>69</v>
      </c>
      <c r="Q723" s="17"/>
      <c r="R723" s="19" t="s">
        <v>9627</v>
      </c>
      <c r="S723" s="19" t="s">
        <v>9625</v>
      </c>
      <c r="T723" s="19" t="s">
        <v>8512</v>
      </c>
      <c r="U723" s="19" t="s">
        <v>9628</v>
      </c>
      <c r="V723" s="19" t="s">
        <v>8501</v>
      </c>
      <c r="W723" s="4"/>
      <c r="AI723" s="4"/>
      <c r="AJ723" s="4"/>
      <c r="AK723" s="4"/>
    </row>
    <row r="724" spans="1:37" x14ac:dyDescent="0.2">
      <c r="A724" s="16" t="s">
        <v>4330</v>
      </c>
      <c r="B724" s="17" t="str">
        <f>VLOOKUP(payroll_active[[#This Row],[Full Name]], [1]!all_ppl_post[#Data], 2, 0)</f>
        <v>476547266</v>
      </c>
      <c r="C724" s="18" t="s">
        <v>171</v>
      </c>
      <c r="D724" s="18" t="s">
        <v>4331</v>
      </c>
      <c r="E724" s="18" t="s">
        <v>4332</v>
      </c>
      <c r="F724" s="18" t="s">
        <v>64</v>
      </c>
      <c r="G724" s="18"/>
      <c r="H724" s="18"/>
      <c r="I724" s="17"/>
      <c r="J724" s="18" t="s">
        <v>4329</v>
      </c>
      <c r="K724" s="18" t="str">
        <f>VLOOKUP(payroll_active[[#This Row],[Works for Corrected Majority]],[1]!Table1[#Data],2,0)</f>
        <v>476549148</v>
      </c>
      <c r="L724" s="18" t="s">
        <v>1054</v>
      </c>
      <c r="M724" s="17" t="str">
        <f>VLOOKUP(payroll_active[[#This Row],[Works for Group -OLD]], [1]!all_groups[#All], 2, 0)</f>
        <v>476549341</v>
      </c>
      <c r="N724" s="16" t="s">
        <v>63</v>
      </c>
      <c r="O724" s="16" t="s">
        <v>62</v>
      </c>
      <c r="P724" s="16" t="s">
        <v>69</v>
      </c>
      <c r="Q724" s="17"/>
      <c r="R724" s="19" t="s">
        <v>9629</v>
      </c>
      <c r="S724" s="19" t="s">
        <v>9625</v>
      </c>
      <c r="T724" s="19" t="s">
        <v>8512</v>
      </c>
      <c r="U724" s="19" t="s">
        <v>9630</v>
      </c>
      <c r="V724" s="19" t="s">
        <v>8501</v>
      </c>
      <c r="W724" s="4"/>
      <c r="AI724" s="4"/>
      <c r="AJ724" s="4"/>
      <c r="AK724" s="4"/>
    </row>
    <row r="725" spans="1:37" x14ac:dyDescent="0.2">
      <c r="A725" s="16" t="s">
        <v>4274</v>
      </c>
      <c r="B725" s="17" t="str">
        <f>VLOOKUP(payroll_active[[#This Row],[Full Name]], [1]!all_ppl_post[#Data], 2, 0)</f>
        <v>476547434</v>
      </c>
      <c r="C725" s="18" t="s">
        <v>4275</v>
      </c>
      <c r="D725" s="18" t="s">
        <v>2192</v>
      </c>
      <c r="E725" s="18" t="s">
        <v>375</v>
      </c>
      <c r="F725" s="18" t="s">
        <v>64</v>
      </c>
      <c r="G725" s="18"/>
      <c r="H725" s="18"/>
      <c r="I725" s="17"/>
      <c r="J725" s="18" t="s">
        <v>4273</v>
      </c>
      <c r="K725" s="18" t="str">
        <f>VLOOKUP(payroll_active[[#This Row],[Works for Corrected Majority]],[1]!Table1[#Data],2,0)</f>
        <v>476549151</v>
      </c>
      <c r="L725" s="18" t="s">
        <v>9636</v>
      </c>
      <c r="M725" s="17" t="str">
        <f>VLOOKUP(payroll_active[[#This Row],[Works for Group -OLD]], [1]!all_groups[#All], 2, 0)</f>
        <v>476549151</v>
      </c>
      <c r="N725" s="16" t="s">
        <v>63</v>
      </c>
      <c r="O725" s="16" t="s">
        <v>62</v>
      </c>
      <c r="P725" s="16" t="s">
        <v>69</v>
      </c>
      <c r="Q725" s="17"/>
      <c r="R725" s="19" t="s">
        <v>9637</v>
      </c>
      <c r="S725" s="19" t="s">
        <v>9638</v>
      </c>
      <c r="T725" s="19" t="s">
        <v>8512</v>
      </c>
      <c r="U725" s="19" t="s">
        <v>8544</v>
      </c>
      <c r="V725" s="19" t="s">
        <v>8501</v>
      </c>
      <c r="W725" s="4"/>
      <c r="AI725" s="4"/>
      <c r="AJ725" s="4"/>
      <c r="AK725" s="4"/>
    </row>
    <row r="726" spans="1:37" x14ac:dyDescent="0.2">
      <c r="A726" s="16" t="s">
        <v>385</v>
      </c>
      <c r="B726" s="17" t="str">
        <f>VLOOKUP(payroll_active[[#This Row],[Full Name]], [1]!all_ppl_post[#Data], 2, 0)</f>
        <v>1042183518</v>
      </c>
      <c r="C726" s="18" t="s">
        <v>386</v>
      </c>
      <c r="D726" s="18" t="s">
        <v>387</v>
      </c>
      <c r="E726" s="18" t="s">
        <v>388</v>
      </c>
      <c r="F726" s="18" t="s">
        <v>64</v>
      </c>
      <c r="G726" s="18"/>
      <c r="H726" s="18"/>
      <c r="I726" s="17"/>
      <c r="J726" s="18" t="s">
        <v>378</v>
      </c>
      <c r="K726" s="18" t="str">
        <f>VLOOKUP(payroll_active[[#This Row],[Works for Corrected Majority]],[1]!Table1[#Data],2,0)</f>
        <v>476549154</v>
      </c>
      <c r="L726" s="18" t="s">
        <v>9639</v>
      </c>
      <c r="M726" s="17" t="str">
        <f>VLOOKUP(payroll_active[[#This Row],[Works for Group -OLD]], [1]!all_groups[#All], 2, 0)</f>
        <v>476549154</v>
      </c>
      <c r="N726" s="16" t="s">
        <v>63</v>
      </c>
      <c r="O726" s="16" t="s">
        <v>62</v>
      </c>
      <c r="P726" s="16" t="s">
        <v>69</v>
      </c>
      <c r="Q726" s="17"/>
      <c r="R726" s="19" t="s">
        <v>9681</v>
      </c>
      <c r="S726" s="19" t="s">
        <v>9641</v>
      </c>
      <c r="T726" s="19" t="s">
        <v>8509</v>
      </c>
      <c r="U726" s="19" t="s">
        <v>9682</v>
      </c>
      <c r="V726" s="19" t="s">
        <v>8501</v>
      </c>
      <c r="W726" s="4"/>
      <c r="AI726" s="4"/>
      <c r="AJ726" s="4"/>
      <c r="AK726" s="4"/>
    </row>
    <row r="727" spans="1:37" x14ac:dyDescent="0.2">
      <c r="A727" s="16" t="s">
        <v>379</v>
      </c>
      <c r="B727" s="17" t="str">
        <f>VLOOKUP(payroll_active[[#This Row],[Full Name]], [1]!all_ppl_post[#Data], 2, 0)</f>
        <v>1042183520</v>
      </c>
      <c r="C727" s="18" t="s">
        <v>380</v>
      </c>
      <c r="D727" s="18" t="s">
        <v>381</v>
      </c>
      <c r="E727" s="18" t="s">
        <v>382</v>
      </c>
      <c r="F727" s="18" t="s">
        <v>64</v>
      </c>
      <c r="G727" s="18"/>
      <c r="H727" s="18"/>
      <c r="I727" s="17"/>
      <c r="J727" s="18" t="s">
        <v>378</v>
      </c>
      <c r="K727" s="18" t="str">
        <f>VLOOKUP(payroll_active[[#This Row],[Works for Corrected Majority]],[1]!Table1[#Data],2,0)</f>
        <v>476549154</v>
      </c>
      <c r="L727" s="18" t="s">
        <v>9639</v>
      </c>
      <c r="M727" s="17" t="str">
        <f>VLOOKUP(payroll_active[[#This Row],[Works for Group -OLD]], [1]!all_groups[#All], 2, 0)</f>
        <v>476549154</v>
      </c>
      <c r="N727" s="16" t="s">
        <v>63</v>
      </c>
      <c r="O727" s="16" t="s">
        <v>62</v>
      </c>
      <c r="P727" s="16" t="s">
        <v>69</v>
      </c>
      <c r="Q727" s="17"/>
      <c r="R727" s="19" t="s">
        <v>9683</v>
      </c>
      <c r="S727" s="19" t="s">
        <v>9641</v>
      </c>
      <c r="T727" s="19" t="s">
        <v>9643</v>
      </c>
      <c r="U727" s="19" t="s">
        <v>9142</v>
      </c>
      <c r="V727" s="19" t="s">
        <v>8501</v>
      </c>
      <c r="W727" s="4"/>
      <c r="AI727" s="4"/>
      <c r="AJ727" s="4"/>
      <c r="AK727" s="4"/>
    </row>
    <row r="728" spans="1:37" x14ac:dyDescent="0.2">
      <c r="A728" s="16" t="s">
        <v>7637</v>
      </c>
      <c r="B728" s="17" t="str">
        <f>VLOOKUP(payroll_active[[#This Row],[Full Name]], [1]!all_ppl_post[#Data], 2, 0)</f>
        <v>476542768</v>
      </c>
      <c r="C728" s="18" t="s">
        <v>7638</v>
      </c>
      <c r="D728" s="18" t="s">
        <v>7639</v>
      </c>
      <c r="E728" s="18" t="s">
        <v>7640</v>
      </c>
      <c r="F728" s="18" t="s">
        <v>64</v>
      </c>
      <c r="G728" s="18"/>
      <c r="H728" s="18"/>
      <c r="I728" s="17"/>
      <c r="J728" s="18" t="s">
        <v>378</v>
      </c>
      <c r="K728" s="18" t="str">
        <f>VLOOKUP(payroll_active[[#This Row],[Works for Corrected Majority]],[1]!Table1[#Data],2,0)</f>
        <v>476549154</v>
      </c>
      <c r="L728" s="18" t="s">
        <v>9639</v>
      </c>
      <c r="M728" s="17" t="str">
        <f>VLOOKUP(payroll_active[[#This Row],[Works for Group -OLD]], [1]!all_groups[#All], 2, 0)</f>
        <v>476549154</v>
      </c>
      <c r="N728" s="16" t="s">
        <v>63</v>
      </c>
      <c r="O728" s="16" t="s">
        <v>62</v>
      </c>
      <c r="P728" s="16" t="s">
        <v>69</v>
      </c>
      <c r="Q728" s="17"/>
      <c r="R728" s="19" t="s">
        <v>9656</v>
      </c>
      <c r="S728" s="19" t="s">
        <v>9641</v>
      </c>
      <c r="T728" s="19" t="s">
        <v>9657</v>
      </c>
      <c r="U728" s="19" t="s">
        <v>9658</v>
      </c>
      <c r="V728" s="19" t="s">
        <v>8501</v>
      </c>
      <c r="W728" s="4"/>
      <c r="AI728" s="4"/>
      <c r="AJ728" s="4"/>
      <c r="AK728" s="4"/>
    </row>
    <row r="729" spans="1:37" x14ac:dyDescent="0.2">
      <c r="A729" s="16" t="s">
        <v>6971</v>
      </c>
      <c r="B729" s="17" t="str">
        <f>VLOOKUP(payroll_active[[#This Row],[Full Name]], [1]!all_ppl_post[#Data], 2, 0)</f>
        <v>476543593</v>
      </c>
      <c r="C729" s="18" t="s">
        <v>3492</v>
      </c>
      <c r="D729" s="18" t="s">
        <v>75</v>
      </c>
      <c r="E729" s="18" t="s">
        <v>3916</v>
      </c>
      <c r="F729" s="18" t="s">
        <v>64</v>
      </c>
      <c r="G729" s="18"/>
      <c r="H729" s="18"/>
      <c r="I729" s="17"/>
      <c r="J729" s="18" t="s">
        <v>378</v>
      </c>
      <c r="K729" s="18" t="str">
        <f>VLOOKUP(payroll_active[[#This Row],[Works for Corrected Majority]],[1]!Table1[#Data],2,0)</f>
        <v>476549154</v>
      </c>
      <c r="L729" s="18" t="s">
        <v>9639</v>
      </c>
      <c r="M729" s="17" t="str">
        <f>VLOOKUP(payroll_active[[#This Row],[Works for Group -OLD]], [1]!all_groups[#All], 2, 0)</f>
        <v>476549154</v>
      </c>
      <c r="N729" s="16" t="s">
        <v>63</v>
      </c>
      <c r="O729" s="16" t="s">
        <v>62</v>
      </c>
      <c r="P729" s="16" t="s">
        <v>69</v>
      </c>
      <c r="Q729" s="17"/>
      <c r="R729" s="19" t="s">
        <v>9660</v>
      </c>
      <c r="S729" s="19" t="s">
        <v>9641</v>
      </c>
      <c r="T729" s="19" t="s">
        <v>8813</v>
      </c>
      <c r="U729" s="19" t="s">
        <v>9661</v>
      </c>
      <c r="V729" s="19" t="s">
        <v>8501</v>
      </c>
      <c r="W729" s="4"/>
      <c r="AI729" s="4"/>
      <c r="AJ729" s="4"/>
      <c r="AK729" s="4"/>
    </row>
    <row r="730" spans="1:37" x14ac:dyDescent="0.2">
      <c r="A730" s="16" t="s">
        <v>6279</v>
      </c>
      <c r="B730" s="17" t="str">
        <f>VLOOKUP(payroll_active[[#This Row],[Full Name]], [1]!all_ppl_post[#Data], 2, 0)</f>
        <v>476544459</v>
      </c>
      <c r="C730" s="18" t="s">
        <v>6280</v>
      </c>
      <c r="D730" s="18" t="s">
        <v>6281</v>
      </c>
      <c r="E730" s="18" t="s">
        <v>6282</v>
      </c>
      <c r="F730" s="18" t="s">
        <v>64</v>
      </c>
      <c r="G730" s="18"/>
      <c r="H730" s="18"/>
      <c r="I730" s="17"/>
      <c r="J730" s="18" t="s">
        <v>378</v>
      </c>
      <c r="K730" s="18" t="str">
        <f>VLOOKUP(payroll_active[[#This Row],[Works for Corrected Majority]],[1]!Table1[#Data],2,0)</f>
        <v>476549154</v>
      </c>
      <c r="L730" s="18" t="s">
        <v>9639</v>
      </c>
      <c r="M730" s="17" t="str">
        <f>VLOOKUP(payroll_active[[#This Row],[Works for Group -OLD]], [1]!all_groups[#All], 2, 0)</f>
        <v>476549154</v>
      </c>
      <c r="N730" s="16" t="s">
        <v>63</v>
      </c>
      <c r="O730" s="16" t="s">
        <v>62</v>
      </c>
      <c r="P730" s="16" t="s">
        <v>69</v>
      </c>
      <c r="Q730" s="17"/>
      <c r="R730" s="19" t="s">
        <v>9642</v>
      </c>
      <c r="S730" s="19" t="s">
        <v>9641</v>
      </c>
      <c r="T730" s="19" t="s">
        <v>9643</v>
      </c>
      <c r="U730" s="19" t="s">
        <v>9644</v>
      </c>
      <c r="V730" s="19" t="s">
        <v>8501</v>
      </c>
      <c r="W730" s="4"/>
      <c r="AI730" s="4"/>
      <c r="AJ730" s="4"/>
      <c r="AK730" s="4"/>
    </row>
    <row r="731" spans="1:37" x14ac:dyDescent="0.2">
      <c r="A731" s="16" t="s">
        <v>6243</v>
      </c>
      <c r="B731" s="17" t="str">
        <f>VLOOKUP(payroll_active[[#This Row],[Full Name]], [1]!all_ppl_post[#Data], 2, 0)</f>
        <v>476544469</v>
      </c>
      <c r="C731" s="18" t="s">
        <v>6244</v>
      </c>
      <c r="D731" s="18" t="s">
        <v>6245</v>
      </c>
      <c r="E731" s="18" t="s">
        <v>135</v>
      </c>
      <c r="F731" s="18" t="s">
        <v>64</v>
      </c>
      <c r="G731" s="18"/>
      <c r="H731" s="18"/>
      <c r="I731" s="17"/>
      <c r="J731" s="18" t="s">
        <v>378</v>
      </c>
      <c r="K731" s="18" t="str">
        <f>VLOOKUP(payroll_active[[#This Row],[Works for Corrected Majority]],[1]!Table1[#Data],2,0)</f>
        <v>476549154</v>
      </c>
      <c r="L731" s="18" t="s">
        <v>9639</v>
      </c>
      <c r="M731" s="17" t="str">
        <f>VLOOKUP(payroll_active[[#This Row],[Works for Group -OLD]], [1]!all_groups[#All], 2, 0)</f>
        <v>476549154</v>
      </c>
      <c r="N731" s="16" t="s">
        <v>63</v>
      </c>
      <c r="O731" s="16" t="s">
        <v>62</v>
      </c>
      <c r="P731" s="16" t="s">
        <v>69</v>
      </c>
      <c r="Q731" s="17"/>
      <c r="R731" s="19" t="s">
        <v>9653</v>
      </c>
      <c r="S731" s="19" t="s">
        <v>9641</v>
      </c>
      <c r="T731" s="19" t="s">
        <v>8512</v>
      </c>
      <c r="U731" s="19" t="s">
        <v>8625</v>
      </c>
      <c r="V731" s="19" t="s">
        <v>8501</v>
      </c>
      <c r="W731" s="4"/>
      <c r="AI731" s="4"/>
      <c r="AJ731" s="4"/>
      <c r="AK731" s="4"/>
    </row>
    <row r="732" spans="1:37" x14ac:dyDescent="0.2">
      <c r="A732" s="16" t="s">
        <v>5875</v>
      </c>
      <c r="B732" s="17" t="str">
        <f>VLOOKUP(payroll_active[[#This Row],[Full Name]], [1]!all_ppl_post[#Data], 2, 0)</f>
        <v>476544934</v>
      </c>
      <c r="C732" s="18" t="s">
        <v>5876</v>
      </c>
      <c r="D732" s="18" t="s">
        <v>5877</v>
      </c>
      <c r="E732" s="18" t="s">
        <v>5750</v>
      </c>
      <c r="F732" s="18" t="s">
        <v>64</v>
      </c>
      <c r="G732" s="18"/>
      <c r="H732" s="18"/>
      <c r="I732" s="17"/>
      <c r="J732" s="18" t="s">
        <v>378</v>
      </c>
      <c r="K732" s="18" t="str">
        <f>VLOOKUP(payroll_active[[#This Row],[Works for Corrected Majority]],[1]!Table1[#Data],2,0)</f>
        <v>476549154</v>
      </c>
      <c r="L732" s="18" t="s">
        <v>9639</v>
      </c>
      <c r="M732" s="17" t="str">
        <f>VLOOKUP(payroll_active[[#This Row],[Works for Group -OLD]], [1]!all_groups[#All], 2, 0)</f>
        <v>476549154</v>
      </c>
      <c r="N732" s="16" t="s">
        <v>63</v>
      </c>
      <c r="O732" s="16" t="s">
        <v>62</v>
      </c>
      <c r="P732" s="16" t="s">
        <v>69</v>
      </c>
      <c r="Q732" s="17"/>
      <c r="R732" s="19" t="s">
        <v>9645</v>
      </c>
      <c r="S732" s="19" t="s">
        <v>9641</v>
      </c>
      <c r="T732" s="19" t="s">
        <v>8512</v>
      </c>
      <c r="U732" s="19" t="s">
        <v>9068</v>
      </c>
      <c r="V732" s="19" t="s">
        <v>8501</v>
      </c>
      <c r="W732" s="4"/>
      <c r="AI732" s="4"/>
      <c r="AJ732" s="4"/>
      <c r="AK732" s="4"/>
    </row>
    <row r="733" spans="1:37" x14ac:dyDescent="0.2">
      <c r="A733" s="16" t="s">
        <v>5820</v>
      </c>
      <c r="B733" s="17" t="str">
        <f>VLOOKUP(payroll_active[[#This Row],[Full Name]], [1]!all_ppl_post[#Data], 2, 0)</f>
        <v>476544976</v>
      </c>
      <c r="C733" s="18" t="s">
        <v>592</v>
      </c>
      <c r="D733" s="18" t="s">
        <v>3699</v>
      </c>
      <c r="E733" s="18" t="s">
        <v>350</v>
      </c>
      <c r="F733" s="18" t="s">
        <v>64</v>
      </c>
      <c r="G733" s="18"/>
      <c r="H733" s="18"/>
      <c r="I733" s="17"/>
      <c r="J733" s="18" t="s">
        <v>378</v>
      </c>
      <c r="K733" s="18" t="str">
        <f>VLOOKUP(payroll_active[[#This Row],[Works for Corrected Majority]],[1]!Table1[#Data],2,0)</f>
        <v>476549154</v>
      </c>
      <c r="L733" s="18" t="s">
        <v>9639</v>
      </c>
      <c r="M733" s="17" t="str">
        <f>VLOOKUP(payroll_active[[#This Row],[Works for Group -OLD]], [1]!all_groups[#All], 2, 0)</f>
        <v>476549154</v>
      </c>
      <c r="N733" s="16" t="s">
        <v>63</v>
      </c>
      <c r="O733" s="16" t="s">
        <v>62</v>
      </c>
      <c r="P733" s="16" t="s">
        <v>69</v>
      </c>
      <c r="Q733" s="17"/>
      <c r="R733" s="19" t="s">
        <v>9666</v>
      </c>
      <c r="S733" s="19" t="s">
        <v>9641</v>
      </c>
      <c r="T733" s="19" t="s">
        <v>8512</v>
      </c>
      <c r="U733" s="19" t="s">
        <v>8578</v>
      </c>
      <c r="V733" s="19" t="s">
        <v>8501</v>
      </c>
      <c r="W733" s="4"/>
      <c r="AI733" s="4"/>
      <c r="AJ733" s="4"/>
      <c r="AK733" s="4"/>
    </row>
    <row r="734" spans="1:37" x14ac:dyDescent="0.2">
      <c r="A734" s="16" t="s">
        <v>5770</v>
      </c>
      <c r="B734" s="17" t="str">
        <f>VLOOKUP(payroll_active[[#This Row],[Full Name]], [1]!all_ppl_post[#Data], 2, 0)</f>
        <v>476545017</v>
      </c>
      <c r="C734" s="18" t="s">
        <v>3905</v>
      </c>
      <c r="D734" s="18" t="s">
        <v>5771</v>
      </c>
      <c r="E734" s="18" t="s">
        <v>676</v>
      </c>
      <c r="F734" s="18" t="s">
        <v>64</v>
      </c>
      <c r="G734" s="18"/>
      <c r="H734" s="18"/>
      <c r="I734" s="17"/>
      <c r="J734" s="18" t="s">
        <v>378</v>
      </c>
      <c r="K734" s="18" t="str">
        <f>VLOOKUP(payroll_active[[#This Row],[Works for Corrected Majority]],[1]!Table1[#Data],2,0)</f>
        <v>476549154</v>
      </c>
      <c r="L734" s="18" t="s">
        <v>9639</v>
      </c>
      <c r="M734" s="17" t="str">
        <f>VLOOKUP(payroll_active[[#This Row],[Works for Group -OLD]], [1]!all_groups[#All], 2, 0)</f>
        <v>476549154</v>
      </c>
      <c r="N734" s="16" t="s">
        <v>63</v>
      </c>
      <c r="O734" s="16" t="s">
        <v>62</v>
      </c>
      <c r="P734" s="16" t="s">
        <v>69</v>
      </c>
      <c r="Q734" s="17"/>
      <c r="R734" s="19" t="s">
        <v>9679</v>
      </c>
      <c r="S734" s="19" t="s">
        <v>9641</v>
      </c>
      <c r="T734" s="19" t="s">
        <v>8512</v>
      </c>
      <c r="U734" s="19" t="s">
        <v>8656</v>
      </c>
      <c r="V734" s="19" t="s">
        <v>8501</v>
      </c>
      <c r="W734" s="4"/>
      <c r="AI734" s="4"/>
      <c r="AJ734" s="4"/>
      <c r="AK734" s="4"/>
    </row>
    <row r="735" spans="1:37" x14ac:dyDescent="0.2">
      <c r="A735" s="16" t="s">
        <v>5555</v>
      </c>
      <c r="B735" s="17" t="str">
        <f>VLOOKUP(payroll_active[[#This Row],[Full Name]], [1]!all_ppl_post[#Data], 2, 0)</f>
        <v>476545315</v>
      </c>
      <c r="C735" s="18" t="s">
        <v>5556</v>
      </c>
      <c r="D735" s="18" t="s">
        <v>1321</v>
      </c>
      <c r="E735" s="18" t="s">
        <v>521</v>
      </c>
      <c r="F735" s="18" t="s">
        <v>64</v>
      </c>
      <c r="G735" s="18"/>
      <c r="H735" s="18"/>
      <c r="I735" s="17"/>
      <c r="J735" s="18" t="s">
        <v>378</v>
      </c>
      <c r="K735" s="18" t="str">
        <f>VLOOKUP(payroll_active[[#This Row],[Works for Corrected Majority]],[1]!Table1[#Data],2,0)</f>
        <v>476549154</v>
      </c>
      <c r="L735" s="18" t="s">
        <v>9639</v>
      </c>
      <c r="M735" s="17" t="str">
        <f>VLOOKUP(payroll_active[[#This Row],[Works for Group -OLD]], [1]!all_groups[#All], 2, 0)</f>
        <v>476549154</v>
      </c>
      <c r="N735" s="16" t="s">
        <v>63</v>
      </c>
      <c r="O735" s="16" t="s">
        <v>62</v>
      </c>
      <c r="P735" s="16" t="s">
        <v>69</v>
      </c>
      <c r="Q735" s="17"/>
      <c r="R735" s="19" t="s">
        <v>9669</v>
      </c>
      <c r="S735" s="19" t="s">
        <v>9641</v>
      </c>
      <c r="T735" s="19" t="s">
        <v>8512</v>
      </c>
      <c r="U735" s="19" t="s">
        <v>8507</v>
      </c>
      <c r="V735" s="19" t="s">
        <v>8501</v>
      </c>
      <c r="W735" s="4"/>
      <c r="AI735" s="4"/>
      <c r="AJ735" s="4"/>
      <c r="AK735" s="4"/>
    </row>
    <row r="736" spans="1:37" x14ac:dyDescent="0.2">
      <c r="A736" s="16" t="s">
        <v>5515</v>
      </c>
      <c r="B736" s="17" t="str">
        <f>VLOOKUP(payroll_active[[#This Row],[Full Name]], [1]!all_ppl_post[#Data], 2, 0)</f>
        <v>476545356</v>
      </c>
      <c r="C736" s="18" t="s">
        <v>2553</v>
      </c>
      <c r="D736" s="18" t="s">
        <v>5516</v>
      </c>
      <c r="E736" s="18" t="s">
        <v>350</v>
      </c>
      <c r="F736" s="18" t="s">
        <v>64</v>
      </c>
      <c r="G736" s="18"/>
      <c r="H736" s="18"/>
      <c r="I736" s="17"/>
      <c r="J736" s="18" t="s">
        <v>378</v>
      </c>
      <c r="K736" s="18" t="str">
        <f>VLOOKUP(payroll_active[[#This Row],[Works for Corrected Majority]],[1]!Table1[#Data],2,0)</f>
        <v>476549154</v>
      </c>
      <c r="L736" s="18" t="s">
        <v>9639</v>
      </c>
      <c r="M736" s="17" t="str">
        <f>VLOOKUP(payroll_active[[#This Row],[Works for Group -OLD]], [1]!all_groups[#All], 2, 0)</f>
        <v>476549154</v>
      </c>
      <c r="N736" s="16" t="s">
        <v>63</v>
      </c>
      <c r="O736" s="16" t="s">
        <v>62</v>
      </c>
      <c r="P736" s="16" t="s">
        <v>69</v>
      </c>
      <c r="Q736" s="17"/>
      <c r="R736" s="19" t="s">
        <v>9670</v>
      </c>
      <c r="S736" s="19" t="s">
        <v>9641</v>
      </c>
      <c r="T736" s="19" t="s">
        <v>9643</v>
      </c>
      <c r="U736" s="19" t="s">
        <v>8578</v>
      </c>
      <c r="V736" s="19" t="s">
        <v>8501</v>
      </c>
      <c r="W736" s="4"/>
      <c r="AI736" s="4"/>
      <c r="AJ736" s="4"/>
      <c r="AK736" s="4"/>
    </row>
    <row r="737" spans="1:37" x14ac:dyDescent="0.2">
      <c r="A737" s="16" t="s">
        <v>4590</v>
      </c>
      <c r="B737" s="17" t="str">
        <f>VLOOKUP(payroll_active[[#This Row],[Full Name]], [1]!all_ppl_post[#Data], 2, 0)</f>
        <v>476546872</v>
      </c>
      <c r="C737" s="18" t="s">
        <v>74</v>
      </c>
      <c r="D737" s="18" t="s">
        <v>4591</v>
      </c>
      <c r="E737" s="18" t="s">
        <v>4440</v>
      </c>
      <c r="F737" s="18" t="s">
        <v>64</v>
      </c>
      <c r="G737" s="18"/>
      <c r="H737" s="18"/>
      <c r="I737" s="17"/>
      <c r="J737" s="18" t="s">
        <v>378</v>
      </c>
      <c r="K737" s="18" t="str">
        <f>VLOOKUP(payroll_active[[#This Row],[Works for Corrected Majority]],[1]!Table1[#Data],2,0)</f>
        <v>476549154</v>
      </c>
      <c r="L737" s="18" t="s">
        <v>9639</v>
      </c>
      <c r="M737" s="17" t="str">
        <f>VLOOKUP(payroll_active[[#This Row],[Works for Group -OLD]], [1]!all_groups[#All], 2, 0)</f>
        <v>476549154</v>
      </c>
      <c r="N737" s="16" t="s">
        <v>63</v>
      </c>
      <c r="O737" s="16" t="s">
        <v>62</v>
      </c>
      <c r="P737" s="16" t="s">
        <v>69</v>
      </c>
      <c r="Q737" s="17"/>
      <c r="R737" s="19" t="s">
        <v>9677</v>
      </c>
      <c r="S737" s="19" t="s">
        <v>9641</v>
      </c>
      <c r="T737" s="19" t="s">
        <v>8512</v>
      </c>
      <c r="U737" s="19" t="s">
        <v>9177</v>
      </c>
      <c r="V737" s="19" t="s">
        <v>8501</v>
      </c>
      <c r="W737" s="4"/>
      <c r="AI737" s="4"/>
      <c r="AJ737" s="4"/>
      <c r="AK737" s="4"/>
    </row>
    <row r="738" spans="1:37" x14ac:dyDescent="0.2">
      <c r="A738" s="16" t="s">
        <v>4257</v>
      </c>
      <c r="B738" s="17" t="str">
        <f>VLOOKUP(payroll_active[[#This Row],[Full Name]], [1]!all_ppl_post[#Data], 2, 0)</f>
        <v>476547472</v>
      </c>
      <c r="C738" s="18" t="s">
        <v>1022</v>
      </c>
      <c r="D738" s="18" t="s">
        <v>4258</v>
      </c>
      <c r="E738" s="18" t="s">
        <v>440</v>
      </c>
      <c r="F738" s="18" t="s">
        <v>64</v>
      </c>
      <c r="G738" s="18"/>
      <c r="H738" s="18"/>
      <c r="I738" s="17"/>
      <c r="J738" s="18" t="s">
        <v>378</v>
      </c>
      <c r="K738" s="18" t="str">
        <f>VLOOKUP(payroll_active[[#This Row],[Works for Corrected Majority]],[1]!Table1[#Data],2,0)</f>
        <v>476549154</v>
      </c>
      <c r="L738" s="18" t="s">
        <v>9639</v>
      </c>
      <c r="M738" s="17" t="str">
        <f>VLOOKUP(payroll_active[[#This Row],[Works for Group -OLD]], [1]!all_groups[#All], 2, 0)</f>
        <v>476549154</v>
      </c>
      <c r="N738" s="16" t="s">
        <v>63</v>
      </c>
      <c r="O738" s="16" t="s">
        <v>62</v>
      </c>
      <c r="P738" s="16" t="s">
        <v>69</v>
      </c>
      <c r="Q738" s="17"/>
      <c r="R738" s="19" t="s">
        <v>9640</v>
      </c>
      <c r="S738" s="19" t="s">
        <v>9641</v>
      </c>
      <c r="T738" s="19" t="s">
        <v>8512</v>
      </c>
      <c r="U738" s="19" t="s">
        <v>8590</v>
      </c>
      <c r="V738" s="19" t="s">
        <v>8501</v>
      </c>
      <c r="W738" s="4"/>
      <c r="AI738" s="4"/>
      <c r="AJ738" s="4"/>
      <c r="AK738" s="4"/>
    </row>
    <row r="739" spans="1:37" x14ac:dyDescent="0.2">
      <c r="A739" s="16" t="s">
        <v>4203</v>
      </c>
      <c r="B739" s="17" t="str">
        <f>VLOOKUP(payroll_active[[#This Row],[Full Name]], [1]!all_ppl_post[#Data], 2, 0)</f>
        <v>476547589</v>
      </c>
      <c r="C739" s="18" t="s">
        <v>1539</v>
      </c>
      <c r="D739" s="18" t="s">
        <v>4204</v>
      </c>
      <c r="E739" s="18" t="s">
        <v>2104</v>
      </c>
      <c r="F739" s="18" t="s">
        <v>64</v>
      </c>
      <c r="G739" s="18"/>
      <c r="H739" s="18"/>
      <c r="I739" s="17"/>
      <c r="J739" s="18" t="s">
        <v>378</v>
      </c>
      <c r="K739" s="18" t="str">
        <f>VLOOKUP(payroll_active[[#This Row],[Works for Corrected Majority]],[1]!Table1[#Data],2,0)</f>
        <v>476549154</v>
      </c>
      <c r="L739" s="18" t="s">
        <v>9639</v>
      </c>
      <c r="M739" s="17" t="str">
        <f>VLOOKUP(payroll_active[[#This Row],[Works for Group -OLD]], [1]!all_groups[#All], 2, 0)</f>
        <v>476549154</v>
      </c>
      <c r="N739" s="16" t="s">
        <v>63</v>
      </c>
      <c r="O739" s="16" t="s">
        <v>62</v>
      </c>
      <c r="P739" s="16" t="s">
        <v>69</v>
      </c>
      <c r="Q739" s="17"/>
      <c r="R739" s="19" t="s">
        <v>9646</v>
      </c>
      <c r="S739" s="19" t="s">
        <v>9641</v>
      </c>
      <c r="T739" s="19" t="s">
        <v>9647</v>
      </c>
      <c r="U739" s="19" t="s">
        <v>8536</v>
      </c>
      <c r="V739" s="19" t="s">
        <v>8501</v>
      </c>
      <c r="W739" s="4"/>
      <c r="AI739" s="4"/>
      <c r="AJ739" s="4"/>
      <c r="AK739" s="4"/>
    </row>
    <row r="740" spans="1:37" x14ac:dyDescent="0.2">
      <c r="A740" s="16" t="s">
        <v>4195</v>
      </c>
      <c r="B740" s="17" t="str">
        <f>VLOOKUP(payroll_active[[#This Row],[Full Name]], [1]!all_ppl_post[#Data], 2, 0)</f>
        <v>476547612</v>
      </c>
      <c r="C740" s="18" t="s">
        <v>483</v>
      </c>
      <c r="D740" s="18" t="s">
        <v>3729</v>
      </c>
      <c r="E740" s="18" t="s">
        <v>878</v>
      </c>
      <c r="F740" s="18" t="s">
        <v>64</v>
      </c>
      <c r="G740" s="18"/>
      <c r="H740" s="18"/>
      <c r="I740" s="17"/>
      <c r="J740" s="18" t="s">
        <v>378</v>
      </c>
      <c r="K740" s="18" t="str">
        <f>VLOOKUP(payroll_active[[#This Row],[Works for Corrected Majority]],[1]!Table1[#Data],2,0)</f>
        <v>476549154</v>
      </c>
      <c r="L740" s="18" t="s">
        <v>9639</v>
      </c>
      <c r="M740" s="17" t="str">
        <f>VLOOKUP(payroll_active[[#This Row],[Works for Group -OLD]], [1]!all_groups[#All], 2, 0)</f>
        <v>476549154</v>
      </c>
      <c r="N740" s="16" t="s">
        <v>63</v>
      </c>
      <c r="O740" s="16" t="s">
        <v>62</v>
      </c>
      <c r="P740" s="16" t="s">
        <v>69</v>
      </c>
      <c r="Q740" s="17"/>
      <c r="R740" s="19" t="s">
        <v>9652</v>
      </c>
      <c r="S740" s="19" t="s">
        <v>9641</v>
      </c>
      <c r="T740" s="19" t="s">
        <v>9643</v>
      </c>
      <c r="U740" s="19" t="s">
        <v>8659</v>
      </c>
      <c r="V740" s="19" t="s">
        <v>8501</v>
      </c>
      <c r="W740" s="4"/>
      <c r="AI740" s="4"/>
      <c r="AJ740" s="4"/>
      <c r="AK740" s="4"/>
    </row>
    <row r="741" spans="1:37" x14ac:dyDescent="0.2">
      <c r="A741" s="16" t="s">
        <v>4181</v>
      </c>
      <c r="B741" s="17" t="str">
        <f>VLOOKUP(payroll_active[[#This Row],[Full Name]], [1]!all_ppl_post[#Data], 2, 0)</f>
        <v>476547640</v>
      </c>
      <c r="C741" s="18" t="s">
        <v>4182</v>
      </c>
      <c r="D741" s="18" t="s">
        <v>4183</v>
      </c>
      <c r="E741" s="18" t="s">
        <v>363</v>
      </c>
      <c r="F741" s="18" t="s">
        <v>64</v>
      </c>
      <c r="G741" s="18"/>
      <c r="H741" s="18"/>
      <c r="I741" s="17"/>
      <c r="J741" s="18" t="s">
        <v>378</v>
      </c>
      <c r="K741" s="18" t="str">
        <f>VLOOKUP(payroll_active[[#This Row],[Works for Corrected Majority]],[1]!Table1[#Data],2,0)</f>
        <v>476549154</v>
      </c>
      <c r="L741" s="18" t="s">
        <v>9639</v>
      </c>
      <c r="M741" s="17" t="str">
        <f>VLOOKUP(payroll_active[[#This Row],[Works for Group -OLD]], [1]!all_groups[#All], 2, 0)</f>
        <v>476549154</v>
      </c>
      <c r="N741" s="16" t="s">
        <v>63</v>
      </c>
      <c r="O741" s="16" t="s">
        <v>62</v>
      </c>
      <c r="P741" s="16" t="s">
        <v>69</v>
      </c>
      <c r="Q741" s="17"/>
      <c r="R741" s="19" t="s">
        <v>9654</v>
      </c>
      <c r="S741" s="19" t="s">
        <v>9641</v>
      </c>
      <c r="T741" s="19" t="s">
        <v>9137</v>
      </c>
      <c r="U741" s="19" t="s">
        <v>9655</v>
      </c>
      <c r="V741" s="19" t="s">
        <v>8501</v>
      </c>
      <c r="W741" s="4"/>
      <c r="AI741" s="4"/>
      <c r="AJ741" s="4"/>
      <c r="AK741" s="4"/>
    </row>
    <row r="742" spans="1:37" x14ac:dyDescent="0.2">
      <c r="A742" s="16" t="s">
        <v>4077</v>
      </c>
      <c r="B742" s="17" t="str">
        <f>VLOOKUP(payroll_active[[#This Row],[Full Name]], [1]!all_ppl_post[#Data], 2, 0)</f>
        <v>476547845</v>
      </c>
      <c r="C742" s="18" t="s">
        <v>4078</v>
      </c>
      <c r="D742" s="18" t="s">
        <v>4079</v>
      </c>
      <c r="E742" s="18" t="s">
        <v>2070</v>
      </c>
      <c r="F742" s="18" t="s">
        <v>64</v>
      </c>
      <c r="G742" s="18"/>
      <c r="H742" s="18"/>
      <c r="I742" s="17"/>
      <c r="J742" s="18" t="s">
        <v>378</v>
      </c>
      <c r="K742" s="18" t="str">
        <f>VLOOKUP(payroll_active[[#This Row],[Works for Corrected Majority]],[1]!Table1[#Data],2,0)</f>
        <v>476549154</v>
      </c>
      <c r="L742" s="18" t="s">
        <v>9639</v>
      </c>
      <c r="M742" s="17" t="str">
        <f>VLOOKUP(payroll_active[[#This Row],[Works for Group -OLD]], [1]!all_groups[#All], 2, 0)</f>
        <v>476549154</v>
      </c>
      <c r="N742" s="16" t="s">
        <v>63</v>
      </c>
      <c r="O742" s="16" t="s">
        <v>62</v>
      </c>
      <c r="P742" s="16" t="s">
        <v>69</v>
      </c>
      <c r="Q742" s="17"/>
      <c r="R742" s="19" t="s">
        <v>9659</v>
      </c>
      <c r="S742" s="19" t="s">
        <v>9641</v>
      </c>
      <c r="T742" s="19" t="s">
        <v>8959</v>
      </c>
      <c r="U742" s="19" t="s">
        <v>8818</v>
      </c>
      <c r="V742" s="19" t="s">
        <v>8501</v>
      </c>
      <c r="W742" s="4"/>
      <c r="AI742" s="4"/>
      <c r="AJ742" s="4"/>
      <c r="AK742" s="4"/>
    </row>
    <row r="743" spans="1:37" x14ac:dyDescent="0.2">
      <c r="A743" s="16" t="s">
        <v>4067</v>
      </c>
      <c r="B743" s="17" t="str">
        <f>VLOOKUP(payroll_active[[#This Row],[Full Name]], [1]!all_ppl_post[#Data], 2, 0)</f>
        <v>476547865</v>
      </c>
      <c r="C743" s="18" t="s">
        <v>4068</v>
      </c>
      <c r="D743" s="18" t="s">
        <v>4069</v>
      </c>
      <c r="E743" s="18" t="s">
        <v>434</v>
      </c>
      <c r="F743" s="18" t="s">
        <v>64</v>
      </c>
      <c r="G743" s="18"/>
      <c r="H743" s="18"/>
      <c r="I743" s="17"/>
      <c r="J743" s="18" t="s">
        <v>378</v>
      </c>
      <c r="K743" s="18" t="str">
        <f>VLOOKUP(payroll_active[[#This Row],[Works for Corrected Majority]],[1]!Table1[#Data],2,0)</f>
        <v>476549154</v>
      </c>
      <c r="L743" s="18" t="s">
        <v>9639</v>
      </c>
      <c r="M743" s="17" t="str">
        <f>VLOOKUP(payroll_active[[#This Row],[Works for Group -OLD]], [1]!all_groups[#All], 2, 0)</f>
        <v>476549154</v>
      </c>
      <c r="N743" s="16" t="s">
        <v>63</v>
      </c>
      <c r="O743" s="16" t="s">
        <v>62</v>
      </c>
      <c r="P743" s="16" t="s">
        <v>69</v>
      </c>
      <c r="Q743" s="17"/>
      <c r="R743" s="19" t="s">
        <v>9663</v>
      </c>
      <c r="S743" s="19" t="s">
        <v>9641</v>
      </c>
      <c r="T743" s="19" t="s">
        <v>8509</v>
      </c>
      <c r="U743" s="19" t="s">
        <v>8515</v>
      </c>
      <c r="V743" s="19" t="s">
        <v>8501</v>
      </c>
      <c r="W743" s="4"/>
      <c r="AI743" s="4"/>
      <c r="AJ743" s="4"/>
      <c r="AK743" s="4"/>
    </row>
    <row r="744" spans="1:37" x14ac:dyDescent="0.2">
      <c r="A744" s="16" t="s">
        <v>4059</v>
      </c>
      <c r="B744" s="17" t="str">
        <f>VLOOKUP(payroll_active[[#This Row],[Full Name]], [1]!all_ppl_post[#Data], 2, 0)</f>
        <v>476547913</v>
      </c>
      <c r="C744" s="18" t="s">
        <v>1843</v>
      </c>
      <c r="D744" s="18" t="s">
        <v>4060</v>
      </c>
      <c r="E744" s="18" t="s">
        <v>521</v>
      </c>
      <c r="F744" s="18" t="s">
        <v>64</v>
      </c>
      <c r="G744" s="18"/>
      <c r="H744" s="18"/>
      <c r="I744" s="17"/>
      <c r="J744" s="18" t="s">
        <v>378</v>
      </c>
      <c r="K744" s="18" t="str">
        <f>VLOOKUP(payroll_active[[#This Row],[Works for Corrected Majority]],[1]!Table1[#Data],2,0)</f>
        <v>476549154</v>
      </c>
      <c r="L744" s="18" t="s">
        <v>9639</v>
      </c>
      <c r="M744" s="17" t="str">
        <f>VLOOKUP(payroll_active[[#This Row],[Works for Group -OLD]], [1]!all_groups[#All], 2, 0)</f>
        <v>476549154</v>
      </c>
      <c r="N744" s="16" t="s">
        <v>63</v>
      </c>
      <c r="O744" s="16" t="s">
        <v>62</v>
      </c>
      <c r="P744" s="16" t="s">
        <v>69</v>
      </c>
      <c r="Q744" s="17"/>
      <c r="R744" s="19" t="s">
        <v>9665</v>
      </c>
      <c r="S744" s="19" t="s">
        <v>9641</v>
      </c>
      <c r="T744" s="19" t="s">
        <v>9643</v>
      </c>
      <c r="U744" s="19" t="s">
        <v>8507</v>
      </c>
      <c r="V744" s="19" t="s">
        <v>8501</v>
      </c>
      <c r="W744" s="4"/>
      <c r="AI744" s="4"/>
      <c r="AJ744" s="4"/>
      <c r="AK744" s="4"/>
    </row>
    <row r="745" spans="1:37" x14ac:dyDescent="0.2">
      <c r="A745" s="16" t="s">
        <v>4016</v>
      </c>
      <c r="B745" s="17" t="str">
        <f>VLOOKUP(payroll_active[[#This Row],[Full Name]], [1]!all_ppl_post[#Data], 2, 0)</f>
        <v>476547995</v>
      </c>
      <c r="C745" s="18" t="s">
        <v>4017</v>
      </c>
      <c r="D745" s="18" t="s">
        <v>4018</v>
      </c>
      <c r="E745" s="18" t="s">
        <v>4019</v>
      </c>
      <c r="F745" s="18" t="s">
        <v>64</v>
      </c>
      <c r="G745" s="18"/>
      <c r="H745" s="18"/>
      <c r="I745" s="17"/>
      <c r="J745" s="18" t="s">
        <v>378</v>
      </c>
      <c r="K745" s="18" t="str">
        <f>VLOOKUP(payroll_active[[#This Row],[Works for Corrected Majority]],[1]!Table1[#Data],2,0)</f>
        <v>476549154</v>
      </c>
      <c r="L745" s="18" t="s">
        <v>9639</v>
      </c>
      <c r="M745" s="17" t="str">
        <f>VLOOKUP(payroll_active[[#This Row],[Works for Group -OLD]], [1]!all_groups[#All], 2, 0)</f>
        <v>476549154</v>
      </c>
      <c r="N745" s="16" t="s">
        <v>63</v>
      </c>
      <c r="O745" s="16" t="s">
        <v>62</v>
      </c>
      <c r="P745" s="16" t="s">
        <v>69</v>
      </c>
      <c r="Q745" s="17"/>
      <c r="R745" s="19" t="s">
        <v>9667</v>
      </c>
      <c r="S745" s="19" t="s">
        <v>9641</v>
      </c>
      <c r="T745" s="19" t="s">
        <v>8509</v>
      </c>
      <c r="U745" s="19" t="s">
        <v>9668</v>
      </c>
      <c r="V745" s="19" t="s">
        <v>8501</v>
      </c>
      <c r="W745" s="4"/>
      <c r="AI745" s="4"/>
      <c r="AJ745" s="4"/>
      <c r="AK745" s="4"/>
    </row>
    <row r="746" spans="1:37" x14ac:dyDescent="0.2">
      <c r="A746" s="16" t="s">
        <v>3936</v>
      </c>
      <c r="B746" s="17" t="str">
        <f>VLOOKUP(payroll_active[[#This Row],[Full Name]], [1]!all_ppl_post[#Data], 2, 0)</f>
        <v>476548135</v>
      </c>
      <c r="C746" s="18" t="s">
        <v>3937</v>
      </c>
      <c r="D746" s="18" t="s">
        <v>3938</v>
      </c>
      <c r="E746" s="18" t="s">
        <v>3939</v>
      </c>
      <c r="F746" s="18" t="s">
        <v>64</v>
      </c>
      <c r="G746" s="18"/>
      <c r="H746" s="18"/>
      <c r="I746" s="17"/>
      <c r="J746" s="18" t="s">
        <v>378</v>
      </c>
      <c r="K746" s="18" t="str">
        <f>VLOOKUP(payroll_active[[#This Row],[Works for Corrected Majority]],[1]!Table1[#Data],2,0)</f>
        <v>476549154</v>
      </c>
      <c r="L746" s="18" t="s">
        <v>9639</v>
      </c>
      <c r="M746" s="17" t="str">
        <f>VLOOKUP(payroll_active[[#This Row],[Works for Group -OLD]], [1]!all_groups[#All], 2, 0)</f>
        <v>476549154</v>
      </c>
      <c r="N746" s="16" t="s">
        <v>63</v>
      </c>
      <c r="O746" s="16" t="s">
        <v>62</v>
      </c>
      <c r="P746" s="16" t="s">
        <v>69</v>
      </c>
      <c r="Q746" s="17"/>
      <c r="R746" s="19" t="s">
        <v>9673</v>
      </c>
      <c r="S746" s="19" t="s">
        <v>9641</v>
      </c>
      <c r="T746" s="19" t="s">
        <v>9643</v>
      </c>
      <c r="U746" s="19" t="s">
        <v>9674</v>
      </c>
      <c r="V746" s="19" t="s">
        <v>8501</v>
      </c>
      <c r="W746" s="4"/>
      <c r="AI746" s="4"/>
      <c r="AJ746" s="4"/>
      <c r="AK746" s="4"/>
    </row>
    <row r="747" spans="1:37" x14ac:dyDescent="0.2">
      <c r="A747" s="16" t="s">
        <v>3925</v>
      </c>
      <c r="B747" s="17" t="str">
        <f>VLOOKUP(payroll_active[[#This Row],[Full Name]], [1]!all_ppl_post[#Data], 2, 0)</f>
        <v>476548146</v>
      </c>
      <c r="C747" s="18" t="s">
        <v>3926</v>
      </c>
      <c r="D747" s="18" t="s">
        <v>3927</v>
      </c>
      <c r="E747" s="18" t="s">
        <v>3928</v>
      </c>
      <c r="F747" s="18" t="s">
        <v>64</v>
      </c>
      <c r="G747" s="18"/>
      <c r="H747" s="18"/>
      <c r="I747" s="17"/>
      <c r="J747" s="18" t="s">
        <v>378</v>
      </c>
      <c r="K747" s="18" t="str">
        <f>VLOOKUP(payroll_active[[#This Row],[Works for Corrected Majority]],[1]!Table1[#Data],2,0)</f>
        <v>476549154</v>
      </c>
      <c r="L747" s="18" t="s">
        <v>9639</v>
      </c>
      <c r="M747" s="17" t="str">
        <f>VLOOKUP(payroll_active[[#This Row],[Works for Group -OLD]], [1]!all_groups[#All], 2, 0)</f>
        <v>476549154</v>
      </c>
      <c r="N747" s="16" t="s">
        <v>63</v>
      </c>
      <c r="O747" s="16" t="s">
        <v>62</v>
      </c>
      <c r="P747" s="16" t="s">
        <v>69</v>
      </c>
      <c r="Q747" s="17"/>
      <c r="R747" s="19" t="s">
        <v>9675</v>
      </c>
      <c r="S747" s="19" t="s">
        <v>9641</v>
      </c>
      <c r="T747" s="19" t="s">
        <v>9643</v>
      </c>
      <c r="U747" s="19" t="s">
        <v>9676</v>
      </c>
      <c r="V747" s="19" t="s">
        <v>8501</v>
      </c>
      <c r="W747" s="4"/>
      <c r="AI747" s="4"/>
      <c r="AJ747" s="4"/>
      <c r="AK747" s="4"/>
    </row>
    <row r="748" spans="1:37" x14ac:dyDescent="0.2">
      <c r="A748" s="16" t="s">
        <v>3913</v>
      </c>
      <c r="B748" s="17" t="str">
        <f>VLOOKUP(payroll_active[[#This Row],[Full Name]], [1]!all_ppl_post[#Data], 2, 0)</f>
        <v>476548159</v>
      </c>
      <c r="C748" s="18" t="s">
        <v>3914</v>
      </c>
      <c r="D748" s="18" t="s">
        <v>3915</v>
      </c>
      <c r="E748" s="18" t="s">
        <v>3916</v>
      </c>
      <c r="F748" s="18" t="s">
        <v>64</v>
      </c>
      <c r="G748" s="18"/>
      <c r="H748" s="18"/>
      <c r="I748" s="17"/>
      <c r="J748" s="18" t="s">
        <v>378</v>
      </c>
      <c r="K748" s="18" t="str">
        <f>VLOOKUP(payroll_active[[#This Row],[Works for Corrected Majority]],[1]!Table1[#Data],2,0)</f>
        <v>476549154</v>
      </c>
      <c r="L748" s="18" t="s">
        <v>9639</v>
      </c>
      <c r="M748" s="17" t="str">
        <f>VLOOKUP(payroll_active[[#This Row],[Works for Group -OLD]], [1]!all_groups[#All], 2, 0)</f>
        <v>476549154</v>
      </c>
      <c r="N748" s="16" t="s">
        <v>63</v>
      </c>
      <c r="O748" s="16" t="s">
        <v>62</v>
      </c>
      <c r="P748" s="16" t="s">
        <v>69</v>
      </c>
      <c r="Q748" s="17"/>
      <c r="R748" s="19" t="s">
        <v>9678</v>
      </c>
      <c r="S748" s="19" t="s">
        <v>9641</v>
      </c>
      <c r="T748" s="19" t="s">
        <v>9643</v>
      </c>
      <c r="U748" s="19" t="s">
        <v>9661</v>
      </c>
      <c r="V748" s="19" t="s">
        <v>8501</v>
      </c>
      <c r="W748" s="4"/>
      <c r="AI748" s="4"/>
      <c r="AJ748" s="4"/>
      <c r="AK748" s="4"/>
    </row>
    <row r="749" spans="1:37" x14ac:dyDescent="0.2">
      <c r="A749" s="16" t="s">
        <v>3904</v>
      </c>
      <c r="B749" s="17" t="str">
        <f>VLOOKUP(payroll_active[[#This Row],[Full Name]], [1]!all_ppl_post[#Data], 2, 0)</f>
        <v>476548182</v>
      </c>
      <c r="C749" s="18" t="s">
        <v>3905</v>
      </c>
      <c r="D749" s="18" t="s">
        <v>3906</v>
      </c>
      <c r="E749" s="18" t="s">
        <v>3907</v>
      </c>
      <c r="F749" s="18" t="s">
        <v>64</v>
      </c>
      <c r="G749" s="18"/>
      <c r="H749" s="18"/>
      <c r="I749" s="17"/>
      <c r="J749" s="18" t="s">
        <v>378</v>
      </c>
      <c r="K749" s="18" t="str">
        <f>VLOOKUP(payroll_active[[#This Row],[Works for Corrected Majority]],[1]!Table1[#Data],2,0)</f>
        <v>476549154</v>
      </c>
      <c r="L749" s="18" t="s">
        <v>9639</v>
      </c>
      <c r="M749" s="17" t="str">
        <f>VLOOKUP(payroll_active[[#This Row],[Works for Group -OLD]], [1]!all_groups[#All], 2, 0)</f>
        <v>476549154</v>
      </c>
      <c r="N749" s="16" t="s">
        <v>63</v>
      </c>
      <c r="O749" s="16" t="s">
        <v>62</v>
      </c>
      <c r="P749" s="16" t="s">
        <v>69</v>
      </c>
      <c r="Q749" s="17"/>
      <c r="R749" s="19" t="s">
        <v>9680</v>
      </c>
      <c r="S749" s="19" t="s">
        <v>9641</v>
      </c>
      <c r="T749" s="19" t="s">
        <v>8512</v>
      </c>
      <c r="U749" s="19" t="s">
        <v>9422</v>
      </c>
      <c r="V749" s="19" t="s">
        <v>8501</v>
      </c>
      <c r="W749" s="4"/>
      <c r="AI749" s="4"/>
      <c r="AJ749" s="4"/>
      <c r="AK749" s="4"/>
    </row>
    <row r="750" spans="1:37" x14ac:dyDescent="0.2">
      <c r="A750" s="16" t="s">
        <v>3624</v>
      </c>
      <c r="B750" s="17" t="str">
        <f>VLOOKUP(payroll_active[[#This Row],[Full Name]], [1]!all_ppl_post[#Data], 2, 0)</f>
        <v>567678668</v>
      </c>
      <c r="C750" s="18" t="s">
        <v>3625</v>
      </c>
      <c r="D750" s="18" t="s">
        <v>3626</v>
      </c>
      <c r="E750" s="18" t="s">
        <v>827</v>
      </c>
      <c r="F750" s="18" t="s">
        <v>64</v>
      </c>
      <c r="G750" s="18"/>
      <c r="H750" s="18"/>
      <c r="I750" s="17"/>
      <c r="J750" s="18" t="s">
        <v>378</v>
      </c>
      <c r="K750" s="18" t="str">
        <f>VLOOKUP(payroll_active[[#This Row],[Works for Corrected Majority]],[1]!Table1[#Data],2,0)</f>
        <v>476549154</v>
      </c>
      <c r="L750" s="18" t="s">
        <v>9639</v>
      </c>
      <c r="M750" s="17" t="str">
        <f>VLOOKUP(payroll_active[[#This Row],[Works for Group -OLD]], [1]!all_groups[#All], 2, 0)</f>
        <v>476549154</v>
      </c>
      <c r="N750" s="16" t="s">
        <v>63</v>
      </c>
      <c r="O750" s="16" t="s">
        <v>62</v>
      </c>
      <c r="P750" s="16" t="s">
        <v>69</v>
      </c>
      <c r="Q750" s="17"/>
      <c r="R750" s="19" t="s">
        <v>9671</v>
      </c>
      <c r="S750" s="19" t="s">
        <v>9641</v>
      </c>
      <c r="T750" s="19" t="s">
        <v>9643</v>
      </c>
      <c r="U750" s="19" t="s">
        <v>8709</v>
      </c>
      <c r="V750" s="19" t="s">
        <v>8501</v>
      </c>
      <c r="W750" s="4"/>
      <c r="AI750" s="4"/>
      <c r="AJ750" s="4"/>
      <c r="AK750" s="4"/>
    </row>
    <row r="751" spans="1:37" x14ac:dyDescent="0.2">
      <c r="A751" s="16" t="s">
        <v>2190</v>
      </c>
      <c r="B751" s="17" t="str">
        <f>VLOOKUP(payroll_active[[#This Row],[Full Name]], [1]!all_ppl_post[#Data], 2, 0)</f>
        <v>681225367</v>
      </c>
      <c r="C751" s="18" t="s">
        <v>2191</v>
      </c>
      <c r="D751" s="18" t="s">
        <v>2192</v>
      </c>
      <c r="E751" s="18" t="s">
        <v>957</v>
      </c>
      <c r="F751" s="18" t="s">
        <v>64</v>
      </c>
      <c r="G751" s="18"/>
      <c r="H751" s="18"/>
      <c r="I751" s="17"/>
      <c r="J751" s="18" t="s">
        <v>378</v>
      </c>
      <c r="K751" s="18" t="str">
        <f>VLOOKUP(payroll_active[[#This Row],[Works for Corrected Majority]],[1]!Table1[#Data],2,0)</f>
        <v>476549154</v>
      </c>
      <c r="L751" s="18" t="s">
        <v>9639</v>
      </c>
      <c r="M751" s="17" t="str">
        <f>VLOOKUP(payroll_active[[#This Row],[Works for Group -OLD]], [1]!all_groups[#All], 2, 0)</f>
        <v>476549154</v>
      </c>
      <c r="N751" s="16" t="s">
        <v>63</v>
      </c>
      <c r="O751" s="16" t="s">
        <v>62</v>
      </c>
      <c r="P751" s="16" t="s">
        <v>69</v>
      </c>
      <c r="Q751" s="17"/>
      <c r="R751" s="19" t="s">
        <v>9662</v>
      </c>
      <c r="S751" s="19" t="s">
        <v>9641</v>
      </c>
      <c r="T751" s="19" t="s">
        <v>8512</v>
      </c>
      <c r="U751" s="19" t="s">
        <v>8630</v>
      </c>
      <c r="V751" s="19" t="s">
        <v>8501</v>
      </c>
      <c r="W751" s="4"/>
      <c r="AI751" s="4"/>
      <c r="AJ751" s="4"/>
      <c r="AK751" s="4"/>
    </row>
    <row r="752" spans="1:37" x14ac:dyDescent="0.2">
      <c r="A752" s="16" t="s">
        <v>1513</v>
      </c>
      <c r="B752" s="17" t="str">
        <f>VLOOKUP(payroll_active[[#This Row],[Full Name]], [1]!all_ppl_post[#Data], 2, 0)</f>
        <v>826426352</v>
      </c>
      <c r="C752" s="18" t="s">
        <v>1514</v>
      </c>
      <c r="D752" s="18" t="s">
        <v>1515</v>
      </c>
      <c r="E752" s="18" t="s">
        <v>375</v>
      </c>
      <c r="F752" s="18" t="s">
        <v>64</v>
      </c>
      <c r="G752" s="18"/>
      <c r="H752" s="18"/>
      <c r="I752" s="17"/>
      <c r="J752" s="18" t="s">
        <v>378</v>
      </c>
      <c r="K752" s="18" t="str">
        <f>VLOOKUP(payroll_active[[#This Row],[Works for Corrected Majority]],[1]!Table1[#Data],2,0)</f>
        <v>476549154</v>
      </c>
      <c r="L752" s="18" t="s">
        <v>9639</v>
      </c>
      <c r="M752" s="17" t="str">
        <f>VLOOKUP(payroll_active[[#This Row],[Works for Group -OLD]], [1]!all_groups[#All], 2, 0)</f>
        <v>476549154</v>
      </c>
      <c r="N752" s="16" t="s">
        <v>63</v>
      </c>
      <c r="O752" s="16" t="s">
        <v>62</v>
      </c>
      <c r="P752" s="16" t="s">
        <v>69</v>
      </c>
      <c r="Q752" s="17"/>
      <c r="R752" s="19" t="s">
        <v>9672</v>
      </c>
      <c r="S752" s="19" t="s">
        <v>9641</v>
      </c>
      <c r="T752" s="19" t="s">
        <v>8509</v>
      </c>
      <c r="U752" s="19" t="s">
        <v>8544</v>
      </c>
      <c r="V752" s="19" t="s">
        <v>8501</v>
      </c>
      <c r="W752" s="4"/>
      <c r="AI752" s="4"/>
      <c r="AJ752" s="4"/>
      <c r="AK752" s="4"/>
    </row>
    <row r="753" spans="1:37" x14ac:dyDescent="0.2">
      <c r="A753" s="16" t="s">
        <v>1509</v>
      </c>
      <c r="B753" s="17" t="str">
        <f>VLOOKUP(payroll_active[[#This Row],[Full Name]], [1]!all_ppl_post[#Data], 2, 0)</f>
        <v>826426354</v>
      </c>
      <c r="C753" s="18" t="s">
        <v>1164</v>
      </c>
      <c r="D753" s="18" t="s">
        <v>1510</v>
      </c>
      <c r="E753" s="18" t="s">
        <v>521</v>
      </c>
      <c r="F753" s="18" t="s">
        <v>64</v>
      </c>
      <c r="G753" s="18"/>
      <c r="H753" s="18"/>
      <c r="I753" s="17"/>
      <c r="J753" s="18" t="s">
        <v>378</v>
      </c>
      <c r="K753" s="18" t="str">
        <f>VLOOKUP(payroll_active[[#This Row],[Works for Corrected Majority]],[1]!Table1[#Data],2,0)</f>
        <v>476549154</v>
      </c>
      <c r="L753" s="18" t="s">
        <v>9639</v>
      </c>
      <c r="M753" s="17" t="str">
        <f>VLOOKUP(payroll_active[[#This Row],[Works for Group -OLD]], [1]!all_groups[#All], 2, 0)</f>
        <v>476549154</v>
      </c>
      <c r="N753" s="16" t="s">
        <v>63</v>
      </c>
      <c r="O753" s="16" t="s">
        <v>62</v>
      </c>
      <c r="P753" s="16" t="s">
        <v>69</v>
      </c>
      <c r="Q753" s="17"/>
      <c r="R753" s="19" t="s">
        <v>9664</v>
      </c>
      <c r="S753" s="19" t="s">
        <v>9641</v>
      </c>
      <c r="T753" s="19" t="s">
        <v>9650</v>
      </c>
      <c r="U753" s="19" t="s">
        <v>8507</v>
      </c>
      <c r="V753" s="19" t="s">
        <v>8501</v>
      </c>
      <c r="W753" s="4"/>
      <c r="AI753" s="4"/>
      <c r="AJ753" s="4"/>
      <c r="AK753" s="4"/>
    </row>
    <row r="754" spans="1:37" x14ac:dyDescent="0.2">
      <c r="A754" s="16" t="s">
        <v>1485</v>
      </c>
      <c r="B754" s="17" t="str">
        <f>VLOOKUP(payroll_active[[#This Row],[Full Name]], [1]!all_ppl_post[#Data], 2, 0)</f>
        <v>826426358</v>
      </c>
      <c r="C754" s="18" t="s">
        <v>1212</v>
      </c>
      <c r="D754" s="18" t="s">
        <v>1486</v>
      </c>
      <c r="E754" s="18" t="s">
        <v>827</v>
      </c>
      <c r="F754" s="18" t="s">
        <v>64</v>
      </c>
      <c r="G754" s="18"/>
      <c r="H754" s="18"/>
      <c r="I754" s="17"/>
      <c r="J754" s="18" t="s">
        <v>378</v>
      </c>
      <c r="K754" s="18" t="str">
        <f>VLOOKUP(payroll_active[[#This Row],[Works for Corrected Majority]],[1]!Table1[#Data],2,0)</f>
        <v>476549154</v>
      </c>
      <c r="L754" s="18" t="s">
        <v>9639</v>
      </c>
      <c r="M754" s="17" t="str">
        <f>VLOOKUP(payroll_active[[#This Row],[Works for Group -OLD]], [1]!all_groups[#All], 2, 0)</f>
        <v>476549154</v>
      </c>
      <c r="N754" s="16" t="s">
        <v>63</v>
      </c>
      <c r="O754" s="16" t="s">
        <v>62</v>
      </c>
      <c r="P754" s="16" t="s">
        <v>69</v>
      </c>
      <c r="Q754" s="17"/>
      <c r="R754" s="19" t="s">
        <v>9648</v>
      </c>
      <c r="S754" s="19" t="s">
        <v>9641</v>
      </c>
      <c r="T754" s="19" t="s">
        <v>8512</v>
      </c>
      <c r="U754" s="19" t="s">
        <v>8709</v>
      </c>
      <c r="V754" s="19" t="s">
        <v>8501</v>
      </c>
      <c r="W754" s="4"/>
      <c r="AI754" s="4"/>
      <c r="AJ754" s="4"/>
      <c r="AK754" s="4"/>
    </row>
    <row r="755" spans="1:37" x14ac:dyDescent="0.2">
      <c r="A755" s="16" t="s">
        <v>1413</v>
      </c>
      <c r="B755" s="17" t="str">
        <f>VLOOKUP(payroll_active[[#This Row],[Full Name]], [1]!all_ppl_post[#Data], 2, 0)</f>
        <v>826426374</v>
      </c>
      <c r="C755" s="18" t="s">
        <v>1414</v>
      </c>
      <c r="D755" s="18" t="s">
        <v>1415</v>
      </c>
      <c r="E755" s="18" t="s">
        <v>1416</v>
      </c>
      <c r="F755" s="18" t="s">
        <v>64</v>
      </c>
      <c r="G755" s="18"/>
      <c r="H755" s="18"/>
      <c r="I755" s="17"/>
      <c r="J755" s="18" t="s">
        <v>378</v>
      </c>
      <c r="K755" s="18" t="str">
        <f>VLOOKUP(payroll_active[[#This Row],[Works for Corrected Majority]],[1]!Table1[#Data],2,0)</f>
        <v>476549154</v>
      </c>
      <c r="L755" s="18" t="s">
        <v>9639</v>
      </c>
      <c r="M755" s="17" t="str">
        <f>VLOOKUP(payroll_active[[#This Row],[Works for Group -OLD]], [1]!all_groups[#All], 2, 0)</f>
        <v>476549154</v>
      </c>
      <c r="N755" s="16" t="s">
        <v>63</v>
      </c>
      <c r="O755" s="16" t="s">
        <v>62</v>
      </c>
      <c r="P755" s="16" t="s">
        <v>69</v>
      </c>
      <c r="Q755" s="17"/>
      <c r="R755" s="19" t="s">
        <v>9649</v>
      </c>
      <c r="S755" s="19" t="s">
        <v>9641</v>
      </c>
      <c r="T755" s="19" t="s">
        <v>9650</v>
      </c>
      <c r="U755" s="19" t="s">
        <v>9651</v>
      </c>
      <c r="V755" s="19" t="s">
        <v>8501</v>
      </c>
      <c r="W755" s="4"/>
      <c r="AI755" s="4"/>
      <c r="AJ755" s="4"/>
      <c r="AK755" s="4"/>
    </row>
    <row r="756" spans="1:37" x14ac:dyDescent="0.2">
      <c r="A756" s="16" t="s">
        <v>7291</v>
      </c>
      <c r="B756" s="17" t="str">
        <f>VLOOKUP(payroll_active[[#This Row],[Full Name]], [1]!all_ppl_post[#Data], 2, 0)</f>
        <v>476543307</v>
      </c>
      <c r="C756" s="18" t="s">
        <v>2591</v>
      </c>
      <c r="D756" s="18" t="s">
        <v>7292</v>
      </c>
      <c r="E756" s="18" t="s">
        <v>7293</v>
      </c>
      <c r="F756" s="18" t="s">
        <v>64</v>
      </c>
      <c r="G756" s="18"/>
      <c r="H756" s="18"/>
      <c r="I756" s="17"/>
      <c r="J756" s="18" t="s">
        <v>1780</v>
      </c>
      <c r="K756" s="18" t="str">
        <f>VLOOKUP(payroll_active[[#This Row],[Works for Corrected Majority]],[1]!Table1[#Data],2,0)</f>
        <v>476549157</v>
      </c>
      <c r="L756" s="18" t="s">
        <v>9684</v>
      </c>
      <c r="M756" s="17" t="str">
        <f>VLOOKUP(payroll_active[[#This Row],[Works for Group -OLD]], [1]!all_groups[#All], 2, 0)</f>
        <v>476549157</v>
      </c>
      <c r="N756" s="16" t="s">
        <v>63</v>
      </c>
      <c r="O756" s="16" t="s">
        <v>62</v>
      </c>
      <c r="P756" s="16" t="s">
        <v>69</v>
      </c>
      <c r="Q756" s="17"/>
      <c r="R756" s="19" t="s">
        <v>9685</v>
      </c>
      <c r="S756" s="19" t="s">
        <v>9686</v>
      </c>
      <c r="T756" s="19" t="s">
        <v>8512</v>
      </c>
      <c r="U756" s="19" t="s">
        <v>9687</v>
      </c>
      <c r="V756" s="19" t="s">
        <v>8501</v>
      </c>
      <c r="W756" s="4"/>
      <c r="AI756" s="4"/>
      <c r="AJ756" s="4"/>
      <c r="AK756" s="4"/>
    </row>
    <row r="757" spans="1:37" x14ac:dyDescent="0.2">
      <c r="A757" s="16" t="s">
        <v>7275</v>
      </c>
      <c r="B757" s="17" t="str">
        <f>VLOOKUP(payroll_active[[#This Row],[Full Name]], [1]!all_ppl_post[#Data], 2, 0)</f>
        <v>476543313</v>
      </c>
      <c r="C757" s="18" t="s">
        <v>2797</v>
      </c>
      <c r="D757" s="18" t="s">
        <v>7276</v>
      </c>
      <c r="E757" s="18" t="s">
        <v>7277</v>
      </c>
      <c r="F757" s="18" t="s">
        <v>64</v>
      </c>
      <c r="G757" s="18"/>
      <c r="H757" s="18"/>
      <c r="I757" s="17"/>
      <c r="J757" s="18" t="s">
        <v>1780</v>
      </c>
      <c r="K757" s="18" t="str">
        <f>VLOOKUP(payroll_active[[#This Row],[Works for Corrected Majority]],[1]!Table1[#Data],2,0)</f>
        <v>476549157</v>
      </c>
      <c r="L757" s="18" t="s">
        <v>9684</v>
      </c>
      <c r="M757" s="17" t="str">
        <f>VLOOKUP(payroll_active[[#This Row],[Works for Group -OLD]], [1]!all_groups[#All], 2, 0)</f>
        <v>476549157</v>
      </c>
      <c r="N757" s="16" t="s">
        <v>63</v>
      </c>
      <c r="O757" s="16" t="s">
        <v>62</v>
      </c>
      <c r="P757" s="16" t="s">
        <v>69</v>
      </c>
      <c r="Q757" s="17"/>
      <c r="R757" s="19" t="s">
        <v>9688</v>
      </c>
      <c r="S757" s="19" t="s">
        <v>9686</v>
      </c>
      <c r="T757" s="19" t="s">
        <v>8512</v>
      </c>
      <c r="U757" s="19" t="s">
        <v>9689</v>
      </c>
      <c r="V757" s="19" t="s">
        <v>8501</v>
      </c>
      <c r="W757" s="4"/>
      <c r="AI757" s="4"/>
      <c r="AJ757" s="4"/>
      <c r="AK757" s="4"/>
    </row>
    <row r="758" spans="1:37" x14ac:dyDescent="0.2">
      <c r="A758" s="16" t="s">
        <v>7263</v>
      </c>
      <c r="B758" s="17" t="str">
        <f>VLOOKUP(payroll_active[[#This Row],[Full Name]], [1]!all_ppl_post[#Data], 2, 0)</f>
        <v>476543322</v>
      </c>
      <c r="C758" s="18" t="s">
        <v>7264</v>
      </c>
      <c r="D758" s="18" t="s">
        <v>7265</v>
      </c>
      <c r="E758" s="18" t="s">
        <v>7266</v>
      </c>
      <c r="F758" s="18" t="s">
        <v>64</v>
      </c>
      <c r="G758" s="18"/>
      <c r="H758" s="18"/>
      <c r="I758" s="17"/>
      <c r="J758" s="18" t="s">
        <v>1780</v>
      </c>
      <c r="K758" s="18" t="str">
        <f>VLOOKUP(payroll_active[[#This Row],[Works for Corrected Majority]],[1]!Table1[#Data],2,0)</f>
        <v>476549157</v>
      </c>
      <c r="L758" s="18" t="s">
        <v>9684</v>
      </c>
      <c r="M758" s="17" t="str">
        <f>VLOOKUP(payroll_active[[#This Row],[Works for Group -OLD]], [1]!all_groups[#All], 2, 0)</f>
        <v>476549157</v>
      </c>
      <c r="N758" s="16" t="s">
        <v>63</v>
      </c>
      <c r="O758" s="16" t="s">
        <v>62</v>
      </c>
      <c r="P758" s="16" t="s">
        <v>69</v>
      </c>
      <c r="Q758" s="17"/>
      <c r="R758" s="19" t="s">
        <v>9690</v>
      </c>
      <c r="S758" s="19" t="s">
        <v>9686</v>
      </c>
      <c r="T758" s="19" t="s">
        <v>8512</v>
      </c>
      <c r="U758" s="19" t="s">
        <v>9691</v>
      </c>
      <c r="V758" s="19" t="s">
        <v>8501</v>
      </c>
      <c r="W758" s="4"/>
      <c r="AI758" s="4"/>
      <c r="AJ758" s="4"/>
      <c r="AK758" s="4"/>
    </row>
    <row r="759" spans="1:37" x14ac:dyDescent="0.2">
      <c r="A759" s="6" t="s">
        <v>347</v>
      </c>
      <c r="B759" s="7" t="str">
        <f>VLOOKUP(payroll_active[[#This Row],[Full Name]], [1]!all_ppl_post[#Data], 2, 0)</f>
        <v>1042183528</v>
      </c>
      <c r="C759" s="8" t="s">
        <v>348</v>
      </c>
      <c r="D759" s="8" t="s">
        <v>349</v>
      </c>
      <c r="E759" s="8" t="s">
        <v>350</v>
      </c>
      <c r="F759" s="8" t="s">
        <v>64</v>
      </c>
      <c r="G759" s="8"/>
      <c r="H759" s="8"/>
      <c r="I759" s="7"/>
      <c r="J759" s="8" t="s">
        <v>346</v>
      </c>
      <c r="K759" s="8" t="str">
        <f>VLOOKUP(payroll_active[[#This Row],[Works for Corrected Majority]],[1]!Table1[#Data],2,0)</f>
        <v>476549350</v>
      </c>
      <c r="L759" s="8" t="s">
        <v>346</v>
      </c>
      <c r="M759" s="7" t="str">
        <f>VLOOKUP(payroll_active[[#This Row],[Works for Group -OLD]], [1]!all_groups[#All], 2, 0)</f>
        <v>476549350</v>
      </c>
      <c r="N759" s="6" t="s">
        <v>63</v>
      </c>
      <c r="O759" s="6" t="s">
        <v>62</v>
      </c>
      <c r="P759" s="6" t="s">
        <v>69</v>
      </c>
      <c r="Q759" s="7"/>
      <c r="R759" s="9" t="s">
        <v>9992</v>
      </c>
      <c r="S759" s="9" t="s">
        <v>9980</v>
      </c>
      <c r="T759" s="9" t="s">
        <v>8512</v>
      </c>
      <c r="U759" s="9" t="s">
        <v>8578</v>
      </c>
      <c r="V759" s="9" t="s">
        <v>8501</v>
      </c>
      <c r="W759" s="4"/>
      <c r="AI759" s="4"/>
      <c r="AJ759" s="4"/>
      <c r="AK759" s="4"/>
    </row>
    <row r="760" spans="1:37" x14ac:dyDescent="0.2">
      <c r="A760" s="6" t="s">
        <v>6102</v>
      </c>
      <c r="B760" s="7" t="str">
        <f>VLOOKUP(payroll_active[[#This Row],[Full Name]], [1]!all_ppl_post[#Data], 2, 0)</f>
        <v>476544640</v>
      </c>
      <c r="C760" s="8" t="s">
        <v>6103</v>
      </c>
      <c r="D760" s="8" t="s">
        <v>6104</v>
      </c>
      <c r="E760" s="8" t="s">
        <v>6105</v>
      </c>
      <c r="F760" s="8" t="s">
        <v>64</v>
      </c>
      <c r="G760" s="8"/>
      <c r="H760" s="8"/>
      <c r="I760" s="7"/>
      <c r="J760" s="8" t="s">
        <v>346</v>
      </c>
      <c r="K760" s="8" t="str">
        <f>VLOOKUP(payroll_active[[#This Row],[Works for Corrected Majority]],[1]!Table1[#Data],2,0)</f>
        <v>476549350</v>
      </c>
      <c r="L760" s="8" t="s">
        <v>346</v>
      </c>
      <c r="M760" s="7" t="str">
        <f>VLOOKUP(payroll_active[[#This Row],[Works for Group -OLD]], [1]!all_groups[#All], 2, 0)</f>
        <v>476549350</v>
      </c>
      <c r="N760" s="6" t="s">
        <v>63</v>
      </c>
      <c r="O760" s="6" t="s">
        <v>62</v>
      </c>
      <c r="P760" s="6" t="s">
        <v>69</v>
      </c>
      <c r="Q760" s="7"/>
      <c r="R760" s="9" t="s">
        <v>9988</v>
      </c>
      <c r="S760" s="9" t="s">
        <v>9980</v>
      </c>
      <c r="T760" s="9" t="s">
        <v>8512</v>
      </c>
      <c r="U760" s="9" t="s">
        <v>9989</v>
      </c>
      <c r="V760" s="9" t="s">
        <v>8501</v>
      </c>
      <c r="W760" s="4"/>
      <c r="AI760" s="4"/>
      <c r="AJ760" s="4"/>
      <c r="AK760" s="4"/>
    </row>
    <row r="761" spans="1:37" x14ac:dyDescent="0.2">
      <c r="A761" s="6" t="s">
        <v>5860</v>
      </c>
      <c r="B761" s="7" t="str">
        <f>VLOOKUP(payroll_active[[#This Row],[Full Name]], [1]!all_ppl_post[#Data], 2, 0)</f>
        <v>476544947</v>
      </c>
      <c r="C761" s="8" t="s">
        <v>5861</v>
      </c>
      <c r="D761" s="8" t="s">
        <v>5862</v>
      </c>
      <c r="E761" s="8" t="s">
        <v>350</v>
      </c>
      <c r="F761" s="8" t="s">
        <v>64</v>
      </c>
      <c r="G761" s="8"/>
      <c r="H761" s="8"/>
      <c r="I761" s="7"/>
      <c r="J761" s="8" t="s">
        <v>346</v>
      </c>
      <c r="K761" s="8" t="str">
        <f>VLOOKUP(payroll_active[[#This Row],[Works for Corrected Majority]],[1]!Table1[#Data],2,0)</f>
        <v>476549350</v>
      </c>
      <c r="L761" s="8" t="s">
        <v>346</v>
      </c>
      <c r="M761" s="7" t="str">
        <f>VLOOKUP(payroll_active[[#This Row],[Works for Group -OLD]], [1]!all_groups[#All], 2, 0)</f>
        <v>476549350</v>
      </c>
      <c r="N761" s="6" t="s">
        <v>63</v>
      </c>
      <c r="O761" s="6" t="s">
        <v>62</v>
      </c>
      <c r="P761" s="6" t="s">
        <v>69</v>
      </c>
      <c r="Q761" s="7"/>
      <c r="R761" s="9" t="s">
        <v>9979</v>
      </c>
      <c r="S761" s="9" t="s">
        <v>9980</v>
      </c>
      <c r="T761" s="9" t="s">
        <v>8512</v>
      </c>
      <c r="U761" s="9" t="s">
        <v>8578</v>
      </c>
      <c r="V761" s="9" t="s">
        <v>8501</v>
      </c>
      <c r="W761" s="4"/>
      <c r="AI761" s="4"/>
      <c r="AJ761" s="4"/>
      <c r="AK761" s="4"/>
    </row>
    <row r="762" spans="1:37" x14ac:dyDescent="0.2">
      <c r="A762" s="6" t="s">
        <v>5839</v>
      </c>
      <c r="B762" s="7" t="str">
        <f>VLOOKUP(payroll_active[[#This Row],[Full Name]], [1]!all_ppl_post[#Data], 2, 0)</f>
        <v>476544956</v>
      </c>
      <c r="C762" s="8" t="s">
        <v>5840</v>
      </c>
      <c r="D762" s="8" t="s">
        <v>5841</v>
      </c>
      <c r="E762" s="8" t="s">
        <v>350</v>
      </c>
      <c r="F762" s="8" t="s">
        <v>64</v>
      </c>
      <c r="G762" s="8"/>
      <c r="H762" s="8"/>
      <c r="I762" s="7"/>
      <c r="J762" s="8" t="s">
        <v>346</v>
      </c>
      <c r="K762" s="8" t="str">
        <f>VLOOKUP(payroll_active[[#This Row],[Works for Corrected Majority]],[1]!Table1[#Data],2,0)</f>
        <v>476549350</v>
      </c>
      <c r="L762" s="8" t="s">
        <v>346</v>
      </c>
      <c r="M762" s="7" t="str">
        <f>VLOOKUP(payroll_active[[#This Row],[Works for Group -OLD]], [1]!all_groups[#All], 2, 0)</f>
        <v>476549350</v>
      </c>
      <c r="N762" s="6" t="s">
        <v>63</v>
      </c>
      <c r="O762" s="6" t="s">
        <v>62</v>
      </c>
      <c r="P762" s="6" t="s">
        <v>69</v>
      </c>
      <c r="Q762" s="7"/>
      <c r="R762" s="9" t="s">
        <v>9983</v>
      </c>
      <c r="S762" s="9" t="s">
        <v>9980</v>
      </c>
      <c r="T762" s="9" t="s">
        <v>8512</v>
      </c>
      <c r="U762" s="9" t="s">
        <v>8578</v>
      </c>
      <c r="V762" s="9" t="s">
        <v>8501</v>
      </c>
      <c r="W762" s="4"/>
      <c r="AI762" s="4"/>
      <c r="AJ762" s="4"/>
      <c r="AK762" s="4"/>
    </row>
    <row r="763" spans="1:37" x14ac:dyDescent="0.2">
      <c r="A763" s="6" t="s">
        <v>5809</v>
      </c>
      <c r="B763" s="7" t="str">
        <f>VLOOKUP(payroll_active[[#This Row],[Full Name]], [1]!all_ppl_post[#Data], 2, 0)</f>
        <v>476544983</v>
      </c>
      <c r="C763" s="8" t="s">
        <v>5810</v>
      </c>
      <c r="D763" s="8" t="s">
        <v>5811</v>
      </c>
      <c r="E763" s="8" t="s">
        <v>135</v>
      </c>
      <c r="F763" s="8" t="s">
        <v>64</v>
      </c>
      <c r="G763" s="8"/>
      <c r="H763" s="8"/>
      <c r="I763" s="7"/>
      <c r="J763" s="8" t="s">
        <v>346</v>
      </c>
      <c r="K763" s="8" t="str">
        <f>VLOOKUP(payroll_active[[#This Row],[Works for Corrected Majority]],[1]!Table1[#Data],2,0)</f>
        <v>476549350</v>
      </c>
      <c r="L763" s="8" t="s">
        <v>346</v>
      </c>
      <c r="M763" s="7" t="str">
        <f>VLOOKUP(payroll_active[[#This Row],[Works for Group -OLD]], [1]!all_groups[#All], 2, 0)</f>
        <v>476549350</v>
      </c>
      <c r="N763" s="6" t="s">
        <v>63</v>
      </c>
      <c r="O763" s="6" t="s">
        <v>62</v>
      </c>
      <c r="P763" s="6" t="s">
        <v>69</v>
      </c>
      <c r="Q763" s="7"/>
      <c r="R763" s="9" t="s">
        <v>9985</v>
      </c>
      <c r="S763" s="9" t="s">
        <v>9980</v>
      </c>
      <c r="T763" s="9" t="s">
        <v>8512</v>
      </c>
      <c r="U763" s="9" t="s">
        <v>8625</v>
      </c>
      <c r="V763" s="9" t="s">
        <v>8501</v>
      </c>
      <c r="W763" s="4"/>
      <c r="AI763" s="4"/>
      <c r="AJ763" s="4"/>
      <c r="AK763" s="4"/>
    </row>
    <row r="764" spans="1:37" x14ac:dyDescent="0.2">
      <c r="A764" s="6" t="s">
        <v>5798</v>
      </c>
      <c r="B764" s="7" t="str">
        <f>VLOOKUP(payroll_active[[#This Row],[Full Name]], [1]!all_ppl_post[#Data], 2, 0)</f>
        <v>476544990</v>
      </c>
      <c r="C764" s="8" t="s">
        <v>5799</v>
      </c>
      <c r="D764" s="8" t="s">
        <v>5800</v>
      </c>
      <c r="E764" s="8" t="s">
        <v>5801</v>
      </c>
      <c r="F764" s="8" t="s">
        <v>64</v>
      </c>
      <c r="G764" s="8"/>
      <c r="H764" s="8"/>
      <c r="I764" s="7"/>
      <c r="J764" s="8" t="s">
        <v>346</v>
      </c>
      <c r="K764" s="8" t="str">
        <f>VLOOKUP(payroll_active[[#This Row],[Works for Corrected Majority]],[1]!Table1[#Data],2,0)</f>
        <v>476549350</v>
      </c>
      <c r="L764" s="8" t="s">
        <v>346</v>
      </c>
      <c r="M764" s="7" t="str">
        <f>VLOOKUP(payroll_active[[#This Row],[Works for Group -OLD]], [1]!all_groups[#All], 2, 0)</f>
        <v>476549350</v>
      </c>
      <c r="N764" s="6" t="s">
        <v>63</v>
      </c>
      <c r="O764" s="6" t="s">
        <v>62</v>
      </c>
      <c r="P764" s="6" t="s">
        <v>69</v>
      </c>
      <c r="Q764" s="7"/>
      <c r="R764" s="9" t="s">
        <v>9986</v>
      </c>
      <c r="S764" s="9" t="s">
        <v>9980</v>
      </c>
      <c r="T764" s="9" t="s">
        <v>8512</v>
      </c>
      <c r="U764" s="9" t="s">
        <v>9987</v>
      </c>
      <c r="V764" s="9" t="s">
        <v>8501</v>
      </c>
      <c r="W764" s="4"/>
      <c r="AI764" s="4"/>
      <c r="AJ764" s="4"/>
      <c r="AK764" s="4"/>
    </row>
    <row r="765" spans="1:37" x14ac:dyDescent="0.2">
      <c r="A765" s="6" t="s">
        <v>5794</v>
      </c>
      <c r="B765" s="7" t="str">
        <f>VLOOKUP(payroll_active[[#This Row],[Full Name]], [1]!all_ppl_post[#Data], 2, 0)</f>
        <v>476544998</v>
      </c>
      <c r="C765" s="8" t="s">
        <v>2553</v>
      </c>
      <c r="D765" s="8" t="s">
        <v>5795</v>
      </c>
      <c r="E765" s="8" t="s">
        <v>4826</v>
      </c>
      <c r="F765" s="8" t="s">
        <v>64</v>
      </c>
      <c r="G765" s="8"/>
      <c r="H765" s="8"/>
      <c r="I765" s="7"/>
      <c r="J765" s="8" t="s">
        <v>346</v>
      </c>
      <c r="K765" s="8" t="str">
        <f>VLOOKUP(payroll_active[[#This Row],[Works for Corrected Majority]],[1]!Table1[#Data],2,0)</f>
        <v>476549350</v>
      </c>
      <c r="L765" s="8" t="s">
        <v>346</v>
      </c>
      <c r="M765" s="7" t="str">
        <f>VLOOKUP(payroll_active[[#This Row],[Works for Group -OLD]], [1]!all_groups[#All], 2, 0)</f>
        <v>476549350</v>
      </c>
      <c r="N765" s="6" t="s">
        <v>63</v>
      </c>
      <c r="O765" s="6" t="s">
        <v>62</v>
      </c>
      <c r="P765" s="6" t="s">
        <v>69</v>
      </c>
      <c r="Q765" s="7"/>
      <c r="R765" s="9" t="s">
        <v>9990</v>
      </c>
      <c r="S765" s="9" t="s">
        <v>9980</v>
      </c>
      <c r="T765" s="9" t="s">
        <v>8512</v>
      </c>
      <c r="U765" s="9" t="s">
        <v>9982</v>
      </c>
      <c r="V765" s="9" t="s">
        <v>8501</v>
      </c>
      <c r="W765" s="4"/>
      <c r="AI765" s="4"/>
      <c r="AJ765" s="4"/>
      <c r="AK765" s="4"/>
    </row>
    <row r="766" spans="1:37" x14ac:dyDescent="0.2">
      <c r="A766" s="6" t="s">
        <v>5684</v>
      </c>
      <c r="B766" s="7" t="str">
        <f>VLOOKUP(payroll_active[[#This Row],[Full Name]], [1]!all_ppl_post[#Data], 2, 0)</f>
        <v>476545108</v>
      </c>
      <c r="C766" s="8" t="s">
        <v>3241</v>
      </c>
      <c r="D766" s="8" t="s">
        <v>5685</v>
      </c>
      <c r="E766" s="8" t="s">
        <v>5686</v>
      </c>
      <c r="F766" s="8" t="s">
        <v>64</v>
      </c>
      <c r="G766" s="8"/>
      <c r="H766" s="8"/>
      <c r="I766" s="7"/>
      <c r="J766" s="8" t="s">
        <v>346</v>
      </c>
      <c r="K766" s="8" t="str">
        <f>VLOOKUP(payroll_active[[#This Row],[Works for Corrected Majority]],[1]!Table1[#Data],2,0)</f>
        <v>476549350</v>
      </c>
      <c r="L766" s="8" t="s">
        <v>346</v>
      </c>
      <c r="M766" s="7" t="str">
        <f>VLOOKUP(payroll_active[[#This Row],[Works for Group -OLD]], [1]!all_groups[#All], 2, 0)</f>
        <v>476549350</v>
      </c>
      <c r="N766" s="6" t="s">
        <v>63</v>
      </c>
      <c r="O766" s="6" t="s">
        <v>62</v>
      </c>
      <c r="P766" s="6" t="s">
        <v>69</v>
      </c>
      <c r="Q766" s="7"/>
      <c r="R766" s="9" t="s">
        <v>9991</v>
      </c>
      <c r="S766" s="9" t="s">
        <v>9980</v>
      </c>
      <c r="T766" s="9" t="s">
        <v>8512</v>
      </c>
      <c r="U766" s="9" t="s">
        <v>9754</v>
      </c>
      <c r="V766" s="9" t="s">
        <v>8501</v>
      </c>
      <c r="W766" s="4"/>
      <c r="AI766" s="4"/>
      <c r="AJ766" s="4"/>
      <c r="AK766" s="4"/>
    </row>
    <row r="767" spans="1:37" x14ac:dyDescent="0.2">
      <c r="A767" s="6" t="s">
        <v>4823</v>
      </c>
      <c r="B767" s="7" t="str">
        <f>VLOOKUP(payroll_active[[#This Row],[Full Name]], [1]!all_ppl_post[#Data], 2, 0)</f>
        <v>476546445</v>
      </c>
      <c r="C767" s="8" t="s">
        <v>4824</v>
      </c>
      <c r="D767" s="8" t="s">
        <v>4825</v>
      </c>
      <c r="E767" s="8" t="s">
        <v>4826</v>
      </c>
      <c r="F767" s="8" t="s">
        <v>64</v>
      </c>
      <c r="G767" s="8"/>
      <c r="H767" s="8"/>
      <c r="I767" s="7"/>
      <c r="J767" s="8" t="s">
        <v>346</v>
      </c>
      <c r="K767" s="8" t="str">
        <f>VLOOKUP(payroll_active[[#This Row],[Works for Corrected Majority]],[1]!Table1[#Data],2,0)</f>
        <v>476549350</v>
      </c>
      <c r="L767" s="8" t="s">
        <v>346</v>
      </c>
      <c r="M767" s="7" t="str">
        <f>VLOOKUP(payroll_active[[#This Row],[Works for Group -OLD]], [1]!all_groups[#All], 2, 0)</f>
        <v>476549350</v>
      </c>
      <c r="N767" s="6" t="s">
        <v>63</v>
      </c>
      <c r="O767" s="6" t="s">
        <v>62</v>
      </c>
      <c r="P767" s="6" t="s">
        <v>69</v>
      </c>
      <c r="Q767" s="7"/>
      <c r="R767" s="9" t="s">
        <v>9981</v>
      </c>
      <c r="S767" s="9" t="s">
        <v>9980</v>
      </c>
      <c r="T767" s="9" t="s">
        <v>8512</v>
      </c>
      <c r="U767" s="9" t="s">
        <v>9982</v>
      </c>
      <c r="V767" s="9" t="s">
        <v>8501</v>
      </c>
      <c r="W767" s="4"/>
      <c r="AI767" s="4"/>
      <c r="AJ767" s="4"/>
      <c r="AK767" s="4"/>
    </row>
    <row r="768" spans="1:37" x14ac:dyDescent="0.2">
      <c r="A768" s="6" t="s">
        <v>3697</v>
      </c>
      <c r="B768" s="7" t="str">
        <f>VLOOKUP(payroll_active[[#This Row],[Full Name]], [1]!all_ppl_post[#Data], 2, 0)</f>
        <v>567678630</v>
      </c>
      <c r="C768" s="8" t="s">
        <v>3698</v>
      </c>
      <c r="D768" s="8" t="s">
        <v>3699</v>
      </c>
      <c r="E768" s="8" t="s">
        <v>135</v>
      </c>
      <c r="F768" s="8" t="s">
        <v>64</v>
      </c>
      <c r="G768" s="8"/>
      <c r="H768" s="8"/>
      <c r="I768" s="7"/>
      <c r="J768" s="8" t="s">
        <v>346</v>
      </c>
      <c r="K768" s="8" t="str">
        <f>VLOOKUP(payroll_active[[#This Row],[Works for Corrected Majority]],[1]!Table1[#Data],2,0)</f>
        <v>476549350</v>
      </c>
      <c r="L768" s="8" t="s">
        <v>346</v>
      </c>
      <c r="M768" s="7" t="str">
        <f>VLOOKUP(payroll_active[[#This Row],[Works for Group -OLD]], [1]!all_groups[#All], 2, 0)</f>
        <v>476549350</v>
      </c>
      <c r="N768" s="6" t="s">
        <v>63</v>
      </c>
      <c r="O768" s="6" t="s">
        <v>62</v>
      </c>
      <c r="P768" s="6" t="s">
        <v>69</v>
      </c>
      <c r="Q768" s="7"/>
      <c r="R768" s="9" t="s">
        <v>9984</v>
      </c>
      <c r="S768" s="9" t="s">
        <v>9980</v>
      </c>
      <c r="T768" s="9" t="s">
        <v>8512</v>
      </c>
      <c r="U768" s="9" t="s">
        <v>8625</v>
      </c>
      <c r="V768" s="9" t="s">
        <v>8501</v>
      </c>
      <c r="W768" s="4"/>
      <c r="AI768" s="4"/>
      <c r="AJ768" s="4"/>
      <c r="AK768" s="4"/>
    </row>
    <row r="769" spans="1:37" x14ac:dyDescent="0.2">
      <c r="A769" s="6" t="s">
        <v>341</v>
      </c>
      <c r="B769" s="7" t="str">
        <f>VLOOKUP(payroll_active[[#This Row],[Full Name]], [1]!all_ppl_post[#Data], 2, 0)</f>
        <v>1042183529</v>
      </c>
      <c r="C769" s="8" t="s">
        <v>342</v>
      </c>
      <c r="D769" s="8" t="s">
        <v>343</v>
      </c>
      <c r="E769" s="8" t="s">
        <v>288</v>
      </c>
      <c r="F769" s="8" t="s">
        <v>64</v>
      </c>
      <c r="G769" s="8"/>
      <c r="H769" s="8"/>
      <c r="I769" s="7"/>
      <c r="J769" s="8" t="s">
        <v>284</v>
      </c>
      <c r="K769" s="8" t="str">
        <f>VLOOKUP(payroll_active[[#This Row],[Works for Corrected Majority]],[1]!Table1[#Data],2,0)</f>
        <v>476549354</v>
      </c>
      <c r="L769" s="8" t="s">
        <v>284</v>
      </c>
      <c r="M769" s="7" t="str">
        <f>VLOOKUP(payroll_active[[#This Row],[Works for Group -OLD]], [1]!all_groups[#All], 2, 0)</f>
        <v>476549354</v>
      </c>
      <c r="N769" s="6" t="s">
        <v>63</v>
      </c>
      <c r="O769" s="6" t="s">
        <v>62</v>
      </c>
      <c r="P769" s="6" t="s">
        <v>69</v>
      </c>
      <c r="Q769" s="7"/>
      <c r="R769" s="9" t="s">
        <v>9997</v>
      </c>
      <c r="S769" s="9" t="s">
        <v>9994</v>
      </c>
      <c r="T769" s="9" t="s">
        <v>8512</v>
      </c>
      <c r="U769" s="9" t="s">
        <v>9995</v>
      </c>
      <c r="V769" s="9" t="s">
        <v>8501</v>
      </c>
      <c r="W769" s="4"/>
      <c r="AI769" s="4"/>
      <c r="AJ769" s="4"/>
      <c r="AK769" s="4"/>
    </row>
    <row r="770" spans="1:37" x14ac:dyDescent="0.2">
      <c r="A770" s="6" t="s">
        <v>336</v>
      </c>
      <c r="B770" s="7" t="str">
        <f>VLOOKUP(payroll_active[[#This Row],[Full Name]], [1]!all_ppl_post[#Data], 2, 0)</f>
        <v>1042183532</v>
      </c>
      <c r="C770" s="8" t="s">
        <v>337</v>
      </c>
      <c r="D770" s="8" t="s">
        <v>338</v>
      </c>
      <c r="E770" s="8" t="s">
        <v>288</v>
      </c>
      <c r="F770" s="8" t="s">
        <v>64</v>
      </c>
      <c r="G770" s="8"/>
      <c r="H770" s="8"/>
      <c r="I770" s="7"/>
      <c r="J770" s="8" t="s">
        <v>284</v>
      </c>
      <c r="K770" s="8" t="str">
        <f>VLOOKUP(payroll_active[[#This Row],[Works for Corrected Majority]],[1]!Table1[#Data],2,0)</f>
        <v>476549354</v>
      </c>
      <c r="L770" s="8" t="s">
        <v>284</v>
      </c>
      <c r="M770" s="7" t="str">
        <f>VLOOKUP(payroll_active[[#This Row],[Works for Group -OLD]], [1]!all_groups[#All], 2, 0)</f>
        <v>476549354</v>
      </c>
      <c r="N770" s="6" t="s">
        <v>63</v>
      </c>
      <c r="O770" s="6" t="s">
        <v>62</v>
      </c>
      <c r="P770" s="6" t="s">
        <v>69</v>
      </c>
      <c r="Q770" s="7"/>
      <c r="R770" s="9" t="s">
        <v>9998</v>
      </c>
      <c r="S770" s="9" t="s">
        <v>9994</v>
      </c>
      <c r="T770" s="9" t="s">
        <v>8512</v>
      </c>
      <c r="U770" s="9" t="s">
        <v>9995</v>
      </c>
      <c r="V770" s="9" t="s">
        <v>8501</v>
      </c>
      <c r="W770" s="4"/>
      <c r="AI770" s="4"/>
      <c r="AJ770" s="4"/>
      <c r="AK770" s="4"/>
    </row>
    <row r="771" spans="1:37" x14ac:dyDescent="0.2">
      <c r="A771" s="6" t="s">
        <v>331</v>
      </c>
      <c r="B771" s="7" t="str">
        <f>VLOOKUP(payroll_active[[#This Row],[Full Name]], [1]!all_ppl_post[#Data], 2, 0)</f>
        <v>1042183533</v>
      </c>
      <c r="C771" s="8" t="s">
        <v>332</v>
      </c>
      <c r="D771" s="8" t="s">
        <v>333</v>
      </c>
      <c r="E771" s="8" t="s">
        <v>288</v>
      </c>
      <c r="F771" s="8" t="s">
        <v>64</v>
      </c>
      <c r="G771" s="8"/>
      <c r="H771" s="8"/>
      <c r="I771" s="7"/>
      <c r="J771" s="8" t="s">
        <v>284</v>
      </c>
      <c r="K771" s="8" t="str">
        <f>VLOOKUP(payroll_active[[#This Row],[Works for Corrected Majority]],[1]!Table1[#Data],2,0)</f>
        <v>476549354</v>
      </c>
      <c r="L771" s="8" t="s">
        <v>284</v>
      </c>
      <c r="M771" s="7" t="str">
        <f>VLOOKUP(payroll_active[[#This Row],[Works for Group -OLD]], [1]!all_groups[#All], 2, 0)</f>
        <v>476549354</v>
      </c>
      <c r="N771" s="6" t="s">
        <v>63</v>
      </c>
      <c r="O771" s="6" t="s">
        <v>62</v>
      </c>
      <c r="P771" s="6" t="s">
        <v>69</v>
      </c>
      <c r="Q771" s="7"/>
      <c r="R771" s="9" t="s">
        <v>9999</v>
      </c>
      <c r="S771" s="9" t="s">
        <v>9994</v>
      </c>
      <c r="T771" s="9" t="s">
        <v>8512</v>
      </c>
      <c r="U771" s="9" t="s">
        <v>9995</v>
      </c>
      <c r="V771" s="9" t="s">
        <v>8501</v>
      </c>
      <c r="W771" s="4"/>
      <c r="AI771" s="4"/>
      <c r="AJ771" s="4"/>
      <c r="AK771" s="4"/>
    </row>
    <row r="772" spans="1:37" x14ac:dyDescent="0.2">
      <c r="A772" s="6" t="s">
        <v>326</v>
      </c>
      <c r="B772" s="7" t="str">
        <f>VLOOKUP(payroll_active[[#This Row],[Full Name]], [1]!all_ppl_post[#Data], 2, 0)</f>
        <v>1042183535</v>
      </c>
      <c r="C772" s="8" t="s">
        <v>327</v>
      </c>
      <c r="D772" s="8" t="s">
        <v>328</v>
      </c>
      <c r="E772" s="8" t="s">
        <v>288</v>
      </c>
      <c r="F772" s="8" t="s">
        <v>64</v>
      </c>
      <c r="G772" s="8"/>
      <c r="H772" s="8"/>
      <c r="I772" s="7"/>
      <c r="J772" s="8" t="s">
        <v>284</v>
      </c>
      <c r="K772" s="8" t="str">
        <f>VLOOKUP(payroll_active[[#This Row],[Works for Corrected Majority]],[1]!Table1[#Data],2,0)</f>
        <v>476549354</v>
      </c>
      <c r="L772" s="8" t="s">
        <v>284</v>
      </c>
      <c r="M772" s="7" t="str">
        <f>VLOOKUP(payroll_active[[#This Row],[Works for Group -OLD]], [1]!all_groups[#All], 2, 0)</f>
        <v>476549354</v>
      </c>
      <c r="N772" s="6" t="s">
        <v>63</v>
      </c>
      <c r="O772" s="6" t="s">
        <v>62</v>
      </c>
      <c r="P772" s="6" t="s">
        <v>69</v>
      </c>
      <c r="Q772" s="7"/>
      <c r="R772" s="9" t="s">
        <v>10000</v>
      </c>
      <c r="S772" s="9" t="s">
        <v>9994</v>
      </c>
      <c r="T772" s="9" t="s">
        <v>8512</v>
      </c>
      <c r="U772" s="9" t="s">
        <v>9995</v>
      </c>
      <c r="V772" s="9" t="s">
        <v>8501</v>
      </c>
      <c r="W772" s="4"/>
      <c r="AI772" s="4"/>
      <c r="AJ772" s="4"/>
      <c r="AK772" s="4"/>
    </row>
    <row r="773" spans="1:37" x14ac:dyDescent="0.2">
      <c r="A773" s="6" t="s">
        <v>321</v>
      </c>
      <c r="B773" s="7" t="str">
        <f>VLOOKUP(payroll_active[[#This Row],[Full Name]], [1]!all_ppl_post[#Data], 2, 0)</f>
        <v>1042183536</v>
      </c>
      <c r="C773" s="8" t="s">
        <v>322</v>
      </c>
      <c r="D773" s="8" t="s">
        <v>323</v>
      </c>
      <c r="E773" s="8" t="s">
        <v>288</v>
      </c>
      <c r="F773" s="8" t="s">
        <v>64</v>
      </c>
      <c r="G773" s="8"/>
      <c r="H773" s="8"/>
      <c r="I773" s="7"/>
      <c r="J773" s="8" t="s">
        <v>284</v>
      </c>
      <c r="K773" s="8" t="str">
        <f>VLOOKUP(payroll_active[[#This Row],[Works for Corrected Majority]],[1]!Table1[#Data],2,0)</f>
        <v>476549354</v>
      </c>
      <c r="L773" s="8" t="s">
        <v>284</v>
      </c>
      <c r="M773" s="7" t="str">
        <f>VLOOKUP(payroll_active[[#This Row],[Works for Group -OLD]], [1]!all_groups[#All], 2, 0)</f>
        <v>476549354</v>
      </c>
      <c r="N773" s="6" t="s">
        <v>63</v>
      </c>
      <c r="O773" s="6" t="s">
        <v>62</v>
      </c>
      <c r="P773" s="6" t="s">
        <v>69</v>
      </c>
      <c r="Q773" s="7"/>
      <c r="R773" s="9" t="s">
        <v>10001</v>
      </c>
      <c r="S773" s="9" t="s">
        <v>9994</v>
      </c>
      <c r="T773" s="9" t="s">
        <v>8512</v>
      </c>
      <c r="U773" s="9" t="s">
        <v>9995</v>
      </c>
      <c r="V773" s="9" t="s">
        <v>8501</v>
      </c>
      <c r="W773" s="4"/>
      <c r="AI773" s="4"/>
      <c r="AJ773" s="4"/>
      <c r="AK773" s="4"/>
    </row>
    <row r="774" spans="1:37" x14ac:dyDescent="0.2">
      <c r="A774" s="6" t="s">
        <v>316</v>
      </c>
      <c r="B774" s="7" t="str">
        <f>VLOOKUP(payroll_active[[#This Row],[Full Name]], [1]!all_ppl_post[#Data], 2, 0)</f>
        <v>1042183539</v>
      </c>
      <c r="C774" s="8" t="s">
        <v>317</v>
      </c>
      <c r="D774" s="8" t="s">
        <v>318</v>
      </c>
      <c r="E774" s="8" t="s">
        <v>288</v>
      </c>
      <c r="F774" s="8" t="s">
        <v>64</v>
      </c>
      <c r="G774" s="8"/>
      <c r="H774" s="8"/>
      <c r="I774" s="7"/>
      <c r="J774" s="8" t="s">
        <v>284</v>
      </c>
      <c r="K774" s="8" t="str">
        <f>VLOOKUP(payroll_active[[#This Row],[Works for Corrected Majority]],[1]!Table1[#Data],2,0)</f>
        <v>476549354</v>
      </c>
      <c r="L774" s="8" t="s">
        <v>284</v>
      </c>
      <c r="M774" s="7" t="str">
        <f>VLOOKUP(payroll_active[[#This Row],[Works for Group -OLD]], [1]!all_groups[#All], 2, 0)</f>
        <v>476549354</v>
      </c>
      <c r="N774" s="6" t="s">
        <v>63</v>
      </c>
      <c r="O774" s="6" t="s">
        <v>62</v>
      </c>
      <c r="P774" s="6" t="s">
        <v>69</v>
      </c>
      <c r="Q774" s="7"/>
      <c r="R774" s="9" t="s">
        <v>10002</v>
      </c>
      <c r="S774" s="9" t="s">
        <v>9994</v>
      </c>
      <c r="T774" s="9" t="s">
        <v>8512</v>
      </c>
      <c r="U774" s="9" t="s">
        <v>9995</v>
      </c>
      <c r="V774" s="9" t="s">
        <v>8501</v>
      </c>
      <c r="W774" s="4"/>
      <c r="AI774" s="4"/>
      <c r="AJ774" s="4"/>
      <c r="AK774" s="4"/>
    </row>
    <row r="775" spans="1:37" x14ac:dyDescent="0.2">
      <c r="A775" s="6" t="s">
        <v>311</v>
      </c>
      <c r="B775" s="7" t="str">
        <f>VLOOKUP(payroll_active[[#This Row],[Full Name]], [1]!all_ppl_post[#Data], 2, 0)</f>
        <v>1042183541</v>
      </c>
      <c r="C775" s="8" t="s">
        <v>312</v>
      </c>
      <c r="D775" s="8" t="s">
        <v>313</v>
      </c>
      <c r="E775" s="8" t="s">
        <v>288</v>
      </c>
      <c r="F775" s="8" t="s">
        <v>64</v>
      </c>
      <c r="G775" s="8"/>
      <c r="H775" s="8"/>
      <c r="I775" s="7"/>
      <c r="J775" s="8" t="s">
        <v>284</v>
      </c>
      <c r="K775" s="8" t="str">
        <f>VLOOKUP(payroll_active[[#This Row],[Works for Corrected Majority]],[1]!Table1[#Data],2,0)</f>
        <v>476549354</v>
      </c>
      <c r="L775" s="8" t="s">
        <v>284</v>
      </c>
      <c r="M775" s="7" t="str">
        <f>VLOOKUP(payroll_active[[#This Row],[Works for Group -OLD]], [1]!all_groups[#All], 2, 0)</f>
        <v>476549354</v>
      </c>
      <c r="N775" s="6" t="s">
        <v>63</v>
      </c>
      <c r="O775" s="6" t="s">
        <v>62</v>
      </c>
      <c r="P775" s="6" t="s">
        <v>69</v>
      </c>
      <c r="Q775" s="7"/>
      <c r="R775" s="9" t="s">
        <v>10003</v>
      </c>
      <c r="S775" s="9" t="s">
        <v>9994</v>
      </c>
      <c r="T775" s="9" t="s">
        <v>8512</v>
      </c>
      <c r="U775" s="9" t="s">
        <v>9995</v>
      </c>
      <c r="V775" s="9" t="s">
        <v>8501</v>
      </c>
      <c r="W775" s="4"/>
      <c r="AI775" s="4"/>
      <c r="AJ775" s="4"/>
      <c r="AK775" s="4"/>
    </row>
    <row r="776" spans="1:37" x14ac:dyDescent="0.2">
      <c r="A776" s="6" t="s">
        <v>306</v>
      </c>
      <c r="B776" s="7" t="str">
        <f>VLOOKUP(payroll_active[[#This Row],[Full Name]], [1]!all_ppl_post[#Data], 2, 0)</f>
        <v>1042183543</v>
      </c>
      <c r="C776" s="8" t="s">
        <v>307</v>
      </c>
      <c r="D776" s="8" t="s">
        <v>308</v>
      </c>
      <c r="E776" s="8" t="s">
        <v>288</v>
      </c>
      <c r="F776" s="8" t="s">
        <v>64</v>
      </c>
      <c r="G776" s="8"/>
      <c r="H776" s="8"/>
      <c r="I776" s="7"/>
      <c r="J776" s="8" t="s">
        <v>284</v>
      </c>
      <c r="K776" s="8" t="str">
        <f>VLOOKUP(payroll_active[[#This Row],[Works for Corrected Majority]],[1]!Table1[#Data],2,0)</f>
        <v>476549354</v>
      </c>
      <c r="L776" s="8" t="s">
        <v>284</v>
      </c>
      <c r="M776" s="7" t="str">
        <f>VLOOKUP(payroll_active[[#This Row],[Works for Group -OLD]], [1]!all_groups[#All], 2, 0)</f>
        <v>476549354</v>
      </c>
      <c r="N776" s="6" t="s">
        <v>63</v>
      </c>
      <c r="O776" s="6" t="s">
        <v>62</v>
      </c>
      <c r="P776" s="6" t="s">
        <v>69</v>
      </c>
      <c r="Q776" s="7"/>
      <c r="R776" s="9" t="s">
        <v>10004</v>
      </c>
      <c r="S776" s="9" t="s">
        <v>9994</v>
      </c>
      <c r="T776" s="9" t="s">
        <v>8512</v>
      </c>
      <c r="U776" s="9" t="s">
        <v>9995</v>
      </c>
      <c r="V776" s="9" t="s">
        <v>8501</v>
      </c>
      <c r="W776" s="4"/>
      <c r="AI776" s="4"/>
      <c r="AJ776" s="4"/>
      <c r="AK776" s="4"/>
    </row>
    <row r="777" spans="1:37" x14ac:dyDescent="0.2">
      <c r="A777" s="6" t="s">
        <v>301</v>
      </c>
      <c r="B777" s="7" t="str">
        <f>VLOOKUP(payroll_active[[#This Row],[Full Name]], [1]!all_ppl_post[#Data], 2, 0)</f>
        <v>1042183545</v>
      </c>
      <c r="C777" s="8" t="s">
        <v>302</v>
      </c>
      <c r="D777" s="8" t="s">
        <v>303</v>
      </c>
      <c r="E777" s="8" t="s">
        <v>288</v>
      </c>
      <c r="F777" s="8" t="s">
        <v>64</v>
      </c>
      <c r="G777" s="8"/>
      <c r="H777" s="8"/>
      <c r="I777" s="7"/>
      <c r="J777" s="8" t="s">
        <v>284</v>
      </c>
      <c r="K777" s="8" t="str">
        <f>VLOOKUP(payroll_active[[#This Row],[Works for Corrected Majority]],[1]!Table1[#Data],2,0)</f>
        <v>476549354</v>
      </c>
      <c r="L777" s="8" t="s">
        <v>284</v>
      </c>
      <c r="M777" s="7" t="str">
        <f>VLOOKUP(payroll_active[[#This Row],[Works for Group -OLD]], [1]!all_groups[#All], 2, 0)</f>
        <v>476549354</v>
      </c>
      <c r="N777" s="6" t="s">
        <v>63</v>
      </c>
      <c r="O777" s="6" t="s">
        <v>62</v>
      </c>
      <c r="P777" s="6" t="s">
        <v>69</v>
      </c>
      <c r="Q777" s="7"/>
      <c r="R777" s="9" t="s">
        <v>10005</v>
      </c>
      <c r="S777" s="9" t="s">
        <v>9994</v>
      </c>
      <c r="T777" s="9" t="s">
        <v>8512</v>
      </c>
      <c r="U777" s="9" t="s">
        <v>9995</v>
      </c>
      <c r="V777" s="9" t="s">
        <v>8501</v>
      </c>
      <c r="W777" s="4"/>
      <c r="AI777" s="4"/>
      <c r="AJ777" s="4"/>
      <c r="AK777" s="4"/>
    </row>
    <row r="778" spans="1:37" x14ac:dyDescent="0.2">
      <c r="A778" s="6" t="s">
        <v>296</v>
      </c>
      <c r="B778" s="7" t="str">
        <f>VLOOKUP(payroll_active[[#This Row],[Full Name]], [1]!all_ppl_post[#Data], 2, 0)</f>
        <v>1042183547</v>
      </c>
      <c r="C778" s="8" t="s">
        <v>297</v>
      </c>
      <c r="D778" s="8" t="s">
        <v>298</v>
      </c>
      <c r="E778" s="8" t="s">
        <v>288</v>
      </c>
      <c r="F778" s="8" t="s">
        <v>64</v>
      </c>
      <c r="G778" s="8"/>
      <c r="H778" s="8"/>
      <c r="I778" s="7"/>
      <c r="J778" s="8" t="s">
        <v>284</v>
      </c>
      <c r="K778" s="8" t="str">
        <f>VLOOKUP(payroll_active[[#This Row],[Works for Corrected Majority]],[1]!Table1[#Data],2,0)</f>
        <v>476549354</v>
      </c>
      <c r="L778" s="8" t="s">
        <v>284</v>
      </c>
      <c r="M778" s="7" t="str">
        <f>VLOOKUP(payroll_active[[#This Row],[Works for Group -OLD]], [1]!all_groups[#All], 2, 0)</f>
        <v>476549354</v>
      </c>
      <c r="N778" s="6" t="s">
        <v>63</v>
      </c>
      <c r="O778" s="6" t="s">
        <v>62</v>
      </c>
      <c r="P778" s="6" t="s">
        <v>69</v>
      </c>
      <c r="Q778" s="7"/>
      <c r="R778" s="9" t="s">
        <v>10006</v>
      </c>
      <c r="S778" s="9" t="s">
        <v>9994</v>
      </c>
      <c r="T778" s="9" t="s">
        <v>8512</v>
      </c>
      <c r="U778" s="9" t="s">
        <v>9995</v>
      </c>
      <c r="V778" s="9" t="s">
        <v>8501</v>
      </c>
      <c r="W778" s="4"/>
      <c r="AI778" s="4"/>
      <c r="AJ778" s="4"/>
      <c r="AK778" s="4"/>
    </row>
    <row r="779" spans="1:37" x14ac:dyDescent="0.2">
      <c r="A779" s="6" t="s">
        <v>291</v>
      </c>
      <c r="B779" s="7" t="str">
        <f>VLOOKUP(payroll_active[[#This Row],[Full Name]], [1]!all_ppl_post[#Data], 2, 0)</f>
        <v>1042183548</v>
      </c>
      <c r="C779" s="8" t="s">
        <v>292</v>
      </c>
      <c r="D779" s="8" t="s">
        <v>293</v>
      </c>
      <c r="E779" s="8" t="s">
        <v>288</v>
      </c>
      <c r="F779" s="8" t="s">
        <v>64</v>
      </c>
      <c r="G779" s="8"/>
      <c r="H779" s="8"/>
      <c r="I779" s="7"/>
      <c r="J779" s="8" t="s">
        <v>284</v>
      </c>
      <c r="K779" s="8" t="str">
        <f>VLOOKUP(payroll_active[[#This Row],[Works for Corrected Majority]],[1]!Table1[#Data],2,0)</f>
        <v>476549354</v>
      </c>
      <c r="L779" s="8" t="s">
        <v>284</v>
      </c>
      <c r="M779" s="7" t="str">
        <f>VLOOKUP(payroll_active[[#This Row],[Works for Group -OLD]], [1]!all_groups[#All], 2, 0)</f>
        <v>476549354</v>
      </c>
      <c r="N779" s="6" t="s">
        <v>63</v>
      </c>
      <c r="O779" s="6" t="s">
        <v>62</v>
      </c>
      <c r="P779" s="6" t="s">
        <v>69</v>
      </c>
      <c r="Q779" s="7"/>
      <c r="R779" s="9" t="s">
        <v>10007</v>
      </c>
      <c r="S779" s="9" t="s">
        <v>9994</v>
      </c>
      <c r="T779" s="9" t="s">
        <v>8512</v>
      </c>
      <c r="U779" s="9" t="s">
        <v>9995</v>
      </c>
      <c r="V779" s="9" t="s">
        <v>8501</v>
      </c>
      <c r="W779" s="4"/>
      <c r="AI779" s="4"/>
      <c r="AJ779" s="4"/>
      <c r="AK779" s="4"/>
    </row>
    <row r="780" spans="1:37" x14ac:dyDescent="0.2">
      <c r="A780" s="6" t="s">
        <v>285</v>
      </c>
      <c r="B780" s="7" t="str">
        <f>VLOOKUP(payroll_active[[#This Row],[Full Name]], [1]!all_ppl_post[#Data], 2, 0)</f>
        <v>1042183550</v>
      </c>
      <c r="C780" s="8" t="s">
        <v>286</v>
      </c>
      <c r="D780" s="8" t="s">
        <v>287</v>
      </c>
      <c r="E780" s="8" t="s">
        <v>288</v>
      </c>
      <c r="F780" s="8" t="s">
        <v>64</v>
      </c>
      <c r="G780" s="8"/>
      <c r="H780" s="8"/>
      <c r="I780" s="7"/>
      <c r="J780" s="8" t="s">
        <v>284</v>
      </c>
      <c r="K780" s="8" t="str">
        <f>VLOOKUP(payroll_active[[#This Row],[Works for Corrected Majority]],[1]!Table1[#Data],2,0)</f>
        <v>476549354</v>
      </c>
      <c r="L780" s="8" t="s">
        <v>284</v>
      </c>
      <c r="M780" s="7" t="str">
        <f>VLOOKUP(payroll_active[[#This Row],[Works for Group -OLD]], [1]!all_groups[#All], 2, 0)</f>
        <v>476549354</v>
      </c>
      <c r="N780" s="6" t="s">
        <v>63</v>
      </c>
      <c r="O780" s="6" t="s">
        <v>62</v>
      </c>
      <c r="P780" s="6" t="s">
        <v>69</v>
      </c>
      <c r="Q780" s="7"/>
      <c r="R780" s="9" t="s">
        <v>10008</v>
      </c>
      <c r="S780" s="9" t="s">
        <v>9994</v>
      </c>
      <c r="T780" s="9" t="s">
        <v>8512</v>
      </c>
      <c r="U780" s="9" t="s">
        <v>9995</v>
      </c>
      <c r="V780" s="9" t="s">
        <v>8501</v>
      </c>
      <c r="W780" s="4"/>
      <c r="AI780" s="4"/>
      <c r="AJ780" s="4"/>
      <c r="AK780" s="4"/>
    </row>
    <row r="781" spans="1:37" x14ac:dyDescent="0.2">
      <c r="A781" s="6" t="s">
        <v>6651</v>
      </c>
      <c r="B781" s="7" t="str">
        <f>VLOOKUP(payroll_active[[#This Row],[Full Name]], [1]!all_ppl_post[#Data], 2, 0)</f>
        <v>476543963</v>
      </c>
      <c r="C781" s="8" t="s">
        <v>6652</v>
      </c>
      <c r="D781" s="8" t="s">
        <v>6653</v>
      </c>
      <c r="E781" s="8" t="s">
        <v>288</v>
      </c>
      <c r="F781" s="8" t="s">
        <v>64</v>
      </c>
      <c r="G781" s="8"/>
      <c r="H781" s="8"/>
      <c r="I781" s="7"/>
      <c r="J781" s="8" t="s">
        <v>284</v>
      </c>
      <c r="K781" s="8" t="str">
        <f>VLOOKUP(payroll_active[[#This Row],[Works for Corrected Majority]],[1]!Table1[#Data],2,0)</f>
        <v>476549354</v>
      </c>
      <c r="L781" s="8" t="s">
        <v>284</v>
      </c>
      <c r="M781" s="7" t="str">
        <f>VLOOKUP(payroll_active[[#This Row],[Works for Group -OLD]], [1]!all_groups[#All], 2, 0)</f>
        <v>476549354</v>
      </c>
      <c r="N781" s="6" t="s">
        <v>63</v>
      </c>
      <c r="O781" s="6" t="s">
        <v>62</v>
      </c>
      <c r="P781" s="6" t="s">
        <v>69</v>
      </c>
      <c r="Q781" s="7"/>
      <c r="R781" s="9" t="s">
        <v>9996</v>
      </c>
      <c r="S781" s="9" t="s">
        <v>9994</v>
      </c>
      <c r="T781" s="9" t="s">
        <v>8512</v>
      </c>
      <c r="U781" s="9" t="s">
        <v>9995</v>
      </c>
      <c r="V781" s="9" t="s">
        <v>8501</v>
      </c>
      <c r="W781" s="4"/>
      <c r="AI781" s="4"/>
      <c r="AJ781" s="4"/>
      <c r="AK781" s="4"/>
    </row>
    <row r="782" spans="1:37" x14ac:dyDescent="0.2">
      <c r="A782" s="6" t="s">
        <v>2441</v>
      </c>
      <c r="B782" s="7" t="str">
        <f>VLOOKUP(payroll_active[[#This Row],[Full Name]], [1]!all_ppl_post[#Data], 2, 0)</f>
        <v>626453858</v>
      </c>
      <c r="C782" s="8" t="s">
        <v>2442</v>
      </c>
      <c r="D782" s="8" t="s">
        <v>2443</v>
      </c>
      <c r="E782" s="8" t="s">
        <v>288</v>
      </c>
      <c r="F782" s="8" t="s">
        <v>64</v>
      </c>
      <c r="G782" s="8"/>
      <c r="H782" s="8"/>
      <c r="I782" s="7"/>
      <c r="J782" s="8" t="s">
        <v>284</v>
      </c>
      <c r="K782" s="8" t="str">
        <f>VLOOKUP(payroll_active[[#This Row],[Works for Corrected Majority]],[1]!Table1[#Data],2,0)</f>
        <v>476549354</v>
      </c>
      <c r="L782" s="8" t="s">
        <v>284</v>
      </c>
      <c r="M782" s="7" t="str">
        <f>VLOOKUP(payroll_active[[#This Row],[Works for Group -OLD]], [1]!all_groups[#All], 2, 0)</f>
        <v>476549354</v>
      </c>
      <c r="N782" s="6" t="s">
        <v>63</v>
      </c>
      <c r="O782" s="6" t="s">
        <v>62</v>
      </c>
      <c r="P782" s="6" t="s">
        <v>69</v>
      </c>
      <c r="Q782" s="7"/>
      <c r="R782" s="9" t="s">
        <v>9993</v>
      </c>
      <c r="S782" s="9" t="s">
        <v>9994</v>
      </c>
      <c r="T782" s="9" t="s">
        <v>8512</v>
      </c>
      <c r="U782" s="9" t="s">
        <v>9995</v>
      </c>
      <c r="V782" s="9" t="s">
        <v>8501</v>
      </c>
      <c r="W782" s="4"/>
      <c r="AI782" s="4"/>
      <c r="AJ782" s="4"/>
      <c r="AK782" s="4"/>
    </row>
    <row r="783" spans="1:37" x14ac:dyDescent="0.2">
      <c r="A783" s="6" t="s">
        <v>132</v>
      </c>
      <c r="B783" s="7" t="str">
        <f>VLOOKUP(payroll_active[[#This Row],[Full Name]], [1]!all_ppl_post[#Data], 2, 0)</f>
        <v>1042183610</v>
      </c>
      <c r="C783" s="8" t="s">
        <v>133</v>
      </c>
      <c r="D783" s="8" t="s">
        <v>134</v>
      </c>
      <c r="E783" s="8" t="s">
        <v>135</v>
      </c>
      <c r="F783" s="8" t="s">
        <v>64</v>
      </c>
      <c r="G783" s="8"/>
      <c r="H783" s="8"/>
      <c r="I783" s="7"/>
      <c r="J783" s="8" t="s">
        <v>131</v>
      </c>
      <c r="K783" s="8" t="str">
        <f>VLOOKUP(payroll_active[[#This Row],[Works for Corrected Majority]],[1]!Table1[#Data],2,0)</f>
        <v>476549357</v>
      </c>
      <c r="L783" s="8" t="s">
        <v>4747</v>
      </c>
      <c r="M783" s="7" t="str">
        <f>VLOOKUP(payroll_active[[#This Row],[Works for Group -OLD]], [1]!all_groups[#All], 2, 0)</f>
        <v>476549357</v>
      </c>
      <c r="N783" s="6" t="s">
        <v>63</v>
      </c>
      <c r="O783" s="6" t="s">
        <v>62</v>
      </c>
      <c r="P783" s="6" t="s">
        <v>69</v>
      </c>
      <c r="Q783" s="7"/>
      <c r="R783" s="9" t="s">
        <v>10078</v>
      </c>
      <c r="S783" s="9" t="s">
        <v>10043</v>
      </c>
      <c r="T783" s="9" t="s">
        <v>8512</v>
      </c>
      <c r="U783" s="9" t="s">
        <v>8625</v>
      </c>
      <c r="V783" s="9" t="s">
        <v>8501</v>
      </c>
      <c r="W783" s="4"/>
      <c r="AI783" s="4"/>
      <c r="AJ783" s="4"/>
      <c r="AK783" s="4"/>
    </row>
    <row r="784" spans="1:37" x14ac:dyDescent="0.2">
      <c r="A784" s="6" t="s">
        <v>5884</v>
      </c>
      <c r="B784" s="7" t="str">
        <f>VLOOKUP(payroll_active[[#This Row],[Full Name]], [1]!all_ppl_post[#Data], 2, 0)</f>
        <v>476544929</v>
      </c>
      <c r="C784" s="8" t="s">
        <v>5885</v>
      </c>
      <c r="D784" s="8" t="s">
        <v>5886</v>
      </c>
      <c r="E784" s="8" t="s">
        <v>382</v>
      </c>
      <c r="F784" s="8" t="s">
        <v>64</v>
      </c>
      <c r="G784" s="8"/>
      <c r="H784" s="8"/>
      <c r="I784" s="7"/>
      <c r="J784" s="8" t="s">
        <v>131</v>
      </c>
      <c r="K784" s="8" t="str">
        <f>VLOOKUP(payroll_active[[#This Row],[Works for Corrected Majority]],[1]!Table1[#Data],2,0)</f>
        <v>476549357</v>
      </c>
      <c r="L784" s="8" t="s">
        <v>4747</v>
      </c>
      <c r="M784" s="7" t="str">
        <f>VLOOKUP(payroll_active[[#This Row],[Works for Group -OLD]], [1]!all_groups[#All], 2, 0)</f>
        <v>476549357</v>
      </c>
      <c r="N784" s="6" t="s">
        <v>63</v>
      </c>
      <c r="O784" s="6" t="s">
        <v>62</v>
      </c>
      <c r="P784" s="6" t="s">
        <v>69</v>
      </c>
      <c r="Q784" s="7"/>
      <c r="R784" s="9" t="s">
        <v>10057</v>
      </c>
      <c r="S784" s="9" t="s">
        <v>10043</v>
      </c>
      <c r="T784" s="9" t="s">
        <v>8512</v>
      </c>
      <c r="U784" s="9" t="s">
        <v>9142</v>
      </c>
      <c r="V784" s="9" t="s">
        <v>8501</v>
      </c>
      <c r="W784" s="4"/>
      <c r="AI784" s="4"/>
      <c r="AJ784" s="4"/>
      <c r="AK784" s="4"/>
    </row>
    <row r="785" spans="1:37" x14ac:dyDescent="0.2">
      <c r="A785" s="6" t="s">
        <v>5610</v>
      </c>
      <c r="B785" s="7" t="str">
        <f>VLOOKUP(payroll_active[[#This Row],[Full Name]], [1]!all_ppl_post[#Data], 2, 0)</f>
        <v>476545177</v>
      </c>
      <c r="C785" s="8" t="s">
        <v>5611</v>
      </c>
      <c r="D785" s="8" t="s">
        <v>1555</v>
      </c>
      <c r="E785" s="8" t="s">
        <v>5612</v>
      </c>
      <c r="F785" s="8" t="s">
        <v>64</v>
      </c>
      <c r="G785" s="8"/>
      <c r="H785" s="8"/>
      <c r="I785" s="7"/>
      <c r="J785" s="8" t="s">
        <v>131</v>
      </c>
      <c r="K785" s="8" t="str">
        <f>VLOOKUP(payroll_active[[#This Row],[Works for Corrected Majority]],[1]!Table1[#Data],2,0)</f>
        <v>476549357</v>
      </c>
      <c r="L785" s="8" t="s">
        <v>4747</v>
      </c>
      <c r="M785" s="7" t="str">
        <f>VLOOKUP(payroll_active[[#This Row],[Works for Group -OLD]], [1]!all_groups[#All], 2, 0)</f>
        <v>476549357</v>
      </c>
      <c r="N785" s="6" t="s">
        <v>63</v>
      </c>
      <c r="O785" s="6" t="s">
        <v>62</v>
      </c>
      <c r="P785" s="6" t="s">
        <v>69</v>
      </c>
      <c r="Q785" s="7"/>
      <c r="R785" s="9" t="s">
        <v>10062</v>
      </c>
      <c r="S785" s="9" t="s">
        <v>10043</v>
      </c>
      <c r="T785" s="9" t="s">
        <v>8512</v>
      </c>
      <c r="U785" s="9" t="s">
        <v>10063</v>
      </c>
      <c r="V785" s="9" t="s">
        <v>8501</v>
      </c>
      <c r="W785" s="4"/>
      <c r="AI785" s="4"/>
      <c r="AJ785" s="4"/>
      <c r="AK785" s="4"/>
    </row>
    <row r="786" spans="1:37" x14ac:dyDescent="0.2">
      <c r="A786" s="6" t="s">
        <v>5526</v>
      </c>
      <c r="B786" s="7" t="str">
        <f>VLOOKUP(payroll_active[[#This Row],[Full Name]], [1]!all_ppl_post[#Data], 2, 0)</f>
        <v>476545346</v>
      </c>
      <c r="C786" s="8" t="s">
        <v>10041</v>
      </c>
      <c r="D786" s="8" t="s">
        <v>5528</v>
      </c>
      <c r="E786" s="8" t="s">
        <v>1058</v>
      </c>
      <c r="F786" s="8" t="s">
        <v>64</v>
      </c>
      <c r="G786" s="8"/>
      <c r="H786" s="8"/>
      <c r="I786" s="7"/>
      <c r="J786" s="8" t="s">
        <v>131</v>
      </c>
      <c r="K786" s="8" t="str">
        <f>VLOOKUP(payroll_active[[#This Row],[Works for Corrected Majority]],[1]!Table1[#Data],2,0)</f>
        <v>476549357</v>
      </c>
      <c r="L786" s="8" t="s">
        <v>4747</v>
      </c>
      <c r="M786" s="7" t="str">
        <f>VLOOKUP(payroll_active[[#This Row],[Works for Group -OLD]], [1]!all_groups[#All], 2, 0)</f>
        <v>476549357</v>
      </c>
      <c r="N786" s="6" t="s">
        <v>63</v>
      </c>
      <c r="O786" s="6" t="s">
        <v>62</v>
      </c>
      <c r="P786" s="6" t="s">
        <v>69</v>
      </c>
      <c r="Q786" s="7"/>
      <c r="R786" s="9" t="s">
        <v>10042</v>
      </c>
      <c r="S786" s="9" t="s">
        <v>10043</v>
      </c>
      <c r="T786" s="9" t="s">
        <v>8512</v>
      </c>
      <c r="U786" s="9" t="s">
        <v>10044</v>
      </c>
      <c r="V786" s="9" t="s">
        <v>8501</v>
      </c>
      <c r="W786" s="4"/>
      <c r="AI786" s="4"/>
      <c r="AJ786" s="4"/>
      <c r="AK786" s="4"/>
    </row>
    <row r="787" spans="1:37" x14ac:dyDescent="0.2">
      <c r="A787" s="6" t="s">
        <v>5504</v>
      </c>
      <c r="B787" s="7" t="str">
        <f>VLOOKUP(payroll_active[[#This Row],[Full Name]], [1]!all_ppl_post[#Data], 2, 0)</f>
        <v>476545364</v>
      </c>
      <c r="C787" s="8" t="s">
        <v>5505</v>
      </c>
      <c r="D787" s="8" t="s">
        <v>5506</v>
      </c>
      <c r="E787" s="8" t="s">
        <v>382</v>
      </c>
      <c r="F787" s="8" t="s">
        <v>64</v>
      </c>
      <c r="G787" s="8"/>
      <c r="H787" s="8"/>
      <c r="I787" s="7"/>
      <c r="J787" s="8" t="s">
        <v>131</v>
      </c>
      <c r="K787" s="8" t="str">
        <f>VLOOKUP(payroll_active[[#This Row],[Works for Corrected Majority]],[1]!Table1[#Data],2,0)</f>
        <v>476549357</v>
      </c>
      <c r="L787" s="8" t="s">
        <v>4747</v>
      </c>
      <c r="M787" s="7" t="str">
        <f>VLOOKUP(payroll_active[[#This Row],[Works for Group -OLD]], [1]!all_groups[#All], 2, 0)</f>
        <v>476549357</v>
      </c>
      <c r="N787" s="6" t="s">
        <v>63</v>
      </c>
      <c r="O787" s="6" t="s">
        <v>62</v>
      </c>
      <c r="P787" s="6" t="s">
        <v>69</v>
      </c>
      <c r="Q787" s="7"/>
      <c r="R787" s="9" t="s">
        <v>10047</v>
      </c>
      <c r="S787" s="9" t="s">
        <v>10043</v>
      </c>
      <c r="T787" s="9" t="s">
        <v>8512</v>
      </c>
      <c r="U787" s="9" t="s">
        <v>9142</v>
      </c>
      <c r="V787" s="9" t="s">
        <v>8501</v>
      </c>
      <c r="W787" s="4"/>
      <c r="AI787" s="4"/>
      <c r="AJ787" s="4"/>
      <c r="AK787" s="4"/>
    </row>
    <row r="788" spans="1:37" x14ac:dyDescent="0.2">
      <c r="A788" s="6" t="s">
        <v>5485</v>
      </c>
      <c r="B788" s="7" t="str">
        <f>VLOOKUP(payroll_active[[#This Row],[Full Name]], [1]!all_ppl_post[#Data], 2, 0)</f>
        <v>476545385</v>
      </c>
      <c r="C788" s="8" t="s">
        <v>5486</v>
      </c>
      <c r="D788" s="8" t="s">
        <v>5487</v>
      </c>
      <c r="E788" s="8" t="s">
        <v>1058</v>
      </c>
      <c r="F788" s="8" t="s">
        <v>64</v>
      </c>
      <c r="G788" s="8"/>
      <c r="H788" s="8"/>
      <c r="I788" s="7"/>
      <c r="J788" s="8" t="s">
        <v>131</v>
      </c>
      <c r="K788" s="8" t="str">
        <f>VLOOKUP(payroll_active[[#This Row],[Works for Corrected Majority]],[1]!Table1[#Data],2,0)</f>
        <v>476549357</v>
      </c>
      <c r="L788" s="8" t="s">
        <v>4747</v>
      </c>
      <c r="M788" s="7" t="str">
        <f>VLOOKUP(payroll_active[[#This Row],[Works for Group -OLD]], [1]!all_groups[#All], 2, 0)</f>
        <v>476549357</v>
      </c>
      <c r="N788" s="6" t="s">
        <v>63</v>
      </c>
      <c r="O788" s="6" t="s">
        <v>62</v>
      </c>
      <c r="P788" s="6" t="s">
        <v>69</v>
      </c>
      <c r="Q788" s="7"/>
      <c r="R788" s="9" t="s">
        <v>10048</v>
      </c>
      <c r="S788" s="9" t="s">
        <v>10043</v>
      </c>
      <c r="T788" s="9" t="s">
        <v>8512</v>
      </c>
      <c r="U788" s="9" t="s">
        <v>10044</v>
      </c>
      <c r="V788" s="9" t="s">
        <v>8501</v>
      </c>
      <c r="W788" s="4"/>
      <c r="AI788" s="4"/>
      <c r="AJ788" s="4"/>
      <c r="AK788" s="4"/>
    </row>
    <row r="789" spans="1:37" x14ac:dyDescent="0.2">
      <c r="A789" s="6" t="s">
        <v>5469</v>
      </c>
      <c r="B789" s="7" t="str">
        <f>VLOOKUP(payroll_active[[#This Row],[Full Name]], [1]!all_ppl_post[#Data], 2, 0)</f>
        <v>476545395</v>
      </c>
      <c r="C789" s="8" t="s">
        <v>5470</v>
      </c>
      <c r="D789" s="8" t="s">
        <v>5471</v>
      </c>
      <c r="E789" s="8" t="s">
        <v>1130</v>
      </c>
      <c r="F789" s="8" t="s">
        <v>64</v>
      </c>
      <c r="G789" s="8"/>
      <c r="H789" s="8"/>
      <c r="I789" s="7"/>
      <c r="J789" s="8" t="s">
        <v>131</v>
      </c>
      <c r="K789" s="8" t="str">
        <f>VLOOKUP(payroll_active[[#This Row],[Works for Corrected Majority]],[1]!Table1[#Data],2,0)</f>
        <v>476549357</v>
      </c>
      <c r="L789" s="8" t="s">
        <v>4747</v>
      </c>
      <c r="M789" s="7" t="str">
        <f>VLOOKUP(payroll_active[[#This Row],[Works for Group -OLD]], [1]!all_groups[#All], 2, 0)</f>
        <v>476549357</v>
      </c>
      <c r="N789" s="6" t="s">
        <v>63</v>
      </c>
      <c r="O789" s="6" t="s">
        <v>62</v>
      </c>
      <c r="P789" s="6" t="s">
        <v>69</v>
      </c>
      <c r="Q789" s="7"/>
      <c r="R789" s="9" t="s">
        <v>10049</v>
      </c>
      <c r="S789" s="9" t="s">
        <v>10043</v>
      </c>
      <c r="T789" s="9" t="s">
        <v>8512</v>
      </c>
      <c r="U789" s="9" t="s">
        <v>10050</v>
      </c>
      <c r="V789" s="9" t="s">
        <v>8501</v>
      </c>
      <c r="W789" s="4"/>
      <c r="AI789" s="4"/>
      <c r="AJ789" s="4"/>
      <c r="AK789" s="4"/>
    </row>
    <row r="790" spans="1:37" x14ac:dyDescent="0.2">
      <c r="A790" s="6" t="s">
        <v>5464</v>
      </c>
      <c r="B790" s="7" t="str">
        <f>VLOOKUP(payroll_active[[#This Row],[Full Name]], [1]!all_ppl_post[#Data], 2, 0)</f>
        <v>476545422</v>
      </c>
      <c r="C790" s="8" t="s">
        <v>10052</v>
      </c>
      <c r="D790" s="8" t="s">
        <v>980</v>
      </c>
      <c r="E790" s="8" t="s">
        <v>5466</v>
      </c>
      <c r="F790" s="8" t="s">
        <v>64</v>
      </c>
      <c r="G790" s="8"/>
      <c r="H790" s="8"/>
      <c r="I790" s="7"/>
      <c r="J790" s="8" t="s">
        <v>131</v>
      </c>
      <c r="K790" s="8" t="str">
        <f>VLOOKUP(payroll_active[[#This Row],[Works for Corrected Majority]],[1]!Table1[#Data],2,0)</f>
        <v>476549357</v>
      </c>
      <c r="L790" s="8" t="s">
        <v>4747</v>
      </c>
      <c r="M790" s="7" t="str">
        <f>VLOOKUP(payroll_active[[#This Row],[Works for Group -OLD]], [1]!all_groups[#All], 2, 0)</f>
        <v>476549357</v>
      </c>
      <c r="N790" s="6" t="s">
        <v>63</v>
      </c>
      <c r="O790" s="6" t="s">
        <v>62</v>
      </c>
      <c r="P790" s="6" t="s">
        <v>69</v>
      </c>
      <c r="Q790" s="7"/>
      <c r="R790" s="9" t="s">
        <v>10053</v>
      </c>
      <c r="S790" s="9" t="s">
        <v>10043</v>
      </c>
      <c r="T790" s="9" t="s">
        <v>8512</v>
      </c>
      <c r="U790" s="9" t="s">
        <v>10054</v>
      </c>
      <c r="V790" s="9" t="s">
        <v>8501</v>
      </c>
      <c r="W790" s="4"/>
      <c r="AI790" s="4"/>
      <c r="AJ790" s="4"/>
      <c r="AK790" s="4"/>
    </row>
    <row r="791" spans="1:37" x14ac:dyDescent="0.2">
      <c r="A791" s="6" t="s">
        <v>5367</v>
      </c>
      <c r="B791" s="7" t="str">
        <f>VLOOKUP(payroll_active[[#This Row],[Full Name]], [1]!all_ppl_post[#Data], 2, 0)</f>
        <v>476545524</v>
      </c>
      <c r="C791" s="8" t="s">
        <v>5368</v>
      </c>
      <c r="D791" s="8" t="s">
        <v>5369</v>
      </c>
      <c r="E791" s="8" t="s">
        <v>1130</v>
      </c>
      <c r="F791" s="8" t="s">
        <v>64</v>
      </c>
      <c r="G791" s="8"/>
      <c r="H791" s="8"/>
      <c r="I791" s="7"/>
      <c r="J791" s="8" t="s">
        <v>131</v>
      </c>
      <c r="K791" s="8" t="str">
        <f>VLOOKUP(payroll_active[[#This Row],[Works for Corrected Majority]],[1]!Table1[#Data],2,0)</f>
        <v>476549357</v>
      </c>
      <c r="L791" s="8" t="s">
        <v>4747</v>
      </c>
      <c r="M791" s="7" t="str">
        <f>VLOOKUP(payroll_active[[#This Row],[Works for Group -OLD]], [1]!all_groups[#All], 2, 0)</f>
        <v>476549357</v>
      </c>
      <c r="N791" s="6" t="s">
        <v>63</v>
      </c>
      <c r="O791" s="6" t="s">
        <v>62</v>
      </c>
      <c r="P791" s="6" t="s">
        <v>69</v>
      </c>
      <c r="Q791" s="7"/>
      <c r="R791" s="9" t="s">
        <v>10058</v>
      </c>
      <c r="S791" s="9" t="s">
        <v>10043</v>
      </c>
      <c r="T791" s="9" t="s">
        <v>8512</v>
      </c>
      <c r="U791" s="9" t="s">
        <v>10050</v>
      </c>
      <c r="V791" s="9" t="s">
        <v>8501</v>
      </c>
      <c r="W791" s="4"/>
      <c r="AI791" s="4"/>
      <c r="AJ791" s="4"/>
      <c r="AK791" s="4"/>
    </row>
    <row r="792" spans="1:37" x14ac:dyDescent="0.2">
      <c r="A792" s="6" t="s">
        <v>5358</v>
      </c>
      <c r="B792" s="7" t="str">
        <f>VLOOKUP(payroll_active[[#This Row],[Full Name]], [1]!all_ppl_post[#Data], 2, 0)</f>
        <v>476545533</v>
      </c>
      <c r="C792" s="8" t="s">
        <v>1862</v>
      </c>
      <c r="D792" s="8" t="s">
        <v>10059</v>
      </c>
      <c r="E792" s="8" t="s">
        <v>1130</v>
      </c>
      <c r="F792" s="8" t="s">
        <v>64</v>
      </c>
      <c r="G792" s="8"/>
      <c r="H792" s="8"/>
      <c r="I792" s="7"/>
      <c r="J792" s="8" t="s">
        <v>131</v>
      </c>
      <c r="K792" s="8" t="str">
        <f>VLOOKUP(payroll_active[[#This Row],[Works for Corrected Majority]],[1]!Table1[#Data],2,0)</f>
        <v>476549357</v>
      </c>
      <c r="L792" s="8" t="s">
        <v>4747</v>
      </c>
      <c r="M792" s="7" t="str">
        <f>VLOOKUP(payroll_active[[#This Row],[Works for Group -OLD]], [1]!all_groups[#All], 2, 0)</f>
        <v>476549357</v>
      </c>
      <c r="N792" s="6" t="s">
        <v>63</v>
      </c>
      <c r="O792" s="6" t="s">
        <v>62</v>
      </c>
      <c r="P792" s="6" t="s">
        <v>69</v>
      </c>
      <c r="Q792" s="7"/>
      <c r="R792" s="9" t="s">
        <v>10060</v>
      </c>
      <c r="S792" s="9" t="s">
        <v>10043</v>
      </c>
      <c r="T792" s="9" t="s">
        <v>8512</v>
      </c>
      <c r="U792" s="9" t="s">
        <v>10050</v>
      </c>
      <c r="V792" s="9" t="s">
        <v>8501</v>
      </c>
      <c r="W792" s="4"/>
      <c r="AI792" s="4"/>
      <c r="AJ792" s="4"/>
      <c r="AK792" s="4"/>
    </row>
    <row r="793" spans="1:37" x14ac:dyDescent="0.2">
      <c r="A793" s="6" t="s">
        <v>5345</v>
      </c>
      <c r="B793" s="7" t="str">
        <f>VLOOKUP(payroll_active[[#This Row],[Full Name]], [1]!all_ppl_post[#Data], 2, 0)</f>
        <v>476545558</v>
      </c>
      <c r="C793" s="8" t="s">
        <v>4290</v>
      </c>
      <c r="D793" s="8" t="s">
        <v>5347</v>
      </c>
      <c r="E793" s="8" t="s">
        <v>745</v>
      </c>
      <c r="F793" s="8" t="s">
        <v>64</v>
      </c>
      <c r="G793" s="8"/>
      <c r="H793" s="8"/>
      <c r="I793" s="7"/>
      <c r="J793" s="8" t="s">
        <v>131</v>
      </c>
      <c r="K793" s="8" t="str">
        <f>VLOOKUP(payroll_active[[#This Row],[Works for Corrected Majority]],[1]!Table1[#Data],2,0)</f>
        <v>476549357</v>
      </c>
      <c r="L793" s="8" t="s">
        <v>4747</v>
      </c>
      <c r="M793" s="7" t="str">
        <f>VLOOKUP(payroll_active[[#This Row],[Works for Group -OLD]], [1]!all_groups[#All], 2, 0)</f>
        <v>476549357</v>
      </c>
      <c r="N793" s="6" t="s">
        <v>63</v>
      </c>
      <c r="O793" s="6" t="s">
        <v>62</v>
      </c>
      <c r="P793" s="6" t="s">
        <v>69</v>
      </c>
      <c r="Q793" s="7"/>
      <c r="R793" s="9" t="s">
        <v>10061</v>
      </c>
      <c r="S793" s="9" t="s">
        <v>10043</v>
      </c>
      <c r="T793" s="9" t="s">
        <v>8512</v>
      </c>
      <c r="U793" s="9" t="s">
        <v>9076</v>
      </c>
      <c r="V793" s="9" t="s">
        <v>8501</v>
      </c>
      <c r="W793" s="4"/>
      <c r="AI793" s="4"/>
      <c r="AJ793" s="4"/>
      <c r="AK793" s="4"/>
    </row>
    <row r="794" spans="1:37" x14ac:dyDescent="0.2">
      <c r="A794" s="6" t="s">
        <v>5235</v>
      </c>
      <c r="B794" s="7" t="str">
        <f>VLOOKUP(payroll_active[[#This Row],[Full Name]], [1]!all_ppl_post[#Data], 2, 0)</f>
        <v>476545715</v>
      </c>
      <c r="C794" s="8" t="s">
        <v>5236</v>
      </c>
      <c r="D794" s="8" t="s">
        <v>5237</v>
      </c>
      <c r="E794" s="8" t="s">
        <v>1130</v>
      </c>
      <c r="F794" s="8" t="s">
        <v>64</v>
      </c>
      <c r="G794" s="8"/>
      <c r="H794" s="8"/>
      <c r="I794" s="7"/>
      <c r="J794" s="8" t="s">
        <v>131</v>
      </c>
      <c r="K794" s="8" t="str">
        <f>VLOOKUP(payroll_active[[#This Row],[Works for Corrected Majority]],[1]!Table1[#Data],2,0)</f>
        <v>476549357</v>
      </c>
      <c r="L794" s="8" t="s">
        <v>4747</v>
      </c>
      <c r="M794" s="7" t="str">
        <f>VLOOKUP(payroll_active[[#This Row],[Works for Group -OLD]], [1]!all_groups[#All], 2, 0)</f>
        <v>476549357</v>
      </c>
      <c r="N794" s="6" t="s">
        <v>63</v>
      </c>
      <c r="O794" s="6" t="s">
        <v>62</v>
      </c>
      <c r="P794" s="6" t="s">
        <v>69</v>
      </c>
      <c r="Q794" s="7"/>
      <c r="R794" s="9" t="s">
        <v>10064</v>
      </c>
      <c r="S794" s="9" t="s">
        <v>10043</v>
      </c>
      <c r="T794" s="9" t="s">
        <v>8512</v>
      </c>
      <c r="U794" s="9" t="s">
        <v>10050</v>
      </c>
      <c r="V794" s="9" t="s">
        <v>8501</v>
      </c>
      <c r="W794" s="4"/>
      <c r="AI794" s="4"/>
      <c r="AJ794" s="4"/>
      <c r="AK794" s="4"/>
    </row>
    <row r="795" spans="1:37" x14ac:dyDescent="0.2">
      <c r="A795" s="6" t="s">
        <v>5221</v>
      </c>
      <c r="B795" s="7" t="str">
        <f>VLOOKUP(payroll_active[[#This Row],[Full Name]], [1]!all_ppl_post[#Data], 2, 0)</f>
        <v>476545756</v>
      </c>
      <c r="C795" s="8" t="s">
        <v>5222</v>
      </c>
      <c r="D795" s="8" t="s">
        <v>5223</v>
      </c>
      <c r="E795" s="8" t="s">
        <v>5224</v>
      </c>
      <c r="F795" s="8" t="s">
        <v>64</v>
      </c>
      <c r="G795" s="8"/>
      <c r="H795" s="8"/>
      <c r="I795" s="7"/>
      <c r="J795" s="8" t="s">
        <v>131</v>
      </c>
      <c r="K795" s="8" t="str">
        <f>VLOOKUP(payroll_active[[#This Row],[Works for Corrected Majority]],[1]!Table1[#Data],2,0)</f>
        <v>476549357</v>
      </c>
      <c r="L795" s="8" t="s">
        <v>4747</v>
      </c>
      <c r="M795" s="7" t="str">
        <f>VLOOKUP(payroll_active[[#This Row],[Works for Group -OLD]], [1]!all_groups[#All], 2, 0)</f>
        <v>476549357</v>
      </c>
      <c r="N795" s="6" t="s">
        <v>63</v>
      </c>
      <c r="O795" s="6" t="s">
        <v>62</v>
      </c>
      <c r="P795" s="6" t="s">
        <v>69</v>
      </c>
      <c r="Q795" s="7"/>
      <c r="R795" s="9" t="s">
        <v>10065</v>
      </c>
      <c r="S795" s="9" t="s">
        <v>10043</v>
      </c>
      <c r="T795" s="9" t="s">
        <v>8512</v>
      </c>
      <c r="U795" s="9" t="s">
        <v>10066</v>
      </c>
      <c r="V795" s="9" t="s">
        <v>8501</v>
      </c>
      <c r="W795" s="4"/>
      <c r="AI795" s="4"/>
      <c r="AJ795" s="4"/>
      <c r="AK795" s="4"/>
    </row>
    <row r="796" spans="1:37" x14ac:dyDescent="0.2">
      <c r="A796" s="6" t="s">
        <v>5216</v>
      </c>
      <c r="B796" s="7" t="str">
        <f>VLOOKUP(payroll_active[[#This Row],[Full Name]], [1]!all_ppl_post[#Data], 2, 0)</f>
        <v>476545768</v>
      </c>
      <c r="C796" s="8" t="s">
        <v>5217</v>
      </c>
      <c r="D796" s="8" t="s">
        <v>5218</v>
      </c>
      <c r="E796" s="8" t="s">
        <v>1058</v>
      </c>
      <c r="F796" s="8" t="s">
        <v>64</v>
      </c>
      <c r="G796" s="8"/>
      <c r="H796" s="8"/>
      <c r="I796" s="7"/>
      <c r="J796" s="8" t="s">
        <v>131</v>
      </c>
      <c r="K796" s="8" t="str">
        <f>VLOOKUP(payroll_active[[#This Row],[Works for Corrected Majority]],[1]!Table1[#Data],2,0)</f>
        <v>476549357</v>
      </c>
      <c r="L796" s="8" t="s">
        <v>4747</v>
      </c>
      <c r="M796" s="7" t="str">
        <f>VLOOKUP(payroll_active[[#This Row],[Works for Group -OLD]], [1]!all_groups[#All], 2, 0)</f>
        <v>476549357</v>
      </c>
      <c r="N796" s="6" t="s">
        <v>63</v>
      </c>
      <c r="O796" s="6" t="s">
        <v>62</v>
      </c>
      <c r="P796" s="6" t="s">
        <v>69</v>
      </c>
      <c r="Q796" s="7"/>
      <c r="R796" s="9" t="s">
        <v>10067</v>
      </c>
      <c r="S796" s="9" t="s">
        <v>10043</v>
      </c>
      <c r="T796" s="9" t="s">
        <v>8509</v>
      </c>
      <c r="U796" s="9" t="s">
        <v>10044</v>
      </c>
      <c r="V796" s="9" t="s">
        <v>8501</v>
      </c>
      <c r="W796" s="4"/>
      <c r="AI796" s="4"/>
      <c r="AJ796" s="4"/>
      <c r="AK796" s="4"/>
    </row>
    <row r="797" spans="1:37" x14ac:dyDescent="0.2">
      <c r="A797" s="6" t="s">
        <v>5058</v>
      </c>
      <c r="B797" s="7" t="str">
        <f>VLOOKUP(payroll_active[[#This Row],[Full Name]], [1]!all_ppl_post[#Data], 2, 0)</f>
        <v>476546067</v>
      </c>
      <c r="C797" s="8" t="s">
        <v>5059</v>
      </c>
      <c r="D797" s="8" t="s">
        <v>5060</v>
      </c>
      <c r="E797" s="8" t="s">
        <v>350</v>
      </c>
      <c r="F797" s="8" t="s">
        <v>64</v>
      </c>
      <c r="G797" s="8"/>
      <c r="H797" s="8"/>
      <c r="I797" s="7"/>
      <c r="J797" s="8" t="s">
        <v>131</v>
      </c>
      <c r="K797" s="8" t="str">
        <f>VLOOKUP(payroll_active[[#This Row],[Works for Corrected Majority]],[1]!Table1[#Data],2,0)</f>
        <v>476549357</v>
      </c>
      <c r="L797" s="8" t="s">
        <v>4747</v>
      </c>
      <c r="M797" s="7" t="str">
        <f>VLOOKUP(payroll_active[[#This Row],[Works for Group -OLD]], [1]!all_groups[#All], 2, 0)</f>
        <v>476549357</v>
      </c>
      <c r="N797" s="6" t="s">
        <v>63</v>
      </c>
      <c r="O797" s="6" t="s">
        <v>62</v>
      </c>
      <c r="P797" s="6" t="s">
        <v>69</v>
      </c>
      <c r="Q797" s="7"/>
      <c r="R797" s="9" t="s">
        <v>10068</v>
      </c>
      <c r="S797" s="9" t="s">
        <v>10043</v>
      </c>
      <c r="T797" s="9" t="s">
        <v>8512</v>
      </c>
      <c r="U797" s="9" t="s">
        <v>8578</v>
      </c>
      <c r="V797" s="9" t="s">
        <v>8501</v>
      </c>
      <c r="W797" s="4"/>
      <c r="AI797" s="4"/>
      <c r="AJ797" s="4"/>
      <c r="AK797" s="4"/>
    </row>
    <row r="798" spans="1:37" x14ac:dyDescent="0.2">
      <c r="A798" s="6" t="s">
        <v>5046</v>
      </c>
      <c r="B798" s="7" t="str">
        <f>VLOOKUP(payroll_active[[#This Row],[Full Name]], [1]!all_ppl_post[#Data], 2, 0)</f>
        <v>476546081</v>
      </c>
      <c r="C798" s="8" t="s">
        <v>5047</v>
      </c>
      <c r="D798" s="8" t="s">
        <v>5048</v>
      </c>
      <c r="E798" s="8" t="s">
        <v>5049</v>
      </c>
      <c r="F798" s="8" t="s">
        <v>64</v>
      </c>
      <c r="G798" s="8"/>
      <c r="H798" s="8"/>
      <c r="I798" s="7"/>
      <c r="J798" s="8" t="s">
        <v>131</v>
      </c>
      <c r="K798" s="8" t="str">
        <f>VLOOKUP(payroll_active[[#This Row],[Works for Corrected Majority]],[1]!Table1[#Data],2,0)</f>
        <v>476549357</v>
      </c>
      <c r="L798" s="8" t="s">
        <v>4747</v>
      </c>
      <c r="M798" s="7" t="str">
        <f>VLOOKUP(payroll_active[[#This Row],[Works for Group -OLD]], [1]!all_groups[#All], 2, 0)</f>
        <v>476549357</v>
      </c>
      <c r="N798" s="6" t="s">
        <v>63</v>
      </c>
      <c r="O798" s="6" t="s">
        <v>62</v>
      </c>
      <c r="P798" s="6" t="s">
        <v>69</v>
      </c>
      <c r="Q798" s="7"/>
      <c r="R798" s="9" t="s">
        <v>10069</v>
      </c>
      <c r="S798" s="9" t="s">
        <v>10043</v>
      </c>
      <c r="T798" s="9" t="s">
        <v>8512</v>
      </c>
      <c r="U798" s="9" t="s">
        <v>10070</v>
      </c>
      <c r="V798" s="9" t="s">
        <v>8501</v>
      </c>
      <c r="W798" s="4"/>
      <c r="AI798" s="4"/>
      <c r="AJ798" s="4"/>
      <c r="AK798" s="4"/>
    </row>
    <row r="799" spans="1:37" x14ac:dyDescent="0.2">
      <c r="A799" s="6" t="s">
        <v>5040</v>
      </c>
      <c r="B799" s="7" t="str">
        <f>VLOOKUP(payroll_active[[#This Row],[Full Name]], [1]!all_ppl_post[#Data], 2, 0)</f>
        <v>476546098</v>
      </c>
      <c r="C799" s="8" t="s">
        <v>5041</v>
      </c>
      <c r="D799" s="8" t="s">
        <v>5042</v>
      </c>
      <c r="E799" s="8" t="s">
        <v>5043</v>
      </c>
      <c r="F799" s="8" t="s">
        <v>64</v>
      </c>
      <c r="G799" s="8"/>
      <c r="H799" s="8"/>
      <c r="I799" s="7"/>
      <c r="J799" s="8" t="s">
        <v>131</v>
      </c>
      <c r="K799" s="8" t="str">
        <f>VLOOKUP(payroll_active[[#This Row],[Works for Corrected Majority]],[1]!Table1[#Data],2,0)</f>
        <v>476549357</v>
      </c>
      <c r="L799" s="8" t="s">
        <v>4747</v>
      </c>
      <c r="M799" s="7" t="str">
        <f>VLOOKUP(payroll_active[[#This Row],[Works for Group -OLD]], [1]!all_groups[#All], 2, 0)</f>
        <v>476549357</v>
      </c>
      <c r="N799" s="6" t="s">
        <v>63</v>
      </c>
      <c r="O799" s="6" t="s">
        <v>62</v>
      </c>
      <c r="P799" s="6" t="s">
        <v>69</v>
      </c>
      <c r="Q799" s="7"/>
      <c r="R799" s="9" t="s">
        <v>10071</v>
      </c>
      <c r="S799" s="9" t="s">
        <v>10043</v>
      </c>
      <c r="T799" s="9" t="s">
        <v>8512</v>
      </c>
      <c r="U799" s="9" t="s">
        <v>10072</v>
      </c>
      <c r="V799" s="9" t="s">
        <v>8501</v>
      </c>
      <c r="W799" s="4"/>
      <c r="AI799" s="4"/>
      <c r="AJ799" s="4"/>
      <c r="AK799" s="4"/>
    </row>
    <row r="800" spans="1:37" x14ac:dyDescent="0.2">
      <c r="A800" s="6" t="s">
        <v>5024</v>
      </c>
      <c r="B800" s="7" t="str">
        <f>VLOOKUP(payroll_active[[#This Row],[Full Name]], [1]!all_ppl_post[#Data], 2, 0)</f>
        <v>476546135</v>
      </c>
      <c r="C800" s="8" t="s">
        <v>5025</v>
      </c>
      <c r="D800" s="8" t="s">
        <v>5026</v>
      </c>
      <c r="E800" s="8" t="s">
        <v>1058</v>
      </c>
      <c r="F800" s="8" t="s">
        <v>64</v>
      </c>
      <c r="G800" s="8"/>
      <c r="H800" s="8"/>
      <c r="I800" s="7"/>
      <c r="J800" s="8" t="s">
        <v>131</v>
      </c>
      <c r="K800" s="8" t="str">
        <f>VLOOKUP(payroll_active[[#This Row],[Works for Corrected Majority]],[1]!Table1[#Data],2,0)</f>
        <v>476549357</v>
      </c>
      <c r="L800" s="8" t="s">
        <v>4747</v>
      </c>
      <c r="M800" s="7" t="str">
        <f>VLOOKUP(payroll_active[[#This Row],[Works for Group -OLD]], [1]!all_groups[#All], 2, 0)</f>
        <v>476549357</v>
      </c>
      <c r="N800" s="6" t="s">
        <v>63</v>
      </c>
      <c r="O800" s="6" t="s">
        <v>62</v>
      </c>
      <c r="P800" s="6" t="s">
        <v>69</v>
      </c>
      <c r="Q800" s="7"/>
      <c r="R800" s="9" t="s">
        <v>10074</v>
      </c>
      <c r="S800" s="9" t="s">
        <v>10043</v>
      </c>
      <c r="T800" s="9" t="s">
        <v>8512</v>
      </c>
      <c r="U800" s="9" t="s">
        <v>10044</v>
      </c>
      <c r="V800" s="9" t="s">
        <v>8501</v>
      </c>
      <c r="W800" s="4"/>
      <c r="AI800" s="4"/>
      <c r="AJ800" s="4"/>
      <c r="AK800" s="4"/>
    </row>
    <row r="801" spans="1:37" x14ac:dyDescent="0.2">
      <c r="A801" s="6" t="s">
        <v>4999</v>
      </c>
      <c r="B801" s="7" t="str">
        <f>VLOOKUP(payroll_active[[#This Row],[Full Name]], [1]!all_ppl_post[#Data], 2, 0)</f>
        <v>476546160</v>
      </c>
      <c r="C801" s="8" t="s">
        <v>4991</v>
      </c>
      <c r="D801" s="8" t="s">
        <v>5000</v>
      </c>
      <c r="E801" s="8" t="s">
        <v>375</v>
      </c>
      <c r="F801" s="8" t="s">
        <v>64</v>
      </c>
      <c r="G801" s="8"/>
      <c r="H801" s="8"/>
      <c r="I801" s="7"/>
      <c r="J801" s="8" t="s">
        <v>131</v>
      </c>
      <c r="K801" s="8" t="str">
        <f>VLOOKUP(payroll_active[[#This Row],[Works for Corrected Majority]],[1]!Table1[#Data],2,0)</f>
        <v>476549357</v>
      </c>
      <c r="L801" s="8" t="s">
        <v>4747</v>
      </c>
      <c r="M801" s="7" t="str">
        <f>VLOOKUP(payroll_active[[#This Row],[Works for Group -OLD]], [1]!all_groups[#All], 2, 0)</f>
        <v>476549357</v>
      </c>
      <c r="N801" s="6" t="s">
        <v>63</v>
      </c>
      <c r="O801" s="6" t="s">
        <v>62</v>
      </c>
      <c r="P801" s="6" t="s">
        <v>69</v>
      </c>
      <c r="Q801" s="7"/>
      <c r="R801" s="9" t="s">
        <v>10075</v>
      </c>
      <c r="S801" s="9" t="s">
        <v>10043</v>
      </c>
      <c r="T801" s="9" t="s">
        <v>8512</v>
      </c>
      <c r="U801" s="9" t="s">
        <v>8544</v>
      </c>
      <c r="V801" s="9" t="s">
        <v>8501</v>
      </c>
      <c r="W801" s="4"/>
      <c r="AI801" s="4"/>
      <c r="AJ801" s="4"/>
      <c r="AK801" s="4"/>
    </row>
    <row r="802" spans="1:37" x14ac:dyDescent="0.2">
      <c r="A802" s="6" t="s">
        <v>4984</v>
      </c>
      <c r="B802" s="7" t="str">
        <f>VLOOKUP(payroll_active[[#This Row],[Full Name]], [1]!all_ppl_post[#Data], 2, 0)</f>
        <v>476546182</v>
      </c>
      <c r="C802" s="8" t="s">
        <v>4985</v>
      </c>
      <c r="D802" s="8" t="s">
        <v>4986</v>
      </c>
      <c r="E802" s="8" t="s">
        <v>4987</v>
      </c>
      <c r="F802" s="8" t="s">
        <v>64</v>
      </c>
      <c r="G802" s="8"/>
      <c r="H802" s="8"/>
      <c r="I802" s="7"/>
      <c r="J802" s="8" t="s">
        <v>131</v>
      </c>
      <c r="K802" s="8" t="str">
        <f>VLOOKUP(payroll_active[[#This Row],[Works for Corrected Majority]],[1]!Table1[#Data],2,0)</f>
        <v>476549357</v>
      </c>
      <c r="L802" s="8" t="s">
        <v>4747</v>
      </c>
      <c r="M802" s="7" t="str">
        <f>VLOOKUP(payroll_active[[#This Row],[Works for Group -OLD]], [1]!all_groups[#All], 2, 0)</f>
        <v>476549357</v>
      </c>
      <c r="N802" s="6" t="s">
        <v>63</v>
      </c>
      <c r="O802" s="6" t="s">
        <v>62</v>
      </c>
      <c r="P802" s="6" t="s">
        <v>69</v>
      </c>
      <c r="Q802" s="7"/>
      <c r="R802" s="9" t="s">
        <v>10076</v>
      </c>
      <c r="S802" s="9" t="s">
        <v>10043</v>
      </c>
      <c r="T802" s="9" t="s">
        <v>8512</v>
      </c>
      <c r="U802" s="9" t="s">
        <v>10077</v>
      </c>
      <c r="V802" s="9" t="s">
        <v>8501</v>
      </c>
      <c r="W802" s="4"/>
      <c r="AI802" s="4"/>
      <c r="AJ802" s="4"/>
      <c r="AK802" s="4"/>
    </row>
    <row r="803" spans="1:37" x14ac:dyDescent="0.2">
      <c r="A803" s="6" t="s">
        <v>3771</v>
      </c>
      <c r="B803" s="7" t="str">
        <f>VLOOKUP(payroll_active[[#This Row],[Full Name]], [1]!all_ppl_post[#Data], 2, 0)</f>
        <v>567678567</v>
      </c>
      <c r="C803" s="8" t="s">
        <v>3772</v>
      </c>
      <c r="D803" s="8" t="s">
        <v>3773</v>
      </c>
      <c r="E803" s="8" t="s">
        <v>1499</v>
      </c>
      <c r="F803" s="8" t="s">
        <v>64</v>
      </c>
      <c r="G803" s="8"/>
      <c r="H803" s="8"/>
      <c r="I803" s="7"/>
      <c r="J803" s="8" t="s">
        <v>131</v>
      </c>
      <c r="K803" s="8" t="str">
        <f>VLOOKUP(payroll_active[[#This Row],[Works for Corrected Majority]],[1]!Table1[#Data],2,0)</f>
        <v>476549357</v>
      </c>
      <c r="L803" s="8" t="s">
        <v>4747</v>
      </c>
      <c r="M803" s="7" t="str">
        <f>VLOOKUP(payroll_active[[#This Row],[Works for Group -OLD]], [1]!all_groups[#All], 2, 0)</f>
        <v>476549357</v>
      </c>
      <c r="N803" s="6" t="s">
        <v>63</v>
      </c>
      <c r="O803" s="6" t="s">
        <v>62</v>
      </c>
      <c r="P803" s="6" t="s">
        <v>69</v>
      </c>
      <c r="Q803" s="7"/>
      <c r="R803" s="9" t="s">
        <v>10051</v>
      </c>
      <c r="S803" s="9" t="s">
        <v>10043</v>
      </c>
      <c r="T803" s="9" t="s">
        <v>8512</v>
      </c>
      <c r="U803" s="9" t="s">
        <v>10046</v>
      </c>
      <c r="V803" s="9" t="s">
        <v>8501</v>
      </c>
      <c r="W803" s="4"/>
      <c r="AI803" s="4"/>
      <c r="AJ803" s="4"/>
      <c r="AK803" s="4"/>
    </row>
    <row r="804" spans="1:37" x14ac:dyDescent="0.2">
      <c r="A804" s="6" t="s">
        <v>3767</v>
      </c>
      <c r="B804" s="7" t="str">
        <f>VLOOKUP(payroll_active[[#This Row],[Full Name]], [1]!all_ppl_post[#Data], 2, 0)</f>
        <v>567678568</v>
      </c>
      <c r="C804" s="8" t="s">
        <v>3768</v>
      </c>
      <c r="D804" s="8" t="s">
        <v>3294</v>
      </c>
      <c r="E804" s="8" t="s">
        <v>1499</v>
      </c>
      <c r="F804" s="8" t="s">
        <v>64</v>
      </c>
      <c r="G804" s="8"/>
      <c r="H804" s="8"/>
      <c r="I804" s="7"/>
      <c r="J804" s="8" t="s">
        <v>131</v>
      </c>
      <c r="K804" s="8" t="str">
        <f>VLOOKUP(payroll_active[[#This Row],[Works for Corrected Majority]],[1]!Table1[#Data],2,0)</f>
        <v>476549357</v>
      </c>
      <c r="L804" s="8" t="s">
        <v>4747</v>
      </c>
      <c r="M804" s="7" t="str">
        <f>VLOOKUP(payroll_active[[#This Row],[Works for Group -OLD]], [1]!all_groups[#All], 2, 0)</f>
        <v>476549357</v>
      </c>
      <c r="N804" s="6" t="s">
        <v>63</v>
      </c>
      <c r="O804" s="6" t="s">
        <v>62</v>
      </c>
      <c r="P804" s="6" t="s">
        <v>69</v>
      </c>
      <c r="Q804" s="7"/>
      <c r="R804" s="9" t="s">
        <v>10045</v>
      </c>
      <c r="S804" s="9" t="s">
        <v>10043</v>
      </c>
      <c r="T804" s="9" t="s">
        <v>8512</v>
      </c>
      <c r="U804" s="9" t="s">
        <v>10046</v>
      </c>
      <c r="V804" s="9" t="s">
        <v>8501</v>
      </c>
      <c r="W804" s="4"/>
      <c r="AI804" s="4"/>
      <c r="AJ804" s="4"/>
      <c r="AK804" s="4"/>
    </row>
    <row r="805" spans="1:37" x14ac:dyDescent="0.2">
      <c r="A805" s="6" t="s">
        <v>3762</v>
      </c>
      <c r="B805" s="7" t="str">
        <f>VLOOKUP(payroll_active[[#This Row],[Full Name]], [1]!all_ppl_post[#Data], 2, 0)</f>
        <v>567678569</v>
      </c>
      <c r="C805" s="8" t="s">
        <v>3763</v>
      </c>
      <c r="D805" s="8" t="s">
        <v>3764</v>
      </c>
      <c r="E805" s="8" t="s">
        <v>382</v>
      </c>
      <c r="F805" s="8" t="s">
        <v>64</v>
      </c>
      <c r="G805" s="8"/>
      <c r="H805" s="8"/>
      <c r="I805" s="7"/>
      <c r="J805" s="8" t="s">
        <v>131</v>
      </c>
      <c r="K805" s="8" t="str">
        <f>VLOOKUP(payroll_active[[#This Row],[Works for Corrected Majority]],[1]!Table1[#Data],2,0)</f>
        <v>476549357</v>
      </c>
      <c r="L805" s="8" t="s">
        <v>4747</v>
      </c>
      <c r="M805" s="7" t="str">
        <f>VLOOKUP(payroll_active[[#This Row],[Works for Group -OLD]], [1]!all_groups[#All], 2, 0)</f>
        <v>476549357</v>
      </c>
      <c r="N805" s="6" t="s">
        <v>63</v>
      </c>
      <c r="O805" s="6" t="s">
        <v>62</v>
      </c>
      <c r="P805" s="6" t="s">
        <v>69</v>
      </c>
      <c r="Q805" s="7"/>
      <c r="R805" s="9" t="s">
        <v>10073</v>
      </c>
      <c r="S805" s="9" t="s">
        <v>10043</v>
      </c>
      <c r="T805" s="9" t="s">
        <v>8512</v>
      </c>
      <c r="U805" s="9" t="s">
        <v>9142</v>
      </c>
      <c r="V805" s="9" t="s">
        <v>8501</v>
      </c>
      <c r="W805" s="4"/>
      <c r="AI805" s="4"/>
      <c r="AJ805" s="4"/>
      <c r="AK805" s="4"/>
    </row>
    <row r="806" spans="1:37" x14ac:dyDescent="0.2">
      <c r="A806" s="6" t="s">
        <v>3757</v>
      </c>
      <c r="B806" s="7" t="str">
        <f>VLOOKUP(payroll_active[[#This Row],[Full Name]], [1]!all_ppl_post[#Data], 2, 0)</f>
        <v>567678570</v>
      </c>
      <c r="C806" s="8" t="s">
        <v>3758</v>
      </c>
      <c r="D806" s="8" t="s">
        <v>1393</v>
      </c>
      <c r="E806" s="8" t="s">
        <v>3759</v>
      </c>
      <c r="F806" s="8" t="s">
        <v>64</v>
      </c>
      <c r="G806" s="8"/>
      <c r="H806" s="8"/>
      <c r="I806" s="7"/>
      <c r="J806" s="8" t="s">
        <v>131</v>
      </c>
      <c r="K806" s="8" t="str">
        <f>VLOOKUP(payroll_active[[#This Row],[Works for Corrected Majority]],[1]!Table1[#Data],2,0)</f>
        <v>476549357</v>
      </c>
      <c r="L806" s="8" t="s">
        <v>4747</v>
      </c>
      <c r="M806" s="7" t="str">
        <f>VLOOKUP(payroll_active[[#This Row],[Works for Group -OLD]], [1]!all_groups[#All], 2, 0)</f>
        <v>476549357</v>
      </c>
      <c r="N806" s="6" t="s">
        <v>63</v>
      </c>
      <c r="O806" s="6" t="s">
        <v>62</v>
      </c>
      <c r="P806" s="6" t="s">
        <v>69</v>
      </c>
      <c r="Q806" s="7"/>
      <c r="R806" s="9" t="s">
        <v>10055</v>
      </c>
      <c r="S806" s="9" t="s">
        <v>10043</v>
      </c>
      <c r="T806" s="9" t="s">
        <v>8512</v>
      </c>
      <c r="U806" s="9" t="s">
        <v>10056</v>
      </c>
      <c r="V806" s="9" t="s">
        <v>8501</v>
      </c>
      <c r="W806" s="4"/>
      <c r="AI806" s="4"/>
      <c r="AJ806" s="4"/>
      <c r="AK806" s="4"/>
    </row>
    <row r="807" spans="1:37" x14ac:dyDescent="0.2">
      <c r="A807" s="6" t="s">
        <v>4729</v>
      </c>
      <c r="B807" s="7" t="str">
        <f>VLOOKUP(payroll_active[[#This Row],[Full Name]], [1]!all_ppl_post[#Data], 2, 0)</f>
        <v>476546585</v>
      </c>
      <c r="C807" s="8" t="s">
        <v>86</v>
      </c>
      <c r="D807" s="8" t="s">
        <v>4730</v>
      </c>
      <c r="E807" s="8" t="s">
        <v>4731</v>
      </c>
      <c r="F807" s="8" t="s">
        <v>64</v>
      </c>
      <c r="G807" s="8"/>
      <c r="H807" s="8"/>
      <c r="I807" s="7"/>
      <c r="J807" s="8" t="s">
        <v>4728</v>
      </c>
      <c r="K807" s="8" t="str">
        <f>VLOOKUP(payroll_active[[#This Row],[Works for Corrected Majority]],[1]!Table1[#Data],2,0)</f>
        <v>476549367</v>
      </c>
      <c r="L807" s="8" t="s">
        <v>4728</v>
      </c>
      <c r="M807" s="7" t="str">
        <f>VLOOKUP(payroll_active[[#This Row],[Works for Group -OLD]], [1]!all_groups[#All], 2, 0)</f>
        <v>476549367</v>
      </c>
      <c r="N807" s="6" t="s">
        <v>63</v>
      </c>
      <c r="O807" s="6" t="s">
        <v>62</v>
      </c>
      <c r="P807" s="6" t="s">
        <v>69</v>
      </c>
      <c r="Q807" s="7"/>
      <c r="R807" s="9" t="s">
        <v>10115</v>
      </c>
      <c r="S807" s="9" t="s">
        <v>10116</v>
      </c>
      <c r="T807" s="9" t="s">
        <v>8512</v>
      </c>
      <c r="U807" s="9" t="s">
        <v>10117</v>
      </c>
      <c r="V807" s="9" t="s">
        <v>8501</v>
      </c>
      <c r="W807" s="4"/>
      <c r="AI807" s="4"/>
      <c r="AJ807" s="4"/>
      <c r="AK807" s="4"/>
    </row>
    <row r="808" spans="1:37" x14ac:dyDescent="0.2">
      <c r="A808" s="6" t="s">
        <v>4718</v>
      </c>
      <c r="B808" s="7" t="str">
        <f>VLOOKUP(payroll_active[[#This Row],[Full Name]], [1]!all_ppl_post[#Data], 2, 0)</f>
        <v>476546600</v>
      </c>
      <c r="C808" s="8" t="s">
        <v>4719</v>
      </c>
      <c r="D808" s="8" t="s">
        <v>4720</v>
      </c>
      <c r="E808" s="8" t="s">
        <v>2346</v>
      </c>
      <c r="F808" s="8" t="s">
        <v>64</v>
      </c>
      <c r="G808" s="8"/>
      <c r="H808" s="8"/>
      <c r="I808" s="7"/>
      <c r="J808" s="8" t="s">
        <v>4629</v>
      </c>
      <c r="K808" s="8" t="str">
        <f>VLOOKUP(payroll_active[[#This Row],[Works for Corrected Majority]],[1]!Table1[#Data],2,0)</f>
        <v>476549370</v>
      </c>
      <c r="L808" s="8" t="s">
        <v>4629</v>
      </c>
      <c r="M808" s="7" t="str">
        <f>VLOOKUP(payroll_active[[#This Row],[Works for Group -OLD]], [1]!all_groups[#All], 2, 0)</f>
        <v>476549370</v>
      </c>
      <c r="N808" s="6" t="s">
        <v>63</v>
      </c>
      <c r="O808" s="6" t="s">
        <v>62</v>
      </c>
      <c r="P808" s="6" t="s">
        <v>69</v>
      </c>
      <c r="Q808" s="7"/>
      <c r="R808" s="9" t="s">
        <v>10118</v>
      </c>
      <c r="S808" s="9" t="s">
        <v>10119</v>
      </c>
      <c r="T808" s="9" t="s">
        <v>8512</v>
      </c>
      <c r="U808" s="9" t="s">
        <v>8763</v>
      </c>
      <c r="V808" s="9" t="s">
        <v>8501</v>
      </c>
      <c r="W808" s="4"/>
      <c r="AI808" s="4"/>
      <c r="AJ808" s="4"/>
      <c r="AK808" s="4"/>
    </row>
    <row r="809" spans="1:37" x14ac:dyDescent="0.2">
      <c r="A809" s="6" t="s">
        <v>4695</v>
      </c>
      <c r="B809" s="7" t="str">
        <f>VLOOKUP(payroll_active[[#This Row],[Full Name]], [1]!all_ppl_post[#Data], 2, 0)</f>
        <v>476546609</v>
      </c>
      <c r="C809" s="8" t="s">
        <v>4696</v>
      </c>
      <c r="D809" s="8" t="s">
        <v>4697</v>
      </c>
      <c r="E809" s="8" t="s">
        <v>4698</v>
      </c>
      <c r="F809" s="8" t="s">
        <v>64</v>
      </c>
      <c r="G809" s="8"/>
      <c r="H809" s="8"/>
      <c r="I809" s="7"/>
      <c r="J809" s="8" t="s">
        <v>4629</v>
      </c>
      <c r="K809" s="8" t="str">
        <f>VLOOKUP(payroll_active[[#This Row],[Works for Corrected Majority]],[1]!Table1[#Data],2,0)</f>
        <v>476549370</v>
      </c>
      <c r="L809" s="8" t="s">
        <v>4629</v>
      </c>
      <c r="M809" s="7" t="str">
        <f>VLOOKUP(payroll_active[[#This Row],[Works for Group -OLD]], [1]!all_groups[#All], 2, 0)</f>
        <v>476549370</v>
      </c>
      <c r="N809" s="6" t="s">
        <v>63</v>
      </c>
      <c r="O809" s="6" t="s">
        <v>62</v>
      </c>
      <c r="P809" s="6" t="s">
        <v>69</v>
      </c>
      <c r="Q809" s="7"/>
      <c r="R809" s="9" t="s">
        <v>10120</v>
      </c>
      <c r="S809" s="9" t="s">
        <v>10119</v>
      </c>
      <c r="T809" s="9" t="s">
        <v>8512</v>
      </c>
      <c r="U809" s="9" t="s">
        <v>10121</v>
      </c>
      <c r="V809" s="9" t="s">
        <v>8501</v>
      </c>
      <c r="W809" s="4"/>
      <c r="AI809" s="4"/>
      <c r="AJ809" s="4"/>
      <c r="AK809" s="4"/>
    </row>
    <row r="810" spans="1:37" x14ac:dyDescent="0.2">
      <c r="A810" s="6" t="s">
        <v>4650</v>
      </c>
      <c r="B810" s="7" t="str">
        <f>VLOOKUP(payroll_active[[#This Row],[Full Name]], [1]!all_ppl_post[#Data], 2, 0)</f>
        <v>476546764</v>
      </c>
      <c r="C810" s="8" t="s">
        <v>4651</v>
      </c>
      <c r="D810" s="8" t="s">
        <v>4652</v>
      </c>
      <c r="E810" s="8" t="s">
        <v>135</v>
      </c>
      <c r="F810" s="8" t="s">
        <v>64</v>
      </c>
      <c r="G810" s="8"/>
      <c r="H810" s="8"/>
      <c r="I810" s="7"/>
      <c r="J810" s="8" t="s">
        <v>4629</v>
      </c>
      <c r="K810" s="8" t="str">
        <f>VLOOKUP(payroll_active[[#This Row],[Works for Corrected Majority]],[1]!Table1[#Data],2,0)</f>
        <v>476549370</v>
      </c>
      <c r="L810" s="8" t="s">
        <v>4629</v>
      </c>
      <c r="M810" s="7" t="str">
        <f>VLOOKUP(payroll_active[[#This Row],[Works for Group -OLD]], [1]!all_groups[#All], 2, 0)</f>
        <v>476549370</v>
      </c>
      <c r="N810" s="6" t="s">
        <v>63</v>
      </c>
      <c r="O810" s="6" t="s">
        <v>62</v>
      </c>
      <c r="P810" s="6" t="s">
        <v>69</v>
      </c>
      <c r="Q810" s="7"/>
      <c r="R810" s="9" t="s">
        <v>10122</v>
      </c>
      <c r="S810" s="9" t="s">
        <v>10119</v>
      </c>
      <c r="T810" s="9" t="s">
        <v>8512</v>
      </c>
      <c r="U810" s="9" t="s">
        <v>8625</v>
      </c>
      <c r="V810" s="9" t="s">
        <v>8501</v>
      </c>
      <c r="W810" s="4"/>
      <c r="AI810" s="4"/>
      <c r="AJ810" s="4"/>
      <c r="AK810" s="4"/>
    </row>
    <row r="811" spans="1:37" x14ac:dyDescent="0.2">
      <c r="A811" s="6" t="s">
        <v>4640</v>
      </c>
      <c r="B811" s="7" t="str">
        <f>VLOOKUP(payroll_active[[#This Row],[Full Name]], [1]!all_ppl_post[#Data], 2, 0)</f>
        <v>476546775</v>
      </c>
      <c r="C811" s="8" t="s">
        <v>4641</v>
      </c>
      <c r="D811" s="8" t="s">
        <v>4642</v>
      </c>
      <c r="E811" s="8" t="s">
        <v>135</v>
      </c>
      <c r="F811" s="8" t="s">
        <v>64</v>
      </c>
      <c r="G811" s="8"/>
      <c r="H811" s="8"/>
      <c r="I811" s="7"/>
      <c r="J811" s="8" t="s">
        <v>4629</v>
      </c>
      <c r="K811" s="8" t="str">
        <f>VLOOKUP(payroll_active[[#This Row],[Works for Corrected Majority]],[1]!Table1[#Data],2,0)</f>
        <v>476549370</v>
      </c>
      <c r="L811" s="8" t="s">
        <v>4629</v>
      </c>
      <c r="M811" s="7" t="str">
        <f>VLOOKUP(payroll_active[[#This Row],[Works for Group -OLD]], [1]!all_groups[#All], 2, 0)</f>
        <v>476549370</v>
      </c>
      <c r="N811" s="6" t="s">
        <v>63</v>
      </c>
      <c r="O811" s="6" t="s">
        <v>62</v>
      </c>
      <c r="P811" s="6" t="s">
        <v>69</v>
      </c>
      <c r="Q811" s="7"/>
      <c r="R811" s="9" t="s">
        <v>10123</v>
      </c>
      <c r="S811" s="9" t="s">
        <v>10119</v>
      </c>
      <c r="T811" s="9" t="s">
        <v>8512</v>
      </c>
      <c r="U811" s="9" t="s">
        <v>8625</v>
      </c>
      <c r="V811" s="9" t="s">
        <v>8501</v>
      </c>
      <c r="W811" s="4"/>
      <c r="AI811" s="4"/>
      <c r="AJ811" s="4"/>
      <c r="AK811" s="4"/>
    </row>
    <row r="812" spans="1:37" x14ac:dyDescent="0.2">
      <c r="A812" s="6" t="s">
        <v>4630</v>
      </c>
      <c r="B812" s="7" t="str">
        <f>VLOOKUP(payroll_active[[#This Row],[Full Name]], [1]!all_ppl_post[#Data], 2, 0)</f>
        <v>476546785</v>
      </c>
      <c r="C812" s="8" t="s">
        <v>1554</v>
      </c>
      <c r="D812" s="8" t="s">
        <v>4631</v>
      </c>
      <c r="E812" s="8" t="s">
        <v>4632</v>
      </c>
      <c r="F812" s="8" t="s">
        <v>64</v>
      </c>
      <c r="G812" s="8"/>
      <c r="H812" s="8"/>
      <c r="I812" s="7"/>
      <c r="J812" s="8" t="s">
        <v>4629</v>
      </c>
      <c r="K812" s="8" t="str">
        <f>VLOOKUP(payroll_active[[#This Row],[Works for Corrected Majority]],[1]!Table1[#Data],2,0)</f>
        <v>476549370</v>
      </c>
      <c r="L812" s="8" t="s">
        <v>4629</v>
      </c>
      <c r="M812" s="7" t="str">
        <f>VLOOKUP(payroll_active[[#This Row],[Works for Group -OLD]], [1]!all_groups[#All], 2, 0)</f>
        <v>476549370</v>
      </c>
      <c r="N812" s="6" t="s">
        <v>63</v>
      </c>
      <c r="O812" s="6" t="s">
        <v>62</v>
      </c>
      <c r="P812" s="6" t="s">
        <v>69</v>
      </c>
      <c r="Q812" s="7"/>
      <c r="R812" s="9" t="s">
        <v>10124</v>
      </c>
      <c r="S812" s="9" t="s">
        <v>10119</v>
      </c>
      <c r="T812" s="9" t="s">
        <v>8512</v>
      </c>
      <c r="U812" s="9" t="s">
        <v>10125</v>
      </c>
      <c r="V812" s="9" t="s">
        <v>8501</v>
      </c>
      <c r="W812" s="4"/>
      <c r="AI812" s="4"/>
      <c r="AJ812" s="4"/>
      <c r="AK812" s="4"/>
    </row>
    <row r="813" spans="1:37" x14ac:dyDescent="0.2">
      <c r="A813" s="6" t="s">
        <v>4623</v>
      </c>
      <c r="B813" s="7" t="str">
        <f>VLOOKUP(payroll_active[[#This Row],[Full Name]], [1]!all_ppl_post[#Data], 2, 0)</f>
        <v>476546792</v>
      </c>
      <c r="C813" s="8" t="s">
        <v>4624</v>
      </c>
      <c r="D813" s="8" t="s">
        <v>4625</v>
      </c>
      <c r="E813" s="8" t="s">
        <v>4626</v>
      </c>
      <c r="F813" s="8" t="s">
        <v>64</v>
      </c>
      <c r="G813" s="8"/>
      <c r="H813" s="8"/>
      <c r="I813" s="7"/>
      <c r="J813" s="8" t="s">
        <v>4501</v>
      </c>
      <c r="K813" s="8" t="str">
        <f>VLOOKUP(payroll_active[[#This Row],[Works for Corrected Majority]],[1]!Table1[#Data],2,0)</f>
        <v>476549374</v>
      </c>
      <c r="L813" s="8" t="s">
        <v>4501</v>
      </c>
      <c r="M813" s="7" t="str">
        <f>VLOOKUP(payroll_active[[#This Row],[Works for Group -OLD]], [1]!all_groups[#All], 2, 0)</f>
        <v>476549374</v>
      </c>
      <c r="N813" s="6" t="s">
        <v>63</v>
      </c>
      <c r="O813" s="6" t="s">
        <v>62</v>
      </c>
      <c r="P813" s="6" t="s">
        <v>69</v>
      </c>
      <c r="Q813" s="7"/>
      <c r="R813" s="9" t="s">
        <v>10126</v>
      </c>
      <c r="S813" s="9" t="s">
        <v>10127</v>
      </c>
      <c r="T813" s="9" t="s">
        <v>8509</v>
      </c>
      <c r="U813" s="9" t="s">
        <v>10128</v>
      </c>
      <c r="V813" s="9" t="s">
        <v>8501</v>
      </c>
      <c r="W813" s="4"/>
      <c r="AI813" s="4"/>
      <c r="AJ813" s="4"/>
      <c r="AK813" s="4"/>
    </row>
    <row r="814" spans="1:37" x14ac:dyDescent="0.2">
      <c r="A814" s="6" t="s">
        <v>4618</v>
      </c>
      <c r="B814" s="7" t="str">
        <f>VLOOKUP(payroll_active[[#This Row],[Full Name]], [1]!all_ppl_post[#Data], 2, 0)</f>
        <v>476546809</v>
      </c>
      <c r="C814" s="8" t="s">
        <v>4619</v>
      </c>
      <c r="D814" s="8" t="s">
        <v>4620</v>
      </c>
      <c r="E814" s="8" t="s">
        <v>135</v>
      </c>
      <c r="F814" s="8" t="s">
        <v>64</v>
      </c>
      <c r="G814" s="8"/>
      <c r="H814" s="8"/>
      <c r="I814" s="7"/>
      <c r="J814" s="8" t="s">
        <v>4501</v>
      </c>
      <c r="K814" s="8" t="str">
        <f>VLOOKUP(payroll_active[[#This Row],[Works for Corrected Majority]],[1]!Table1[#Data],2,0)</f>
        <v>476549374</v>
      </c>
      <c r="L814" s="8" t="s">
        <v>4501</v>
      </c>
      <c r="M814" s="7" t="str">
        <f>VLOOKUP(payroll_active[[#This Row],[Works for Group -OLD]], [1]!all_groups[#All], 2, 0)</f>
        <v>476549374</v>
      </c>
      <c r="N814" s="6" t="s">
        <v>63</v>
      </c>
      <c r="O814" s="6" t="s">
        <v>62</v>
      </c>
      <c r="P814" s="6" t="s">
        <v>69</v>
      </c>
      <c r="Q814" s="7"/>
      <c r="R814" s="9" t="s">
        <v>10129</v>
      </c>
      <c r="S814" s="9" t="s">
        <v>10127</v>
      </c>
      <c r="T814" s="9" t="s">
        <v>8512</v>
      </c>
      <c r="U814" s="9" t="s">
        <v>8625</v>
      </c>
      <c r="V814" s="9" t="s">
        <v>8501</v>
      </c>
      <c r="W814" s="4"/>
      <c r="AI814" s="4"/>
      <c r="AJ814" s="4"/>
      <c r="AK814" s="4"/>
    </row>
    <row r="815" spans="1:37" x14ac:dyDescent="0.2">
      <c r="A815" s="6" t="s">
        <v>4517</v>
      </c>
      <c r="B815" s="7" t="str">
        <f>VLOOKUP(payroll_active[[#This Row],[Full Name]], [1]!all_ppl_post[#Data], 2, 0)</f>
        <v>476547001</v>
      </c>
      <c r="C815" s="8" t="s">
        <v>4518</v>
      </c>
      <c r="D815" s="8" t="s">
        <v>4519</v>
      </c>
      <c r="E815" s="8" t="s">
        <v>135</v>
      </c>
      <c r="F815" s="8" t="s">
        <v>64</v>
      </c>
      <c r="G815" s="8"/>
      <c r="H815" s="8"/>
      <c r="I815" s="7"/>
      <c r="J815" s="8" t="s">
        <v>4501</v>
      </c>
      <c r="K815" s="8" t="str">
        <f>VLOOKUP(payroll_active[[#This Row],[Works for Corrected Majority]],[1]!Table1[#Data],2,0)</f>
        <v>476549374</v>
      </c>
      <c r="L815" s="8" t="s">
        <v>4501</v>
      </c>
      <c r="M815" s="7" t="str">
        <f>VLOOKUP(payroll_active[[#This Row],[Works for Group -OLD]], [1]!all_groups[#All], 2, 0)</f>
        <v>476549374</v>
      </c>
      <c r="N815" s="6" t="s">
        <v>63</v>
      </c>
      <c r="O815" s="6" t="s">
        <v>62</v>
      </c>
      <c r="P815" s="6" t="s">
        <v>69</v>
      </c>
      <c r="Q815" s="7"/>
      <c r="R815" s="9" t="s">
        <v>10130</v>
      </c>
      <c r="S815" s="9" t="s">
        <v>10127</v>
      </c>
      <c r="T815" s="9" t="s">
        <v>8509</v>
      </c>
      <c r="U815" s="9" t="s">
        <v>8625</v>
      </c>
      <c r="V815" s="9" t="s">
        <v>8501</v>
      </c>
      <c r="W815" s="4"/>
      <c r="AI815" s="4"/>
      <c r="AJ815" s="4"/>
      <c r="AK815" s="4"/>
    </row>
    <row r="816" spans="1:37" x14ac:dyDescent="0.2">
      <c r="A816" s="6" t="s">
        <v>4502</v>
      </c>
      <c r="B816" s="7" t="str">
        <f>VLOOKUP(payroll_active[[#This Row],[Full Name]], [1]!all_ppl_post[#Data], 2, 0)</f>
        <v>476547014</v>
      </c>
      <c r="C816" s="8" t="s">
        <v>4116</v>
      </c>
      <c r="D816" s="8" t="s">
        <v>4503</v>
      </c>
      <c r="E816" s="8" t="s">
        <v>4504</v>
      </c>
      <c r="F816" s="8" t="s">
        <v>64</v>
      </c>
      <c r="G816" s="8"/>
      <c r="H816" s="8"/>
      <c r="I816" s="7"/>
      <c r="J816" s="8" t="s">
        <v>4501</v>
      </c>
      <c r="K816" s="8" t="str">
        <f>VLOOKUP(payroll_active[[#This Row],[Works for Corrected Majority]],[1]!Table1[#Data],2,0)</f>
        <v>476549374</v>
      </c>
      <c r="L816" s="8" t="s">
        <v>4501</v>
      </c>
      <c r="M816" s="7" t="str">
        <f>VLOOKUP(payroll_active[[#This Row],[Works for Group -OLD]], [1]!all_groups[#All], 2, 0)</f>
        <v>476549374</v>
      </c>
      <c r="N816" s="6" t="s">
        <v>63</v>
      </c>
      <c r="O816" s="6" t="s">
        <v>62</v>
      </c>
      <c r="P816" s="6" t="s">
        <v>69</v>
      </c>
      <c r="Q816" s="7"/>
      <c r="R816" s="9" t="s">
        <v>10131</v>
      </c>
      <c r="S816" s="9" t="s">
        <v>10127</v>
      </c>
      <c r="T816" s="9" t="s">
        <v>8512</v>
      </c>
      <c r="U816" s="9" t="s">
        <v>10132</v>
      </c>
      <c r="V816" s="9" t="s">
        <v>8501</v>
      </c>
      <c r="W816" s="4"/>
      <c r="AI816" s="4"/>
      <c r="AJ816" s="4"/>
      <c r="AK816" s="4"/>
    </row>
    <row r="817" spans="1:37" x14ac:dyDescent="0.2">
      <c r="A817" s="6" t="s">
        <v>4492</v>
      </c>
      <c r="B817" s="7" t="str">
        <f>VLOOKUP(payroll_active[[#This Row],[Full Name]], [1]!all_ppl_post[#Data], 2, 0)</f>
        <v>476547021</v>
      </c>
      <c r="C817" s="8" t="s">
        <v>2747</v>
      </c>
      <c r="D817" s="8" t="s">
        <v>4493</v>
      </c>
      <c r="E817" s="8" t="s">
        <v>4494</v>
      </c>
      <c r="F817" s="8" t="s">
        <v>64</v>
      </c>
      <c r="G817" s="8"/>
      <c r="H817" s="8"/>
      <c r="I817" s="7"/>
      <c r="J817" s="8" t="s">
        <v>4491</v>
      </c>
      <c r="K817" s="8" t="str">
        <f>VLOOKUP(payroll_active[[#This Row],[Works for Corrected Majority]],[1]!Table1[#Data],2,0)</f>
        <v>476549381</v>
      </c>
      <c r="L817" s="8" t="s">
        <v>4491</v>
      </c>
      <c r="M817" s="7" t="str">
        <f>VLOOKUP(payroll_active[[#This Row],[Works for Group -OLD]], [1]!all_groups[#All], 2, 0)</f>
        <v>476549381</v>
      </c>
      <c r="N817" s="6" t="s">
        <v>63</v>
      </c>
      <c r="O817" s="6" t="s">
        <v>62</v>
      </c>
      <c r="P817" s="6" t="s">
        <v>69</v>
      </c>
      <c r="Q817" s="7"/>
      <c r="R817" s="9" t="s">
        <v>10133</v>
      </c>
      <c r="S817" s="9" t="s">
        <v>10134</v>
      </c>
      <c r="T817" s="9" t="s">
        <v>8512</v>
      </c>
      <c r="U817" s="9" t="s">
        <v>10135</v>
      </c>
      <c r="V817" s="9" t="s">
        <v>8501</v>
      </c>
      <c r="W817" s="4"/>
      <c r="AI817" s="4"/>
      <c r="AJ817" s="4"/>
      <c r="AK817" s="4"/>
    </row>
    <row r="818" spans="1:37" x14ac:dyDescent="0.2">
      <c r="A818" s="6" t="s">
        <v>4480</v>
      </c>
      <c r="B818" s="7" t="str">
        <f>VLOOKUP(payroll_active[[#This Row],[Full Name]], [1]!all_ppl_post[#Data], 2, 0)</f>
        <v>476547035</v>
      </c>
      <c r="C818" s="8" t="s">
        <v>4481</v>
      </c>
      <c r="D818" s="8" t="s">
        <v>4482</v>
      </c>
      <c r="E818" s="8" t="s">
        <v>1506</v>
      </c>
      <c r="F818" s="8" t="s">
        <v>64</v>
      </c>
      <c r="G818" s="8"/>
      <c r="H818" s="8"/>
      <c r="I818" s="7"/>
      <c r="J818" s="8" t="s">
        <v>1502</v>
      </c>
      <c r="K818" s="8" t="str">
        <f>VLOOKUP(payroll_active[[#This Row],[Works for Corrected Majority]],[1]!Table1[#Data],2,0)</f>
        <v>476549386</v>
      </c>
      <c r="L818" s="8" t="s">
        <v>1502</v>
      </c>
      <c r="M818" s="7" t="str">
        <f>VLOOKUP(payroll_active[[#This Row],[Works for Group -OLD]], [1]!all_groups[#All], 2, 0)</f>
        <v>476549386</v>
      </c>
      <c r="N818" s="6" t="s">
        <v>63</v>
      </c>
      <c r="O818" s="6" t="s">
        <v>62</v>
      </c>
      <c r="P818" s="6" t="s">
        <v>69</v>
      </c>
      <c r="Q818" s="7"/>
      <c r="R818" s="9" t="s">
        <v>10139</v>
      </c>
      <c r="S818" s="9" t="s">
        <v>10137</v>
      </c>
      <c r="T818" s="9" t="s">
        <v>8512</v>
      </c>
      <c r="U818" s="9" t="s">
        <v>10138</v>
      </c>
      <c r="V818" s="9" t="s">
        <v>8501</v>
      </c>
      <c r="W818" s="4"/>
      <c r="AI818" s="4"/>
      <c r="AJ818" s="4"/>
      <c r="AK818" s="4"/>
    </row>
    <row r="819" spans="1:37" x14ac:dyDescent="0.2">
      <c r="A819" s="6" t="s">
        <v>4463</v>
      </c>
      <c r="B819" s="7" t="str">
        <f>VLOOKUP(payroll_active[[#This Row],[Full Name]], [1]!all_ppl_post[#Data], 2, 0)</f>
        <v>476547053</v>
      </c>
      <c r="C819" s="8" t="s">
        <v>4464</v>
      </c>
      <c r="D819" s="8" t="s">
        <v>4465</v>
      </c>
      <c r="E819" s="8" t="s">
        <v>1506</v>
      </c>
      <c r="F819" s="8" t="s">
        <v>64</v>
      </c>
      <c r="G819" s="8"/>
      <c r="H819" s="8"/>
      <c r="I819" s="7"/>
      <c r="J819" s="8" t="s">
        <v>1502</v>
      </c>
      <c r="K819" s="8" t="str">
        <f>VLOOKUP(payroll_active[[#This Row],[Works for Corrected Majority]],[1]!Table1[#Data],2,0)</f>
        <v>476549386</v>
      </c>
      <c r="L819" s="8" t="s">
        <v>1502</v>
      </c>
      <c r="M819" s="7" t="str">
        <f>VLOOKUP(payroll_active[[#This Row],[Works for Group -OLD]], [1]!all_groups[#All], 2, 0)</f>
        <v>476549386</v>
      </c>
      <c r="N819" s="6" t="s">
        <v>63</v>
      </c>
      <c r="O819" s="6" t="s">
        <v>62</v>
      </c>
      <c r="P819" s="6" t="s">
        <v>69</v>
      </c>
      <c r="Q819" s="7"/>
      <c r="R819" s="9" t="s">
        <v>10140</v>
      </c>
      <c r="S819" s="9" t="s">
        <v>10137</v>
      </c>
      <c r="T819" s="9" t="s">
        <v>8512</v>
      </c>
      <c r="U819" s="9" t="s">
        <v>10138</v>
      </c>
      <c r="V819" s="9" t="s">
        <v>8501</v>
      </c>
      <c r="W819" s="4"/>
      <c r="AI819" s="4"/>
      <c r="AJ819" s="4"/>
      <c r="AK819" s="4"/>
    </row>
    <row r="820" spans="1:37" x14ac:dyDescent="0.2">
      <c r="A820" s="6" t="s">
        <v>4458</v>
      </c>
      <c r="B820" s="7" t="str">
        <f>VLOOKUP(payroll_active[[#This Row],[Full Name]], [1]!all_ppl_post[#Data], 2, 0)</f>
        <v>476547063</v>
      </c>
      <c r="C820" s="8" t="s">
        <v>4459</v>
      </c>
      <c r="D820" s="8" t="s">
        <v>4460</v>
      </c>
      <c r="E820" s="8" t="s">
        <v>1506</v>
      </c>
      <c r="F820" s="8" t="s">
        <v>64</v>
      </c>
      <c r="G820" s="8"/>
      <c r="H820" s="8"/>
      <c r="I820" s="7"/>
      <c r="J820" s="8" t="s">
        <v>1502</v>
      </c>
      <c r="K820" s="8" t="str">
        <f>VLOOKUP(payroll_active[[#This Row],[Works for Corrected Majority]],[1]!Table1[#Data],2,0)</f>
        <v>476549386</v>
      </c>
      <c r="L820" s="8" t="s">
        <v>1502</v>
      </c>
      <c r="M820" s="7" t="str">
        <f>VLOOKUP(payroll_active[[#This Row],[Works for Group -OLD]], [1]!all_groups[#All], 2, 0)</f>
        <v>476549386</v>
      </c>
      <c r="N820" s="6" t="s">
        <v>63</v>
      </c>
      <c r="O820" s="6" t="s">
        <v>62</v>
      </c>
      <c r="P820" s="6" t="s">
        <v>69</v>
      </c>
      <c r="Q820" s="7"/>
      <c r="R820" s="9" t="s">
        <v>10141</v>
      </c>
      <c r="S820" s="9" t="s">
        <v>10137</v>
      </c>
      <c r="T820" s="9" t="s">
        <v>8512</v>
      </c>
      <c r="U820" s="9" t="s">
        <v>10138</v>
      </c>
      <c r="V820" s="9" t="s">
        <v>8501</v>
      </c>
      <c r="W820" s="4"/>
      <c r="AI820" s="4"/>
      <c r="AJ820" s="4"/>
      <c r="AK820" s="4"/>
    </row>
    <row r="821" spans="1:37" x14ac:dyDescent="0.2">
      <c r="A821" s="6" t="s">
        <v>4433</v>
      </c>
      <c r="B821" s="7" t="str">
        <f>VLOOKUP(payroll_active[[#This Row],[Full Name]], [1]!all_ppl_post[#Data], 2, 0)</f>
        <v>476547105</v>
      </c>
      <c r="C821" s="8" t="s">
        <v>4434</v>
      </c>
      <c r="D821" s="8" t="s">
        <v>4435</v>
      </c>
      <c r="E821" s="8" t="s">
        <v>1506</v>
      </c>
      <c r="F821" s="8" t="s">
        <v>64</v>
      </c>
      <c r="G821" s="8"/>
      <c r="H821" s="8"/>
      <c r="I821" s="7"/>
      <c r="J821" s="8" t="s">
        <v>1502</v>
      </c>
      <c r="K821" s="8" t="str">
        <f>VLOOKUP(payroll_active[[#This Row],[Works for Corrected Majority]],[1]!Table1[#Data],2,0)</f>
        <v>476549386</v>
      </c>
      <c r="L821" s="8" t="s">
        <v>1502</v>
      </c>
      <c r="M821" s="7" t="str">
        <f>VLOOKUP(payroll_active[[#This Row],[Works for Group -OLD]], [1]!all_groups[#All], 2, 0)</f>
        <v>476549386</v>
      </c>
      <c r="N821" s="6" t="s">
        <v>63</v>
      </c>
      <c r="O821" s="6" t="s">
        <v>62</v>
      </c>
      <c r="P821" s="6" t="s">
        <v>69</v>
      </c>
      <c r="Q821" s="7"/>
      <c r="R821" s="9" t="s">
        <v>10142</v>
      </c>
      <c r="S821" s="9" t="s">
        <v>10137</v>
      </c>
      <c r="T821" s="9" t="s">
        <v>8512</v>
      </c>
      <c r="U821" s="9" t="s">
        <v>10138</v>
      </c>
      <c r="V821" s="9" t="s">
        <v>8501</v>
      </c>
      <c r="W821" s="4"/>
      <c r="AI821" s="4"/>
      <c r="AJ821" s="4"/>
      <c r="AK821" s="4"/>
    </row>
    <row r="822" spans="1:37" x14ac:dyDescent="0.2">
      <c r="A822" s="6" t="s">
        <v>4411</v>
      </c>
      <c r="B822" s="7" t="str">
        <f>VLOOKUP(payroll_active[[#This Row],[Full Name]], [1]!all_ppl_post[#Data], 2, 0)</f>
        <v>476547138</v>
      </c>
      <c r="C822" s="8" t="s">
        <v>133</v>
      </c>
      <c r="D822" s="8" t="s">
        <v>4412</v>
      </c>
      <c r="E822" s="8" t="s">
        <v>4413</v>
      </c>
      <c r="F822" s="8" t="s">
        <v>64</v>
      </c>
      <c r="G822" s="8"/>
      <c r="H822" s="8"/>
      <c r="I822" s="7"/>
      <c r="J822" s="8" t="s">
        <v>1502</v>
      </c>
      <c r="K822" s="8" t="str">
        <f>VLOOKUP(payroll_active[[#This Row],[Works for Corrected Majority]],[1]!Table1[#Data],2,0)</f>
        <v>476549386</v>
      </c>
      <c r="L822" s="8" t="s">
        <v>1502</v>
      </c>
      <c r="M822" s="7" t="str">
        <f>VLOOKUP(payroll_active[[#This Row],[Works for Group -OLD]], [1]!all_groups[#All], 2, 0)</f>
        <v>476549386</v>
      </c>
      <c r="N822" s="6" t="s">
        <v>63</v>
      </c>
      <c r="O822" s="6" t="s">
        <v>62</v>
      </c>
      <c r="P822" s="6" t="s">
        <v>69</v>
      </c>
      <c r="Q822" s="7"/>
      <c r="R822" s="9" t="s">
        <v>10143</v>
      </c>
      <c r="S822" s="9" t="s">
        <v>10137</v>
      </c>
      <c r="T822" s="9" t="s">
        <v>8512</v>
      </c>
      <c r="U822" s="9" t="s">
        <v>10144</v>
      </c>
      <c r="V822" s="9" t="s">
        <v>8501</v>
      </c>
      <c r="W822" s="4"/>
      <c r="AI822" s="4"/>
      <c r="AJ822" s="4"/>
      <c r="AK822" s="4"/>
    </row>
    <row r="823" spans="1:37" x14ac:dyDescent="0.2">
      <c r="A823" s="6" t="s">
        <v>1503</v>
      </c>
      <c r="B823" s="7" t="str">
        <f>VLOOKUP(payroll_active[[#This Row],[Full Name]], [1]!all_ppl_post[#Data], 2, 0)</f>
        <v>826426355</v>
      </c>
      <c r="C823" s="8" t="s">
        <v>1504</v>
      </c>
      <c r="D823" s="8" t="s">
        <v>1505</v>
      </c>
      <c r="E823" s="8" t="s">
        <v>1506</v>
      </c>
      <c r="F823" s="8" t="s">
        <v>64</v>
      </c>
      <c r="G823" s="8"/>
      <c r="H823" s="8"/>
      <c r="I823" s="7"/>
      <c r="J823" s="8" t="s">
        <v>1502</v>
      </c>
      <c r="K823" s="8" t="str">
        <f>VLOOKUP(payroll_active[[#This Row],[Works for Corrected Majority]],[1]!Table1[#Data],2,0)</f>
        <v>476549386</v>
      </c>
      <c r="L823" s="8" t="s">
        <v>1502</v>
      </c>
      <c r="M823" s="7" t="str">
        <f>VLOOKUP(payroll_active[[#This Row],[Works for Group -OLD]], [1]!all_groups[#All], 2, 0)</f>
        <v>476549386</v>
      </c>
      <c r="N823" s="6" t="s">
        <v>63</v>
      </c>
      <c r="O823" s="6" t="s">
        <v>62</v>
      </c>
      <c r="P823" s="6" t="s">
        <v>69</v>
      </c>
      <c r="Q823" s="7"/>
      <c r="R823" s="9" t="s">
        <v>10136</v>
      </c>
      <c r="S823" s="9" t="s">
        <v>10137</v>
      </c>
      <c r="T823" s="9" t="s">
        <v>8512</v>
      </c>
      <c r="U823" s="9" t="s">
        <v>10138</v>
      </c>
      <c r="V823" s="9" t="s">
        <v>8501</v>
      </c>
      <c r="W823" s="4"/>
      <c r="AI823" s="4"/>
      <c r="AJ823" s="4"/>
      <c r="AK823" s="4"/>
    </row>
    <row r="824" spans="1:37" x14ac:dyDescent="0.2">
      <c r="A824" s="6" t="s">
        <v>392</v>
      </c>
      <c r="B824" s="7" t="str">
        <f>VLOOKUP(payroll_active[[#This Row],[Full Name]], [1]!all_ppl_post[#Data], 2, 0)</f>
        <v>1042183517</v>
      </c>
      <c r="C824" s="8" t="s">
        <v>393</v>
      </c>
      <c r="D824" s="8" t="s">
        <v>394</v>
      </c>
      <c r="E824" s="8" t="s">
        <v>395</v>
      </c>
      <c r="F824" s="8" t="s">
        <v>64</v>
      </c>
      <c r="G824" s="8"/>
      <c r="H824" s="8"/>
      <c r="I824" s="7"/>
      <c r="J824" s="8" t="s">
        <v>391</v>
      </c>
      <c r="K824" s="8" t="str">
        <f>VLOOKUP(payroll_active[[#This Row],[Works for Corrected Majority]],[1]!Table1[#Data],2,0)</f>
        <v>476549390</v>
      </c>
      <c r="L824" s="8" t="s">
        <v>391</v>
      </c>
      <c r="M824" s="7" t="str">
        <f>VLOOKUP(payroll_active[[#This Row],[Works for Group -OLD]], [1]!all_groups[#All], 2, 0)</f>
        <v>476549390</v>
      </c>
      <c r="N824" s="6" t="s">
        <v>63</v>
      </c>
      <c r="O824" s="6" t="s">
        <v>62</v>
      </c>
      <c r="P824" s="6" t="s">
        <v>69</v>
      </c>
      <c r="Q824" s="7"/>
      <c r="R824" s="9" t="s">
        <v>9502</v>
      </c>
      <c r="S824" s="9" t="s">
        <v>9480</v>
      </c>
      <c r="T824" s="9" t="s">
        <v>8512</v>
      </c>
      <c r="U824" s="9" t="s">
        <v>9492</v>
      </c>
      <c r="V824" s="9" t="s">
        <v>8501</v>
      </c>
      <c r="W824" s="4"/>
      <c r="AI824" s="4"/>
      <c r="AJ824" s="4"/>
      <c r="AK824" s="4"/>
    </row>
    <row r="825" spans="1:37" x14ac:dyDescent="0.2">
      <c r="A825" s="6" t="s">
        <v>7253</v>
      </c>
      <c r="B825" s="7" t="str">
        <f>VLOOKUP(payroll_active[[#This Row],[Full Name]], [1]!all_ppl_post[#Data], 2, 0)</f>
        <v>476543340</v>
      </c>
      <c r="C825" s="8" t="s">
        <v>7254</v>
      </c>
      <c r="D825" s="8" t="s">
        <v>7255</v>
      </c>
      <c r="E825" s="8" t="s">
        <v>916</v>
      </c>
      <c r="F825" s="8" t="s">
        <v>64</v>
      </c>
      <c r="G825" s="8"/>
      <c r="H825" s="8"/>
      <c r="I825" s="7"/>
      <c r="J825" s="8" t="s">
        <v>391</v>
      </c>
      <c r="K825" s="8" t="str">
        <f>VLOOKUP(payroll_active[[#This Row],[Works for Corrected Majority]],[1]!Table1[#Data],2,0)</f>
        <v>476549390</v>
      </c>
      <c r="L825" s="8" t="s">
        <v>391</v>
      </c>
      <c r="M825" s="7" t="str">
        <f>VLOOKUP(payroll_active[[#This Row],[Works for Group -OLD]], [1]!all_groups[#All], 2, 0)</f>
        <v>476549390</v>
      </c>
      <c r="N825" s="6" t="s">
        <v>63</v>
      </c>
      <c r="O825" s="6" t="s">
        <v>62</v>
      </c>
      <c r="P825" s="6" t="s">
        <v>69</v>
      </c>
      <c r="Q825" s="7"/>
      <c r="R825" s="9" t="s">
        <v>9479</v>
      </c>
      <c r="S825" s="9" t="s">
        <v>9480</v>
      </c>
      <c r="T825" s="9" t="s">
        <v>8512</v>
      </c>
      <c r="U825" s="9" t="s">
        <v>8761</v>
      </c>
      <c r="V825" s="9" t="s">
        <v>8501</v>
      </c>
      <c r="W825" s="4"/>
      <c r="AI825" s="4"/>
      <c r="AJ825" s="4"/>
      <c r="AK825" s="4"/>
    </row>
    <row r="826" spans="1:37" x14ac:dyDescent="0.2">
      <c r="A826" s="6" t="s">
        <v>7166</v>
      </c>
      <c r="B826" s="7" t="str">
        <f>VLOOKUP(payroll_active[[#This Row],[Full Name]], [1]!all_ppl_post[#Data], 2, 0)</f>
        <v>476543413</v>
      </c>
      <c r="C826" s="8" t="s">
        <v>3555</v>
      </c>
      <c r="D826" s="8" t="s">
        <v>7167</v>
      </c>
      <c r="E826" s="8" t="s">
        <v>6813</v>
      </c>
      <c r="F826" s="8" t="s">
        <v>64</v>
      </c>
      <c r="G826" s="8"/>
      <c r="H826" s="8"/>
      <c r="I826" s="7"/>
      <c r="J826" s="8" t="s">
        <v>391</v>
      </c>
      <c r="K826" s="8" t="str">
        <f>VLOOKUP(payroll_active[[#This Row],[Works for Corrected Majority]],[1]!Table1[#Data],2,0)</f>
        <v>476549390</v>
      </c>
      <c r="L826" s="8" t="s">
        <v>391</v>
      </c>
      <c r="M826" s="7" t="str">
        <f>VLOOKUP(payroll_active[[#This Row],[Works for Group -OLD]], [1]!all_groups[#All], 2, 0)</f>
        <v>476549390</v>
      </c>
      <c r="N826" s="6" t="s">
        <v>63</v>
      </c>
      <c r="O826" s="6" t="s">
        <v>62</v>
      </c>
      <c r="P826" s="6" t="s">
        <v>69</v>
      </c>
      <c r="Q826" s="7"/>
      <c r="R826" s="9" t="s">
        <v>9481</v>
      </c>
      <c r="S826" s="9" t="s">
        <v>9480</v>
      </c>
      <c r="T826" s="9" t="s">
        <v>8512</v>
      </c>
      <c r="U826" s="9" t="s">
        <v>9482</v>
      </c>
      <c r="V826" s="9" t="s">
        <v>8501</v>
      </c>
      <c r="W826" s="4"/>
      <c r="AI826" s="4"/>
      <c r="AJ826" s="4"/>
      <c r="AK826" s="4"/>
    </row>
    <row r="827" spans="1:37" x14ac:dyDescent="0.2">
      <c r="A827" s="6" t="s">
        <v>7149</v>
      </c>
      <c r="B827" s="7" t="str">
        <f>VLOOKUP(payroll_active[[#This Row],[Full Name]], [1]!all_ppl_post[#Data], 2, 0)</f>
        <v>476543423</v>
      </c>
      <c r="C827" s="8" t="s">
        <v>7150</v>
      </c>
      <c r="D827" s="8" t="s">
        <v>7151</v>
      </c>
      <c r="E827" s="8" t="s">
        <v>2187</v>
      </c>
      <c r="F827" s="8" t="s">
        <v>64</v>
      </c>
      <c r="G827" s="8"/>
      <c r="H827" s="8"/>
      <c r="I827" s="7"/>
      <c r="J827" s="8" t="s">
        <v>391</v>
      </c>
      <c r="K827" s="8" t="str">
        <f>VLOOKUP(payroll_active[[#This Row],[Works for Corrected Majority]],[1]!Table1[#Data],2,0)</f>
        <v>476549390</v>
      </c>
      <c r="L827" s="8" t="s">
        <v>391</v>
      </c>
      <c r="M827" s="7" t="str">
        <f>VLOOKUP(payroll_active[[#This Row],[Works for Group -OLD]], [1]!all_groups[#All], 2, 0)</f>
        <v>476549390</v>
      </c>
      <c r="N827" s="6" t="s">
        <v>63</v>
      </c>
      <c r="O827" s="6" t="s">
        <v>62</v>
      </c>
      <c r="P827" s="6" t="s">
        <v>69</v>
      </c>
      <c r="Q827" s="7"/>
      <c r="R827" s="9" t="s">
        <v>9484</v>
      </c>
      <c r="S827" s="9" t="s">
        <v>9480</v>
      </c>
      <c r="T827" s="9" t="s">
        <v>8512</v>
      </c>
      <c r="U827" s="9" t="s">
        <v>9485</v>
      </c>
      <c r="V827" s="9" t="s">
        <v>8501</v>
      </c>
      <c r="W827" s="4"/>
      <c r="AI827" s="4"/>
      <c r="AJ827" s="4"/>
      <c r="AK827" s="4"/>
    </row>
    <row r="828" spans="1:37" x14ac:dyDescent="0.2">
      <c r="A828" s="6" t="s">
        <v>7136</v>
      </c>
      <c r="B828" s="7" t="str">
        <f>VLOOKUP(payroll_active[[#This Row],[Full Name]], [1]!all_ppl_post[#Data], 2, 0)</f>
        <v>476543432</v>
      </c>
      <c r="C828" s="8" t="s">
        <v>7137</v>
      </c>
      <c r="D828" s="8" t="s">
        <v>7138</v>
      </c>
      <c r="E828" s="8" t="s">
        <v>2187</v>
      </c>
      <c r="F828" s="8" t="s">
        <v>64</v>
      </c>
      <c r="G828" s="8"/>
      <c r="H828" s="8"/>
      <c r="I828" s="7"/>
      <c r="J828" s="8" t="s">
        <v>391</v>
      </c>
      <c r="K828" s="8" t="str">
        <f>VLOOKUP(payroll_active[[#This Row],[Works for Corrected Majority]],[1]!Table1[#Data],2,0)</f>
        <v>476549390</v>
      </c>
      <c r="L828" s="8" t="s">
        <v>391</v>
      </c>
      <c r="M828" s="7" t="str">
        <f>VLOOKUP(payroll_active[[#This Row],[Works for Group -OLD]], [1]!all_groups[#All], 2, 0)</f>
        <v>476549390</v>
      </c>
      <c r="N828" s="6" t="s">
        <v>63</v>
      </c>
      <c r="O828" s="6" t="s">
        <v>62</v>
      </c>
      <c r="P828" s="6" t="s">
        <v>69</v>
      </c>
      <c r="Q828" s="7"/>
      <c r="R828" s="9" t="s">
        <v>9486</v>
      </c>
      <c r="S828" s="9" t="s">
        <v>9480</v>
      </c>
      <c r="T828" s="9" t="s">
        <v>8512</v>
      </c>
      <c r="U828" s="9" t="s">
        <v>9485</v>
      </c>
      <c r="V828" s="9" t="s">
        <v>8501</v>
      </c>
      <c r="W828" s="4"/>
      <c r="AI828" s="4"/>
      <c r="AJ828" s="4"/>
      <c r="AK828" s="4"/>
    </row>
    <row r="829" spans="1:37" x14ac:dyDescent="0.2">
      <c r="A829" s="6" t="s">
        <v>7127</v>
      </c>
      <c r="B829" s="7" t="str">
        <f>VLOOKUP(payroll_active[[#This Row],[Full Name]], [1]!all_ppl_post[#Data], 2, 0)</f>
        <v>476543440</v>
      </c>
      <c r="C829" s="8" t="s">
        <v>6699</v>
      </c>
      <c r="D829" s="8" t="s">
        <v>7128</v>
      </c>
      <c r="E829" s="8" t="s">
        <v>6813</v>
      </c>
      <c r="F829" s="8" t="s">
        <v>64</v>
      </c>
      <c r="G829" s="8"/>
      <c r="H829" s="8"/>
      <c r="I829" s="7"/>
      <c r="J829" s="8" t="s">
        <v>391</v>
      </c>
      <c r="K829" s="8" t="str">
        <f>VLOOKUP(payroll_active[[#This Row],[Works for Corrected Majority]],[1]!Table1[#Data],2,0)</f>
        <v>476549390</v>
      </c>
      <c r="L829" s="8" t="s">
        <v>391</v>
      </c>
      <c r="M829" s="7" t="str">
        <f>VLOOKUP(payroll_active[[#This Row],[Works for Group -OLD]], [1]!all_groups[#All], 2, 0)</f>
        <v>476549390</v>
      </c>
      <c r="N829" s="6" t="s">
        <v>63</v>
      </c>
      <c r="O829" s="6" t="s">
        <v>62</v>
      </c>
      <c r="P829" s="6" t="s">
        <v>69</v>
      </c>
      <c r="Q829" s="7"/>
      <c r="R829" s="9" t="s">
        <v>9487</v>
      </c>
      <c r="S829" s="9" t="s">
        <v>9480</v>
      </c>
      <c r="T829" s="9" t="s">
        <v>8512</v>
      </c>
      <c r="U829" s="9" t="s">
        <v>9482</v>
      </c>
      <c r="V829" s="9" t="s">
        <v>8501</v>
      </c>
      <c r="W829" s="4"/>
      <c r="AI829" s="4"/>
      <c r="AJ829" s="4"/>
      <c r="AK829" s="4"/>
    </row>
    <row r="830" spans="1:37" x14ac:dyDescent="0.2">
      <c r="A830" s="6" t="s">
        <v>7086</v>
      </c>
      <c r="B830" s="7" t="str">
        <f>VLOOKUP(payroll_active[[#This Row],[Full Name]], [1]!all_ppl_post[#Data], 2, 0)</f>
        <v>476543461</v>
      </c>
      <c r="C830" s="8" t="s">
        <v>7087</v>
      </c>
      <c r="D830" s="8" t="s">
        <v>7088</v>
      </c>
      <c r="E830" s="8" t="s">
        <v>3574</v>
      </c>
      <c r="F830" s="8" t="s">
        <v>64</v>
      </c>
      <c r="G830" s="8"/>
      <c r="H830" s="8"/>
      <c r="I830" s="7"/>
      <c r="J830" s="8" t="s">
        <v>391</v>
      </c>
      <c r="K830" s="8" t="str">
        <f>VLOOKUP(payroll_active[[#This Row],[Works for Corrected Majority]],[1]!Table1[#Data],2,0)</f>
        <v>476549390</v>
      </c>
      <c r="L830" s="8" t="s">
        <v>391</v>
      </c>
      <c r="M830" s="7" t="str">
        <f>VLOOKUP(payroll_active[[#This Row],[Works for Group -OLD]], [1]!all_groups[#All], 2, 0)</f>
        <v>476549390</v>
      </c>
      <c r="N830" s="6" t="s">
        <v>63</v>
      </c>
      <c r="O830" s="6" t="s">
        <v>62</v>
      </c>
      <c r="P830" s="6" t="s">
        <v>69</v>
      </c>
      <c r="Q830" s="7"/>
      <c r="R830" s="9" t="s">
        <v>9488</v>
      </c>
      <c r="S830" s="9" t="s">
        <v>9480</v>
      </c>
      <c r="T830" s="9" t="s">
        <v>8512</v>
      </c>
      <c r="U830" s="9" t="s">
        <v>9358</v>
      </c>
      <c r="V830" s="9" t="s">
        <v>8501</v>
      </c>
      <c r="W830" s="4"/>
      <c r="AI830" s="4"/>
      <c r="AJ830" s="4"/>
      <c r="AK830" s="4"/>
    </row>
    <row r="831" spans="1:37" x14ac:dyDescent="0.2">
      <c r="A831" s="6" t="s">
        <v>6974</v>
      </c>
      <c r="B831" s="7" t="str">
        <f>VLOOKUP(payroll_active[[#This Row],[Full Name]], [1]!all_ppl_post[#Data], 2, 0)</f>
        <v>476543592</v>
      </c>
      <c r="C831" s="8" t="s">
        <v>6975</v>
      </c>
      <c r="D831" s="8" t="s">
        <v>6976</v>
      </c>
      <c r="E831" s="8" t="s">
        <v>395</v>
      </c>
      <c r="F831" s="8" t="s">
        <v>64</v>
      </c>
      <c r="G831" s="8"/>
      <c r="H831" s="8"/>
      <c r="I831" s="7"/>
      <c r="J831" s="8" t="s">
        <v>391</v>
      </c>
      <c r="K831" s="8" t="str">
        <f>VLOOKUP(payroll_active[[#This Row],[Works for Corrected Majority]],[1]!Table1[#Data],2,0)</f>
        <v>476549390</v>
      </c>
      <c r="L831" s="8" t="s">
        <v>391</v>
      </c>
      <c r="M831" s="7" t="str">
        <f>VLOOKUP(payroll_active[[#This Row],[Works for Group -OLD]], [1]!all_groups[#All], 2, 0)</f>
        <v>476549390</v>
      </c>
      <c r="N831" s="6" t="s">
        <v>63</v>
      </c>
      <c r="O831" s="6" t="s">
        <v>62</v>
      </c>
      <c r="P831" s="6" t="s">
        <v>69</v>
      </c>
      <c r="Q831" s="7"/>
      <c r="R831" s="9" t="s">
        <v>9491</v>
      </c>
      <c r="S831" s="9" t="s">
        <v>9480</v>
      </c>
      <c r="T831" s="9" t="s">
        <v>8512</v>
      </c>
      <c r="U831" s="9" t="s">
        <v>9492</v>
      </c>
      <c r="V831" s="9" t="s">
        <v>8501</v>
      </c>
      <c r="W831" s="4"/>
      <c r="AI831" s="4"/>
      <c r="AJ831" s="4"/>
      <c r="AK831" s="4"/>
    </row>
    <row r="832" spans="1:37" x14ac:dyDescent="0.2">
      <c r="A832" s="6" t="s">
        <v>6961</v>
      </c>
      <c r="B832" s="7" t="str">
        <f>VLOOKUP(payroll_active[[#This Row],[Full Name]], [1]!all_ppl_post[#Data], 2, 0)</f>
        <v>476543600</v>
      </c>
      <c r="C832" s="8" t="s">
        <v>6962</v>
      </c>
      <c r="D832" s="8" t="s">
        <v>6963</v>
      </c>
      <c r="E832" s="8" t="s">
        <v>2187</v>
      </c>
      <c r="F832" s="8" t="s">
        <v>64</v>
      </c>
      <c r="G832" s="8"/>
      <c r="H832" s="8"/>
      <c r="I832" s="7"/>
      <c r="J832" s="8" t="s">
        <v>391</v>
      </c>
      <c r="K832" s="8" t="str">
        <f>VLOOKUP(payroll_active[[#This Row],[Works for Corrected Majority]],[1]!Table1[#Data],2,0)</f>
        <v>476549390</v>
      </c>
      <c r="L832" s="8" t="s">
        <v>391</v>
      </c>
      <c r="M832" s="7" t="str">
        <f>VLOOKUP(payroll_active[[#This Row],[Works for Group -OLD]], [1]!all_groups[#All], 2, 0)</f>
        <v>476549390</v>
      </c>
      <c r="N832" s="6" t="s">
        <v>63</v>
      </c>
      <c r="O832" s="6" t="s">
        <v>62</v>
      </c>
      <c r="P832" s="6" t="s">
        <v>69</v>
      </c>
      <c r="Q832" s="7"/>
      <c r="R832" s="9" t="s">
        <v>9493</v>
      </c>
      <c r="S832" s="9" t="s">
        <v>9480</v>
      </c>
      <c r="T832" s="9" t="s">
        <v>8512</v>
      </c>
      <c r="U832" s="9" t="s">
        <v>9485</v>
      </c>
      <c r="V832" s="9" t="s">
        <v>8501</v>
      </c>
      <c r="W832" s="4"/>
      <c r="AI832" s="4"/>
      <c r="AJ832" s="4"/>
      <c r="AK832" s="4"/>
    </row>
    <row r="833" spans="1:37" x14ac:dyDescent="0.2">
      <c r="A833" s="6" t="s">
        <v>6941</v>
      </c>
      <c r="B833" s="7" t="str">
        <f>VLOOKUP(payroll_active[[#This Row],[Full Name]], [1]!all_ppl_post[#Data], 2, 0)</f>
        <v>476543608</v>
      </c>
      <c r="C833" s="8" t="s">
        <v>6942</v>
      </c>
      <c r="D833" s="8" t="s">
        <v>3259</v>
      </c>
      <c r="E833" s="8" t="s">
        <v>6834</v>
      </c>
      <c r="F833" s="8" t="s">
        <v>64</v>
      </c>
      <c r="G833" s="8"/>
      <c r="H833" s="8"/>
      <c r="I833" s="7"/>
      <c r="J833" s="8" t="s">
        <v>391</v>
      </c>
      <c r="K833" s="8" t="str">
        <f>VLOOKUP(payroll_active[[#This Row],[Works for Corrected Majority]],[1]!Table1[#Data],2,0)</f>
        <v>476549390</v>
      </c>
      <c r="L833" s="8" t="s">
        <v>391</v>
      </c>
      <c r="M833" s="7" t="str">
        <f>VLOOKUP(payroll_active[[#This Row],[Works for Group -OLD]], [1]!all_groups[#All], 2, 0)</f>
        <v>476549390</v>
      </c>
      <c r="N833" s="6" t="s">
        <v>63</v>
      </c>
      <c r="O833" s="6" t="s">
        <v>62</v>
      </c>
      <c r="P833" s="6" t="s">
        <v>69</v>
      </c>
      <c r="Q833" s="7"/>
      <c r="R833" s="9" t="s">
        <v>9494</v>
      </c>
      <c r="S833" s="9" t="s">
        <v>9480</v>
      </c>
      <c r="T833" s="9" t="s">
        <v>8512</v>
      </c>
      <c r="U833" s="9" t="s">
        <v>9495</v>
      </c>
      <c r="V833" s="9" t="s">
        <v>8501</v>
      </c>
      <c r="W833" s="4"/>
      <c r="AI833" s="4"/>
      <c r="AJ833" s="4"/>
      <c r="AK833" s="4"/>
    </row>
    <row r="834" spans="1:37" x14ac:dyDescent="0.2">
      <c r="A834" s="6" t="s">
        <v>6914</v>
      </c>
      <c r="B834" s="7" t="str">
        <f>VLOOKUP(payroll_active[[#This Row],[Full Name]], [1]!all_ppl_post[#Data], 2, 0)</f>
        <v>476543639</v>
      </c>
      <c r="C834" s="8" t="s">
        <v>6915</v>
      </c>
      <c r="D834" s="8" t="s">
        <v>6916</v>
      </c>
      <c r="E834" s="8" t="s">
        <v>6917</v>
      </c>
      <c r="F834" s="8" t="s">
        <v>64</v>
      </c>
      <c r="G834" s="8"/>
      <c r="H834" s="8"/>
      <c r="I834" s="7"/>
      <c r="J834" s="8" t="s">
        <v>391</v>
      </c>
      <c r="K834" s="8" t="str">
        <f>VLOOKUP(payroll_active[[#This Row],[Works for Corrected Majority]],[1]!Table1[#Data],2,0)</f>
        <v>476549390</v>
      </c>
      <c r="L834" s="8" t="s">
        <v>391</v>
      </c>
      <c r="M834" s="7" t="str">
        <f>VLOOKUP(payroll_active[[#This Row],[Works for Group -OLD]], [1]!all_groups[#All], 2, 0)</f>
        <v>476549390</v>
      </c>
      <c r="N834" s="6" t="s">
        <v>63</v>
      </c>
      <c r="O834" s="6" t="s">
        <v>62</v>
      </c>
      <c r="P834" s="6" t="s">
        <v>69</v>
      </c>
      <c r="Q834" s="7"/>
      <c r="R834" s="9" t="s">
        <v>9497</v>
      </c>
      <c r="S834" s="9" t="s">
        <v>9480</v>
      </c>
      <c r="T834" s="9" t="s">
        <v>8512</v>
      </c>
      <c r="U834" s="9" t="s">
        <v>9498</v>
      </c>
      <c r="V834" s="9" t="s">
        <v>8501</v>
      </c>
      <c r="W834" s="4"/>
      <c r="AI834" s="4"/>
      <c r="AJ834" s="4"/>
      <c r="AK834" s="4"/>
    </row>
    <row r="835" spans="1:37" x14ac:dyDescent="0.2">
      <c r="A835" s="6" t="s">
        <v>6832</v>
      </c>
      <c r="B835" s="7" t="str">
        <f>VLOOKUP(payroll_active[[#This Row],[Full Name]], [1]!all_ppl_post[#Data], 2, 0)</f>
        <v>476543718</v>
      </c>
      <c r="C835" s="8" t="s">
        <v>3957</v>
      </c>
      <c r="D835" s="8" t="s">
        <v>6833</v>
      </c>
      <c r="E835" s="8" t="s">
        <v>6834</v>
      </c>
      <c r="F835" s="8" t="s">
        <v>64</v>
      </c>
      <c r="G835" s="8"/>
      <c r="H835" s="8"/>
      <c r="I835" s="7"/>
      <c r="J835" s="8" t="s">
        <v>391</v>
      </c>
      <c r="K835" s="8" t="str">
        <f>VLOOKUP(payroll_active[[#This Row],[Works for Corrected Majority]],[1]!Table1[#Data],2,0)</f>
        <v>476549390</v>
      </c>
      <c r="L835" s="8" t="s">
        <v>391</v>
      </c>
      <c r="M835" s="7" t="str">
        <f>VLOOKUP(payroll_active[[#This Row],[Works for Group -OLD]], [1]!all_groups[#All], 2, 0)</f>
        <v>476549390</v>
      </c>
      <c r="N835" s="6" t="s">
        <v>63</v>
      </c>
      <c r="O835" s="6" t="s">
        <v>62</v>
      </c>
      <c r="P835" s="6" t="s">
        <v>69</v>
      </c>
      <c r="Q835" s="7"/>
      <c r="R835" s="9" t="s">
        <v>9499</v>
      </c>
      <c r="S835" s="9" t="s">
        <v>9480</v>
      </c>
      <c r="T835" s="9" t="s">
        <v>8512</v>
      </c>
      <c r="U835" s="9" t="s">
        <v>9495</v>
      </c>
      <c r="V835" s="9" t="s">
        <v>8501</v>
      </c>
      <c r="W835" s="4"/>
      <c r="AI835" s="4"/>
      <c r="AJ835" s="4"/>
      <c r="AK835" s="4"/>
    </row>
    <row r="836" spans="1:37" x14ac:dyDescent="0.2">
      <c r="A836" s="6" t="s">
        <v>6819</v>
      </c>
      <c r="B836" s="7" t="str">
        <f>VLOOKUP(payroll_active[[#This Row],[Full Name]], [1]!all_ppl_post[#Data], 2, 0)</f>
        <v>476543740</v>
      </c>
      <c r="C836" s="8" t="s">
        <v>6411</v>
      </c>
      <c r="D836" s="8" t="s">
        <v>6820</v>
      </c>
      <c r="E836" s="8" t="s">
        <v>2187</v>
      </c>
      <c r="F836" s="8" t="s">
        <v>64</v>
      </c>
      <c r="G836" s="8"/>
      <c r="H836" s="8"/>
      <c r="I836" s="7"/>
      <c r="J836" s="8" t="s">
        <v>391</v>
      </c>
      <c r="K836" s="8" t="str">
        <f>VLOOKUP(payroll_active[[#This Row],[Works for Corrected Majority]],[1]!Table1[#Data],2,0)</f>
        <v>476549390</v>
      </c>
      <c r="L836" s="8" t="s">
        <v>391</v>
      </c>
      <c r="M836" s="7" t="str">
        <f>VLOOKUP(payroll_active[[#This Row],[Works for Group -OLD]], [1]!all_groups[#All], 2, 0)</f>
        <v>476549390</v>
      </c>
      <c r="N836" s="6" t="s">
        <v>63</v>
      </c>
      <c r="O836" s="6" t="s">
        <v>62</v>
      </c>
      <c r="P836" s="6" t="s">
        <v>69</v>
      </c>
      <c r="Q836" s="7"/>
      <c r="R836" s="9" t="s">
        <v>9500</v>
      </c>
      <c r="S836" s="9" t="s">
        <v>9480</v>
      </c>
      <c r="T836" s="9" t="s">
        <v>8512</v>
      </c>
      <c r="U836" s="9" t="s">
        <v>9485</v>
      </c>
      <c r="V836" s="9" t="s">
        <v>8501</v>
      </c>
      <c r="W836" s="4"/>
      <c r="AI836" s="4"/>
      <c r="AJ836" s="4"/>
      <c r="AK836" s="4"/>
    </row>
    <row r="837" spans="1:37" x14ac:dyDescent="0.2">
      <c r="A837" s="6" t="s">
        <v>6811</v>
      </c>
      <c r="B837" s="7" t="str">
        <f>VLOOKUP(payroll_active[[#This Row],[Full Name]], [1]!all_ppl_post[#Data], 2, 0)</f>
        <v>476543750</v>
      </c>
      <c r="C837" s="8" t="s">
        <v>2566</v>
      </c>
      <c r="D837" s="8" t="s">
        <v>6812</v>
      </c>
      <c r="E837" s="8" t="s">
        <v>6813</v>
      </c>
      <c r="F837" s="8" t="s">
        <v>64</v>
      </c>
      <c r="G837" s="8"/>
      <c r="H837" s="8"/>
      <c r="I837" s="7"/>
      <c r="J837" s="8" t="s">
        <v>391</v>
      </c>
      <c r="K837" s="8" t="str">
        <f>VLOOKUP(payroll_active[[#This Row],[Works for Corrected Majority]],[1]!Table1[#Data],2,0)</f>
        <v>476549390</v>
      </c>
      <c r="L837" s="8" t="s">
        <v>391</v>
      </c>
      <c r="M837" s="7" t="str">
        <f>VLOOKUP(payroll_active[[#This Row],[Works for Group -OLD]], [1]!all_groups[#All], 2, 0)</f>
        <v>476549390</v>
      </c>
      <c r="N837" s="6" t="s">
        <v>63</v>
      </c>
      <c r="O837" s="6" t="s">
        <v>62</v>
      </c>
      <c r="P837" s="6" t="s">
        <v>69</v>
      </c>
      <c r="Q837" s="7"/>
      <c r="R837" s="9" t="s">
        <v>9501</v>
      </c>
      <c r="S837" s="9" t="s">
        <v>9480</v>
      </c>
      <c r="T837" s="9" t="s">
        <v>8512</v>
      </c>
      <c r="U837" s="9" t="s">
        <v>9482</v>
      </c>
      <c r="V837" s="9" t="s">
        <v>8501</v>
      </c>
      <c r="W837" s="4"/>
      <c r="AI837" s="4"/>
      <c r="AJ837" s="4"/>
      <c r="AK837" s="4"/>
    </row>
    <row r="838" spans="1:37" x14ac:dyDescent="0.2">
      <c r="A838" s="6" t="s">
        <v>5900</v>
      </c>
      <c r="B838" s="7" t="str">
        <f>VLOOKUP(payroll_active[[#This Row],[Full Name]], [1]!all_ppl_post[#Data], 2, 0)</f>
        <v>476544918</v>
      </c>
      <c r="C838" s="8" t="s">
        <v>5901</v>
      </c>
      <c r="D838" s="8" t="s">
        <v>5902</v>
      </c>
      <c r="E838" s="8" t="s">
        <v>5903</v>
      </c>
      <c r="F838" s="8" t="s">
        <v>64</v>
      </c>
      <c r="G838" s="8"/>
      <c r="H838" s="8"/>
      <c r="I838" s="7"/>
      <c r="J838" s="8" t="s">
        <v>391</v>
      </c>
      <c r="K838" s="8" t="str">
        <f>VLOOKUP(payroll_active[[#This Row],[Works for Corrected Majority]],[1]!Table1[#Data],2,0)</f>
        <v>476549390</v>
      </c>
      <c r="L838" s="8" t="s">
        <v>391</v>
      </c>
      <c r="M838" s="7" t="str">
        <f>VLOOKUP(payroll_active[[#This Row],[Works for Group -OLD]], [1]!all_groups[#All], 2, 0)</f>
        <v>476549390</v>
      </c>
      <c r="N838" s="6" t="s">
        <v>63</v>
      </c>
      <c r="O838" s="6" t="s">
        <v>62</v>
      </c>
      <c r="P838" s="6" t="s">
        <v>69</v>
      </c>
      <c r="Q838" s="7"/>
      <c r="R838" s="9" t="s">
        <v>9489</v>
      </c>
      <c r="S838" s="9" t="s">
        <v>9480</v>
      </c>
      <c r="T838" s="9" t="s">
        <v>8512</v>
      </c>
      <c r="U838" s="9" t="s">
        <v>9490</v>
      </c>
      <c r="V838" s="9" t="s">
        <v>8501</v>
      </c>
      <c r="W838" s="4"/>
      <c r="AI838" s="4"/>
      <c r="AJ838" s="4"/>
      <c r="AK838" s="4"/>
    </row>
    <row r="839" spans="1:37" x14ac:dyDescent="0.2">
      <c r="A839" s="6" t="s">
        <v>3670</v>
      </c>
      <c r="B839" s="7" t="str">
        <f>VLOOKUP(payroll_active[[#This Row],[Full Name]], [1]!all_ppl_post[#Data], 2, 0)</f>
        <v>567678637</v>
      </c>
      <c r="C839" s="8" t="s">
        <v>3671</v>
      </c>
      <c r="D839" s="8" t="s">
        <v>3672</v>
      </c>
      <c r="E839" s="8" t="s">
        <v>350</v>
      </c>
      <c r="F839" s="8" t="s">
        <v>64</v>
      </c>
      <c r="G839" s="8"/>
      <c r="H839" s="8"/>
      <c r="I839" s="7"/>
      <c r="J839" s="8" t="s">
        <v>391</v>
      </c>
      <c r="K839" s="8" t="str">
        <f>VLOOKUP(payroll_active[[#This Row],[Works for Corrected Majority]],[1]!Table1[#Data],2,0)</f>
        <v>476549390</v>
      </c>
      <c r="L839" s="8" t="s">
        <v>391</v>
      </c>
      <c r="M839" s="7" t="str">
        <f>VLOOKUP(payroll_active[[#This Row],[Works for Group -OLD]], [1]!all_groups[#All], 2, 0)</f>
        <v>476549390</v>
      </c>
      <c r="N839" s="6" t="s">
        <v>63</v>
      </c>
      <c r="O839" s="6" t="s">
        <v>62</v>
      </c>
      <c r="P839" s="6" t="s">
        <v>69</v>
      </c>
      <c r="Q839" s="7"/>
      <c r="R839" s="9" t="s">
        <v>9483</v>
      </c>
      <c r="S839" s="9" t="s">
        <v>9480</v>
      </c>
      <c r="T839" s="9" t="s">
        <v>8512</v>
      </c>
      <c r="U839" s="9" t="s">
        <v>8578</v>
      </c>
      <c r="V839" s="9" t="s">
        <v>8501</v>
      </c>
      <c r="W839" s="4"/>
      <c r="AI839" s="4"/>
      <c r="AJ839" s="4"/>
      <c r="AK839" s="4"/>
    </row>
    <row r="840" spans="1:37" x14ac:dyDescent="0.2">
      <c r="A840" s="6" t="s">
        <v>2185</v>
      </c>
      <c r="B840" s="7" t="str">
        <f>VLOOKUP(payroll_active[[#This Row],[Full Name]], [1]!all_ppl_post[#Data], 2, 0)</f>
        <v>681225369</v>
      </c>
      <c r="C840" s="8" t="s">
        <v>992</v>
      </c>
      <c r="D840" s="8" t="s">
        <v>2186</v>
      </c>
      <c r="E840" s="8" t="s">
        <v>2187</v>
      </c>
      <c r="F840" s="8" t="s">
        <v>64</v>
      </c>
      <c r="G840" s="8"/>
      <c r="H840" s="8"/>
      <c r="I840" s="7"/>
      <c r="J840" s="8" t="s">
        <v>391</v>
      </c>
      <c r="K840" s="8" t="str">
        <f>VLOOKUP(payroll_active[[#This Row],[Works for Corrected Majority]],[1]!Table1[#Data],2,0)</f>
        <v>476549390</v>
      </c>
      <c r="L840" s="8" t="s">
        <v>391</v>
      </c>
      <c r="M840" s="7" t="str">
        <f>VLOOKUP(payroll_active[[#This Row],[Works for Group -OLD]], [1]!all_groups[#All], 2, 0)</f>
        <v>476549390</v>
      </c>
      <c r="N840" s="6" t="s">
        <v>63</v>
      </c>
      <c r="O840" s="6" t="s">
        <v>62</v>
      </c>
      <c r="P840" s="6" t="s">
        <v>69</v>
      </c>
      <c r="Q840" s="7"/>
      <c r="R840" s="9" t="s">
        <v>9496</v>
      </c>
      <c r="S840" s="9" t="s">
        <v>9480</v>
      </c>
      <c r="T840" s="9" t="s">
        <v>8512</v>
      </c>
      <c r="U840" s="9" t="s">
        <v>9485</v>
      </c>
      <c r="V840" s="9" t="s">
        <v>8501</v>
      </c>
      <c r="W840" s="4"/>
      <c r="AI840" s="4"/>
      <c r="AJ840" s="4"/>
      <c r="AK840" s="4"/>
    </row>
    <row r="841" spans="1:37" x14ac:dyDescent="0.2">
      <c r="A841" s="6" t="s">
        <v>4394</v>
      </c>
      <c r="B841" s="7" t="str">
        <f>VLOOKUP(payroll_active[[#This Row],[Full Name]], [1]!all_ppl_post[#Data], 2, 0)</f>
        <v>476547152</v>
      </c>
      <c r="C841" s="8" t="s">
        <v>4395</v>
      </c>
      <c r="D841" s="8" t="s">
        <v>4168</v>
      </c>
      <c r="E841" s="8" t="s">
        <v>4396</v>
      </c>
      <c r="F841" s="8" t="s">
        <v>64</v>
      </c>
      <c r="G841" s="8"/>
      <c r="H841" s="8"/>
      <c r="I841" s="7"/>
      <c r="J841" s="8" t="s">
        <v>2787</v>
      </c>
      <c r="K841" s="8" t="str">
        <f>VLOOKUP(payroll_active[[#This Row],[Works for Corrected Majority]],[1]!Table1[#Data],2,0)</f>
        <v>476549474</v>
      </c>
      <c r="L841" s="8" t="s">
        <v>2787</v>
      </c>
      <c r="M841" s="7" t="str">
        <f>VLOOKUP(payroll_active[[#This Row],[Works for Group -OLD]], [1]!all_groups[#All], 2, 0)</f>
        <v>476549474</v>
      </c>
      <c r="N841" s="6" t="s">
        <v>63</v>
      </c>
      <c r="O841" s="6" t="s">
        <v>62</v>
      </c>
      <c r="P841" s="6" t="s">
        <v>69</v>
      </c>
      <c r="Q841" s="7"/>
      <c r="R841" s="9" t="s">
        <v>10148</v>
      </c>
      <c r="S841" s="9" t="s">
        <v>10146</v>
      </c>
      <c r="T841" s="9" t="s">
        <v>8512</v>
      </c>
      <c r="U841" s="9" t="s">
        <v>10149</v>
      </c>
      <c r="V841" s="9" t="s">
        <v>8501</v>
      </c>
      <c r="W841" s="4"/>
      <c r="AI841" s="4"/>
      <c r="AJ841" s="4"/>
      <c r="AK841" s="4"/>
    </row>
    <row r="842" spans="1:37" x14ac:dyDescent="0.2">
      <c r="A842" s="6" t="s">
        <v>2789</v>
      </c>
      <c r="B842" s="7" t="str">
        <f>VLOOKUP(payroll_active[[#This Row],[Full Name]], [1]!all_ppl_post[#Data], 2, 0)</f>
        <v>568446965</v>
      </c>
      <c r="C842" s="8" t="s">
        <v>2790</v>
      </c>
      <c r="D842" s="8" t="s">
        <v>2791</v>
      </c>
      <c r="E842" s="8" t="s">
        <v>2792</v>
      </c>
      <c r="F842" s="8" t="s">
        <v>64</v>
      </c>
      <c r="G842" s="8"/>
      <c r="H842" s="8"/>
      <c r="I842" s="7"/>
      <c r="J842" s="8" t="s">
        <v>2787</v>
      </c>
      <c r="K842" s="8" t="str">
        <f>VLOOKUP(payroll_active[[#This Row],[Works for Corrected Majority]],[1]!Table1[#Data],2,0)</f>
        <v>476549474</v>
      </c>
      <c r="L842" s="8" t="s">
        <v>2787</v>
      </c>
      <c r="M842" s="7" t="str">
        <f>VLOOKUP(payroll_active[[#This Row],[Works for Group -OLD]], [1]!all_groups[#All], 2, 0)</f>
        <v>476549474</v>
      </c>
      <c r="N842" s="6" t="s">
        <v>63</v>
      </c>
      <c r="O842" s="6" t="s">
        <v>62</v>
      </c>
      <c r="P842" s="6" t="s">
        <v>69</v>
      </c>
      <c r="Q842" s="7"/>
      <c r="R842" s="9" t="s">
        <v>10145</v>
      </c>
      <c r="S842" s="9" t="s">
        <v>10146</v>
      </c>
      <c r="T842" s="9" t="s">
        <v>8512</v>
      </c>
      <c r="U842" s="9" t="s">
        <v>10147</v>
      </c>
      <c r="V842" s="9" t="s">
        <v>8501</v>
      </c>
      <c r="W842" s="4"/>
      <c r="AI842" s="4"/>
      <c r="AJ842" s="4"/>
      <c r="AK842" s="4"/>
    </row>
    <row r="843" spans="1:37" x14ac:dyDescent="0.2">
      <c r="A843" s="6" t="s">
        <v>125</v>
      </c>
      <c r="B843" s="7" t="str">
        <f>VLOOKUP(payroll_active[[#This Row],[Full Name]], [1]!all_ppl_post[#Data], 2, 0)</f>
        <v>1042183611</v>
      </c>
      <c r="C843" s="8" t="s">
        <v>126</v>
      </c>
      <c r="D843" s="8" t="s">
        <v>127</v>
      </c>
      <c r="E843" s="8" t="s">
        <v>128</v>
      </c>
      <c r="F843" s="8" t="s">
        <v>64</v>
      </c>
      <c r="G843" s="8"/>
      <c r="H843" s="8"/>
      <c r="I843" s="7"/>
      <c r="J843" s="8" t="s">
        <v>124</v>
      </c>
      <c r="K843" s="8" t="str">
        <f>VLOOKUP(payroll_active[[#This Row],[Works for Corrected Majority]],[1]!Table1[#Data],2,0)</f>
        <v>476549475</v>
      </c>
      <c r="L843" s="8" t="s">
        <v>124</v>
      </c>
      <c r="M843" s="7" t="str">
        <f>VLOOKUP(payroll_active[[#This Row],[Works for Group -OLD]], [1]!all_groups[#All], 2, 0)</f>
        <v>476549475</v>
      </c>
      <c r="N843" s="6" t="s">
        <v>63</v>
      </c>
      <c r="O843" s="6" t="s">
        <v>62</v>
      </c>
      <c r="P843" s="6" t="s">
        <v>69</v>
      </c>
      <c r="Q843" s="7"/>
      <c r="R843" s="9" t="s">
        <v>10164</v>
      </c>
      <c r="S843" s="9" t="s">
        <v>10151</v>
      </c>
      <c r="T843" s="9" t="s">
        <v>8512</v>
      </c>
      <c r="U843" s="9" t="s">
        <v>10152</v>
      </c>
      <c r="V843" s="9" t="s">
        <v>8501</v>
      </c>
      <c r="W843" s="4"/>
      <c r="AI843" s="4"/>
      <c r="AJ843" s="4"/>
      <c r="AK843" s="4"/>
    </row>
    <row r="844" spans="1:37" x14ac:dyDescent="0.2">
      <c r="A844" s="6" t="s">
        <v>4380</v>
      </c>
      <c r="B844" s="7" t="str">
        <f>VLOOKUP(payroll_active[[#This Row],[Full Name]], [1]!all_ppl_post[#Data], 2, 0)</f>
        <v>476547177</v>
      </c>
      <c r="C844" s="8" t="s">
        <v>4381</v>
      </c>
      <c r="D844" s="8" t="s">
        <v>4382</v>
      </c>
      <c r="E844" s="8" t="s">
        <v>128</v>
      </c>
      <c r="F844" s="8" t="s">
        <v>64</v>
      </c>
      <c r="G844" s="8"/>
      <c r="H844" s="8"/>
      <c r="I844" s="7"/>
      <c r="J844" s="8" t="s">
        <v>124</v>
      </c>
      <c r="K844" s="8" t="str">
        <f>VLOOKUP(payroll_active[[#This Row],[Works for Corrected Majority]],[1]!Table1[#Data],2,0)</f>
        <v>476549475</v>
      </c>
      <c r="L844" s="8" t="s">
        <v>124</v>
      </c>
      <c r="M844" s="7" t="str">
        <f>VLOOKUP(payroll_active[[#This Row],[Works for Group -OLD]], [1]!all_groups[#All], 2, 0)</f>
        <v>476549475</v>
      </c>
      <c r="N844" s="6" t="s">
        <v>63</v>
      </c>
      <c r="O844" s="6" t="s">
        <v>62</v>
      </c>
      <c r="P844" s="6" t="s">
        <v>69</v>
      </c>
      <c r="Q844" s="7"/>
      <c r="R844" s="9" t="s">
        <v>10150</v>
      </c>
      <c r="S844" s="9" t="s">
        <v>10151</v>
      </c>
      <c r="T844" s="9" t="s">
        <v>8512</v>
      </c>
      <c r="U844" s="9" t="s">
        <v>10152</v>
      </c>
      <c r="V844" s="9" t="s">
        <v>8501</v>
      </c>
      <c r="W844" s="4"/>
      <c r="AI844" s="4"/>
      <c r="AJ844" s="4"/>
      <c r="AK844" s="4"/>
    </row>
    <row r="845" spans="1:37" x14ac:dyDescent="0.2">
      <c r="A845" s="6" t="s">
        <v>4324</v>
      </c>
      <c r="B845" s="7" t="str">
        <f>VLOOKUP(payroll_active[[#This Row],[Full Name]], [1]!all_ppl_post[#Data], 2, 0)</f>
        <v>476547333</v>
      </c>
      <c r="C845" s="8" t="s">
        <v>865</v>
      </c>
      <c r="D845" s="8" t="s">
        <v>4325</v>
      </c>
      <c r="E845" s="8" t="s">
        <v>4326</v>
      </c>
      <c r="F845" s="8" t="s">
        <v>64</v>
      </c>
      <c r="G845" s="8"/>
      <c r="H845" s="8"/>
      <c r="I845" s="7"/>
      <c r="J845" s="8" t="s">
        <v>124</v>
      </c>
      <c r="K845" s="8" t="str">
        <f>VLOOKUP(payroll_active[[#This Row],[Works for Corrected Majority]],[1]!Table1[#Data],2,0)</f>
        <v>476549475</v>
      </c>
      <c r="L845" s="8" t="s">
        <v>124</v>
      </c>
      <c r="M845" s="7" t="str">
        <f>VLOOKUP(payroll_active[[#This Row],[Works for Group -OLD]], [1]!all_groups[#All], 2, 0)</f>
        <v>476549475</v>
      </c>
      <c r="N845" s="6" t="s">
        <v>63</v>
      </c>
      <c r="O845" s="6" t="s">
        <v>62</v>
      </c>
      <c r="P845" s="6" t="s">
        <v>69</v>
      </c>
      <c r="Q845" s="7"/>
      <c r="R845" s="9" t="s">
        <v>10153</v>
      </c>
      <c r="S845" s="9" t="s">
        <v>10151</v>
      </c>
      <c r="T845" s="9" t="s">
        <v>8512</v>
      </c>
      <c r="U845" s="9" t="s">
        <v>10154</v>
      </c>
      <c r="V845" s="9" t="s">
        <v>8501</v>
      </c>
      <c r="W845" s="4"/>
      <c r="AI845" s="4"/>
      <c r="AJ845" s="4"/>
      <c r="AK845" s="4"/>
    </row>
    <row r="846" spans="1:37" x14ac:dyDescent="0.2">
      <c r="A846" s="6" t="s">
        <v>4319</v>
      </c>
      <c r="B846" s="7" t="str">
        <f>VLOOKUP(payroll_active[[#This Row],[Full Name]], [1]!all_ppl_post[#Data], 2, 0)</f>
        <v>476547344</v>
      </c>
      <c r="C846" s="8" t="s">
        <v>4320</v>
      </c>
      <c r="D846" s="8" t="s">
        <v>4321</v>
      </c>
      <c r="E846" s="8" t="s">
        <v>128</v>
      </c>
      <c r="F846" s="8" t="s">
        <v>64</v>
      </c>
      <c r="G846" s="8"/>
      <c r="H846" s="8"/>
      <c r="I846" s="7"/>
      <c r="J846" s="8" t="s">
        <v>124</v>
      </c>
      <c r="K846" s="8" t="str">
        <f>VLOOKUP(payroll_active[[#This Row],[Works for Corrected Majority]],[1]!Table1[#Data],2,0)</f>
        <v>476549475</v>
      </c>
      <c r="L846" s="8" t="s">
        <v>124</v>
      </c>
      <c r="M846" s="7" t="str">
        <f>VLOOKUP(payroll_active[[#This Row],[Works for Group -OLD]], [1]!all_groups[#All], 2, 0)</f>
        <v>476549475</v>
      </c>
      <c r="N846" s="6" t="s">
        <v>63</v>
      </c>
      <c r="O846" s="6" t="s">
        <v>62</v>
      </c>
      <c r="P846" s="6" t="s">
        <v>69</v>
      </c>
      <c r="Q846" s="7"/>
      <c r="R846" s="9" t="s">
        <v>10155</v>
      </c>
      <c r="S846" s="9" t="s">
        <v>10151</v>
      </c>
      <c r="T846" s="9" t="s">
        <v>8512</v>
      </c>
      <c r="U846" s="9" t="s">
        <v>10152</v>
      </c>
      <c r="V846" s="9" t="s">
        <v>8501</v>
      </c>
      <c r="W846" s="4"/>
      <c r="AI846" s="4"/>
      <c r="AJ846" s="4"/>
      <c r="AK846" s="4"/>
    </row>
    <row r="847" spans="1:37" x14ac:dyDescent="0.2">
      <c r="A847" s="6" t="s">
        <v>4314</v>
      </c>
      <c r="B847" s="7" t="str">
        <f>VLOOKUP(payroll_active[[#This Row],[Full Name]], [1]!all_ppl_post[#Data], 2, 0)</f>
        <v>476547353</v>
      </c>
      <c r="C847" s="8" t="s">
        <v>4315</v>
      </c>
      <c r="D847" s="8" t="s">
        <v>4316</v>
      </c>
      <c r="E847" s="8" t="s">
        <v>128</v>
      </c>
      <c r="F847" s="8" t="s">
        <v>64</v>
      </c>
      <c r="G847" s="8"/>
      <c r="H847" s="8"/>
      <c r="I847" s="7"/>
      <c r="J847" s="8" t="s">
        <v>124</v>
      </c>
      <c r="K847" s="8" t="str">
        <f>VLOOKUP(payroll_active[[#This Row],[Works for Corrected Majority]],[1]!Table1[#Data],2,0)</f>
        <v>476549475</v>
      </c>
      <c r="L847" s="8" t="s">
        <v>124</v>
      </c>
      <c r="M847" s="7" t="str">
        <f>VLOOKUP(payroll_active[[#This Row],[Works for Group -OLD]], [1]!all_groups[#All], 2, 0)</f>
        <v>476549475</v>
      </c>
      <c r="N847" s="6" t="s">
        <v>63</v>
      </c>
      <c r="O847" s="6" t="s">
        <v>62</v>
      </c>
      <c r="P847" s="6" t="s">
        <v>69</v>
      </c>
      <c r="Q847" s="7"/>
      <c r="R847" s="9" t="s">
        <v>10157</v>
      </c>
      <c r="S847" s="9" t="s">
        <v>10151</v>
      </c>
      <c r="T847" s="9" t="s">
        <v>8512</v>
      </c>
      <c r="U847" s="9" t="s">
        <v>10152</v>
      </c>
      <c r="V847" s="9" t="s">
        <v>8501</v>
      </c>
      <c r="W847" s="4"/>
      <c r="AI847" s="4"/>
      <c r="AJ847" s="4"/>
      <c r="AK847" s="4"/>
    </row>
    <row r="848" spans="1:37" x14ac:dyDescent="0.2">
      <c r="A848" s="6" t="s">
        <v>4309</v>
      </c>
      <c r="B848" s="7" t="str">
        <f>VLOOKUP(payroll_active[[#This Row],[Full Name]], [1]!all_ppl_post[#Data], 2, 0)</f>
        <v>476547365</v>
      </c>
      <c r="C848" s="8" t="s">
        <v>4310</v>
      </c>
      <c r="D848" s="8" t="s">
        <v>4311</v>
      </c>
      <c r="E848" s="8" t="s">
        <v>128</v>
      </c>
      <c r="F848" s="8" t="s">
        <v>64</v>
      </c>
      <c r="G848" s="8"/>
      <c r="H848" s="8"/>
      <c r="I848" s="7"/>
      <c r="J848" s="8" t="s">
        <v>124</v>
      </c>
      <c r="K848" s="8" t="str">
        <f>VLOOKUP(payroll_active[[#This Row],[Works for Corrected Majority]],[1]!Table1[#Data],2,0)</f>
        <v>476549475</v>
      </c>
      <c r="L848" s="8" t="s">
        <v>124</v>
      </c>
      <c r="M848" s="7" t="str">
        <f>VLOOKUP(payroll_active[[#This Row],[Works for Group -OLD]], [1]!all_groups[#All], 2, 0)</f>
        <v>476549475</v>
      </c>
      <c r="N848" s="6" t="s">
        <v>63</v>
      </c>
      <c r="O848" s="6" t="s">
        <v>62</v>
      </c>
      <c r="P848" s="6" t="s">
        <v>69</v>
      </c>
      <c r="Q848" s="7"/>
      <c r="R848" s="9" t="s">
        <v>10158</v>
      </c>
      <c r="S848" s="9" t="s">
        <v>10151</v>
      </c>
      <c r="T848" s="9" t="s">
        <v>8512</v>
      </c>
      <c r="U848" s="9" t="s">
        <v>10152</v>
      </c>
      <c r="V848" s="9" t="s">
        <v>8501</v>
      </c>
      <c r="W848" s="4"/>
      <c r="AI848" s="4"/>
      <c r="AJ848" s="4"/>
      <c r="AK848" s="4"/>
    </row>
    <row r="849" spans="1:37" x14ac:dyDescent="0.2">
      <c r="A849" s="6" t="s">
        <v>4198</v>
      </c>
      <c r="B849" s="7" t="str">
        <f>VLOOKUP(payroll_active[[#This Row],[Full Name]], [1]!all_ppl_post[#Data], 2, 0)</f>
        <v>476547606</v>
      </c>
      <c r="C849" s="8" t="s">
        <v>4199</v>
      </c>
      <c r="D849" s="8" t="s">
        <v>207</v>
      </c>
      <c r="E849" s="8" t="s">
        <v>128</v>
      </c>
      <c r="F849" s="8" t="s">
        <v>64</v>
      </c>
      <c r="G849" s="8"/>
      <c r="H849" s="8"/>
      <c r="I849" s="7"/>
      <c r="J849" s="8" t="s">
        <v>124</v>
      </c>
      <c r="K849" s="8" t="str">
        <f>VLOOKUP(payroll_active[[#This Row],[Works for Corrected Majority]],[1]!Table1[#Data],2,0)</f>
        <v>476549475</v>
      </c>
      <c r="L849" s="8" t="s">
        <v>124</v>
      </c>
      <c r="M849" s="7" t="str">
        <f>VLOOKUP(payroll_active[[#This Row],[Works for Group -OLD]], [1]!all_groups[#All], 2, 0)</f>
        <v>476549475</v>
      </c>
      <c r="N849" s="6" t="s">
        <v>63</v>
      </c>
      <c r="O849" s="6" t="s">
        <v>62</v>
      </c>
      <c r="P849" s="6" t="s">
        <v>69</v>
      </c>
      <c r="Q849" s="7"/>
      <c r="R849" s="9" t="s">
        <v>10160</v>
      </c>
      <c r="S849" s="9" t="s">
        <v>10151</v>
      </c>
      <c r="T849" s="9" t="s">
        <v>8512</v>
      </c>
      <c r="U849" s="9" t="s">
        <v>10152</v>
      </c>
      <c r="V849" s="9" t="s">
        <v>8501</v>
      </c>
      <c r="W849" s="4"/>
      <c r="AI849" s="4"/>
      <c r="AJ849" s="4"/>
      <c r="AK849" s="4"/>
    </row>
    <row r="850" spans="1:37" x14ac:dyDescent="0.2">
      <c r="A850" s="6" t="s">
        <v>4191</v>
      </c>
      <c r="B850" s="7" t="str">
        <f>VLOOKUP(payroll_active[[#This Row],[Full Name]], [1]!all_ppl_post[#Data], 2, 0)</f>
        <v>476547616</v>
      </c>
      <c r="C850" s="8" t="s">
        <v>2566</v>
      </c>
      <c r="D850" s="8" t="s">
        <v>4192</v>
      </c>
      <c r="E850" s="8" t="s">
        <v>128</v>
      </c>
      <c r="F850" s="8" t="s">
        <v>64</v>
      </c>
      <c r="G850" s="8"/>
      <c r="H850" s="8"/>
      <c r="I850" s="7"/>
      <c r="J850" s="8" t="s">
        <v>124</v>
      </c>
      <c r="K850" s="8" t="str">
        <f>VLOOKUP(payroll_active[[#This Row],[Works for Corrected Majority]],[1]!Table1[#Data],2,0)</f>
        <v>476549475</v>
      </c>
      <c r="L850" s="8" t="s">
        <v>124</v>
      </c>
      <c r="M850" s="7" t="str">
        <f>VLOOKUP(payroll_active[[#This Row],[Works for Group -OLD]], [1]!all_groups[#All], 2, 0)</f>
        <v>476549475</v>
      </c>
      <c r="N850" s="6" t="s">
        <v>63</v>
      </c>
      <c r="O850" s="6" t="s">
        <v>62</v>
      </c>
      <c r="P850" s="6" t="s">
        <v>69</v>
      </c>
      <c r="Q850" s="7"/>
      <c r="R850" s="9" t="s">
        <v>10161</v>
      </c>
      <c r="S850" s="9" t="s">
        <v>10151</v>
      </c>
      <c r="T850" s="9" t="s">
        <v>8512</v>
      </c>
      <c r="U850" s="9" t="s">
        <v>10152</v>
      </c>
      <c r="V850" s="9" t="s">
        <v>8501</v>
      </c>
      <c r="W850" s="4"/>
      <c r="AI850" s="4"/>
      <c r="AJ850" s="4"/>
      <c r="AK850" s="4"/>
    </row>
    <row r="851" spans="1:37" x14ac:dyDescent="0.2">
      <c r="A851" s="6" t="s">
        <v>4186</v>
      </c>
      <c r="B851" s="7" t="str">
        <f>VLOOKUP(payroll_active[[#This Row],[Full Name]], [1]!all_ppl_post[#Data], 2, 0)</f>
        <v>476547624</v>
      </c>
      <c r="C851" s="8" t="s">
        <v>2254</v>
      </c>
      <c r="D851" s="8" t="s">
        <v>4187</v>
      </c>
      <c r="E851" s="8" t="s">
        <v>4188</v>
      </c>
      <c r="F851" s="8" t="s">
        <v>64</v>
      </c>
      <c r="G851" s="8"/>
      <c r="H851" s="8"/>
      <c r="I851" s="7"/>
      <c r="J851" s="8" t="s">
        <v>124</v>
      </c>
      <c r="K851" s="8" t="str">
        <f>VLOOKUP(payroll_active[[#This Row],[Works for Corrected Majority]],[1]!Table1[#Data],2,0)</f>
        <v>476549475</v>
      </c>
      <c r="L851" s="8" t="s">
        <v>124</v>
      </c>
      <c r="M851" s="7" t="str">
        <f>VLOOKUP(payroll_active[[#This Row],[Works for Group -OLD]], [1]!all_groups[#All], 2, 0)</f>
        <v>476549475</v>
      </c>
      <c r="N851" s="6" t="s">
        <v>63</v>
      </c>
      <c r="O851" s="6" t="s">
        <v>62</v>
      </c>
      <c r="P851" s="6" t="s">
        <v>69</v>
      </c>
      <c r="Q851" s="7"/>
      <c r="R851" s="9" t="s">
        <v>10162</v>
      </c>
      <c r="S851" s="9" t="s">
        <v>10151</v>
      </c>
      <c r="T851" s="9" t="s">
        <v>8512</v>
      </c>
      <c r="U851" s="9" t="s">
        <v>10163</v>
      </c>
      <c r="V851" s="9" t="s">
        <v>8501</v>
      </c>
      <c r="W851" s="4"/>
      <c r="AI851" s="4"/>
      <c r="AJ851" s="4"/>
      <c r="AK851" s="4"/>
    </row>
    <row r="852" spans="1:37" x14ac:dyDescent="0.2">
      <c r="A852" s="6" t="s">
        <v>3782</v>
      </c>
      <c r="B852" s="7" t="str">
        <f>VLOOKUP(payroll_active[[#This Row],[Full Name]], [1]!all_ppl_post[#Data], 2, 0)</f>
        <v>567678562</v>
      </c>
      <c r="C852" s="8" t="s">
        <v>3783</v>
      </c>
      <c r="D852" s="8" t="s">
        <v>3784</v>
      </c>
      <c r="E852" s="8" t="s">
        <v>128</v>
      </c>
      <c r="F852" s="8" t="s">
        <v>64</v>
      </c>
      <c r="G852" s="8"/>
      <c r="H852" s="8"/>
      <c r="I852" s="7"/>
      <c r="J852" s="8" t="s">
        <v>124</v>
      </c>
      <c r="K852" s="8" t="str">
        <f>VLOOKUP(payroll_active[[#This Row],[Works for Corrected Majority]],[1]!Table1[#Data],2,0)</f>
        <v>476549475</v>
      </c>
      <c r="L852" s="8" t="s">
        <v>124</v>
      </c>
      <c r="M852" s="7" t="str">
        <f>VLOOKUP(payroll_active[[#This Row],[Works for Group -OLD]], [1]!all_groups[#All], 2, 0)</f>
        <v>476549475</v>
      </c>
      <c r="N852" s="6" t="s">
        <v>63</v>
      </c>
      <c r="O852" s="6" t="s">
        <v>62</v>
      </c>
      <c r="P852" s="6" t="s">
        <v>69</v>
      </c>
      <c r="Q852" s="7"/>
      <c r="R852" s="9" t="s">
        <v>10156</v>
      </c>
      <c r="S852" s="9" t="s">
        <v>10151</v>
      </c>
      <c r="T852" s="9" t="s">
        <v>8512</v>
      </c>
      <c r="U852" s="9" t="s">
        <v>10152</v>
      </c>
      <c r="V852" s="9" t="s">
        <v>8501</v>
      </c>
      <c r="W852" s="4"/>
      <c r="AI852" s="4"/>
      <c r="AJ852" s="4"/>
      <c r="AK852" s="4"/>
    </row>
    <row r="853" spans="1:37" x14ac:dyDescent="0.2">
      <c r="A853" s="6" t="s">
        <v>1558</v>
      </c>
      <c r="B853" s="7" t="str">
        <f>VLOOKUP(payroll_active[[#This Row],[Full Name]], [1]!all_ppl_post[#Data], 2, 0)</f>
        <v>765291160</v>
      </c>
      <c r="C853" s="8" t="s">
        <v>302</v>
      </c>
      <c r="D853" s="8" t="s">
        <v>1559</v>
      </c>
      <c r="E853" s="8" t="s">
        <v>128</v>
      </c>
      <c r="F853" s="8" t="s">
        <v>64</v>
      </c>
      <c r="G853" s="8"/>
      <c r="H853" s="8"/>
      <c r="I853" s="7"/>
      <c r="J853" s="8" t="s">
        <v>124</v>
      </c>
      <c r="K853" s="8" t="str">
        <f>VLOOKUP(payroll_active[[#This Row],[Works for Corrected Majority]],[1]!Table1[#Data],2,0)</f>
        <v>476549475</v>
      </c>
      <c r="L853" s="8" t="s">
        <v>124</v>
      </c>
      <c r="M853" s="7" t="str">
        <f>VLOOKUP(payroll_active[[#This Row],[Works for Group -OLD]], [1]!all_groups[#All], 2, 0)</f>
        <v>476549475</v>
      </c>
      <c r="N853" s="6" t="s">
        <v>63</v>
      </c>
      <c r="O853" s="6" t="s">
        <v>62</v>
      </c>
      <c r="P853" s="6" t="s">
        <v>69</v>
      </c>
      <c r="Q853" s="7"/>
      <c r="R853" s="9" t="s">
        <v>10159</v>
      </c>
      <c r="S853" s="9" t="s">
        <v>10151</v>
      </c>
      <c r="T853" s="9" t="s">
        <v>8512</v>
      </c>
      <c r="U853" s="9" t="s">
        <v>10152</v>
      </c>
      <c r="V853" s="9" t="s">
        <v>8501</v>
      </c>
      <c r="W853" s="4"/>
      <c r="AI853" s="4"/>
      <c r="AJ853" s="4"/>
      <c r="AK853" s="4"/>
    </row>
    <row r="854" spans="1:37" x14ac:dyDescent="0.2">
      <c r="A854" s="6" t="s">
        <v>118</v>
      </c>
      <c r="B854" s="7" t="str">
        <f>VLOOKUP(payroll_active[[#This Row],[Full Name]], [1]!all_ppl_post[#Data], 2, 0)</f>
        <v>1042183613</v>
      </c>
      <c r="C854" s="8" t="s">
        <v>119</v>
      </c>
      <c r="D854" s="8" t="s">
        <v>120</v>
      </c>
      <c r="E854" s="8" t="s">
        <v>121</v>
      </c>
      <c r="F854" s="8" t="s">
        <v>64</v>
      </c>
      <c r="G854" s="8"/>
      <c r="H854" s="8"/>
      <c r="I854" s="7"/>
      <c r="J854" s="8" t="s">
        <v>117</v>
      </c>
      <c r="K854" s="8" t="str">
        <f>VLOOKUP(payroll_active[[#This Row],[Works for Corrected Majority]],[1]!Table1[#Data],2,0)</f>
        <v>476549478</v>
      </c>
      <c r="L854" s="8" t="s">
        <v>117</v>
      </c>
      <c r="M854" s="7" t="str">
        <f>VLOOKUP(payroll_active[[#This Row],[Works for Group -OLD]], [1]!all_groups[#All], 2, 0)</f>
        <v>476549478</v>
      </c>
      <c r="N854" s="6" t="s">
        <v>63</v>
      </c>
      <c r="O854" s="6" t="s">
        <v>62</v>
      </c>
      <c r="P854" s="6" t="s">
        <v>69</v>
      </c>
      <c r="Q854" s="7"/>
      <c r="R854" s="9" t="s">
        <v>10173</v>
      </c>
      <c r="S854" s="9" t="s">
        <v>10166</v>
      </c>
      <c r="T854" s="9" t="s">
        <v>8512</v>
      </c>
      <c r="U854" s="9" t="s">
        <v>10167</v>
      </c>
      <c r="V854" s="9" t="s">
        <v>8501</v>
      </c>
      <c r="W854" s="4"/>
      <c r="AI854" s="4"/>
      <c r="AJ854" s="4"/>
      <c r="AK854" s="4"/>
    </row>
    <row r="855" spans="1:37" x14ac:dyDescent="0.2">
      <c r="A855" s="6" t="s">
        <v>4299</v>
      </c>
      <c r="B855" s="7" t="str">
        <f>VLOOKUP(payroll_active[[#This Row],[Full Name]], [1]!all_ppl_post[#Data], 2, 0)</f>
        <v>476547377</v>
      </c>
      <c r="C855" s="8" t="s">
        <v>386</v>
      </c>
      <c r="D855" s="8" t="s">
        <v>4300</v>
      </c>
      <c r="E855" s="8" t="s">
        <v>121</v>
      </c>
      <c r="F855" s="8" t="s">
        <v>64</v>
      </c>
      <c r="G855" s="8"/>
      <c r="H855" s="8"/>
      <c r="I855" s="7"/>
      <c r="J855" s="8" t="s">
        <v>117</v>
      </c>
      <c r="K855" s="8" t="str">
        <f>VLOOKUP(payroll_active[[#This Row],[Works for Corrected Majority]],[1]!Table1[#Data],2,0)</f>
        <v>476549478</v>
      </c>
      <c r="L855" s="8" t="s">
        <v>117</v>
      </c>
      <c r="M855" s="7" t="str">
        <f>VLOOKUP(payroll_active[[#This Row],[Works for Group -OLD]], [1]!all_groups[#All], 2, 0)</f>
        <v>476549478</v>
      </c>
      <c r="N855" s="6" t="s">
        <v>63</v>
      </c>
      <c r="O855" s="6" t="s">
        <v>62</v>
      </c>
      <c r="P855" s="6" t="s">
        <v>69</v>
      </c>
      <c r="Q855" s="7"/>
      <c r="R855" s="9" t="s">
        <v>10170</v>
      </c>
      <c r="S855" s="9" t="s">
        <v>10166</v>
      </c>
      <c r="T855" s="9" t="s">
        <v>8512</v>
      </c>
      <c r="U855" s="9" t="s">
        <v>10167</v>
      </c>
      <c r="V855" s="9" t="s">
        <v>8501</v>
      </c>
      <c r="W855" s="4"/>
      <c r="AI855" s="4"/>
      <c r="AJ855" s="4"/>
      <c r="AK855" s="4"/>
    </row>
    <row r="856" spans="1:37" x14ac:dyDescent="0.2">
      <c r="A856" s="6" t="s">
        <v>4177</v>
      </c>
      <c r="B856" s="7" t="str">
        <f>VLOOKUP(payroll_active[[#This Row],[Full Name]], [1]!all_ppl_post[#Data], 2, 0)</f>
        <v>476547657</v>
      </c>
      <c r="C856" s="8" t="s">
        <v>4178</v>
      </c>
      <c r="D856" s="8" t="s">
        <v>3385</v>
      </c>
      <c r="E856" s="8" t="s">
        <v>121</v>
      </c>
      <c r="F856" s="8" t="s">
        <v>64</v>
      </c>
      <c r="G856" s="8"/>
      <c r="H856" s="8"/>
      <c r="I856" s="7"/>
      <c r="J856" s="8" t="s">
        <v>117</v>
      </c>
      <c r="K856" s="8" t="str">
        <f>VLOOKUP(payroll_active[[#This Row],[Works for Corrected Majority]],[1]!Table1[#Data],2,0)</f>
        <v>476549478</v>
      </c>
      <c r="L856" s="8" t="s">
        <v>117</v>
      </c>
      <c r="M856" s="7" t="str">
        <f>VLOOKUP(payroll_active[[#This Row],[Works for Group -OLD]], [1]!all_groups[#All], 2, 0)</f>
        <v>476549478</v>
      </c>
      <c r="N856" s="6" t="s">
        <v>63</v>
      </c>
      <c r="O856" s="6" t="s">
        <v>62</v>
      </c>
      <c r="P856" s="6" t="s">
        <v>69</v>
      </c>
      <c r="Q856" s="7"/>
      <c r="R856" s="9" t="s">
        <v>10165</v>
      </c>
      <c r="S856" s="9" t="s">
        <v>10166</v>
      </c>
      <c r="T856" s="9" t="s">
        <v>8512</v>
      </c>
      <c r="U856" s="9" t="s">
        <v>10167</v>
      </c>
      <c r="V856" s="9" t="s">
        <v>8501</v>
      </c>
      <c r="W856" s="4"/>
      <c r="AI856" s="4"/>
      <c r="AJ856" s="4"/>
      <c r="AK856" s="4"/>
    </row>
    <row r="857" spans="1:37" x14ac:dyDescent="0.2">
      <c r="A857" s="6" t="s">
        <v>4171</v>
      </c>
      <c r="B857" s="7" t="str">
        <f>VLOOKUP(payroll_active[[#This Row],[Full Name]], [1]!all_ppl_post[#Data], 2, 0)</f>
        <v>476547674</v>
      </c>
      <c r="C857" s="8" t="s">
        <v>4172</v>
      </c>
      <c r="D857" s="8" t="s">
        <v>4173</v>
      </c>
      <c r="E857" s="8" t="s">
        <v>4174</v>
      </c>
      <c r="F857" s="8" t="s">
        <v>64</v>
      </c>
      <c r="G857" s="8"/>
      <c r="H857" s="8"/>
      <c r="I857" s="7"/>
      <c r="J857" s="8" t="s">
        <v>117</v>
      </c>
      <c r="K857" s="8" t="str">
        <f>VLOOKUP(payroll_active[[#This Row],[Works for Corrected Majority]],[1]!Table1[#Data],2,0)</f>
        <v>476549478</v>
      </c>
      <c r="L857" s="8" t="s">
        <v>117</v>
      </c>
      <c r="M857" s="7" t="str">
        <f>VLOOKUP(payroll_active[[#This Row],[Works for Group -OLD]], [1]!all_groups[#All], 2, 0)</f>
        <v>476549478</v>
      </c>
      <c r="N857" s="6" t="s">
        <v>63</v>
      </c>
      <c r="O857" s="6" t="s">
        <v>62</v>
      </c>
      <c r="P857" s="6" t="s">
        <v>69</v>
      </c>
      <c r="Q857" s="7"/>
      <c r="R857" s="9" t="s">
        <v>10168</v>
      </c>
      <c r="S857" s="9" t="s">
        <v>10166</v>
      </c>
      <c r="T857" s="9" t="s">
        <v>8512</v>
      </c>
      <c r="U857" s="9" t="s">
        <v>10169</v>
      </c>
      <c r="V857" s="9" t="s">
        <v>8501</v>
      </c>
      <c r="W857" s="4"/>
      <c r="AI857" s="4"/>
      <c r="AJ857" s="4"/>
      <c r="AK857" s="4"/>
    </row>
    <row r="858" spans="1:37" x14ac:dyDescent="0.2">
      <c r="A858" s="6" t="s">
        <v>4148</v>
      </c>
      <c r="B858" s="7" t="str">
        <f>VLOOKUP(payroll_active[[#This Row],[Full Name]], [1]!all_ppl_post[#Data], 2, 0)</f>
        <v>476547739</v>
      </c>
      <c r="C858" s="8" t="s">
        <v>4149</v>
      </c>
      <c r="D858" s="8" t="s">
        <v>4150</v>
      </c>
      <c r="E858" s="8" t="s">
        <v>4151</v>
      </c>
      <c r="F858" s="8" t="s">
        <v>64</v>
      </c>
      <c r="G858" s="8"/>
      <c r="H858" s="8"/>
      <c r="I858" s="7"/>
      <c r="J858" s="8" t="s">
        <v>117</v>
      </c>
      <c r="K858" s="8" t="str">
        <f>VLOOKUP(payroll_active[[#This Row],[Works for Corrected Majority]],[1]!Table1[#Data],2,0)</f>
        <v>476549478</v>
      </c>
      <c r="L858" s="8" t="s">
        <v>117</v>
      </c>
      <c r="M858" s="7" t="str">
        <f>VLOOKUP(payroll_active[[#This Row],[Works for Group -OLD]], [1]!all_groups[#All], 2, 0)</f>
        <v>476549478</v>
      </c>
      <c r="N858" s="6" t="s">
        <v>63</v>
      </c>
      <c r="O858" s="6" t="s">
        <v>62</v>
      </c>
      <c r="P858" s="6" t="s">
        <v>69</v>
      </c>
      <c r="Q858" s="7"/>
      <c r="R858" s="9" t="s">
        <v>10171</v>
      </c>
      <c r="S858" s="9" t="s">
        <v>10166</v>
      </c>
      <c r="T858" s="9" t="s">
        <v>8512</v>
      </c>
      <c r="U858" s="9" t="s">
        <v>10172</v>
      </c>
      <c r="V858" s="9" t="s">
        <v>8501</v>
      </c>
      <c r="W858" s="4"/>
      <c r="AI858" s="4"/>
      <c r="AJ858" s="4"/>
      <c r="AK858" s="4"/>
    </row>
    <row r="859" spans="1:37" x14ac:dyDescent="0.2">
      <c r="A859" s="6" t="s">
        <v>7514</v>
      </c>
      <c r="B859" s="7" t="str">
        <f>VLOOKUP(payroll_active[[#This Row],[Full Name]], [1]!all_ppl_post[#Data], 2, 0)</f>
        <v>476542888</v>
      </c>
      <c r="C859" s="8" t="s">
        <v>2058</v>
      </c>
      <c r="D859" s="8" t="s">
        <v>7515</v>
      </c>
      <c r="E859" s="8" t="s">
        <v>4100</v>
      </c>
      <c r="F859" s="8" t="s">
        <v>64</v>
      </c>
      <c r="G859" s="8"/>
      <c r="H859" s="8"/>
      <c r="I859" s="7"/>
      <c r="J859" s="8" t="s">
        <v>4044</v>
      </c>
      <c r="K859" s="8" t="str">
        <f>VLOOKUP(payroll_active[[#This Row],[Works for Corrected Majority]],[1]!Table1[#Data],2,0)</f>
        <v>476549481</v>
      </c>
      <c r="L859" s="8" t="s">
        <v>4044</v>
      </c>
      <c r="M859" s="7" t="str">
        <f>VLOOKUP(payroll_active[[#This Row],[Works for Group -OLD]], [1]!all_groups[#All], 2, 0)</f>
        <v>476549481</v>
      </c>
      <c r="N859" s="6" t="s">
        <v>63</v>
      </c>
      <c r="O859" s="6" t="s">
        <v>62</v>
      </c>
      <c r="P859" s="6" t="s">
        <v>69</v>
      </c>
      <c r="Q859" s="7"/>
      <c r="R859" s="9" t="s">
        <v>10174</v>
      </c>
      <c r="S859" s="9" t="s">
        <v>10175</v>
      </c>
      <c r="T859" s="9" t="s">
        <v>8512</v>
      </c>
      <c r="U859" s="9" t="s">
        <v>10176</v>
      </c>
      <c r="V859" s="9" t="s">
        <v>8501</v>
      </c>
      <c r="W859" s="4"/>
      <c r="AI859" s="4"/>
      <c r="AJ859" s="4"/>
      <c r="AK859" s="4"/>
    </row>
    <row r="860" spans="1:37" x14ac:dyDescent="0.2">
      <c r="A860" s="6" t="s">
        <v>4142</v>
      </c>
      <c r="B860" s="7" t="str">
        <f>VLOOKUP(payroll_active[[#This Row],[Full Name]], [1]!all_ppl_post[#Data], 2, 0)</f>
        <v>476547752</v>
      </c>
      <c r="C860" s="8" t="s">
        <v>4143</v>
      </c>
      <c r="D860" s="8" t="s">
        <v>4144</v>
      </c>
      <c r="E860" s="8" t="s">
        <v>4145</v>
      </c>
      <c r="F860" s="8" t="s">
        <v>64</v>
      </c>
      <c r="G860" s="8"/>
      <c r="H860" s="8"/>
      <c r="I860" s="7"/>
      <c r="J860" s="8" t="s">
        <v>4044</v>
      </c>
      <c r="K860" s="8" t="str">
        <f>VLOOKUP(payroll_active[[#This Row],[Works for Corrected Majority]],[1]!Table1[#Data],2,0)</f>
        <v>476549481</v>
      </c>
      <c r="L860" s="8" t="s">
        <v>4044</v>
      </c>
      <c r="M860" s="7" t="str">
        <f>VLOOKUP(payroll_active[[#This Row],[Works for Group -OLD]], [1]!all_groups[#All], 2, 0)</f>
        <v>476549481</v>
      </c>
      <c r="N860" s="6" t="s">
        <v>63</v>
      </c>
      <c r="O860" s="6" t="s">
        <v>62</v>
      </c>
      <c r="P860" s="6" t="s">
        <v>69</v>
      </c>
      <c r="Q860" s="7"/>
      <c r="R860" s="9" t="s">
        <v>10177</v>
      </c>
      <c r="S860" s="9" t="s">
        <v>10175</v>
      </c>
      <c r="T860" s="9" t="s">
        <v>8512</v>
      </c>
      <c r="U860" s="9" t="s">
        <v>10178</v>
      </c>
      <c r="V860" s="9" t="s">
        <v>8501</v>
      </c>
      <c r="W860" s="4"/>
      <c r="AI860" s="4"/>
      <c r="AJ860" s="4"/>
      <c r="AK860" s="4"/>
    </row>
    <row r="861" spans="1:37" x14ac:dyDescent="0.2">
      <c r="A861" s="6" t="s">
        <v>4120</v>
      </c>
      <c r="B861" s="7" t="str">
        <f>VLOOKUP(payroll_active[[#This Row],[Full Name]], [1]!all_ppl_post[#Data], 2, 0)</f>
        <v>476547774</v>
      </c>
      <c r="C861" s="8" t="s">
        <v>4121</v>
      </c>
      <c r="D861" s="8" t="s">
        <v>4122</v>
      </c>
      <c r="E861" s="8" t="s">
        <v>4100</v>
      </c>
      <c r="F861" s="8" t="s">
        <v>64</v>
      </c>
      <c r="G861" s="8"/>
      <c r="H861" s="8"/>
      <c r="I861" s="7"/>
      <c r="J861" s="8" t="s">
        <v>4044</v>
      </c>
      <c r="K861" s="8" t="str">
        <f>VLOOKUP(payroll_active[[#This Row],[Works for Corrected Majority]],[1]!Table1[#Data],2,0)</f>
        <v>476549481</v>
      </c>
      <c r="L861" s="8" t="s">
        <v>4044</v>
      </c>
      <c r="M861" s="7" t="str">
        <f>VLOOKUP(payroll_active[[#This Row],[Works for Group -OLD]], [1]!all_groups[#All], 2, 0)</f>
        <v>476549481</v>
      </c>
      <c r="N861" s="6" t="s">
        <v>63</v>
      </c>
      <c r="O861" s="6" t="s">
        <v>62</v>
      </c>
      <c r="P861" s="6" t="s">
        <v>69</v>
      </c>
      <c r="Q861" s="7"/>
      <c r="R861" s="9" t="s">
        <v>10179</v>
      </c>
      <c r="S861" s="9" t="s">
        <v>10175</v>
      </c>
      <c r="T861" s="9" t="s">
        <v>8512</v>
      </c>
      <c r="U861" s="9" t="s">
        <v>10176</v>
      </c>
      <c r="V861" s="9" t="s">
        <v>8501</v>
      </c>
      <c r="W861" s="4"/>
      <c r="AI861" s="4"/>
      <c r="AJ861" s="4"/>
      <c r="AK861" s="4"/>
    </row>
    <row r="862" spans="1:37" x14ac:dyDescent="0.2">
      <c r="A862" s="6" t="s">
        <v>4098</v>
      </c>
      <c r="B862" s="7" t="str">
        <f>VLOOKUP(payroll_active[[#This Row],[Full Name]], [1]!all_ppl_post[#Data], 2, 0)</f>
        <v>476547793</v>
      </c>
      <c r="C862" s="8" t="s">
        <v>2553</v>
      </c>
      <c r="D862" s="8" t="s">
        <v>4099</v>
      </c>
      <c r="E862" s="8" t="s">
        <v>4100</v>
      </c>
      <c r="F862" s="8" t="s">
        <v>64</v>
      </c>
      <c r="G862" s="8"/>
      <c r="H862" s="8"/>
      <c r="I862" s="7"/>
      <c r="J862" s="8" t="s">
        <v>4044</v>
      </c>
      <c r="K862" s="8" t="str">
        <f>VLOOKUP(payroll_active[[#This Row],[Works for Corrected Majority]],[1]!Table1[#Data],2,0)</f>
        <v>476549481</v>
      </c>
      <c r="L862" s="8" t="s">
        <v>4044</v>
      </c>
      <c r="M862" s="7" t="str">
        <f>VLOOKUP(payroll_active[[#This Row],[Works for Group -OLD]], [1]!all_groups[#All], 2, 0)</f>
        <v>476549481</v>
      </c>
      <c r="N862" s="6" t="s">
        <v>63</v>
      </c>
      <c r="O862" s="6" t="s">
        <v>62</v>
      </c>
      <c r="P862" s="6" t="s">
        <v>69</v>
      </c>
      <c r="Q862" s="7"/>
      <c r="R862" s="9" t="s">
        <v>10180</v>
      </c>
      <c r="S862" s="9" t="s">
        <v>10175</v>
      </c>
      <c r="T862" s="9" t="s">
        <v>8512</v>
      </c>
      <c r="U862" s="9" t="s">
        <v>10176</v>
      </c>
      <c r="V862" s="9" t="s">
        <v>8501</v>
      </c>
      <c r="W862" s="4"/>
      <c r="AI862" s="4"/>
      <c r="AJ862" s="4"/>
      <c r="AK862" s="4"/>
    </row>
    <row r="863" spans="1:37" x14ac:dyDescent="0.2">
      <c r="A863" s="6" t="s">
        <v>4045</v>
      </c>
      <c r="B863" s="7" t="str">
        <f>VLOOKUP(payroll_active[[#This Row],[Full Name]], [1]!all_ppl_post[#Data], 2, 0)</f>
        <v>476547963</v>
      </c>
      <c r="C863" s="8" t="s">
        <v>4046</v>
      </c>
      <c r="D863" s="8" t="s">
        <v>4047</v>
      </c>
      <c r="E863" s="8" t="s">
        <v>4048</v>
      </c>
      <c r="F863" s="8" t="s">
        <v>64</v>
      </c>
      <c r="G863" s="8"/>
      <c r="H863" s="8"/>
      <c r="I863" s="7"/>
      <c r="J863" s="8" t="s">
        <v>4044</v>
      </c>
      <c r="K863" s="8" t="str">
        <f>VLOOKUP(payroll_active[[#This Row],[Works for Corrected Majority]],[1]!Table1[#Data],2,0)</f>
        <v>476549481</v>
      </c>
      <c r="L863" s="8" t="s">
        <v>4044</v>
      </c>
      <c r="M863" s="7" t="str">
        <f>VLOOKUP(payroll_active[[#This Row],[Works for Group -OLD]], [1]!all_groups[#All], 2, 0)</f>
        <v>476549481</v>
      </c>
      <c r="N863" s="6" t="s">
        <v>63</v>
      </c>
      <c r="O863" s="6" t="s">
        <v>62</v>
      </c>
      <c r="P863" s="6" t="s">
        <v>69</v>
      </c>
      <c r="Q863" s="7"/>
      <c r="R863" s="9" t="s">
        <v>10181</v>
      </c>
      <c r="S863" s="9" t="s">
        <v>10175</v>
      </c>
      <c r="T863" s="9" t="s">
        <v>8512</v>
      </c>
      <c r="U863" s="9" t="s">
        <v>10182</v>
      </c>
      <c r="V863" s="9" t="s">
        <v>8501</v>
      </c>
      <c r="W863" s="4"/>
      <c r="AI863" s="4"/>
      <c r="AJ863" s="4"/>
      <c r="AK863" s="4"/>
    </row>
    <row r="864" spans="1:37" x14ac:dyDescent="0.2">
      <c r="A864" s="6" t="s">
        <v>4023</v>
      </c>
      <c r="B864" s="7" t="str">
        <f>VLOOKUP(payroll_active[[#This Row],[Full Name]], [1]!all_ppl_post[#Data], 2, 0)</f>
        <v>476547993</v>
      </c>
      <c r="C864" s="8" t="s">
        <v>1587</v>
      </c>
      <c r="D864" s="8" t="s">
        <v>2177</v>
      </c>
      <c r="E864" s="8" t="s">
        <v>4024</v>
      </c>
      <c r="F864" s="8" t="s">
        <v>64</v>
      </c>
      <c r="G864" s="8"/>
      <c r="H864" s="8"/>
      <c r="I864" s="7"/>
      <c r="J864" s="8" t="s">
        <v>4022</v>
      </c>
      <c r="K864" s="8" t="str">
        <f>VLOOKUP(payroll_active[[#This Row],[Works for Corrected Majority]],[1]!Table1[#Data],2,0)</f>
        <v>476549482</v>
      </c>
      <c r="L864" s="8" t="s">
        <v>4022</v>
      </c>
      <c r="M864" s="7" t="str">
        <f>VLOOKUP(payroll_active[[#This Row],[Works for Group -OLD]], [1]!all_groups[#All], 2, 0)</f>
        <v>476549482</v>
      </c>
      <c r="N864" s="6" t="s">
        <v>63</v>
      </c>
      <c r="O864" s="6" t="s">
        <v>62</v>
      </c>
      <c r="P864" s="6" t="s">
        <v>69</v>
      </c>
      <c r="Q864" s="7"/>
      <c r="R864" s="9" t="s">
        <v>10183</v>
      </c>
      <c r="S864" s="9" t="s">
        <v>10184</v>
      </c>
      <c r="T864" s="9" t="s">
        <v>8512</v>
      </c>
      <c r="U864" s="9" t="s">
        <v>10185</v>
      </c>
      <c r="V864" s="9" t="s">
        <v>8501</v>
      </c>
      <c r="W864" s="4"/>
      <c r="AI864" s="4"/>
      <c r="AJ864" s="4"/>
      <c r="AK864" s="4"/>
    </row>
    <row r="865" spans="1:37" x14ac:dyDescent="0.2">
      <c r="A865" s="6" t="s">
        <v>4004</v>
      </c>
      <c r="B865" s="7" t="str">
        <f>VLOOKUP(payroll_active[[#This Row],[Full Name]], [1]!all_ppl_post[#Data], 2, 0)</f>
        <v>476548005</v>
      </c>
      <c r="C865" s="8" t="s">
        <v>4005</v>
      </c>
      <c r="D865" s="8" t="s">
        <v>4006</v>
      </c>
      <c r="E865" s="8" t="s">
        <v>4007</v>
      </c>
      <c r="F865" s="8" t="s">
        <v>64</v>
      </c>
      <c r="G865" s="8"/>
      <c r="H865" s="8"/>
      <c r="I865" s="7"/>
      <c r="J865" s="8" t="s">
        <v>3988</v>
      </c>
      <c r="K865" s="8" t="str">
        <f>VLOOKUP(payroll_active[[#This Row],[Works for Corrected Majority]],[1]!Table1[#Data],2,0)</f>
        <v>476549484</v>
      </c>
      <c r="L865" s="8" t="s">
        <v>3988</v>
      </c>
      <c r="M865" s="7" t="str">
        <f>VLOOKUP(payroll_active[[#This Row],[Works for Group -OLD]], [1]!all_groups[#All], 2, 0)</f>
        <v>476549484</v>
      </c>
      <c r="N865" s="6" t="s">
        <v>63</v>
      </c>
      <c r="O865" s="6" t="s">
        <v>62</v>
      </c>
      <c r="P865" s="6" t="s">
        <v>69</v>
      </c>
      <c r="Q865" s="7"/>
      <c r="R865" s="9" t="s">
        <v>10186</v>
      </c>
      <c r="S865" s="9" t="s">
        <v>10187</v>
      </c>
      <c r="T865" s="9" t="s">
        <v>8512</v>
      </c>
      <c r="U865" s="9" t="s">
        <v>10188</v>
      </c>
      <c r="V865" s="9" t="s">
        <v>8501</v>
      </c>
      <c r="W865" s="4"/>
      <c r="AI865" s="4"/>
      <c r="AJ865" s="4"/>
      <c r="AK865" s="4"/>
    </row>
    <row r="866" spans="1:37" x14ac:dyDescent="0.2">
      <c r="A866" s="6" t="s">
        <v>3989</v>
      </c>
      <c r="B866" s="7" t="str">
        <f>VLOOKUP(payroll_active[[#This Row],[Full Name]], [1]!all_ppl_post[#Data], 2, 0)</f>
        <v>476548029</v>
      </c>
      <c r="C866" s="8" t="s">
        <v>3990</v>
      </c>
      <c r="D866" s="8" t="s">
        <v>2950</v>
      </c>
      <c r="E866" s="8" t="s">
        <v>3991</v>
      </c>
      <c r="F866" s="8" t="s">
        <v>64</v>
      </c>
      <c r="G866" s="8"/>
      <c r="H866" s="8"/>
      <c r="I866" s="7"/>
      <c r="J866" s="8" t="s">
        <v>3988</v>
      </c>
      <c r="K866" s="8" t="str">
        <f>VLOOKUP(payroll_active[[#This Row],[Works for Corrected Majority]],[1]!Table1[#Data],2,0)</f>
        <v>476549484</v>
      </c>
      <c r="L866" s="8" t="s">
        <v>3988</v>
      </c>
      <c r="M866" s="7" t="str">
        <f>VLOOKUP(payroll_active[[#This Row],[Works for Group -OLD]], [1]!all_groups[#All], 2, 0)</f>
        <v>476549484</v>
      </c>
      <c r="N866" s="6" t="s">
        <v>63</v>
      </c>
      <c r="O866" s="6" t="s">
        <v>62</v>
      </c>
      <c r="P866" s="6" t="s">
        <v>69</v>
      </c>
      <c r="Q866" s="7"/>
      <c r="R866" s="9" t="s">
        <v>10189</v>
      </c>
      <c r="S866" s="9" t="s">
        <v>10187</v>
      </c>
      <c r="T866" s="9" t="s">
        <v>8512</v>
      </c>
      <c r="U866" s="9" t="s">
        <v>10190</v>
      </c>
      <c r="V866" s="9" t="s">
        <v>8501</v>
      </c>
      <c r="W866" s="4"/>
      <c r="AI866" s="4"/>
      <c r="AJ866" s="4"/>
      <c r="AK866" s="4"/>
    </row>
    <row r="867" spans="1:37" x14ac:dyDescent="0.2">
      <c r="A867" s="6" t="s">
        <v>111</v>
      </c>
      <c r="B867" s="7" t="str">
        <f>VLOOKUP(payroll_active[[#This Row],[Full Name]], [1]!all_ppl_post[#Data], 2, 0)</f>
        <v>1042183614</v>
      </c>
      <c r="C867" s="8" t="s">
        <v>112</v>
      </c>
      <c r="D867" s="8" t="s">
        <v>113</v>
      </c>
      <c r="E867" s="8" t="s">
        <v>114</v>
      </c>
      <c r="F867" s="8" t="s">
        <v>64</v>
      </c>
      <c r="G867" s="8"/>
      <c r="H867" s="8"/>
      <c r="I867" s="7"/>
      <c r="J867" s="8" t="s">
        <v>110</v>
      </c>
      <c r="K867" s="8" t="str">
        <f>VLOOKUP(payroll_active[[#This Row],[Works for Corrected Majority]],[1]!Table1[#Data],2,0)</f>
        <v>476549487</v>
      </c>
      <c r="L867" s="8" t="s">
        <v>110</v>
      </c>
      <c r="M867" s="7" t="str">
        <f>VLOOKUP(payroll_active[[#This Row],[Works for Group -OLD]], [1]!all_groups[#All], 2, 0)</f>
        <v>476549487</v>
      </c>
      <c r="N867" s="6" t="s">
        <v>63</v>
      </c>
      <c r="O867" s="6" t="s">
        <v>62</v>
      </c>
      <c r="P867" s="6" t="s">
        <v>69</v>
      </c>
      <c r="Q867" s="7"/>
      <c r="R867" s="9" t="s">
        <v>10199</v>
      </c>
      <c r="S867" s="9" t="s">
        <v>10192</v>
      </c>
      <c r="T867" s="9" t="s">
        <v>8512</v>
      </c>
      <c r="U867" s="9" t="s">
        <v>10195</v>
      </c>
      <c r="V867" s="9" t="s">
        <v>8501</v>
      </c>
      <c r="W867" s="4"/>
      <c r="AI867" s="4"/>
      <c r="AJ867" s="4"/>
      <c r="AK867" s="4"/>
    </row>
    <row r="868" spans="1:37" x14ac:dyDescent="0.2">
      <c r="A868" s="6" t="s">
        <v>7258</v>
      </c>
      <c r="B868" s="7" t="str">
        <f>VLOOKUP(payroll_active[[#This Row],[Full Name]], [1]!all_ppl_post[#Data], 2, 0)</f>
        <v>476543333</v>
      </c>
      <c r="C868" s="8" t="s">
        <v>2705</v>
      </c>
      <c r="D868" s="8" t="s">
        <v>7259</v>
      </c>
      <c r="E868" s="8" t="s">
        <v>7260</v>
      </c>
      <c r="F868" s="8" t="s">
        <v>64</v>
      </c>
      <c r="G868" s="8"/>
      <c r="H868" s="8"/>
      <c r="I868" s="7"/>
      <c r="J868" s="8" t="s">
        <v>110</v>
      </c>
      <c r="K868" s="8" t="str">
        <f>VLOOKUP(payroll_active[[#This Row],[Works for Corrected Majority]],[1]!Table1[#Data],2,0)</f>
        <v>476549487</v>
      </c>
      <c r="L868" s="8" t="s">
        <v>110</v>
      </c>
      <c r="M868" s="7" t="str">
        <f>VLOOKUP(payroll_active[[#This Row],[Works for Group -OLD]], [1]!all_groups[#All], 2, 0)</f>
        <v>476549487</v>
      </c>
      <c r="N868" s="6" t="s">
        <v>63</v>
      </c>
      <c r="O868" s="6" t="s">
        <v>62</v>
      </c>
      <c r="P868" s="6" t="s">
        <v>69</v>
      </c>
      <c r="Q868" s="7"/>
      <c r="R868" s="9" t="s">
        <v>10191</v>
      </c>
      <c r="S868" s="9" t="s">
        <v>10192</v>
      </c>
      <c r="T868" s="9" t="s">
        <v>8512</v>
      </c>
      <c r="U868" s="9" t="s">
        <v>10193</v>
      </c>
      <c r="V868" s="9" t="s">
        <v>8501</v>
      </c>
      <c r="W868" s="4"/>
      <c r="AI868" s="4"/>
      <c r="AJ868" s="4"/>
      <c r="AK868" s="4"/>
    </row>
    <row r="869" spans="1:37" x14ac:dyDescent="0.2">
      <c r="A869" s="6" t="s">
        <v>7248</v>
      </c>
      <c r="B869" s="7" t="str">
        <f>VLOOKUP(payroll_active[[#This Row],[Full Name]], [1]!all_ppl_post[#Data], 2, 0)</f>
        <v>476543341</v>
      </c>
      <c r="C869" s="8" t="s">
        <v>7249</v>
      </c>
      <c r="D869" s="8" t="s">
        <v>7250</v>
      </c>
      <c r="E869" s="8" t="s">
        <v>114</v>
      </c>
      <c r="F869" s="8" t="s">
        <v>64</v>
      </c>
      <c r="G869" s="8"/>
      <c r="H869" s="8"/>
      <c r="I869" s="7"/>
      <c r="J869" s="8" t="s">
        <v>110</v>
      </c>
      <c r="K869" s="8" t="str">
        <f>VLOOKUP(payroll_active[[#This Row],[Works for Corrected Majority]],[1]!Table1[#Data],2,0)</f>
        <v>476549487</v>
      </c>
      <c r="L869" s="8" t="s">
        <v>110</v>
      </c>
      <c r="M869" s="7" t="str">
        <f>VLOOKUP(payroll_active[[#This Row],[Works for Group -OLD]], [1]!all_groups[#All], 2, 0)</f>
        <v>476549487</v>
      </c>
      <c r="N869" s="6" t="s">
        <v>63</v>
      </c>
      <c r="O869" s="6" t="s">
        <v>62</v>
      </c>
      <c r="P869" s="6" t="s">
        <v>69</v>
      </c>
      <c r="Q869" s="7"/>
      <c r="R869" s="9" t="s">
        <v>10194</v>
      </c>
      <c r="S869" s="9" t="s">
        <v>10192</v>
      </c>
      <c r="T869" s="9" t="s">
        <v>8512</v>
      </c>
      <c r="U869" s="9" t="s">
        <v>10195</v>
      </c>
      <c r="V869" s="9" t="s">
        <v>8501</v>
      </c>
      <c r="W869" s="4"/>
      <c r="AI869" s="4"/>
      <c r="AJ869" s="4"/>
      <c r="AK869" s="4"/>
    </row>
    <row r="870" spans="1:37" x14ac:dyDescent="0.2">
      <c r="A870" s="6" t="s">
        <v>7244</v>
      </c>
      <c r="B870" s="7" t="str">
        <f>VLOOKUP(payroll_active[[#This Row],[Full Name]], [1]!all_ppl_post[#Data], 2, 0)</f>
        <v>476543350</v>
      </c>
      <c r="C870" s="8" t="s">
        <v>7245</v>
      </c>
      <c r="D870" s="8" t="s">
        <v>4870</v>
      </c>
      <c r="E870" s="8" t="s">
        <v>114</v>
      </c>
      <c r="F870" s="8" t="s">
        <v>64</v>
      </c>
      <c r="G870" s="8"/>
      <c r="H870" s="8"/>
      <c r="I870" s="7"/>
      <c r="J870" s="8" t="s">
        <v>110</v>
      </c>
      <c r="K870" s="8" t="str">
        <f>VLOOKUP(payroll_active[[#This Row],[Works for Corrected Majority]],[1]!Table1[#Data],2,0)</f>
        <v>476549487</v>
      </c>
      <c r="L870" s="8" t="s">
        <v>110</v>
      </c>
      <c r="M870" s="7" t="str">
        <f>VLOOKUP(payroll_active[[#This Row],[Works for Group -OLD]], [1]!all_groups[#All], 2, 0)</f>
        <v>476549487</v>
      </c>
      <c r="N870" s="6" t="s">
        <v>63</v>
      </c>
      <c r="O870" s="6" t="s">
        <v>62</v>
      </c>
      <c r="P870" s="6" t="s">
        <v>69</v>
      </c>
      <c r="Q870" s="7"/>
      <c r="R870" s="9" t="s">
        <v>10196</v>
      </c>
      <c r="S870" s="9" t="s">
        <v>10192</v>
      </c>
      <c r="T870" s="9" t="s">
        <v>8512</v>
      </c>
      <c r="U870" s="9" t="s">
        <v>10195</v>
      </c>
      <c r="V870" s="9" t="s">
        <v>8501</v>
      </c>
      <c r="W870" s="4"/>
      <c r="AI870" s="4"/>
      <c r="AJ870" s="4"/>
      <c r="AK870" s="4"/>
    </row>
    <row r="871" spans="1:37" x14ac:dyDescent="0.2">
      <c r="A871" s="6" t="s">
        <v>7234</v>
      </c>
      <c r="B871" s="7" t="str">
        <f>VLOOKUP(payroll_active[[#This Row],[Full Name]], [1]!all_ppl_post[#Data], 2, 0)</f>
        <v>476543357</v>
      </c>
      <c r="C871" s="8" t="s">
        <v>2566</v>
      </c>
      <c r="D871" s="8" t="s">
        <v>7235</v>
      </c>
      <c r="E871" s="8" t="s">
        <v>7236</v>
      </c>
      <c r="F871" s="8" t="s">
        <v>64</v>
      </c>
      <c r="G871" s="8"/>
      <c r="H871" s="8"/>
      <c r="I871" s="7"/>
      <c r="J871" s="8" t="s">
        <v>110</v>
      </c>
      <c r="K871" s="8" t="str">
        <f>VLOOKUP(payroll_active[[#This Row],[Works for Corrected Majority]],[1]!Table1[#Data],2,0)</f>
        <v>476549487</v>
      </c>
      <c r="L871" s="8" t="s">
        <v>110</v>
      </c>
      <c r="M871" s="7" t="str">
        <f>VLOOKUP(payroll_active[[#This Row],[Works for Group -OLD]], [1]!all_groups[#All], 2, 0)</f>
        <v>476549487</v>
      </c>
      <c r="N871" s="6" t="s">
        <v>63</v>
      </c>
      <c r="O871" s="6" t="s">
        <v>62</v>
      </c>
      <c r="P871" s="6" t="s">
        <v>69</v>
      </c>
      <c r="Q871" s="7"/>
      <c r="R871" s="9" t="s">
        <v>10197</v>
      </c>
      <c r="S871" s="9" t="s">
        <v>10192</v>
      </c>
      <c r="T871" s="9" t="s">
        <v>8512</v>
      </c>
      <c r="U871" s="9" t="s">
        <v>10198</v>
      </c>
      <c r="V871" s="9" t="s">
        <v>8501</v>
      </c>
      <c r="W871" s="4"/>
      <c r="AI871" s="4"/>
      <c r="AJ871" s="4"/>
      <c r="AK871" s="4"/>
    </row>
    <row r="872" spans="1:37" x14ac:dyDescent="0.2">
      <c r="A872" s="6" t="s">
        <v>7229</v>
      </c>
      <c r="B872" s="7" t="str">
        <f>VLOOKUP(payroll_active[[#This Row],[Full Name]], [1]!all_ppl_post[#Data], 2, 0)</f>
        <v>476543364</v>
      </c>
      <c r="C872" s="8" t="s">
        <v>7230</v>
      </c>
      <c r="D872" s="8" t="s">
        <v>368</v>
      </c>
      <c r="E872" s="8" t="s">
        <v>7231</v>
      </c>
      <c r="F872" s="8" t="s">
        <v>64</v>
      </c>
      <c r="G872" s="8"/>
      <c r="H872" s="8"/>
      <c r="I872" s="7"/>
      <c r="J872" s="8" t="s">
        <v>7154</v>
      </c>
      <c r="K872" s="8" t="str">
        <f>VLOOKUP(payroll_active[[#This Row],[Works for Corrected Majority]],[1]!Table1[#Data],2,0)</f>
        <v>476549488</v>
      </c>
      <c r="L872" s="8" t="s">
        <v>7154</v>
      </c>
      <c r="M872" s="7" t="str">
        <f>VLOOKUP(payroll_active[[#This Row],[Works for Group -OLD]], [1]!all_groups[#All], 2, 0)</f>
        <v>476549488</v>
      </c>
      <c r="N872" s="6" t="s">
        <v>63</v>
      </c>
      <c r="O872" s="6" t="s">
        <v>62</v>
      </c>
      <c r="P872" s="6" t="s">
        <v>69</v>
      </c>
      <c r="Q872" s="7"/>
      <c r="R872" s="9" t="s">
        <v>10200</v>
      </c>
      <c r="S872" s="9" t="s">
        <v>10201</v>
      </c>
      <c r="T872" s="9" t="s">
        <v>8512</v>
      </c>
      <c r="U872" s="9" t="s">
        <v>10202</v>
      </c>
      <c r="V872" s="9" t="s">
        <v>8501</v>
      </c>
      <c r="W872" s="4"/>
      <c r="AI872" s="4"/>
      <c r="AJ872" s="4"/>
      <c r="AK872" s="4"/>
    </row>
    <row r="873" spans="1:37" x14ac:dyDescent="0.2">
      <c r="A873" s="6" t="s">
        <v>7216</v>
      </c>
      <c r="B873" s="7" t="str">
        <f>VLOOKUP(payroll_active[[#This Row],[Full Name]], [1]!all_ppl_post[#Data], 2, 0)</f>
        <v>476543374</v>
      </c>
      <c r="C873" s="8" t="s">
        <v>7217</v>
      </c>
      <c r="D873" s="8" t="s">
        <v>7218</v>
      </c>
      <c r="E873" s="8" t="s">
        <v>7219</v>
      </c>
      <c r="F873" s="8" t="s">
        <v>64</v>
      </c>
      <c r="G873" s="8"/>
      <c r="H873" s="8"/>
      <c r="I873" s="7"/>
      <c r="J873" s="8" t="s">
        <v>7154</v>
      </c>
      <c r="K873" s="8" t="str">
        <f>VLOOKUP(payroll_active[[#This Row],[Works for Corrected Majority]],[1]!Table1[#Data],2,0)</f>
        <v>476549488</v>
      </c>
      <c r="L873" s="8" t="s">
        <v>7154</v>
      </c>
      <c r="M873" s="7" t="str">
        <f>VLOOKUP(payroll_active[[#This Row],[Works for Group -OLD]], [1]!all_groups[#All], 2, 0)</f>
        <v>476549488</v>
      </c>
      <c r="N873" s="6" t="s">
        <v>63</v>
      </c>
      <c r="O873" s="6" t="s">
        <v>62</v>
      </c>
      <c r="P873" s="6" t="s">
        <v>69</v>
      </c>
      <c r="Q873" s="7"/>
      <c r="R873" s="9" t="s">
        <v>10203</v>
      </c>
      <c r="S873" s="9" t="s">
        <v>10201</v>
      </c>
      <c r="T873" s="9" t="s">
        <v>8512</v>
      </c>
      <c r="U873" s="9" t="s">
        <v>10204</v>
      </c>
      <c r="V873" s="9" t="s">
        <v>8501</v>
      </c>
      <c r="W873" s="4"/>
      <c r="AI873" s="4"/>
      <c r="AJ873" s="4"/>
      <c r="AK873" s="4"/>
    </row>
    <row r="874" spans="1:37" x14ac:dyDescent="0.2">
      <c r="A874" s="6" t="s">
        <v>7155</v>
      </c>
      <c r="B874" s="7" t="str">
        <f>VLOOKUP(payroll_active[[#This Row],[Full Name]], [1]!all_ppl_post[#Data], 2, 0)</f>
        <v>476543417</v>
      </c>
      <c r="C874" s="8" t="s">
        <v>7156</v>
      </c>
      <c r="D874" s="8" t="s">
        <v>7157</v>
      </c>
      <c r="E874" s="8" t="s">
        <v>7158</v>
      </c>
      <c r="F874" s="8" t="s">
        <v>64</v>
      </c>
      <c r="G874" s="8"/>
      <c r="H874" s="8"/>
      <c r="I874" s="7"/>
      <c r="J874" s="8" t="s">
        <v>7154</v>
      </c>
      <c r="K874" s="8" t="str">
        <f>VLOOKUP(payroll_active[[#This Row],[Works for Corrected Majority]],[1]!Table1[#Data],2,0)</f>
        <v>476549488</v>
      </c>
      <c r="L874" s="8" t="s">
        <v>7154</v>
      </c>
      <c r="M874" s="7" t="str">
        <f>VLOOKUP(payroll_active[[#This Row],[Works for Group -OLD]], [1]!all_groups[#All], 2, 0)</f>
        <v>476549488</v>
      </c>
      <c r="N874" s="6" t="s">
        <v>63</v>
      </c>
      <c r="O874" s="6" t="s">
        <v>62</v>
      </c>
      <c r="P874" s="6" t="s">
        <v>69</v>
      </c>
      <c r="Q874" s="7"/>
      <c r="R874" s="9" t="s">
        <v>10205</v>
      </c>
      <c r="S874" s="9" t="s">
        <v>10201</v>
      </c>
      <c r="T874" s="9" t="s">
        <v>8512</v>
      </c>
      <c r="U874" s="9" t="s">
        <v>10206</v>
      </c>
      <c r="V874" s="9" t="s">
        <v>8501</v>
      </c>
      <c r="W874" s="4"/>
      <c r="AI874" s="4"/>
      <c r="AJ874" s="4"/>
      <c r="AK874" s="4"/>
    </row>
    <row r="875" spans="1:37" x14ac:dyDescent="0.2">
      <c r="A875" s="6" t="s">
        <v>7118</v>
      </c>
      <c r="B875" s="7" t="str">
        <f>VLOOKUP(payroll_active[[#This Row],[Full Name]], [1]!all_ppl_post[#Data], 2, 0)</f>
        <v>476543446</v>
      </c>
      <c r="C875" s="8" t="s">
        <v>7119</v>
      </c>
      <c r="D875" s="8" t="s">
        <v>7120</v>
      </c>
      <c r="E875" s="8" t="s">
        <v>5892</v>
      </c>
      <c r="F875" s="8" t="s">
        <v>64</v>
      </c>
      <c r="G875" s="8"/>
      <c r="H875" s="8"/>
      <c r="I875" s="7"/>
      <c r="J875" s="8" t="s">
        <v>3787</v>
      </c>
      <c r="K875" s="8" t="str">
        <f>VLOOKUP(payroll_active[[#This Row],[Works for Corrected Majority]],[1]!Table1[#Data],2,0)</f>
        <v>476549491</v>
      </c>
      <c r="L875" s="8" t="s">
        <v>3787</v>
      </c>
      <c r="M875" s="7" t="str">
        <f>VLOOKUP(payroll_active[[#This Row],[Works for Group -OLD]], [1]!all_groups[#All], 2, 0)</f>
        <v>476549491</v>
      </c>
      <c r="N875" s="6" t="s">
        <v>63</v>
      </c>
      <c r="O875" s="6" t="s">
        <v>62</v>
      </c>
      <c r="P875" s="6" t="s">
        <v>69</v>
      </c>
      <c r="Q875" s="7"/>
      <c r="R875" s="9" t="s">
        <v>10210</v>
      </c>
      <c r="S875" s="9" t="s">
        <v>10208</v>
      </c>
      <c r="T875" s="9" t="s">
        <v>8512</v>
      </c>
      <c r="U875" s="9" t="s">
        <v>10209</v>
      </c>
      <c r="V875" s="9" t="s">
        <v>8501</v>
      </c>
      <c r="W875" s="4"/>
      <c r="AI875" s="4"/>
      <c r="AJ875" s="4"/>
      <c r="AK875" s="4"/>
    </row>
    <row r="876" spans="1:37" x14ac:dyDescent="0.2">
      <c r="A876" s="6" t="s">
        <v>7101</v>
      </c>
      <c r="B876" s="7" t="str">
        <f>VLOOKUP(payroll_active[[#This Row],[Full Name]], [1]!all_ppl_post[#Data], 2, 0)</f>
        <v>476543456</v>
      </c>
      <c r="C876" s="8" t="s">
        <v>7102</v>
      </c>
      <c r="D876" s="8" t="s">
        <v>7103</v>
      </c>
      <c r="E876" s="8" t="s">
        <v>7104</v>
      </c>
      <c r="F876" s="8" t="s">
        <v>64</v>
      </c>
      <c r="G876" s="8"/>
      <c r="H876" s="8"/>
      <c r="I876" s="7"/>
      <c r="J876" s="8" t="s">
        <v>3787</v>
      </c>
      <c r="K876" s="8" t="str">
        <f>VLOOKUP(payroll_active[[#This Row],[Works for Corrected Majority]],[1]!Table1[#Data],2,0)</f>
        <v>476549491</v>
      </c>
      <c r="L876" s="8" t="s">
        <v>3787</v>
      </c>
      <c r="M876" s="7" t="str">
        <f>VLOOKUP(payroll_active[[#This Row],[Works for Group -OLD]], [1]!all_groups[#All], 2, 0)</f>
        <v>476549491</v>
      </c>
      <c r="N876" s="6" t="s">
        <v>63</v>
      </c>
      <c r="O876" s="6" t="s">
        <v>62</v>
      </c>
      <c r="P876" s="6" t="s">
        <v>69</v>
      </c>
      <c r="Q876" s="7"/>
      <c r="R876" s="9" t="s">
        <v>10211</v>
      </c>
      <c r="S876" s="9" t="s">
        <v>10208</v>
      </c>
      <c r="T876" s="9" t="s">
        <v>8512</v>
      </c>
      <c r="U876" s="9" t="s">
        <v>10212</v>
      </c>
      <c r="V876" s="9" t="s">
        <v>8501</v>
      </c>
      <c r="W876" s="4"/>
      <c r="AI876" s="4"/>
      <c r="AJ876" s="4"/>
      <c r="AK876" s="4"/>
    </row>
    <row r="877" spans="1:37" x14ac:dyDescent="0.2">
      <c r="A877" s="6" t="s">
        <v>7076</v>
      </c>
      <c r="B877" s="7" t="str">
        <f>VLOOKUP(payroll_active[[#This Row],[Full Name]], [1]!all_ppl_post[#Data], 2, 0)</f>
        <v>476543466</v>
      </c>
      <c r="C877" s="8" t="s">
        <v>7077</v>
      </c>
      <c r="D877" s="8" t="s">
        <v>7078</v>
      </c>
      <c r="E877" s="8" t="s">
        <v>7079</v>
      </c>
      <c r="F877" s="8" t="s">
        <v>64</v>
      </c>
      <c r="G877" s="8"/>
      <c r="H877" s="8"/>
      <c r="I877" s="7"/>
      <c r="J877" s="8" t="s">
        <v>3787</v>
      </c>
      <c r="K877" s="8" t="str">
        <f>VLOOKUP(payroll_active[[#This Row],[Works for Corrected Majority]],[1]!Table1[#Data],2,0)</f>
        <v>476549491</v>
      </c>
      <c r="L877" s="8" t="s">
        <v>3787</v>
      </c>
      <c r="M877" s="7" t="str">
        <f>VLOOKUP(payroll_active[[#This Row],[Works for Group -OLD]], [1]!all_groups[#All], 2, 0)</f>
        <v>476549491</v>
      </c>
      <c r="N877" s="6" t="s">
        <v>63</v>
      </c>
      <c r="O877" s="6" t="s">
        <v>62</v>
      </c>
      <c r="P877" s="6" t="s">
        <v>69</v>
      </c>
      <c r="Q877" s="7"/>
      <c r="R877" s="9" t="s">
        <v>10213</v>
      </c>
      <c r="S877" s="9" t="s">
        <v>10208</v>
      </c>
      <c r="T877" s="9" t="s">
        <v>8512</v>
      </c>
      <c r="U877" s="9" t="s">
        <v>10214</v>
      </c>
      <c r="V877" s="9" t="s">
        <v>8501</v>
      </c>
      <c r="W877" s="4"/>
      <c r="AI877" s="4"/>
      <c r="AJ877" s="4"/>
      <c r="AK877" s="4"/>
    </row>
    <row r="878" spans="1:37" x14ac:dyDescent="0.2">
      <c r="A878" s="6" t="s">
        <v>6957</v>
      </c>
      <c r="B878" s="7" t="str">
        <f>VLOOKUP(payroll_active[[#This Row],[Full Name]], [1]!all_ppl_post[#Data], 2, 0)</f>
        <v>476543601</v>
      </c>
      <c r="C878" s="8" t="s">
        <v>714</v>
      </c>
      <c r="D878" s="8" t="s">
        <v>4296</v>
      </c>
      <c r="E878" s="8" t="s">
        <v>6958</v>
      </c>
      <c r="F878" s="8" t="s">
        <v>64</v>
      </c>
      <c r="G878" s="8"/>
      <c r="H878" s="8"/>
      <c r="I878" s="7"/>
      <c r="J878" s="8" t="s">
        <v>3787</v>
      </c>
      <c r="K878" s="8" t="str">
        <f>VLOOKUP(payroll_active[[#This Row],[Works for Corrected Majority]],[1]!Table1[#Data],2,0)</f>
        <v>476549491</v>
      </c>
      <c r="L878" s="8" t="s">
        <v>3787</v>
      </c>
      <c r="M878" s="7" t="str">
        <f>VLOOKUP(payroll_active[[#This Row],[Works for Group -OLD]], [1]!all_groups[#All], 2, 0)</f>
        <v>476549491</v>
      </c>
      <c r="N878" s="6" t="s">
        <v>63</v>
      </c>
      <c r="O878" s="6" t="s">
        <v>62</v>
      </c>
      <c r="P878" s="6" t="s">
        <v>69</v>
      </c>
      <c r="Q878" s="7"/>
      <c r="R878" s="9" t="s">
        <v>10215</v>
      </c>
      <c r="S878" s="9" t="s">
        <v>10208</v>
      </c>
      <c r="T878" s="9" t="s">
        <v>8512</v>
      </c>
      <c r="U878" s="9" t="s">
        <v>10216</v>
      </c>
      <c r="V878" s="9" t="s">
        <v>8501</v>
      </c>
      <c r="W878" s="4"/>
      <c r="AI878" s="4"/>
      <c r="AJ878" s="4"/>
      <c r="AK878" s="4"/>
    </row>
    <row r="879" spans="1:37" x14ac:dyDescent="0.2">
      <c r="A879" s="6" t="s">
        <v>6936</v>
      </c>
      <c r="B879" s="7" t="str">
        <f>VLOOKUP(payroll_active[[#This Row],[Full Name]], [1]!all_ppl_post[#Data], 2, 0)</f>
        <v>476543612</v>
      </c>
      <c r="C879" s="8" t="s">
        <v>6937</v>
      </c>
      <c r="D879" s="8" t="s">
        <v>2576</v>
      </c>
      <c r="E879" s="8" t="s">
        <v>6938</v>
      </c>
      <c r="F879" s="8" t="s">
        <v>64</v>
      </c>
      <c r="G879" s="8"/>
      <c r="H879" s="8"/>
      <c r="I879" s="7"/>
      <c r="J879" s="8" t="s">
        <v>3787</v>
      </c>
      <c r="K879" s="8" t="str">
        <f>VLOOKUP(payroll_active[[#This Row],[Works for Corrected Majority]],[1]!Table1[#Data],2,0)</f>
        <v>476549491</v>
      </c>
      <c r="L879" s="8" t="s">
        <v>3787</v>
      </c>
      <c r="M879" s="7" t="str">
        <f>VLOOKUP(payroll_active[[#This Row],[Works for Group -OLD]], [1]!all_groups[#All], 2, 0)</f>
        <v>476549491</v>
      </c>
      <c r="N879" s="6" t="s">
        <v>63</v>
      </c>
      <c r="O879" s="6" t="s">
        <v>62</v>
      </c>
      <c r="P879" s="6" t="s">
        <v>69</v>
      </c>
      <c r="Q879" s="7"/>
      <c r="R879" s="9" t="s">
        <v>10217</v>
      </c>
      <c r="S879" s="9" t="s">
        <v>10208</v>
      </c>
      <c r="T879" s="9" t="s">
        <v>8512</v>
      </c>
      <c r="U879" s="9" t="s">
        <v>10218</v>
      </c>
      <c r="V879" s="9" t="s">
        <v>8501</v>
      </c>
      <c r="W879" s="4"/>
      <c r="AI879" s="4"/>
      <c r="AJ879" s="4"/>
      <c r="AK879" s="4"/>
    </row>
    <row r="880" spans="1:37" x14ac:dyDescent="0.2">
      <c r="A880" s="6" t="s">
        <v>6908</v>
      </c>
      <c r="B880" s="7" t="str">
        <f>VLOOKUP(payroll_active[[#This Row],[Full Name]], [1]!all_ppl_post[#Data], 2, 0)</f>
        <v>476543640</v>
      </c>
      <c r="C880" s="8" t="s">
        <v>6909</v>
      </c>
      <c r="D880" s="8" t="s">
        <v>6910</v>
      </c>
      <c r="E880" s="8" t="s">
        <v>6911</v>
      </c>
      <c r="F880" s="8" t="s">
        <v>64</v>
      </c>
      <c r="G880" s="8"/>
      <c r="H880" s="8"/>
      <c r="I880" s="7"/>
      <c r="J880" s="8" t="s">
        <v>3787</v>
      </c>
      <c r="K880" s="8" t="str">
        <f>VLOOKUP(payroll_active[[#This Row],[Works for Corrected Majority]],[1]!Table1[#Data],2,0)</f>
        <v>476549491</v>
      </c>
      <c r="L880" s="8" t="s">
        <v>3787</v>
      </c>
      <c r="M880" s="7" t="str">
        <f>VLOOKUP(payroll_active[[#This Row],[Works for Group -OLD]], [1]!all_groups[#All], 2, 0)</f>
        <v>476549491</v>
      </c>
      <c r="N880" s="6" t="s">
        <v>63</v>
      </c>
      <c r="O880" s="6" t="s">
        <v>62</v>
      </c>
      <c r="P880" s="6" t="s">
        <v>69</v>
      </c>
      <c r="Q880" s="7"/>
      <c r="R880" s="9" t="s">
        <v>10219</v>
      </c>
      <c r="S880" s="9" t="s">
        <v>10208</v>
      </c>
      <c r="T880" s="9" t="s">
        <v>8512</v>
      </c>
      <c r="U880" s="9" t="s">
        <v>10220</v>
      </c>
      <c r="V880" s="9" t="s">
        <v>8501</v>
      </c>
      <c r="W880" s="4"/>
      <c r="AI880" s="4"/>
      <c r="AJ880" s="4"/>
      <c r="AK880" s="4"/>
    </row>
    <row r="881" spans="1:37" x14ac:dyDescent="0.2">
      <c r="A881" s="6" t="s">
        <v>6807</v>
      </c>
      <c r="B881" s="7" t="str">
        <f>VLOOKUP(payroll_active[[#This Row],[Full Name]], [1]!all_ppl_post[#Data], 2, 0)</f>
        <v>476543752</v>
      </c>
      <c r="C881" s="8" t="s">
        <v>5799</v>
      </c>
      <c r="D881" s="8" t="s">
        <v>1776</v>
      </c>
      <c r="E881" s="8" t="s">
        <v>6808</v>
      </c>
      <c r="F881" s="8" t="s">
        <v>64</v>
      </c>
      <c r="G881" s="8"/>
      <c r="H881" s="8"/>
      <c r="I881" s="7"/>
      <c r="J881" s="8" t="s">
        <v>3787</v>
      </c>
      <c r="K881" s="8" t="str">
        <f>VLOOKUP(payroll_active[[#This Row],[Works for Corrected Majority]],[1]!Table1[#Data],2,0)</f>
        <v>476549491</v>
      </c>
      <c r="L881" s="8" t="s">
        <v>3787</v>
      </c>
      <c r="M881" s="7" t="str">
        <f>VLOOKUP(payroll_active[[#This Row],[Works for Group -OLD]], [1]!all_groups[#All], 2, 0)</f>
        <v>476549491</v>
      </c>
      <c r="N881" s="6" t="s">
        <v>63</v>
      </c>
      <c r="O881" s="6" t="s">
        <v>62</v>
      </c>
      <c r="P881" s="6" t="s">
        <v>69</v>
      </c>
      <c r="Q881" s="7"/>
      <c r="R881" s="9" t="s">
        <v>10225</v>
      </c>
      <c r="S881" s="9" t="s">
        <v>10208</v>
      </c>
      <c r="T881" s="9" t="s">
        <v>8512</v>
      </c>
      <c r="U881" s="9" t="s">
        <v>10226</v>
      </c>
      <c r="V881" s="9" t="s">
        <v>8501</v>
      </c>
      <c r="W881" s="4"/>
      <c r="AI881" s="4"/>
      <c r="AJ881" s="4"/>
      <c r="AK881" s="4"/>
    </row>
    <row r="882" spans="1:37" x14ac:dyDescent="0.2">
      <c r="A882" s="6" t="s">
        <v>6789</v>
      </c>
      <c r="B882" s="7" t="str">
        <f>VLOOKUP(payroll_active[[#This Row],[Full Name]], [1]!all_ppl_post[#Data], 2, 0)</f>
        <v>476543761</v>
      </c>
      <c r="C882" s="8" t="s">
        <v>6790</v>
      </c>
      <c r="D882" s="8" t="s">
        <v>6791</v>
      </c>
      <c r="E882" s="8" t="s">
        <v>6792</v>
      </c>
      <c r="F882" s="8" t="s">
        <v>64</v>
      </c>
      <c r="G882" s="8"/>
      <c r="H882" s="8"/>
      <c r="I882" s="7"/>
      <c r="J882" s="8" t="s">
        <v>3787</v>
      </c>
      <c r="K882" s="8" t="str">
        <f>VLOOKUP(payroll_active[[#This Row],[Works for Corrected Majority]],[1]!Table1[#Data],2,0)</f>
        <v>476549491</v>
      </c>
      <c r="L882" s="8" t="s">
        <v>3787</v>
      </c>
      <c r="M882" s="7" t="str">
        <f>VLOOKUP(payroll_active[[#This Row],[Works for Group -OLD]], [1]!all_groups[#All], 2, 0)</f>
        <v>476549491</v>
      </c>
      <c r="N882" s="6" t="s">
        <v>63</v>
      </c>
      <c r="O882" s="6" t="s">
        <v>62</v>
      </c>
      <c r="P882" s="6" t="s">
        <v>69</v>
      </c>
      <c r="Q882" s="7"/>
      <c r="R882" s="9" t="s">
        <v>10227</v>
      </c>
      <c r="S882" s="9" t="s">
        <v>10208</v>
      </c>
      <c r="T882" s="9" t="s">
        <v>8512</v>
      </c>
      <c r="U882" s="9" t="s">
        <v>10228</v>
      </c>
      <c r="V882" s="9" t="s">
        <v>8501</v>
      </c>
      <c r="W882" s="4"/>
      <c r="AI882" s="4"/>
      <c r="AJ882" s="4"/>
      <c r="AK882" s="4"/>
    </row>
    <row r="883" spans="1:37" x14ac:dyDescent="0.2">
      <c r="A883" s="6" t="s">
        <v>6776</v>
      </c>
      <c r="B883" s="7" t="str">
        <f>VLOOKUP(payroll_active[[#This Row],[Full Name]], [1]!all_ppl_post[#Data], 2, 0)</f>
        <v>476543768</v>
      </c>
      <c r="C883" s="8" t="s">
        <v>5950</v>
      </c>
      <c r="D883" s="8" t="s">
        <v>975</v>
      </c>
      <c r="E883" s="8" t="s">
        <v>2393</v>
      </c>
      <c r="F883" s="8" t="s">
        <v>64</v>
      </c>
      <c r="G883" s="8"/>
      <c r="H883" s="8"/>
      <c r="I883" s="7"/>
      <c r="J883" s="8" t="s">
        <v>3787</v>
      </c>
      <c r="K883" s="8" t="str">
        <f>VLOOKUP(payroll_active[[#This Row],[Works for Corrected Majority]],[1]!Table1[#Data],2,0)</f>
        <v>476549491</v>
      </c>
      <c r="L883" s="8" t="s">
        <v>3787</v>
      </c>
      <c r="M883" s="7" t="str">
        <f>VLOOKUP(payroll_active[[#This Row],[Works for Group -OLD]], [1]!all_groups[#All], 2, 0)</f>
        <v>476549491</v>
      </c>
      <c r="N883" s="6" t="s">
        <v>63</v>
      </c>
      <c r="O883" s="6" t="s">
        <v>62</v>
      </c>
      <c r="P883" s="6" t="s">
        <v>69</v>
      </c>
      <c r="Q883" s="7"/>
      <c r="R883" s="9" t="s">
        <v>10229</v>
      </c>
      <c r="S883" s="9" t="s">
        <v>10208</v>
      </c>
      <c r="T883" s="9" t="s">
        <v>8512</v>
      </c>
      <c r="U883" s="9" t="s">
        <v>8609</v>
      </c>
      <c r="V883" s="9" t="s">
        <v>8501</v>
      </c>
      <c r="W883" s="4"/>
      <c r="AI883" s="4"/>
      <c r="AJ883" s="4"/>
      <c r="AK883" s="4"/>
    </row>
    <row r="884" spans="1:37" x14ac:dyDescent="0.2">
      <c r="A884" s="6" t="s">
        <v>6349</v>
      </c>
      <c r="B884" s="7" t="str">
        <f>VLOOKUP(payroll_active[[#This Row],[Full Name]], [1]!all_ppl_post[#Data], 2, 0)</f>
        <v>476544412</v>
      </c>
      <c r="C884" s="8" t="s">
        <v>5722</v>
      </c>
      <c r="D884" s="8" t="s">
        <v>261</v>
      </c>
      <c r="E884" s="8" t="s">
        <v>6350</v>
      </c>
      <c r="F884" s="8" t="s">
        <v>64</v>
      </c>
      <c r="G884" s="8"/>
      <c r="H884" s="8"/>
      <c r="I884" s="7"/>
      <c r="J884" s="8" t="s">
        <v>3787</v>
      </c>
      <c r="K884" s="8" t="str">
        <f>VLOOKUP(payroll_active[[#This Row],[Works for Corrected Majority]],[1]!Table1[#Data],2,0)</f>
        <v>476549491</v>
      </c>
      <c r="L884" s="8" t="s">
        <v>3787</v>
      </c>
      <c r="M884" s="7" t="str">
        <f>VLOOKUP(payroll_active[[#This Row],[Works for Group -OLD]], [1]!all_groups[#All], 2, 0)</f>
        <v>476549491</v>
      </c>
      <c r="N884" s="6" t="s">
        <v>63</v>
      </c>
      <c r="O884" s="6" t="s">
        <v>62</v>
      </c>
      <c r="P884" s="6" t="s">
        <v>69</v>
      </c>
      <c r="Q884" s="7"/>
      <c r="R884" s="9" t="s">
        <v>10221</v>
      </c>
      <c r="S884" s="9" t="s">
        <v>10208</v>
      </c>
      <c r="T884" s="9" t="s">
        <v>8512</v>
      </c>
      <c r="U884" s="9" t="s">
        <v>10222</v>
      </c>
      <c r="V884" s="9" t="s">
        <v>8501</v>
      </c>
      <c r="W884" s="4"/>
      <c r="AI884" s="4"/>
      <c r="AJ884" s="4"/>
      <c r="AK884" s="4"/>
    </row>
    <row r="885" spans="1:37" x14ac:dyDescent="0.2">
      <c r="A885" s="6" t="s">
        <v>5889</v>
      </c>
      <c r="B885" s="7" t="str">
        <f>VLOOKUP(payroll_active[[#This Row],[Full Name]], [1]!all_ppl_post[#Data], 2, 0)</f>
        <v>476544927</v>
      </c>
      <c r="C885" s="8" t="s">
        <v>5890</v>
      </c>
      <c r="D885" s="8" t="s">
        <v>5891</v>
      </c>
      <c r="E885" s="8" t="s">
        <v>5892</v>
      </c>
      <c r="F885" s="8" t="s">
        <v>64</v>
      </c>
      <c r="G885" s="8"/>
      <c r="H885" s="8"/>
      <c r="I885" s="7"/>
      <c r="J885" s="8" t="s">
        <v>3787</v>
      </c>
      <c r="K885" s="8" t="str">
        <f>VLOOKUP(payroll_active[[#This Row],[Works for Corrected Majority]],[1]!Table1[#Data],2,0)</f>
        <v>476549491</v>
      </c>
      <c r="L885" s="8" t="s">
        <v>3787</v>
      </c>
      <c r="M885" s="7" t="str">
        <f>VLOOKUP(payroll_active[[#This Row],[Works for Group -OLD]], [1]!all_groups[#All], 2, 0)</f>
        <v>476549491</v>
      </c>
      <c r="N885" s="6" t="s">
        <v>63</v>
      </c>
      <c r="O885" s="6" t="s">
        <v>62</v>
      </c>
      <c r="P885" s="6" t="s">
        <v>69</v>
      </c>
      <c r="Q885" s="7"/>
      <c r="R885" s="9" t="s">
        <v>10207</v>
      </c>
      <c r="S885" s="9" t="s">
        <v>10208</v>
      </c>
      <c r="T885" s="9" t="s">
        <v>8512</v>
      </c>
      <c r="U885" s="9" t="s">
        <v>10209</v>
      </c>
      <c r="V885" s="9" t="s">
        <v>8501</v>
      </c>
      <c r="W885" s="4"/>
      <c r="AI885" s="4"/>
      <c r="AJ885" s="4"/>
      <c r="AK885" s="4"/>
    </row>
    <row r="886" spans="1:37" x14ac:dyDescent="0.2">
      <c r="A886" s="6" t="s">
        <v>3788</v>
      </c>
      <c r="B886" s="7" t="str">
        <f>VLOOKUP(payroll_active[[#This Row],[Full Name]], [1]!all_ppl_post[#Data], 2, 0)</f>
        <v>567678560</v>
      </c>
      <c r="C886" s="8" t="s">
        <v>133</v>
      </c>
      <c r="D886" s="8" t="s">
        <v>3789</v>
      </c>
      <c r="E886" s="8" t="s">
        <v>3790</v>
      </c>
      <c r="F886" s="8" t="s">
        <v>64</v>
      </c>
      <c r="G886" s="8"/>
      <c r="H886" s="8"/>
      <c r="I886" s="7"/>
      <c r="J886" s="8" t="s">
        <v>3787</v>
      </c>
      <c r="K886" s="8" t="str">
        <f>VLOOKUP(payroll_active[[#This Row],[Works for Corrected Majority]],[1]!Table1[#Data],2,0)</f>
        <v>476549491</v>
      </c>
      <c r="L886" s="8" t="s">
        <v>3787</v>
      </c>
      <c r="M886" s="7" t="str">
        <f>VLOOKUP(payroll_active[[#This Row],[Works for Group -OLD]], [1]!all_groups[#All], 2, 0)</f>
        <v>476549491</v>
      </c>
      <c r="N886" s="6" t="s">
        <v>63</v>
      </c>
      <c r="O886" s="6" t="s">
        <v>62</v>
      </c>
      <c r="P886" s="6" t="s">
        <v>69</v>
      </c>
      <c r="Q886" s="7"/>
      <c r="R886" s="9" t="s">
        <v>10223</v>
      </c>
      <c r="S886" s="9" t="s">
        <v>10208</v>
      </c>
      <c r="T886" s="9" t="s">
        <v>8512</v>
      </c>
      <c r="U886" s="9" t="s">
        <v>10224</v>
      </c>
      <c r="V886" s="9" t="s">
        <v>8501</v>
      </c>
      <c r="W886" s="4"/>
      <c r="AI886" s="4"/>
      <c r="AJ886" s="4"/>
      <c r="AK886" s="4"/>
    </row>
    <row r="887" spans="1:37" x14ac:dyDescent="0.2">
      <c r="A887" s="6" t="s">
        <v>104</v>
      </c>
      <c r="B887" s="7" t="str">
        <f>VLOOKUP(payroll_active[[#This Row],[Full Name]], [1]!all_ppl_post[#Data], 2, 0)</f>
        <v>1042183615</v>
      </c>
      <c r="C887" s="8" t="s">
        <v>105</v>
      </c>
      <c r="D887" s="8" t="s">
        <v>106</v>
      </c>
      <c r="E887" s="8" t="s">
        <v>107</v>
      </c>
      <c r="F887" s="8" t="s">
        <v>64</v>
      </c>
      <c r="G887" s="8"/>
      <c r="H887" s="8"/>
      <c r="I887" s="7"/>
      <c r="J887" s="8" t="s">
        <v>103</v>
      </c>
      <c r="K887" s="8" t="str">
        <f>VLOOKUP(payroll_active[[#This Row],[Works for Corrected Majority]],[1]!Table1[#Data],2,0)</f>
        <v>476549492</v>
      </c>
      <c r="L887" s="8" t="s">
        <v>103</v>
      </c>
      <c r="M887" s="7" t="str">
        <f>VLOOKUP(payroll_active[[#This Row],[Works for Group -OLD]], [1]!all_groups[#All], 2, 0)</f>
        <v>476549492</v>
      </c>
      <c r="N887" s="6" t="s">
        <v>63</v>
      </c>
      <c r="O887" s="6" t="s">
        <v>62</v>
      </c>
      <c r="P887" s="6" t="s">
        <v>69</v>
      </c>
      <c r="Q887" s="7"/>
      <c r="R887" s="9" t="s">
        <v>10239</v>
      </c>
      <c r="S887" s="9" t="s">
        <v>10231</v>
      </c>
      <c r="T887" s="9" t="s">
        <v>8512</v>
      </c>
      <c r="U887" s="9" t="s">
        <v>10238</v>
      </c>
      <c r="V887" s="9" t="s">
        <v>8501</v>
      </c>
      <c r="W887" s="4"/>
      <c r="AI887" s="4"/>
      <c r="AJ887" s="4"/>
      <c r="AK887" s="4"/>
    </row>
    <row r="888" spans="1:37" x14ac:dyDescent="0.2">
      <c r="A888" s="6" t="s">
        <v>6767</v>
      </c>
      <c r="B888" s="7" t="str">
        <f>VLOOKUP(payroll_active[[#This Row],[Full Name]], [1]!all_ppl_post[#Data], 2, 0)</f>
        <v>476543782</v>
      </c>
      <c r="C888" s="8" t="s">
        <v>6768</v>
      </c>
      <c r="D888" s="8" t="s">
        <v>6769</v>
      </c>
      <c r="E888" s="8" t="s">
        <v>1421</v>
      </c>
      <c r="F888" s="8" t="s">
        <v>64</v>
      </c>
      <c r="G888" s="8"/>
      <c r="H888" s="8"/>
      <c r="I888" s="7"/>
      <c r="J888" s="8" t="s">
        <v>103</v>
      </c>
      <c r="K888" s="8" t="str">
        <f>VLOOKUP(payroll_active[[#This Row],[Works for Corrected Majority]],[1]!Table1[#Data],2,0)</f>
        <v>476549492</v>
      </c>
      <c r="L888" s="8" t="s">
        <v>103</v>
      </c>
      <c r="M888" s="7" t="str">
        <f>VLOOKUP(payroll_active[[#This Row],[Works for Group -OLD]], [1]!all_groups[#All], 2, 0)</f>
        <v>476549492</v>
      </c>
      <c r="N888" s="6" t="s">
        <v>63</v>
      </c>
      <c r="O888" s="6" t="s">
        <v>62</v>
      </c>
      <c r="P888" s="6" t="s">
        <v>69</v>
      </c>
      <c r="Q888" s="7"/>
      <c r="R888" s="9" t="s">
        <v>10230</v>
      </c>
      <c r="S888" s="9" t="s">
        <v>10231</v>
      </c>
      <c r="T888" s="9" t="s">
        <v>8512</v>
      </c>
      <c r="U888" s="9" t="s">
        <v>10232</v>
      </c>
      <c r="V888" s="9" t="s">
        <v>8501</v>
      </c>
      <c r="W888" s="4"/>
      <c r="AI888" s="4"/>
      <c r="AJ888" s="4"/>
      <c r="AK888" s="4"/>
    </row>
    <row r="889" spans="1:37" x14ac:dyDescent="0.2">
      <c r="A889" s="6" t="s">
        <v>6709</v>
      </c>
      <c r="B889" s="7" t="str">
        <f>VLOOKUP(payroll_active[[#This Row],[Full Name]], [1]!all_ppl_post[#Data], 2, 0)</f>
        <v>476543883</v>
      </c>
      <c r="C889" s="8" t="s">
        <v>6710</v>
      </c>
      <c r="D889" s="8" t="s">
        <v>6711</v>
      </c>
      <c r="E889" s="8" t="s">
        <v>6603</v>
      </c>
      <c r="F889" s="8" t="s">
        <v>64</v>
      </c>
      <c r="G889" s="8"/>
      <c r="H889" s="8"/>
      <c r="I889" s="7"/>
      <c r="J889" s="8" t="s">
        <v>103</v>
      </c>
      <c r="K889" s="8" t="str">
        <f>VLOOKUP(payroll_active[[#This Row],[Works for Corrected Majority]],[1]!Table1[#Data],2,0)</f>
        <v>476549492</v>
      </c>
      <c r="L889" s="8" t="s">
        <v>103</v>
      </c>
      <c r="M889" s="7" t="str">
        <f>VLOOKUP(payroll_active[[#This Row],[Works for Group -OLD]], [1]!all_groups[#All], 2, 0)</f>
        <v>476549492</v>
      </c>
      <c r="N889" s="6" t="s">
        <v>63</v>
      </c>
      <c r="O889" s="6" t="s">
        <v>62</v>
      </c>
      <c r="P889" s="6" t="s">
        <v>69</v>
      </c>
      <c r="Q889" s="7"/>
      <c r="R889" s="9" t="s">
        <v>10233</v>
      </c>
      <c r="S889" s="9" t="s">
        <v>10231</v>
      </c>
      <c r="T889" s="9" t="s">
        <v>8512</v>
      </c>
      <c r="U889" s="9" t="s">
        <v>10234</v>
      </c>
      <c r="V889" s="9" t="s">
        <v>8501</v>
      </c>
      <c r="W889" s="4"/>
      <c r="AI889" s="4"/>
      <c r="AJ889" s="4"/>
      <c r="AK889" s="4"/>
    </row>
    <row r="890" spans="1:37" x14ac:dyDescent="0.2">
      <c r="A890" s="6" t="s">
        <v>6602</v>
      </c>
      <c r="B890" s="7" t="str">
        <f>VLOOKUP(payroll_active[[#This Row],[Full Name]], [1]!all_ppl_post[#Data], 2, 0)</f>
        <v>476544021</v>
      </c>
      <c r="C890" s="8" t="s">
        <v>3090</v>
      </c>
      <c r="D890" s="8" t="s">
        <v>318</v>
      </c>
      <c r="E890" s="8" t="s">
        <v>6603</v>
      </c>
      <c r="F890" s="8" t="s">
        <v>64</v>
      </c>
      <c r="G890" s="8"/>
      <c r="H890" s="8"/>
      <c r="I890" s="7"/>
      <c r="J890" s="8" t="s">
        <v>103</v>
      </c>
      <c r="K890" s="8" t="str">
        <f>VLOOKUP(payroll_active[[#This Row],[Works for Corrected Majority]],[1]!Table1[#Data],2,0)</f>
        <v>476549492</v>
      </c>
      <c r="L890" s="8" t="s">
        <v>103</v>
      </c>
      <c r="M890" s="7" t="str">
        <f>VLOOKUP(payroll_active[[#This Row],[Works for Group -OLD]], [1]!all_groups[#All], 2, 0)</f>
        <v>476549492</v>
      </c>
      <c r="N890" s="6" t="s">
        <v>63</v>
      </c>
      <c r="O890" s="6" t="s">
        <v>62</v>
      </c>
      <c r="P890" s="6" t="s">
        <v>69</v>
      </c>
      <c r="Q890" s="7"/>
      <c r="R890" s="9" t="s">
        <v>10236</v>
      </c>
      <c r="S890" s="9" t="s">
        <v>10231</v>
      </c>
      <c r="T890" s="9" t="s">
        <v>8512</v>
      </c>
      <c r="U890" s="9" t="s">
        <v>10234</v>
      </c>
      <c r="V890" s="9" t="s">
        <v>8501</v>
      </c>
      <c r="W890" s="4"/>
      <c r="AI890" s="4"/>
      <c r="AJ890" s="4"/>
      <c r="AK890" s="4"/>
    </row>
    <row r="891" spans="1:37" x14ac:dyDescent="0.2">
      <c r="A891" s="6" t="s">
        <v>6569</v>
      </c>
      <c r="B891" s="7" t="str">
        <f>VLOOKUP(payroll_active[[#This Row],[Full Name]], [1]!all_ppl_post[#Data], 2, 0)</f>
        <v>476544053</v>
      </c>
      <c r="C891" s="8" t="s">
        <v>6570</v>
      </c>
      <c r="D891" s="8" t="s">
        <v>6571</v>
      </c>
      <c r="E891" s="8" t="s">
        <v>107</v>
      </c>
      <c r="F891" s="8" t="s">
        <v>64</v>
      </c>
      <c r="G891" s="8"/>
      <c r="H891" s="8"/>
      <c r="I891" s="7"/>
      <c r="J891" s="8" t="s">
        <v>103</v>
      </c>
      <c r="K891" s="8" t="str">
        <f>VLOOKUP(payroll_active[[#This Row],[Works for Corrected Majority]],[1]!Table1[#Data],2,0)</f>
        <v>476549492</v>
      </c>
      <c r="L891" s="8" t="s">
        <v>103</v>
      </c>
      <c r="M891" s="7" t="str">
        <f>VLOOKUP(payroll_active[[#This Row],[Works for Group -OLD]], [1]!all_groups[#All], 2, 0)</f>
        <v>476549492</v>
      </c>
      <c r="N891" s="6" t="s">
        <v>63</v>
      </c>
      <c r="O891" s="6" t="s">
        <v>62</v>
      </c>
      <c r="P891" s="6" t="s">
        <v>69</v>
      </c>
      <c r="Q891" s="7"/>
      <c r="R891" s="9" t="s">
        <v>10237</v>
      </c>
      <c r="S891" s="9" t="s">
        <v>10231</v>
      </c>
      <c r="T891" s="9" t="s">
        <v>8512</v>
      </c>
      <c r="U891" s="9" t="s">
        <v>10238</v>
      </c>
      <c r="V891" s="9" t="s">
        <v>8501</v>
      </c>
      <c r="W891" s="4"/>
      <c r="AI891" s="4"/>
      <c r="AJ891" s="4"/>
      <c r="AK891" s="4"/>
    </row>
    <row r="892" spans="1:37" x14ac:dyDescent="0.2">
      <c r="A892" s="6" t="s">
        <v>1419</v>
      </c>
      <c r="B892" s="7" t="str">
        <f>VLOOKUP(payroll_active[[#This Row],[Full Name]], [1]!all_ppl_post[#Data], 2, 0)</f>
        <v>826426373</v>
      </c>
      <c r="C892" s="8" t="s">
        <v>1164</v>
      </c>
      <c r="D892" s="8" t="s">
        <v>1420</v>
      </c>
      <c r="E892" s="8" t="s">
        <v>1421</v>
      </c>
      <c r="F892" s="8" t="s">
        <v>64</v>
      </c>
      <c r="G892" s="8"/>
      <c r="H892" s="8"/>
      <c r="I892" s="7"/>
      <c r="J892" s="8" t="s">
        <v>103</v>
      </c>
      <c r="K892" s="8" t="str">
        <f>VLOOKUP(payroll_active[[#This Row],[Works for Corrected Majority]],[1]!Table1[#Data],2,0)</f>
        <v>476549492</v>
      </c>
      <c r="L892" s="8" t="s">
        <v>103</v>
      </c>
      <c r="M892" s="7" t="str">
        <f>VLOOKUP(payroll_active[[#This Row],[Works for Group -OLD]], [1]!all_groups[#All], 2, 0)</f>
        <v>476549492</v>
      </c>
      <c r="N892" s="6" t="s">
        <v>63</v>
      </c>
      <c r="O892" s="6" t="s">
        <v>62</v>
      </c>
      <c r="P892" s="6" t="s">
        <v>69</v>
      </c>
      <c r="Q892" s="7"/>
      <c r="R892" s="9" t="s">
        <v>10235</v>
      </c>
      <c r="S892" s="9" t="s">
        <v>10231</v>
      </c>
      <c r="T892" s="9" t="s">
        <v>8512</v>
      </c>
      <c r="U892" s="9" t="s">
        <v>10232</v>
      </c>
      <c r="V892" s="9" t="s">
        <v>8501</v>
      </c>
      <c r="W892" s="4"/>
      <c r="AI892" s="4"/>
      <c r="AJ892" s="4"/>
      <c r="AK892" s="4"/>
    </row>
    <row r="893" spans="1:37" x14ac:dyDescent="0.2">
      <c r="A893" s="6" t="s">
        <v>7014</v>
      </c>
      <c r="B893" s="7" t="str">
        <f>VLOOKUP(payroll_active[[#This Row],[Full Name]], [1]!all_ppl_post[#Data], 2, 0)</f>
        <v>476543558</v>
      </c>
      <c r="C893" s="8" t="s">
        <v>7015</v>
      </c>
      <c r="D893" s="8" t="s">
        <v>7016</v>
      </c>
      <c r="E893" s="8" t="s">
        <v>6364</v>
      </c>
      <c r="F893" s="8" t="s">
        <v>64</v>
      </c>
      <c r="G893" s="8"/>
      <c r="H893" s="8"/>
      <c r="I893" s="7"/>
      <c r="J893" s="8" t="s">
        <v>1479</v>
      </c>
      <c r="K893" s="8" t="str">
        <f>VLOOKUP(payroll_active[[#This Row],[Works for Corrected Majority]],[1]!Table1[#Data],2,0)</f>
        <v>476549498</v>
      </c>
      <c r="L893" s="8" t="s">
        <v>1479</v>
      </c>
      <c r="M893" s="7" t="str">
        <f>VLOOKUP(payroll_active[[#This Row],[Works for Group -OLD]], [1]!all_groups[#All], 2, 0)</f>
        <v>476549498</v>
      </c>
      <c r="N893" s="6" t="s">
        <v>63</v>
      </c>
      <c r="O893" s="6" t="s">
        <v>62</v>
      </c>
      <c r="P893" s="6" t="s">
        <v>69</v>
      </c>
      <c r="Q893" s="7"/>
      <c r="R893" s="9" t="s">
        <v>10247</v>
      </c>
      <c r="S893" s="9" t="s">
        <v>10241</v>
      </c>
      <c r="T893" s="9" t="s">
        <v>8512</v>
      </c>
      <c r="U893" s="9" t="s">
        <v>10248</v>
      </c>
      <c r="V893" s="9" t="s">
        <v>8501</v>
      </c>
      <c r="W893" s="4"/>
      <c r="AI893" s="4"/>
      <c r="AJ893" s="4"/>
      <c r="AK893" s="4"/>
    </row>
    <row r="894" spans="1:37" x14ac:dyDescent="0.2">
      <c r="A894" s="6" t="s">
        <v>6456</v>
      </c>
      <c r="B894" s="7" t="str">
        <f>VLOOKUP(payroll_active[[#This Row],[Full Name]], [1]!all_ppl_post[#Data], 2, 0)</f>
        <v>476544180</v>
      </c>
      <c r="C894" s="8" t="s">
        <v>6457</v>
      </c>
      <c r="D894" s="8" t="s">
        <v>6458</v>
      </c>
      <c r="E894" s="8" t="s">
        <v>6459</v>
      </c>
      <c r="F894" s="8" t="s">
        <v>64</v>
      </c>
      <c r="G894" s="8"/>
      <c r="H894" s="8"/>
      <c r="I894" s="7"/>
      <c r="J894" s="8" t="s">
        <v>1479</v>
      </c>
      <c r="K894" s="8" t="str">
        <f>VLOOKUP(payroll_active[[#This Row],[Works for Corrected Majority]],[1]!Table1[#Data],2,0)</f>
        <v>476549498</v>
      </c>
      <c r="L894" s="8" t="s">
        <v>1479</v>
      </c>
      <c r="M894" s="7" t="str">
        <f>VLOOKUP(payroll_active[[#This Row],[Works for Group -OLD]], [1]!all_groups[#All], 2, 0)</f>
        <v>476549498</v>
      </c>
      <c r="N894" s="6" t="s">
        <v>63</v>
      </c>
      <c r="O894" s="6" t="s">
        <v>62</v>
      </c>
      <c r="P894" s="6" t="s">
        <v>69</v>
      </c>
      <c r="Q894" s="7"/>
      <c r="R894" s="9" t="s">
        <v>10240</v>
      </c>
      <c r="S894" s="9" t="s">
        <v>10241</v>
      </c>
      <c r="T894" s="9" t="s">
        <v>8512</v>
      </c>
      <c r="U894" s="9" t="s">
        <v>10242</v>
      </c>
      <c r="V894" s="9" t="s">
        <v>8501</v>
      </c>
      <c r="W894" s="4"/>
      <c r="AI894" s="4"/>
      <c r="AJ894" s="4"/>
      <c r="AK894" s="4"/>
    </row>
    <row r="895" spans="1:37" x14ac:dyDescent="0.2">
      <c r="A895" s="6" t="s">
        <v>6415</v>
      </c>
      <c r="B895" s="7" t="str">
        <f>VLOOKUP(payroll_active[[#This Row],[Full Name]], [1]!all_ppl_post[#Data], 2, 0)</f>
        <v>476544312</v>
      </c>
      <c r="C895" s="8" t="s">
        <v>2804</v>
      </c>
      <c r="D895" s="8" t="s">
        <v>6416</v>
      </c>
      <c r="E895" s="8" t="s">
        <v>2346</v>
      </c>
      <c r="F895" s="8" t="s">
        <v>64</v>
      </c>
      <c r="G895" s="8"/>
      <c r="H895" s="8"/>
      <c r="I895" s="7"/>
      <c r="J895" s="8" t="s">
        <v>1479</v>
      </c>
      <c r="K895" s="8" t="str">
        <f>VLOOKUP(payroll_active[[#This Row],[Works for Corrected Majority]],[1]!Table1[#Data],2,0)</f>
        <v>476549498</v>
      </c>
      <c r="L895" s="8" t="s">
        <v>1479</v>
      </c>
      <c r="M895" s="7" t="str">
        <f>VLOOKUP(payroll_active[[#This Row],[Works for Group -OLD]], [1]!all_groups[#All], 2, 0)</f>
        <v>476549498</v>
      </c>
      <c r="N895" s="6" t="s">
        <v>63</v>
      </c>
      <c r="O895" s="6" t="s">
        <v>62</v>
      </c>
      <c r="P895" s="6" t="s">
        <v>69</v>
      </c>
      <c r="Q895" s="7"/>
      <c r="R895" s="9" t="s">
        <v>10243</v>
      </c>
      <c r="S895" s="9" t="s">
        <v>10241</v>
      </c>
      <c r="T895" s="9" t="s">
        <v>8512</v>
      </c>
      <c r="U895" s="9" t="s">
        <v>8763</v>
      </c>
      <c r="V895" s="9" t="s">
        <v>8501</v>
      </c>
      <c r="W895" s="4"/>
      <c r="AI895" s="4"/>
      <c r="AJ895" s="4"/>
      <c r="AK895" s="4"/>
    </row>
    <row r="896" spans="1:37" x14ac:dyDescent="0.2">
      <c r="A896" s="6" t="s">
        <v>6386</v>
      </c>
      <c r="B896" s="7" t="str">
        <f>VLOOKUP(payroll_active[[#This Row],[Full Name]], [1]!all_ppl_post[#Data], 2, 0)</f>
        <v>476544340</v>
      </c>
      <c r="C896" s="8" t="s">
        <v>6387</v>
      </c>
      <c r="D896" s="8" t="s">
        <v>6388</v>
      </c>
      <c r="E896" s="8" t="s">
        <v>5232</v>
      </c>
      <c r="F896" s="8" t="s">
        <v>64</v>
      </c>
      <c r="G896" s="8"/>
      <c r="H896" s="8"/>
      <c r="I896" s="7"/>
      <c r="J896" s="8" t="s">
        <v>1479</v>
      </c>
      <c r="K896" s="8" t="str">
        <f>VLOOKUP(payroll_active[[#This Row],[Works for Corrected Majority]],[1]!Table1[#Data],2,0)</f>
        <v>476549498</v>
      </c>
      <c r="L896" s="8" t="s">
        <v>1479</v>
      </c>
      <c r="M896" s="7" t="str">
        <f>VLOOKUP(payroll_active[[#This Row],[Works for Group -OLD]], [1]!all_groups[#All], 2, 0)</f>
        <v>476549498</v>
      </c>
      <c r="N896" s="6" t="s">
        <v>63</v>
      </c>
      <c r="O896" s="6" t="s">
        <v>62</v>
      </c>
      <c r="P896" s="6" t="s">
        <v>69</v>
      </c>
      <c r="Q896" s="7"/>
      <c r="R896" s="9" t="s">
        <v>10249</v>
      </c>
      <c r="S896" s="9" t="s">
        <v>10241</v>
      </c>
      <c r="T896" s="9" t="s">
        <v>8512</v>
      </c>
      <c r="U896" s="9" t="s">
        <v>8789</v>
      </c>
      <c r="V896" s="9" t="s">
        <v>8501</v>
      </c>
      <c r="W896" s="4"/>
      <c r="AI896" s="4"/>
      <c r="AJ896" s="4"/>
      <c r="AK896" s="4"/>
    </row>
    <row r="897" spans="1:37" x14ac:dyDescent="0.2">
      <c r="A897" s="6" t="s">
        <v>6377</v>
      </c>
      <c r="B897" s="7" t="str">
        <f>VLOOKUP(payroll_active[[#This Row],[Full Name]], [1]!all_ppl_post[#Data], 2, 0)</f>
        <v>476544348</v>
      </c>
      <c r="C897" s="8" t="s">
        <v>6378</v>
      </c>
      <c r="D897" s="8" t="s">
        <v>6379</v>
      </c>
      <c r="E897" s="8" t="s">
        <v>6364</v>
      </c>
      <c r="F897" s="8" t="s">
        <v>64</v>
      </c>
      <c r="G897" s="8"/>
      <c r="H897" s="8"/>
      <c r="I897" s="7"/>
      <c r="J897" s="8" t="s">
        <v>1479</v>
      </c>
      <c r="K897" s="8" t="str">
        <f>VLOOKUP(payroll_active[[#This Row],[Works for Corrected Majority]],[1]!Table1[#Data],2,0)</f>
        <v>476549498</v>
      </c>
      <c r="L897" s="8" t="s">
        <v>1479</v>
      </c>
      <c r="M897" s="7" t="str">
        <f>VLOOKUP(payroll_active[[#This Row],[Works for Group -OLD]], [1]!all_groups[#All], 2, 0)</f>
        <v>476549498</v>
      </c>
      <c r="N897" s="6" t="s">
        <v>63</v>
      </c>
      <c r="O897" s="6" t="s">
        <v>62</v>
      </c>
      <c r="P897" s="6" t="s">
        <v>69</v>
      </c>
      <c r="Q897" s="7"/>
      <c r="R897" s="9" t="s">
        <v>10250</v>
      </c>
      <c r="S897" s="9" t="s">
        <v>10241</v>
      </c>
      <c r="T897" s="9" t="s">
        <v>8512</v>
      </c>
      <c r="U897" s="9" t="s">
        <v>10248</v>
      </c>
      <c r="V897" s="9" t="s">
        <v>8501</v>
      </c>
      <c r="W897" s="4"/>
      <c r="AI897" s="4"/>
      <c r="AJ897" s="4"/>
      <c r="AK897" s="4"/>
    </row>
    <row r="898" spans="1:37" x14ac:dyDescent="0.2">
      <c r="A898" s="6" t="s">
        <v>6372</v>
      </c>
      <c r="B898" s="7" t="str">
        <f>VLOOKUP(payroll_active[[#This Row],[Full Name]], [1]!all_ppl_post[#Data], 2, 0)</f>
        <v>476544355</v>
      </c>
      <c r="C898" s="8" t="s">
        <v>6373</v>
      </c>
      <c r="D898" s="8" t="s">
        <v>6374</v>
      </c>
      <c r="E898" s="8" t="s">
        <v>3574</v>
      </c>
      <c r="F898" s="8" t="s">
        <v>64</v>
      </c>
      <c r="G898" s="8"/>
      <c r="H898" s="8"/>
      <c r="I898" s="7"/>
      <c r="J898" s="8" t="s">
        <v>1479</v>
      </c>
      <c r="K898" s="8" t="str">
        <f>VLOOKUP(payroll_active[[#This Row],[Works for Corrected Majority]],[1]!Table1[#Data],2,0)</f>
        <v>476549498</v>
      </c>
      <c r="L898" s="8" t="s">
        <v>1479</v>
      </c>
      <c r="M898" s="7" t="str">
        <f>VLOOKUP(payroll_active[[#This Row],[Works for Group -OLD]], [1]!all_groups[#All], 2, 0)</f>
        <v>476549498</v>
      </c>
      <c r="N898" s="6" t="s">
        <v>63</v>
      </c>
      <c r="O898" s="6" t="s">
        <v>62</v>
      </c>
      <c r="P898" s="6" t="s">
        <v>69</v>
      </c>
      <c r="Q898" s="7"/>
      <c r="R898" s="9" t="s">
        <v>10251</v>
      </c>
      <c r="S898" s="9" t="s">
        <v>10241</v>
      </c>
      <c r="T898" s="9" t="s">
        <v>8512</v>
      </c>
      <c r="U898" s="9" t="s">
        <v>9358</v>
      </c>
      <c r="V898" s="9" t="s">
        <v>8501</v>
      </c>
      <c r="W898" s="4"/>
      <c r="AI898" s="4"/>
      <c r="AJ898" s="4"/>
      <c r="AK898" s="4"/>
    </row>
    <row r="899" spans="1:37" x14ac:dyDescent="0.2">
      <c r="A899" s="6" t="s">
        <v>6362</v>
      </c>
      <c r="B899" s="7" t="str">
        <f>VLOOKUP(payroll_active[[#This Row],[Full Name]], [1]!all_ppl_post[#Data], 2, 0)</f>
        <v>476544389</v>
      </c>
      <c r="C899" s="8" t="s">
        <v>6363</v>
      </c>
      <c r="D899" s="8" t="s">
        <v>2310</v>
      </c>
      <c r="E899" s="8" t="s">
        <v>6364</v>
      </c>
      <c r="F899" s="8" t="s">
        <v>64</v>
      </c>
      <c r="G899" s="8"/>
      <c r="H899" s="8"/>
      <c r="I899" s="7"/>
      <c r="J899" s="8" t="s">
        <v>1479</v>
      </c>
      <c r="K899" s="8" t="str">
        <f>VLOOKUP(payroll_active[[#This Row],[Works for Corrected Majority]],[1]!Table1[#Data],2,0)</f>
        <v>476549498</v>
      </c>
      <c r="L899" s="8" t="s">
        <v>1479</v>
      </c>
      <c r="M899" s="7" t="str">
        <f>VLOOKUP(payroll_active[[#This Row],[Works for Group -OLD]], [1]!all_groups[#All], 2, 0)</f>
        <v>476549498</v>
      </c>
      <c r="N899" s="6" t="s">
        <v>63</v>
      </c>
      <c r="O899" s="6" t="s">
        <v>62</v>
      </c>
      <c r="P899" s="6" t="s">
        <v>69</v>
      </c>
      <c r="Q899" s="7"/>
      <c r="R899" s="9" t="s">
        <v>10253</v>
      </c>
      <c r="S899" s="9" t="s">
        <v>10241</v>
      </c>
      <c r="T899" s="9" t="s">
        <v>8512</v>
      </c>
      <c r="U899" s="9" t="s">
        <v>10248</v>
      </c>
      <c r="V899" s="9" t="s">
        <v>8501</v>
      </c>
      <c r="W899" s="4"/>
      <c r="AI899" s="4"/>
      <c r="AJ899" s="4"/>
      <c r="AK899" s="4"/>
    </row>
    <row r="900" spans="1:37" x14ac:dyDescent="0.2">
      <c r="A900" s="6" t="s">
        <v>6357</v>
      </c>
      <c r="B900" s="7" t="str">
        <f>VLOOKUP(payroll_active[[#This Row],[Full Name]], [1]!all_ppl_post[#Data], 2, 0)</f>
        <v>476544396</v>
      </c>
      <c r="C900" s="8" t="s">
        <v>6358</v>
      </c>
      <c r="D900" s="8" t="s">
        <v>6359</v>
      </c>
      <c r="E900" s="8" t="s">
        <v>521</v>
      </c>
      <c r="F900" s="8" t="s">
        <v>64</v>
      </c>
      <c r="G900" s="8"/>
      <c r="H900" s="8"/>
      <c r="I900" s="7"/>
      <c r="J900" s="8" t="s">
        <v>1479</v>
      </c>
      <c r="K900" s="8" t="str">
        <f>VLOOKUP(payroll_active[[#This Row],[Works for Corrected Majority]],[1]!Table1[#Data],2,0)</f>
        <v>476549498</v>
      </c>
      <c r="L900" s="8" t="s">
        <v>1479</v>
      </c>
      <c r="M900" s="7" t="str">
        <f>VLOOKUP(payroll_active[[#This Row],[Works for Group -OLD]], [1]!all_groups[#All], 2, 0)</f>
        <v>476549498</v>
      </c>
      <c r="N900" s="6" t="s">
        <v>63</v>
      </c>
      <c r="O900" s="6" t="s">
        <v>62</v>
      </c>
      <c r="P900" s="6" t="s">
        <v>69</v>
      </c>
      <c r="Q900" s="7"/>
      <c r="R900" s="9" t="s">
        <v>10254</v>
      </c>
      <c r="S900" s="9" t="s">
        <v>10241</v>
      </c>
      <c r="T900" s="9" t="s">
        <v>8512</v>
      </c>
      <c r="U900" s="9" t="s">
        <v>8507</v>
      </c>
      <c r="V900" s="9" t="s">
        <v>8501</v>
      </c>
      <c r="W900" s="4"/>
      <c r="AI900" s="4"/>
      <c r="AJ900" s="4"/>
      <c r="AK900" s="4"/>
    </row>
    <row r="901" spans="1:37" x14ac:dyDescent="0.2">
      <c r="A901" s="6" t="s">
        <v>6353</v>
      </c>
      <c r="B901" s="7" t="str">
        <f>VLOOKUP(payroll_active[[#This Row],[Full Name]], [1]!all_ppl_post[#Data], 2, 0)</f>
        <v>476544405</v>
      </c>
      <c r="C901" s="8" t="s">
        <v>2832</v>
      </c>
      <c r="D901" s="8" t="s">
        <v>2148</v>
      </c>
      <c r="E901" s="8" t="s">
        <v>6354</v>
      </c>
      <c r="F901" s="8" t="s">
        <v>64</v>
      </c>
      <c r="G901" s="8"/>
      <c r="H901" s="8"/>
      <c r="I901" s="7"/>
      <c r="J901" s="8" t="s">
        <v>1479</v>
      </c>
      <c r="K901" s="8" t="str">
        <f>VLOOKUP(payroll_active[[#This Row],[Works for Corrected Majority]],[1]!Table1[#Data],2,0)</f>
        <v>476549498</v>
      </c>
      <c r="L901" s="8" t="s">
        <v>1479</v>
      </c>
      <c r="M901" s="7" t="str">
        <f>VLOOKUP(payroll_active[[#This Row],[Works for Group -OLD]], [1]!all_groups[#All], 2, 0)</f>
        <v>476549498</v>
      </c>
      <c r="N901" s="6" t="s">
        <v>63</v>
      </c>
      <c r="O901" s="6" t="s">
        <v>62</v>
      </c>
      <c r="P901" s="6" t="s">
        <v>69</v>
      </c>
      <c r="Q901" s="7"/>
      <c r="R901" s="9" t="s">
        <v>10255</v>
      </c>
      <c r="S901" s="9" t="s">
        <v>10241</v>
      </c>
      <c r="T901" s="9" t="s">
        <v>8512</v>
      </c>
      <c r="U901" s="9" t="s">
        <v>10256</v>
      </c>
      <c r="V901" s="9" t="s">
        <v>8501</v>
      </c>
      <c r="W901" s="4"/>
      <c r="AI901" s="4"/>
      <c r="AJ901" s="4"/>
      <c r="AK901" s="4"/>
    </row>
    <row r="902" spans="1:37" x14ac:dyDescent="0.2">
      <c r="A902" s="6" t="s">
        <v>6211</v>
      </c>
      <c r="B902" s="7" t="str">
        <f>VLOOKUP(payroll_active[[#This Row],[Full Name]], [1]!all_ppl_post[#Data], 2, 0)</f>
        <v>476544506</v>
      </c>
      <c r="C902" s="8" t="s">
        <v>6212</v>
      </c>
      <c r="D902" s="8" t="s">
        <v>6213</v>
      </c>
      <c r="E902" s="8" t="s">
        <v>350</v>
      </c>
      <c r="F902" s="8" t="s">
        <v>64</v>
      </c>
      <c r="G902" s="8"/>
      <c r="H902" s="8"/>
      <c r="I902" s="7"/>
      <c r="J902" s="8" t="s">
        <v>1479</v>
      </c>
      <c r="K902" s="8" t="str">
        <f>VLOOKUP(payroll_active[[#This Row],[Works for Corrected Majority]],[1]!Table1[#Data],2,0)</f>
        <v>476549498</v>
      </c>
      <c r="L902" s="8" t="s">
        <v>1479</v>
      </c>
      <c r="M902" s="7" t="str">
        <f>VLOOKUP(payroll_active[[#This Row],[Works for Group -OLD]], [1]!all_groups[#All], 2, 0)</f>
        <v>476549498</v>
      </c>
      <c r="N902" s="6" t="s">
        <v>63</v>
      </c>
      <c r="O902" s="6" t="s">
        <v>62</v>
      </c>
      <c r="P902" s="6" t="s">
        <v>69</v>
      </c>
      <c r="Q902" s="7"/>
      <c r="R902" s="9" t="s">
        <v>10252</v>
      </c>
      <c r="S902" s="9" t="s">
        <v>10241</v>
      </c>
      <c r="T902" s="9" t="s">
        <v>8512</v>
      </c>
      <c r="U902" s="9" t="s">
        <v>8578</v>
      </c>
      <c r="V902" s="9" t="s">
        <v>8501</v>
      </c>
      <c r="W902" s="4"/>
      <c r="AI902" s="4"/>
      <c r="AJ902" s="4"/>
      <c r="AK902" s="4"/>
    </row>
    <row r="903" spans="1:37" x14ac:dyDescent="0.2">
      <c r="A903" s="6" t="s">
        <v>4894</v>
      </c>
      <c r="B903" s="7" t="str">
        <f>VLOOKUP(payroll_active[[#This Row],[Full Name]], [1]!all_ppl_post[#Data], 2, 0)</f>
        <v>476546349</v>
      </c>
      <c r="C903" s="8" t="s">
        <v>4895</v>
      </c>
      <c r="D903" s="8" t="s">
        <v>4896</v>
      </c>
      <c r="E903" s="8" t="s">
        <v>4897</v>
      </c>
      <c r="F903" s="8" t="s">
        <v>64</v>
      </c>
      <c r="G903" s="8"/>
      <c r="H903" s="8"/>
      <c r="I903" s="7"/>
      <c r="J903" s="8" t="s">
        <v>1479</v>
      </c>
      <c r="K903" s="8" t="str">
        <f>VLOOKUP(payroll_active[[#This Row],[Works for Corrected Majority]],[1]!Table1[#Data],2,0)</f>
        <v>476549498</v>
      </c>
      <c r="L903" s="8" t="s">
        <v>1479</v>
      </c>
      <c r="M903" s="7" t="str">
        <f>VLOOKUP(payroll_active[[#This Row],[Works for Group -OLD]], [1]!all_groups[#All], 2, 0)</f>
        <v>476549498</v>
      </c>
      <c r="N903" s="6" t="s">
        <v>63</v>
      </c>
      <c r="O903" s="6" t="s">
        <v>62</v>
      </c>
      <c r="P903" s="6" t="s">
        <v>69</v>
      </c>
      <c r="Q903" s="7"/>
      <c r="R903" s="9" t="s">
        <v>10245</v>
      </c>
      <c r="S903" s="9" t="s">
        <v>10241</v>
      </c>
      <c r="T903" s="9" t="s">
        <v>8512</v>
      </c>
      <c r="U903" s="9" t="s">
        <v>10246</v>
      </c>
      <c r="V903" s="9" t="s">
        <v>8501</v>
      </c>
      <c r="W903" s="4"/>
      <c r="AI903" s="4"/>
      <c r="AJ903" s="4"/>
      <c r="AK903" s="4"/>
    </row>
    <row r="904" spans="1:37" x14ac:dyDescent="0.2">
      <c r="A904" s="6" t="s">
        <v>1480</v>
      </c>
      <c r="B904" s="7" t="str">
        <f>VLOOKUP(payroll_active[[#This Row],[Full Name]], [1]!all_ppl_post[#Data], 2, 0)</f>
        <v>826426359</v>
      </c>
      <c r="C904" s="8" t="s">
        <v>1481</v>
      </c>
      <c r="D904" s="8" t="s">
        <v>1482</v>
      </c>
      <c r="E904" s="8" t="s">
        <v>135</v>
      </c>
      <c r="F904" s="8" t="s">
        <v>64</v>
      </c>
      <c r="G904" s="8"/>
      <c r="H904" s="8"/>
      <c r="I904" s="7"/>
      <c r="J904" s="8" t="s">
        <v>1479</v>
      </c>
      <c r="K904" s="8" t="str">
        <f>VLOOKUP(payroll_active[[#This Row],[Works for Corrected Majority]],[1]!Table1[#Data],2,0)</f>
        <v>476549498</v>
      </c>
      <c r="L904" s="8" t="s">
        <v>1479</v>
      </c>
      <c r="M904" s="7" t="str">
        <f>VLOOKUP(payroll_active[[#This Row],[Works for Group -OLD]], [1]!all_groups[#All], 2, 0)</f>
        <v>476549498</v>
      </c>
      <c r="N904" s="6" t="s">
        <v>63</v>
      </c>
      <c r="O904" s="6" t="s">
        <v>62</v>
      </c>
      <c r="P904" s="6" t="s">
        <v>69</v>
      </c>
      <c r="Q904" s="7"/>
      <c r="R904" s="9" t="s">
        <v>10244</v>
      </c>
      <c r="S904" s="9" t="s">
        <v>10241</v>
      </c>
      <c r="T904" s="9" t="s">
        <v>8512</v>
      </c>
      <c r="U904" s="9" t="s">
        <v>8625</v>
      </c>
      <c r="V904" s="9" t="s">
        <v>8501</v>
      </c>
      <c r="W904" s="4"/>
      <c r="AI904" s="4"/>
      <c r="AJ904" s="4"/>
      <c r="AK904" s="4"/>
    </row>
    <row r="905" spans="1:37" x14ac:dyDescent="0.2">
      <c r="A905" s="6" t="s">
        <v>6344</v>
      </c>
      <c r="B905" s="7" t="str">
        <f>VLOOKUP(payroll_active[[#This Row],[Full Name]], [1]!all_ppl_post[#Data], 2, 0)</f>
        <v>476544420</v>
      </c>
      <c r="C905" s="8" t="s">
        <v>1835</v>
      </c>
      <c r="D905" s="8" t="s">
        <v>6345</v>
      </c>
      <c r="E905" s="8" t="s">
        <v>6346</v>
      </c>
      <c r="F905" s="8" t="s">
        <v>64</v>
      </c>
      <c r="G905" s="8"/>
      <c r="H905" s="8"/>
      <c r="I905" s="7"/>
      <c r="J905" s="8" t="s">
        <v>4845</v>
      </c>
      <c r="K905" s="8" t="str">
        <f>VLOOKUP(payroll_active[[#This Row],[Works for Corrected Majority]],[1]!Table1[#Data],2,0)</f>
        <v>476549499</v>
      </c>
      <c r="L905" s="8" t="s">
        <v>4845</v>
      </c>
      <c r="M905" s="7" t="str">
        <f>VLOOKUP(payroll_active[[#This Row],[Works for Group -OLD]], [1]!all_groups[#All], 2, 0)</f>
        <v>476549499</v>
      </c>
      <c r="N905" s="6" t="s">
        <v>63</v>
      </c>
      <c r="O905" s="6" t="s">
        <v>62</v>
      </c>
      <c r="P905" s="6" t="s">
        <v>69</v>
      </c>
      <c r="Q905" s="7"/>
      <c r="R905" s="9" t="s">
        <v>10259</v>
      </c>
      <c r="S905" s="9" t="s">
        <v>10258</v>
      </c>
      <c r="T905" s="9" t="s">
        <v>8512</v>
      </c>
      <c r="U905" s="9" t="s">
        <v>10260</v>
      </c>
      <c r="V905" s="9" t="s">
        <v>8501</v>
      </c>
      <c r="W905" s="4"/>
      <c r="AI905" s="4"/>
      <c r="AJ905" s="4"/>
      <c r="AK905" s="4"/>
    </row>
    <row r="906" spans="1:37" x14ac:dyDescent="0.2">
      <c r="A906" s="6" t="s">
        <v>4846</v>
      </c>
      <c r="B906" s="7" t="str">
        <f>VLOOKUP(payroll_active[[#This Row],[Full Name]], [1]!all_ppl_post[#Data], 2, 0)</f>
        <v>476546424</v>
      </c>
      <c r="C906" s="8" t="s">
        <v>4847</v>
      </c>
      <c r="D906" s="8" t="s">
        <v>4848</v>
      </c>
      <c r="E906" s="8" t="s">
        <v>350</v>
      </c>
      <c r="F906" s="8" t="s">
        <v>64</v>
      </c>
      <c r="G906" s="8"/>
      <c r="H906" s="8"/>
      <c r="I906" s="7"/>
      <c r="J906" s="8" t="s">
        <v>4845</v>
      </c>
      <c r="K906" s="8" t="str">
        <f>VLOOKUP(payroll_active[[#This Row],[Works for Corrected Majority]],[1]!Table1[#Data],2,0)</f>
        <v>476549499</v>
      </c>
      <c r="L906" s="8" t="s">
        <v>4845</v>
      </c>
      <c r="M906" s="7" t="str">
        <f>VLOOKUP(payroll_active[[#This Row],[Works for Group -OLD]], [1]!all_groups[#All], 2, 0)</f>
        <v>476549499</v>
      </c>
      <c r="N906" s="6" t="s">
        <v>63</v>
      </c>
      <c r="O906" s="6" t="s">
        <v>62</v>
      </c>
      <c r="P906" s="6" t="s">
        <v>69</v>
      </c>
      <c r="Q906" s="7"/>
      <c r="R906" s="9" t="s">
        <v>10257</v>
      </c>
      <c r="S906" s="9" t="s">
        <v>10258</v>
      </c>
      <c r="T906" s="9" t="s">
        <v>8512</v>
      </c>
      <c r="U906" s="9" t="s">
        <v>8578</v>
      </c>
      <c r="V906" s="9" t="s">
        <v>8501</v>
      </c>
      <c r="W906" s="4"/>
      <c r="AI906" s="4"/>
      <c r="AJ906" s="4"/>
      <c r="AK906" s="4"/>
    </row>
    <row r="907" spans="1:37" x14ac:dyDescent="0.2">
      <c r="A907" s="6" t="s">
        <v>97</v>
      </c>
      <c r="B907" s="7" t="str">
        <f>VLOOKUP(payroll_active[[#This Row],[Full Name]], [1]!all_ppl_post[#Data], 2, 0)</f>
        <v>1042183617</v>
      </c>
      <c r="C907" s="8" t="s">
        <v>98</v>
      </c>
      <c r="D907" s="8" t="s">
        <v>99</v>
      </c>
      <c r="E907" s="8" t="s">
        <v>100</v>
      </c>
      <c r="F907" s="8" t="s">
        <v>64</v>
      </c>
      <c r="G907" s="8"/>
      <c r="H907" s="8"/>
      <c r="I907" s="7"/>
      <c r="J907" s="8" t="s">
        <v>96</v>
      </c>
      <c r="K907" s="8" t="str">
        <f>VLOOKUP(payroll_active[[#This Row],[Works for Corrected Majority]],[1]!Table1[#Data],2,0)</f>
        <v>476549502</v>
      </c>
      <c r="L907" s="8" t="s">
        <v>96</v>
      </c>
      <c r="M907" s="7" t="str">
        <f>VLOOKUP(payroll_active[[#This Row],[Works for Group -OLD]], [1]!all_groups[#All], 2, 0)</f>
        <v>476549502</v>
      </c>
      <c r="N907" s="6" t="s">
        <v>63</v>
      </c>
      <c r="O907" s="6" t="s">
        <v>62</v>
      </c>
      <c r="P907" s="6" t="s">
        <v>69</v>
      </c>
      <c r="Q907" s="7"/>
      <c r="R907" s="9" t="s">
        <v>10291</v>
      </c>
      <c r="S907" s="9" t="s">
        <v>10262</v>
      </c>
      <c r="T907" s="9" t="s">
        <v>8512</v>
      </c>
      <c r="U907" s="9" t="s">
        <v>10292</v>
      </c>
      <c r="V907" s="9" t="s">
        <v>8501</v>
      </c>
      <c r="W907" s="4"/>
      <c r="AI907" s="4"/>
      <c r="AJ907" s="4"/>
      <c r="AK907" s="4"/>
    </row>
    <row r="908" spans="1:37" x14ac:dyDescent="0.2">
      <c r="A908" s="6" t="s">
        <v>6320</v>
      </c>
      <c r="B908" s="7" t="str">
        <f>VLOOKUP(payroll_active[[#This Row],[Full Name]], [1]!all_ppl_post[#Data], 2, 0)</f>
        <v>476544435</v>
      </c>
      <c r="C908" s="8" t="s">
        <v>6321</v>
      </c>
      <c r="D908" s="8" t="s">
        <v>4493</v>
      </c>
      <c r="E908" s="8" t="s">
        <v>6322</v>
      </c>
      <c r="F908" s="8" t="s">
        <v>64</v>
      </c>
      <c r="G908" s="8"/>
      <c r="H908" s="8"/>
      <c r="I908" s="7"/>
      <c r="J908" s="8" t="s">
        <v>96</v>
      </c>
      <c r="K908" s="8" t="str">
        <f>VLOOKUP(payroll_active[[#This Row],[Works for Corrected Majority]],[1]!Table1[#Data],2,0)</f>
        <v>476549502</v>
      </c>
      <c r="L908" s="8" t="s">
        <v>96</v>
      </c>
      <c r="M908" s="7" t="str">
        <f>VLOOKUP(payroll_active[[#This Row],[Works for Group -OLD]], [1]!all_groups[#All], 2, 0)</f>
        <v>476549502</v>
      </c>
      <c r="N908" s="6" t="s">
        <v>63</v>
      </c>
      <c r="O908" s="6" t="s">
        <v>62</v>
      </c>
      <c r="P908" s="6" t="s">
        <v>69</v>
      </c>
      <c r="Q908" s="7"/>
      <c r="R908" s="9" t="s">
        <v>10261</v>
      </c>
      <c r="S908" s="9" t="s">
        <v>10262</v>
      </c>
      <c r="T908" s="9" t="s">
        <v>8512</v>
      </c>
      <c r="U908" s="9" t="s">
        <v>10263</v>
      </c>
      <c r="V908" s="9" t="s">
        <v>8501</v>
      </c>
      <c r="W908" s="4"/>
      <c r="AI908" s="4"/>
      <c r="AJ908" s="4"/>
      <c r="AK908" s="4"/>
    </row>
    <row r="909" spans="1:37" x14ac:dyDescent="0.2">
      <c r="A909" s="6" t="s">
        <v>6207</v>
      </c>
      <c r="B909" s="7" t="str">
        <f>VLOOKUP(payroll_active[[#This Row],[Full Name]], [1]!all_ppl_post[#Data], 2, 0)</f>
        <v>476544540</v>
      </c>
      <c r="C909" s="8" t="s">
        <v>1793</v>
      </c>
      <c r="D909" s="8" t="s">
        <v>6208</v>
      </c>
      <c r="E909" s="8" t="s">
        <v>5992</v>
      </c>
      <c r="F909" s="8" t="s">
        <v>64</v>
      </c>
      <c r="G909" s="8"/>
      <c r="H909" s="8"/>
      <c r="I909" s="7"/>
      <c r="J909" s="8" t="s">
        <v>96</v>
      </c>
      <c r="K909" s="8" t="str">
        <f>VLOOKUP(payroll_active[[#This Row],[Works for Corrected Majority]],[1]!Table1[#Data],2,0)</f>
        <v>476549502</v>
      </c>
      <c r="L909" s="8" t="s">
        <v>96</v>
      </c>
      <c r="M909" s="7" t="str">
        <f>VLOOKUP(payroll_active[[#This Row],[Works for Group -OLD]], [1]!all_groups[#All], 2, 0)</f>
        <v>476549502</v>
      </c>
      <c r="N909" s="6" t="s">
        <v>63</v>
      </c>
      <c r="O909" s="6" t="s">
        <v>62</v>
      </c>
      <c r="P909" s="6" t="s">
        <v>69</v>
      </c>
      <c r="Q909" s="7"/>
      <c r="R909" s="9" t="s">
        <v>10264</v>
      </c>
      <c r="S909" s="9" t="s">
        <v>10262</v>
      </c>
      <c r="T909" s="9" t="s">
        <v>8512</v>
      </c>
      <c r="U909" s="9" t="s">
        <v>10265</v>
      </c>
      <c r="V909" s="9" t="s">
        <v>8501</v>
      </c>
      <c r="W909" s="4"/>
      <c r="AI909" s="4"/>
      <c r="AJ909" s="4"/>
      <c r="AK909" s="4"/>
    </row>
    <row r="910" spans="1:37" x14ac:dyDescent="0.2">
      <c r="A910" s="6" t="s">
        <v>6191</v>
      </c>
      <c r="B910" s="7" t="str">
        <f>VLOOKUP(payroll_active[[#This Row],[Full Name]], [1]!all_ppl_post[#Data], 2, 0)</f>
        <v>476544555</v>
      </c>
      <c r="C910" s="8" t="s">
        <v>2114</v>
      </c>
      <c r="D910" s="8" t="s">
        <v>6192</v>
      </c>
      <c r="E910" s="8" t="s">
        <v>6193</v>
      </c>
      <c r="F910" s="8" t="s">
        <v>64</v>
      </c>
      <c r="G910" s="8"/>
      <c r="H910" s="8"/>
      <c r="I910" s="7"/>
      <c r="J910" s="8" t="s">
        <v>96</v>
      </c>
      <c r="K910" s="8" t="str">
        <f>VLOOKUP(payroll_active[[#This Row],[Works for Corrected Majority]],[1]!Table1[#Data],2,0)</f>
        <v>476549502</v>
      </c>
      <c r="L910" s="8" t="s">
        <v>96</v>
      </c>
      <c r="M910" s="7" t="str">
        <f>VLOOKUP(payroll_active[[#This Row],[Works for Group -OLD]], [1]!all_groups[#All], 2, 0)</f>
        <v>476549502</v>
      </c>
      <c r="N910" s="6" t="s">
        <v>63</v>
      </c>
      <c r="O910" s="6" t="s">
        <v>62</v>
      </c>
      <c r="P910" s="6" t="s">
        <v>69</v>
      </c>
      <c r="Q910" s="7"/>
      <c r="R910" s="9" t="s">
        <v>10268</v>
      </c>
      <c r="S910" s="9" t="s">
        <v>10262</v>
      </c>
      <c r="T910" s="9" t="s">
        <v>8512</v>
      </c>
      <c r="U910" s="9" t="s">
        <v>10269</v>
      </c>
      <c r="V910" s="9" t="s">
        <v>8501</v>
      </c>
      <c r="W910" s="4"/>
      <c r="AI910" s="4"/>
      <c r="AJ910" s="4"/>
      <c r="AK910" s="4"/>
    </row>
    <row r="911" spans="1:37" x14ac:dyDescent="0.2">
      <c r="A911" s="6" t="s">
        <v>6113</v>
      </c>
      <c r="B911" s="7" t="str">
        <f>VLOOKUP(payroll_active[[#This Row],[Full Name]], [1]!all_ppl_post[#Data], 2, 0)</f>
        <v>476544629</v>
      </c>
      <c r="C911" s="8" t="s">
        <v>227</v>
      </c>
      <c r="D911" s="8" t="s">
        <v>5381</v>
      </c>
      <c r="E911" s="8" t="s">
        <v>6114</v>
      </c>
      <c r="F911" s="8" t="s">
        <v>64</v>
      </c>
      <c r="G911" s="8"/>
      <c r="H911" s="8"/>
      <c r="I911" s="7"/>
      <c r="J911" s="8" t="s">
        <v>96</v>
      </c>
      <c r="K911" s="8" t="str">
        <f>VLOOKUP(payroll_active[[#This Row],[Works for Corrected Majority]],[1]!Table1[#Data],2,0)</f>
        <v>476549502</v>
      </c>
      <c r="L911" s="8" t="s">
        <v>96</v>
      </c>
      <c r="M911" s="7" t="str">
        <f>VLOOKUP(payroll_active[[#This Row],[Works for Group -OLD]], [1]!all_groups[#All], 2, 0)</f>
        <v>476549502</v>
      </c>
      <c r="N911" s="6" t="s">
        <v>63</v>
      </c>
      <c r="O911" s="6" t="s">
        <v>62</v>
      </c>
      <c r="P911" s="6" t="s">
        <v>69</v>
      </c>
      <c r="Q911" s="7"/>
      <c r="R911" s="9" t="s">
        <v>10271</v>
      </c>
      <c r="S911" s="9" t="s">
        <v>10262</v>
      </c>
      <c r="T911" s="9" t="s">
        <v>8512</v>
      </c>
      <c r="U911" s="9" t="s">
        <v>10272</v>
      </c>
      <c r="V911" s="9" t="s">
        <v>8501</v>
      </c>
      <c r="W911" s="4"/>
      <c r="AI911" s="4"/>
      <c r="AJ911" s="4"/>
      <c r="AK911" s="4"/>
    </row>
    <row r="912" spans="1:37" x14ac:dyDescent="0.2">
      <c r="A912" s="6" t="s">
        <v>6096</v>
      </c>
      <c r="B912" s="7" t="str">
        <f>VLOOKUP(payroll_active[[#This Row],[Full Name]], [1]!all_ppl_post[#Data], 2, 0)</f>
        <v>476544643</v>
      </c>
      <c r="C912" s="8" t="s">
        <v>6097</v>
      </c>
      <c r="D912" s="8" t="s">
        <v>6098</v>
      </c>
      <c r="E912" s="8" t="s">
        <v>6099</v>
      </c>
      <c r="F912" s="8" t="s">
        <v>64</v>
      </c>
      <c r="G912" s="8"/>
      <c r="H912" s="8"/>
      <c r="I912" s="7"/>
      <c r="J912" s="8" t="s">
        <v>96</v>
      </c>
      <c r="K912" s="8" t="str">
        <f>VLOOKUP(payroll_active[[#This Row],[Works for Corrected Majority]],[1]!Table1[#Data],2,0)</f>
        <v>476549502</v>
      </c>
      <c r="L912" s="8" t="s">
        <v>96</v>
      </c>
      <c r="M912" s="7" t="str">
        <f>VLOOKUP(payroll_active[[#This Row],[Works for Group -OLD]], [1]!all_groups[#All], 2, 0)</f>
        <v>476549502</v>
      </c>
      <c r="N912" s="6" t="s">
        <v>63</v>
      </c>
      <c r="O912" s="6" t="s">
        <v>62</v>
      </c>
      <c r="P912" s="6" t="s">
        <v>69</v>
      </c>
      <c r="Q912" s="7"/>
      <c r="R912" s="9" t="s">
        <v>10273</v>
      </c>
      <c r="S912" s="9" t="s">
        <v>10262</v>
      </c>
      <c r="T912" s="9" t="s">
        <v>8512</v>
      </c>
      <c r="U912" s="9" t="s">
        <v>10274</v>
      </c>
      <c r="V912" s="9" t="s">
        <v>8501</v>
      </c>
      <c r="W912" s="4"/>
      <c r="AI912" s="4"/>
      <c r="AJ912" s="4"/>
      <c r="AK912" s="4"/>
    </row>
    <row r="913" spans="1:37" x14ac:dyDescent="0.2">
      <c r="A913" s="6" t="s">
        <v>5989</v>
      </c>
      <c r="B913" s="7" t="str">
        <f>VLOOKUP(payroll_active[[#This Row],[Full Name]], [1]!all_ppl_post[#Data], 2, 0)</f>
        <v>476544832</v>
      </c>
      <c r="C913" s="8" t="s">
        <v>5990</v>
      </c>
      <c r="D913" s="8" t="s">
        <v>5991</v>
      </c>
      <c r="E913" s="8" t="s">
        <v>5992</v>
      </c>
      <c r="F913" s="8" t="s">
        <v>64</v>
      </c>
      <c r="G913" s="8"/>
      <c r="H913" s="8"/>
      <c r="I913" s="7"/>
      <c r="J913" s="8" t="s">
        <v>96</v>
      </c>
      <c r="K913" s="8" t="str">
        <f>VLOOKUP(payroll_active[[#This Row],[Works for Corrected Majority]],[1]!Table1[#Data],2,0)</f>
        <v>476549502</v>
      </c>
      <c r="L913" s="8" t="s">
        <v>96</v>
      </c>
      <c r="M913" s="7" t="str">
        <f>VLOOKUP(payroll_active[[#This Row],[Works for Group -OLD]], [1]!all_groups[#All], 2, 0)</f>
        <v>476549502</v>
      </c>
      <c r="N913" s="6" t="s">
        <v>63</v>
      </c>
      <c r="O913" s="6" t="s">
        <v>62</v>
      </c>
      <c r="P913" s="6" t="s">
        <v>69</v>
      </c>
      <c r="Q913" s="7"/>
      <c r="R913" s="9" t="s">
        <v>10277</v>
      </c>
      <c r="S913" s="9" t="s">
        <v>10262</v>
      </c>
      <c r="T913" s="9" t="s">
        <v>8512</v>
      </c>
      <c r="U913" s="9" t="s">
        <v>10265</v>
      </c>
      <c r="V913" s="9" t="s">
        <v>8501</v>
      </c>
      <c r="W913" s="4"/>
      <c r="AI913" s="4"/>
      <c r="AJ913" s="4"/>
      <c r="AK913" s="4"/>
    </row>
    <row r="914" spans="1:37" x14ac:dyDescent="0.2">
      <c r="A914" s="6" t="s">
        <v>5970</v>
      </c>
      <c r="B914" s="7" t="str">
        <f>VLOOKUP(payroll_active[[#This Row],[Full Name]], [1]!all_ppl_post[#Data], 2, 0)</f>
        <v>476544843</v>
      </c>
      <c r="C914" s="8" t="s">
        <v>5971</v>
      </c>
      <c r="D914" s="8" t="s">
        <v>3906</v>
      </c>
      <c r="E914" s="8" t="s">
        <v>1845</v>
      </c>
      <c r="F914" s="8" t="s">
        <v>64</v>
      </c>
      <c r="G914" s="8"/>
      <c r="H914" s="8"/>
      <c r="I914" s="7"/>
      <c r="J914" s="8" t="s">
        <v>96</v>
      </c>
      <c r="K914" s="8" t="str">
        <f>VLOOKUP(payroll_active[[#This Row],[Works for Corrected Majority]],[1]!Table1[#Data],2,0)</f>
        <v>476549502</v>
      </c>
      <c r="L914" s="8" t="s">
        <v>96</v>
      </c>
      <c r="M914" s="7" t="str">
        <f>VLOOKUP(payroll_active[[#This Row],[Works for Group -OLD]], [1]!all_groups[#All], 2, 0)</f>
        <v>476549502</v>
      </c>
      <c r="N914" s="6" t="s">
        <v>63</v>
      </c>
      <c r="O914" s="6" t="s">
        <v>62</v>
      </c>
      <c r="P914" s="6" t="s">
        <v>69</v>
      </c>
      <c r="Q914" s="7"/>
      <c r="R914" s="9" t="s">
        <v>10278</v>
      </c>
      <c r="S914" s="9" t="s">
        <v>10262</v>
      </c>
      <c r="T914" s="9" t="s">
        <v>8512</v>
      </c>
      <c r="U914" s="9" t="s">
        <v>8726</v>
      </c>
      <c r="V914" s="9" t="s">
        <v>8501</v>
      </c>
      <c r="W914" s="4"/>
      <c r="AI914" s="4"/>
      <c r="AJ914" s="4"/>
      <c r="AK914" s="4"/>
    </row>
    <row r="915" spans="1:37" x14ac:dyDescent="0.2">
      <c r="A915" s="6" t="s">
        <v>5865</v>
      </c>
      <c r="B915" s="7" t="str">
        <f>VLOOKUP(payroll_active[[#This Row],[Full Name]], [1]!all_ppl_post[#Data], 2, 0)</f>
        <v>476544945</v>
      </c>
      <c r="C915" s="8" t="s">
        <v>5866</v>
      </c>
      <c r="D915" s="8" t="s">
        <v>4168</v>
      </c>
      <c r="E915" s="8" t="s">
        <v>5867</v>
      </c>
      <c r="F915" s="8" t="s">
        <v>64</v>
      </c>
      <c r="G915" s="8"/>
      <c r="H915" s="8"/>
      <c r="I915" s="7"/>
      <c r="J915" s="8" t="s">
        <v>96</v>
      </c>
      <c r="K915" s="8" t="str">
        <f>VLOOKUP(payroll_active[[#This Row],[Works for Corrected Majority]],[1]!Table1[#Data],2,0)</f>
        <v>476549502</v>
      </c>
      <c r="L915" s="8" t="s">
        <v>96</v>
      </c>
      <c r="M915" s="7" t="str">
        <f>VLOOKUP(payroll_active[[#This Row],[Works for Group -OLD]], [1]!all_groups[#All], 2, 0)</f>
        <v>476549502</v>
      </c>
      <c r="N915" s="6" t="s">
        <v>63</v>
      </c>
      <c r="O915" s="6" t="s">
        <v>62</v>
      </c>
      <c r="P915" s="6" t="s">
        <v>69</v>
      </c>
      <c r="Q915" s="7"/>
      <c r="R915" s="9" t="s">
        <v>10279</v>
      </c>
      <c r="S915" s="9" t="s">
        <v>10262</v>
      </c>
      <c r="T915" s="9" t="s">
        <v>8512</v>
      </c>
      <c r="U915" s="9" t="s">
        <v>10280</v>
      </c>
      <c r="V915" s="9" t="s">
        <v>8501</v>
      </c>
      <c r="W915" s="4"/>
      <c r="AI915" s="4"/>
      <c r="AJ915" s="4"/>
      <c r="AK915" s="4"/>
    </row>
    <row r="916" spans="1:37" x14ac:dyDescent="0.2">
      <c r="A916" s="6" t="s">
        <v>5833</v>
      </c>
      <c r="B916" s="7" t="str">
        <f>VLOOKUP(payroll_active[[#This Row],[Full Name]], [1]!all_ppl_post[#Data], 2, 0)</f>
        <v>476544958</v>
      </c>
      <c r="C916" s="8" t="s">
        <v>5834</v>
      </c>
      <c r="D916" s="8" t="s">
        <v>5835</v>
      </c>
      <c r="E916" s="8" t="s">
        <v>5836</v>
      </c>
      <c r="F916" s="8" t="s">
        <v>64</v>
      </c>
      <c r="G916" s="8"/>
      <c r="H916" s="8"/>
      <c r="I916" s="7"/>
      <c r="J916" s="8" t="s">
        <v>96</v>
      </c>
      <c r="K916" s="8" t="str">
        <f>VLOOKUP(payroll_active[[#This Row],[Works for Corrected Majority]],[1]!Table1[#Data],2,0)</f>
        <v>476549502</v>
      </c>
      <c r="L916" s="8" t="s">
        <v>96</v>
      </c>
      <c r="M916" s="7" t="str">
        <f>VLOOKUP(payroll_active[[#This Row],[Works for Group -OLD]], [1]!all_groups[#All], 2, 0)</f>
        <v>476549502</v>
      </c>
      <c r="N916" s="6" t="s">
        <v>63</v>
      </c>
      <c r="O916" s="6" t="s">
        <v>62</v>
      </c>
      <c r="P916" s="6" t="s">
        <v>69</v>
      </c>
      <c r="Q916" s="7"/>
      <c r="R916" s="9" t="s">
        <v>10281</v>
      </c>
      <c r="S916" s="9" t="s">
        <v>10262</v>
      </c>
      <c r="T916" s="9" t="s">
        <v>8512</v>
      </c>
      <c r="U916" s="9" t="s">
        <v>10282</v>
      </c>
      <c r="V916" s="9" t="s">
        <v>8501</v>
      </c>
      <c r="W916" s="4"/>
      <c r="AI916" s="4"/>
      <c r="AJ916" s="4"/>
      <c r="AK916" s="4"/>
    </row>
    <row r="917" spans="1:37" x14ac:dyDescent="0.2">
      <c r="A917" s="6" t="s">
        <v>5823</v>
      </c>
      <c r="B917" s="7" t="str">
        <f>VLOOKUP(payroll_active[[#This Row],[Full Name]], [1]!all_ppl_post[#Data], 2, 0)</f>
        <v>476544974</v>
      </c>
      <c r="C917" s="8" t="s">
        <v>5824</v>
      </c>
      <c r="D917" s="8" t="s">
        <v>5825</v>
      </c>
      <c r="E917" s="8" t="s">
        <v>5826</v>
      </c>
      <c r="F917" s="8" t="s">
        <v>64</v>
      </c>
      <c r="G917" s="8"/>
      <c r="H917" s="8"/>
      <c r="I917" s="7"/>
      <c r="J917" s="8" t="s">
        <v>96</v>
      </c>
      <c r="K917" s="8" t="str">
        <f>VLOOKUP(payroll_active[[#This Row],[Works for Corrected Majority]],[1]!Table1[#Data],2,0)</f>
        <v>476549502</v>
      </c>
      <c r="L917" s="8" t="s">
        <v>96</v>
      </c>
      <c r="M917" s="7" t="str">
        <f>VLOOKUP(payroll_active[[#This Row],[Works for Group -OLD]], [1]!all_groups[#All], 2, 0)</f>
        <v>476549502</v>
      </c>
      <c r="N917" s="6" t="s">
        <v>63</v>
      </c>
      <c r="O917" s="6" t="s">
        <v>62</v>
      </c>
      <c r="P917" s="6" t="s">
        <v>69</v>
      </c>
      <c r="Q917" s="7"/>
      <c r="R917" s="9" t="s">
        <v>10284</v>
      </c>
      <c r="S917" s="9" t="s">
        <v>10262</v>
      </c>
      <c r="T917" s="9" t="s">
        <v>8512</v>
      </c>
      <c r="U917" s="9" t="s">
        <v>10285</v>
      </c>
      <c r="V917" s="9" t="s">
        <v>8501</v>
      </c>
      <c r="W917" s="4"/>
      <c r="AI917" s="4"/>
      <c r="AJ917" s="4"/>
      <c r="AK917" s="4"/>
    </row>
    <row r="918" spans="1:37" x14ac:dyDescent="0.2">
      <c r="A918" s="6" t="s">
        <v>5804</v>
      </c>
      <c r="B918" s="7" t="str">
        <f>VLOOKUP(payroll_active[[#This Row],[Full Name]], [1]!all_ppl_post[#Data], 2, 0)</f>
        <v>476544988</v>
      </c>
      <c r="C918" s="8" t="s">
        <v>5805</v>
      </c>
      <c r="D918" s="8" t="s">
        <v>5806</v>
      </c>
      <c r="E918" s="8" t="s">
        <v>2172</v>
      </c>
      <c r="F918" s="8" t="s">
        <v>64</v>
      </c>
      <c r="G918" s="8"/>
      <c r="H918" s="8"/>
      <c r="I918" s="7"/>
      <c r="J918" s="8" t="s">
        <v>96</v>
      </c>
      <c r="K918" s="8" t="str">
        <f>VLOOKUP(payroll_active[[#This Row],[Works for Corrected Majority]],[1]!Table1[#Data],2,0)</f>
        <v>476549502</v>
      </c>
      <c r="L918" s="8" t="s">
        <v>96</v>
      </c>
      <c r="M918" s="7" t="str">
        <f>VLOOKUP(payroll_active[[#This Row],[Works for Group -OLD]], [1]!all_groups[#All], 2, 0)</f>
        <v>476549502</v>
      </c>
      <c r="N918" s="6" t="s">
        <v>63</v>
      </c>
      <c r="O918" s="6" t="s">
        <v>62</v>
      </c>
      <c r="P918" s="6" t="s">
        <v>69</v>
      </c>
      <c r="Q918" s="7"/>
      <c r="R918" s="9" t="s">
        <v>10286</v>
      </c>
      <c r="S918" s="9" t="s">
        <v>10262</v>
      </c>
      <c r="T918" s="9" t="s">
        <v>8512</v>
      </c>
      <c r="U918" s="9" t="s">
        <v>10267</v>
      </c>
      <c r="V918" s="9" t="s">
        <v>8501</v>
      </c>
      <c r="W918" s="4"/>
      <c r="AI918" s="4"/>
      <c r="AJ918" s="4"/>
      <c r="AK918" s="4"/>
    </row>
    <row r="919" spans="1:37" x14ac:dyDescent="0.2">
      <c r="A919" s="6" t="s">
        <v>5784</v>
      </c>
      <c r="B919" s="7" t="str">
        <f>VLOOKUP(payroll_active[[#This Row],[Full Name]], [1]!all_ppl_post[#Data], 2, 0)</f>
        <v>476545007</v>
      </c>
      <c r="C919" s="8" t="s">
        <v>5785</v>
      </c>
      <c r="D919" s="8" t="s">
        <v>5786</v>
      </c>
      <c r="E919" s="8" t="s">
        <v>5787</v>
      </c>
      <c r="F919" s="8" t="s">
        <v>64</v>
      </c>
      <c r="G919" s="8"/>
      <c r="H919" s="8"/>
      <c r="I919" s="7"/>
      <c r="J919" s="8" t="s">
        <v>96</v>
      </c>
      <c r="K919" s="8" t="str">
        <f>VLOOKUP(payroll_active[[#This Row],[Works for Corrected Majority]],[1]!Table1[#Data],2,0)</f>
        <v>476549502</v>
      </c>
      <c r="L919" s="8" t="s">
        <v>96</v>
      </c>
      <c r="M919" s="7" t="str">
        <f>VLOOKUP(payroll_active[[#This Row],[Works for Group -OLD]], [1]!all_groups[#All], 2, 0)</f>
        <v>476549502</v>
      </c>
      <c r="N919" s="6" t="s">
        <v>63</v>
      </c>
      <c r="O919" s="6" t="s">
        <v>62</v>
      </c>
      <c r="P919" s="6" t="s">
        <v>69</v>
      </c>
      <c r="Q919" s="7"/>
      <c r="R919" s="9" t="s">
        <v>10287</v>
      </c>
      <c r="S919" s="9" t="s">
        <v>10262</v>
      </c>
      <c r="T919" s="9" t="s">
        <v>8509</v>
      </c>
      <c r="U919" s="9" t="s">
        <v>10288</v>
      </c>
      <c r="V919" s="9" t="s">
        <v>8501</v>
      </c>
      <c r="W919" s="4"/>
      <c r="AI919" s="4"/>
      <c r="AJ919" s="4"/>
      <c r="AK919" s="4"/>
    </row>
    <row r="920" spans="1:37" x14ac:dyDescent="0.2">
      <c r="A920" s="6" t="s">
        <v>5765</v>
      </c>
      <c r="B920" s="7" t="str">
        <f>VLOOKUP(payroll_active[[#This Row],[Full Name]], [1]!all_ppl_post[#Data], 2, 0)</f>
        <v>476545019</v>
      </c>
      <c r="C920" s="8" t="s">
        <v>3990</v>
      </c>
      <c r="D920" s="8" t="s">
        <v>5766</v>
      </c>
      <c r="E920" s="8" t="s">
        <v>5767</v>
      </c>
      <c r="F920" s="8" t="s">
        <v>64</v>
      </c>
      <c r="G920" s="8"/>
      <c r="H920" s="8"/>
      <c r="I920" s="7"/>
      <c r="J920" s="8" t="s">
        <v>96</v>
      </c>
      <c r="K920" s="8" t="str">
        <f>VLOOKUP(payroll_active[[#This Row],[Works for Corrected Majority]],[1]!Table1[#Data],2,0)</f>
        <v>476549502</v>
      </c>
      <c r="L920" s="8" t="s">
        <v>96</v>
      </c>
      <c r="M920" s="7" t="str">
        <f>VLOOKUP(payroll_active[[#This Row],[Works for Group -OLD]], [1]!all_groups[#All], 2, 0)</f>
        <v>476549502</v>
      </c>
      <c r="N920" s="6" t="s">
        <v>63</v>
      </c>
      <c r="O920" s="6" t="s">
        <v>62</v>
      </c>
      <c r="P920" s="6" t="s">
        <v>69</v>
      </c>
      <c r="Q920" s="7"/>
      <c r="R920" s="9" t="s">
        <v>10289</v>
      </c>
      <c r="S920" s="9" t="s">
        <v>10262</v>
      </c>
      <c r="T920" s="9" t="s">
        <v>8512</v>
      </c>
      <c r="U920" s="9" t="s">
        <v>10290</v>
      </c>
      <c r="V920" s="9" t="s">
        <v>8501</v>
      </c>
      <c r="W920" s="4"/>
      <c r="AI920" s="4"/>
      <c r="AJ920" s="4"/>
      <c r="AK920" s="4"/>
    </row>
    <row r="921" spans="1:37" x14ac:dyDescent="0.2">
      <c r="A921" s="6" t="s">
        <v>3814</v>
      </c>
      <c r="B921" s="7" t="str">
        <f>VLOOKUP(payroll_active[[#This Row],[Full Name]], [1]!all_ppl_post[#Data], 2, 0)</f>
        <v>567678549</v>
      </c>
      <c r="C921" s="8" t="s">
        <v>1491</v>
      </c>
      <c r="D921" s="8" t="s">
        <v>3815</v>
      </c>
      <c r="E921" s="8" t="s">
        <v>2172</v>
      </c>
      <c r="F921" s="8" t="s">
        <v>64</v>
      </c>
      <c r="G921" s="8"/>
      <c r="H921" s="8"/>
      <c r="I921" s="7"/>
      <c r="J921" s="8" t="s">
        <v>96</v>
      </c>
      <c r="K921" s="8" t="str">
        <f>VLOOKUP(payroll_active[[#This Row],[Works for Corrected Majority]],[1]!Table1[#Data],2,0)</f>
        <v>476549502</v>
      </c>
      <c r="L921" s="8" t="s">
        <v>96</v>
      </c>
      <c r="M921" s="7" t="str">
        <f>VLOOKUP(payroll_active[[#This Row],[Works for Group -OLD]], [1]!all_groups[#All], 2, 0)</f>
        <v>476549502</v>
      </c>
      <c r="N921" s="6" t="s">
        <v>63</v>
      </c>
      <c r="O921" s="6" t="s">
        <v>62</v>
      </c>
      <c r="P921" s="6" t="s">
        <v>69</v>
      </c>
      <c r="Q921" s="7"/>
      <c r="R921" s="9" t="s">
        <v>10283</v>
      </c>
      <c r="S921" s="9" t="s">
        <v>10262</v>
      </c>
      <c r="T921" s="9" t="s">
        <v>8512</v>
      </c>
      <c r="U921" s="9" t="s">
        <v>10267</v>
      </c>
      <c r="V921" s="9" t="s">
        <v>8501</v>
      </c>
      <c r="W921" s="4"/>
      <c r="AI921" s="4"/>
      <c r="AJ921" s="4"/>
      <c r="AK921" s="4"/>
    </row>
    <row r="922" spans="1:37" x14ac:dyDescent="0.2">
      <c r="A922" s="6" t="s">
        <v>3808</v>
      </c>
      <c r="B922" s="7" t="str">
        <f>VLOOKUP(payroll_active[[#This Row],[Full Name]], [1]!all_ppl_post[#Data], 2, 0)</f>
        <v>567678550</v>
      </c>
      <c r="C922" s="8" t="s">
        <v>3809</v>
      </c>
      <c r="D922" s="8" t="s">
        <v>3810</v>
      </c>
      <c r="E922" s="8" t="s">
        <v>3811</v>
      </c>
      <c r="F922" s="8" t="s">
        <v>64</v>
      </c>
      <c r="G922" s="8"/>
      <c r="H922" s="8"/>
      <c r="I922" s="7"/>
      <c r="J922" s="8" t="s">
        <v>96</v>
      </c>
      <c r="K922" s="8" t="str">
        <f>VLOOKUP(payroll_active[[#This Row],[Works for Corrected Majority]],[1]!Table1[#Data],2,0)</f>
        <v>476549502</v>
      </c>
      <c r="L922" s="8" t="s">
        <v>96</v>
      </c>
      <c r="M922" s="7" t="str">
        <f>VLOOKUP(payroll_active[[#This Row],[Works for Group -OLD]], [1]!all_groups[#All], 2, 0)</f>
        <v>476549502</v>
      </c>
      <c r="N922" s="6" t="s">
        <v>63</v>
      </c>
      <c r="O922" s="6" t="s">
        <v>62</v>
      </c>
      <c r="P922" s="6" t="s">
        <v>69</v>
      </c>
      <c r="Q922" s="7"/>
      <c r="R922" s="9" t="s">
        <v>10275</v>
      </c>
      <c r="S922" s="9" t="s">
        <v>10262</v>
      </c>
      <c r="T922" s="9" t="s">
        <v>8512</v>
      </c>
      <c r="U922" s="9" t="s">
        <v>10276</v>
      </c>
      <c r="V922" s="9" t="s">
        <v>8501</v>
      </c>
      <c r="W922" s="4"/>
      <c r="AI922" s="4"/>
      <c r="AJ922" s="4"/>
      <c r="AK922" s="4"/>
    </row>
    <row r="923" spans="1:37" x14ac:dyDescent="0.2">
      <c r="A923" s="6" t="s">
        <v>2175</v>
      </c>
      <c r="B923" s="7" t="str">
        <f>VLOOKUP(payroll_active[[#This Row],[Full Name]], [1]!all_ppl_post[#Data], 2, 0)</f>
        <v>681225373</v>
      </c>
      <c r="C923" s="8" t="s">
        <v>2176</v>
      </c>
      <c r="D923" s="8" t="s">
        <v>2177</v>
      </c>
      <c r="E923" s="8" t="s">
        <v>2172</v>
      </c>
      <c r="F923" s="8" t="s">
        <v>64</v>
      </c>
      <c r="G923" s="8"/>
      <c r="H923" s="8"/>
      <c r="I923" s="7"/>
      <c r="J923" s="8" t="s">
        <v>96</v>
      </c>
      <c r="K923" s="8" t="str">
        <f>VLOOKUP(payroll_active[[#This Row],[Works for Corrected Majority]],[1]!Table1[#Data],2,0)</f>
        <v>476549502</v>
      </c>
      <c r="L923" s="8" t="s">
        <v>96</v>
      </c>
      <c r="M923" s="7" t="str">
        <f>VLOOKUP(payroll_active[[#This Row],[Works for Group -OLD]], [1]!all_groups[#All], 2, 0)</f>
        <v>476549502</v>
      </c>
      <c r="N923" s="6" t="s">
        <v>63</v>
      </c>
      <c r="O923" s="6" t="s">
        <v>62</v>
      </c>
      <c r="P923" s="6" t="s">
        <v>69</v>
      </c>
      <c r="Q923" s="7"/>
      <c r="R923" s="9" t="s">
        <v>10270</v>
      </c>
      <c r="S923" s="9" t="s">
        <v>10262</v>
      </c>
      <c r="T923" s="9" t="s">
        <v>8512</v>
      </c>
      <c r="U923" s="9" t="s">
        <v>10267</v>
      </c>
      <c r="V923" s="9" t="s">
        <v>8501</v>
      </c>
      <c r="W923" s="4"/>
      <c r="AI923" s="4"/>
      <c r="AJ923" s="4"/>
      <c r="AK923" s="4"/>
    </row>
    <row r="924" spans="1:37" x14ac:dyDescent="0.2">
      <c r="A924" s="6" t="s">
        <v>2169</v>
      </c>
      <c r="B924" s="7" t="str">
        <f>VLOOKUP(payroll_active[[#This Row],[Full Name]], [1]!all_ppl_post[#Data], 2, 0)</f>
        <v>681225375</v>
      </c>
      <c r="C924" s="8" t="s">
        <v>2170</v>
      </c>
      <c r="D924" s="8" t="s">
        <v>2171</v>
      </c>
      <c r="E924" s="8" t="s">
        <v>2172</v>
      </c>
      <c r="F924" s="8" t="s">
        <v>64</v>
      </c>
      <c r="G924" s="8"/>
      <c r="H924" s="8"/>
      <c r="I924" s="7"/>
      <c r="J924" s="8" t="s">
        <v>96</v>
      </c>
      <c r="K924" s="8" t="str">
        <f>VLOOKUP(payroll_active[[#This Row],[Works for Corrected Majority]],[1]!Table1[#Data],2,0)</f>
        <v>476549502</v>
      </c>
      <c r="L924" s="8" t="s">
        <v>96</v>
      </c>
      <c r="M924" s="7" t="str">
        <f>VLOOKUP(payroll_active[[#This Row],[Works for Group -OLD]], [1]!all_groups[#All], 2, 0)</f>
        <v>476549502</v>
      </c>
      <c r="N924" s="6" t="s">
        <v>63</v>
      </c>
      <c r="O924" s="6" t="s">
        <v>62</v>
      </c>
      <c r="P924" s="6" t="s">
        <v>69</v>
      </c>
      <c r="Q924" s="7"/>
      <c r="R924" s="9" t="s">
        <v>10266</v>
      </c>
      <c r="S924" s="9" t="s">
        <v>10262</v>
      </c>
      <c r="T924" s="9" t="s">
        <v>8512</v>
      </c>
      <c r="U924" s="9" t="s">
        <v>10267</v>
      </c>
      <c r="V924" s="9" t="s">
        <v>8501</v>
      </c>
      <c r="W924" s="4"/>
      <c r="AI924" s="4"/>
      <c r="AJ924" s="4"/>
      <c r="AK924" s="4"/>
    </row>
    <row r="925" spans="1:37" x14ac:dyDescent="0.2">
      <c r="A925" s="6" t="s">
        <v>8002</v>
      </c>
      <c r="B925" s="7" t="str">
        <f>VLOOKUP(payroll_active[[#This Row],[Full Name]], [1]!all_ppl_post[#Data], 2, 0)</f>
        <v>476542476</v>
      </c>
      <c r="C925" s="8" t="s">
        <v>8003</v>
      </c>
      <c r="D925" s="8" t="s">
        <v>2449</v>
      </c>
      <c r="E925" s="8" t="s">
        <v>2450</v>
      </c>
      <c r="F925" s="8" t="s">
        <v>64</v>
      </c>
      <c r="G925" s="8"/>
      <c r="H925" s="8"/>
      <c r="I925" s="7"/>
      <c r="J925" s="8" t="s">
        <v>2446</v>
      </c>
      <c r="K925" s="8" t="str">
        <f>VLOOKUP(payroll_active[[#This Row],[Works for Corrected Majority]],[1]!Table1[#Data],2,0)</f>
        <v>476549573</v>
      </c>
      <c r="L925" s="8" t="s">
        <v>2446</v>
      </c>
      <c r="M925" s="7" t="str">
        <f>VLOOKUP(payroll_active[[#This Row],[Works for Group -OLD]], [1]!all_groups[#All], 2, 0)</f>
        <v>476549573</v>
      </c>
      <c r="N925" s="6" t="s">
        <v>63</v>
      </c>
      <c r="O925" s="6" t="s">
        <v>62</v>
      </c>
      <c r="P925" s="6" t="s">
        <v>69</v>
      </c>
      <c r="Q925" s="7"/>
      <c r="R925" s="9" t="s">
        <v>10332</v>
      </c>
      <c r="S925" s="9" t="s">
        <v>10324</v>
      </c>
      <c r="T925" s="9" t="s">
        <v>8512</v>
      </c>
      <c r="U925" s="9" t="s">
        <v>10325</v>
      </c>
      <c r="V925" s="9" t="s">
        <v>8501</v>
      </c>
      <c r="W925" s="4"/>
      <c r="AI925" s="4"/>
      <c r="AJ925" s="4"/>
      <c r="AK925" s="4"/>
    </row>
    <row r="926" spans="1:37" x14ac:dyDescent="0.2">
      <c r="A926" s="6" t="s">
        <v>7970</v>
      </c>
      <c r="B926" s="7" t="str">
        <f>VLOOKUP(payroll_active[[#This Row],[Full Name]], [1]!all_ppl_post[#Data], 2, 0)</f>
        <v>476542491</v>
      </c>
      <c r="C926" s="8" t="s">
        <v>7971</v>
      </c>
      <c r="D926" s="8" t="s">
        <v>7972</v>
      </c>
      <c r="E926" s="8" t="s">
        <v>7973</v>
      </c>
      <c r="F926" s="8" t="s">
        <v>64</v>
      </c>
      <c r="G926" s="8"/>
      <c r="H926" s="8"/>
      <c r="I926" s="7"/>
      <c r="J926" s="8" t="s">
        <v>2446</v>
      </c>
      <c r="K926" s="8" t="str">
        <f>VLOOKUP(payroll_active[[#This Row],[Works for Corrected Majority]],[1]!Table1[#Data],2,0)</f>
        <v>476549573</v>
      </c>
      <c r="L926" s="8" t="s">
        <v>2446</v>
      </c>
      <c r="M926" s="7" t="str">
        <f>VLOOKUP(payroll_active[[#This Row],[Works for Group -OLD]], [1]!all_groups[#All], 2, 0)</f>
        <v>476549573</v>
      </c>
      <c r="N926" s="6" t="s">
        <v>63</v>
      </c>
      <c r="O926" s="6" t="s">
        <v>62</v>
      </c>
      <c r="P926" s="6" t="s">
        <v>69</v>
      </c>
      <c r="Q926" s="7"/>
      <c r="R926" s="9" t="s">
        <v>10328</v>
      </c>
      <c r="S926" s="9" t="s">
        <v>10324</v>
      </c>
      <c r="T926" s="9" t="s">
        <v>8512</v>
      </c>
      <c r="U926" s="9" t="s">
        <v>10329</v>
      </c>
      <c r="V926" s="9" t="s">
        <v>8501</v>
      </c>
      <c r="W926" s="4"/>
      <c r="AI926" s="4"/>
      <c r="AJ926" s="4"/>
      <c r="AK926" s="4"/>
    </row>
    <row r="927" spans="1:37" x14ac:dyDescent="0.2">
      <c r="A927" s="6" t="s">
        <v>7533</v>
      </c>
      <c r="B927" s="7" t="str">
        <f>VLOOKUP(payroll_active[[#This Row],[Full Name]], [1]!all_ppl_post[#Data], 2, 0)</f>
        <v>476542873</v>
      </c>
      <c r="C927" s="8" t="s">
        <v>2520</v>
      </c>
      <c r="D927" s="8" t="s">
        <v>7534</v>
      </c>
      <c r="E927" s="8" t="s">
        <v>7535</v>
      </c>
      <c r="F927" s="8" t="s">
        <v>64</v>
      </c>
      <c r="G927" s="8"/>
      <c r="H927" s="8"/>
      <c r="I927" s="7"/>
      <c r="J927" s="8" t="s">
        <v>2446</v>
      </c>
      <c r="K927" s="8" t="str">
        <f>VLOOKUP(payroll_active[[#This Row],[Works for Corrected Majority]],[1]!Table1[#Data],2,0)</f>
        <v>476549573</v>
      </c>
      <c r="L927" s="8" t="s">
        <v>2446</v>
      </c>
      <c r="M927" s="7" t="str">
        <f>VLOOKUP(payroll_active[[#This Row],[Works for Group -OLD]], [1]!all_groups[#All], 2, 0)</f>
        <v>476549573</v>
      </c>
      <c r="N927" s="6" t="s">
        <v>63</v>
      </c>
      <c r="O927" s="6" t="s">
        <v>62</v>
      </c>
      <c r="P927" s="6" t="s">
        <v>69</v>
      </c>
      <c r="Q927" s="7"/>
      <c r="R927" s="9" t="s">
        <v>10326</v>
      </c>
      <c r="S927" s="9" t="s">
        <v>10324</v>
      </c>
      <c r="T927" s="9" t="s">
        <v>8512</v>
      </c>
      <c r="U927" s="9" t="s">
        <v>10327</v>
      </c>
      <c r="V927" s="9" t="s">
        <v>8501</v>
      </c>
      <c r="W927" s="4"/>
      <c r="AI927" s="4"/>
      <c r="AJ927" s="4"/>
      <c r="AK927" s="4"/>
    </row>
    <row r="928" spans="1:37" x14ac:dyDescent="0.2">
      <c r="A928" s="6" t="s">
        <v>7518</v>
      </c>
      <c r="B928" s="7" t="str">
        <f>VLOOKUP(payroll_active[[#This Row],[Full Name]], [1]!all_ppl_post[#Data], 2, 0)</f>
        <v>476542883</v>
      </c>
      <c r="C928" s="8" t="s">
        <v>6903</v>
      </c>
      <c r="D928" s="8" t="s">
        <v>7519</v>
      </c>
      <c r="E928" s="8" t="s">
        <v>7495</v>
      </c>
      <c r="F928" s="8" t="s">
        <v>64</v>
      </c>
      <c r="G928" s="8"/>
      <c r="H928" s="8"/>
      <c r="I928" s="7"/>
      <c r="J928" s="8" t="s">
        <v>2446</v>
      </c>
      <c r="K928" s="8" t="str">
        <f>VLOOKUP(payroll_active[[#This Row],[Works for Corrected Majority]],[1]!Table1[#Data],2,0)</f>
        <v>476549573</v>
      </c>
      <c r="L928" s="8" t="s">
        <v>2446</v>
      </c>
      <c r="M928" s="7" t="str">
        <f>VLOOKUP(payroll_active[[#This Row],[Works for Group -OLD]], [1]!all_groups[#All], 2, 0)</f>
        <v>476549573</v>
      </c>
      <c r="N928" s="6" t="s">
        <v>63</v>
      </c>
      <c r="O928" s="6" t="s">
        <v>62</v>
      </c>
      <c r="P928" s="6" t="s">
        <v>69</v>
      </c>
      <c r="Q928" s="7"/>
      <c r="R928" s="9" t="s">
        <v>10330</v>
      </c>
      <c r="S928" s="9" t="s">
        <v>10324</v>
      </c>
      <c r="T928" s="9" t="s">
        <v>8512</v>
      </c>
      <c r="U928" s="9" t="s">
        <v>10331</v>
      </c>
      <c r="V928" s="9" t="s">
        <v>8501</v>
      </c>
      <c r="W928" s="4"/>
      <c r="AI928" s="4"/>
      <c r="AJ928" s="4"/>
      <c r="AK928" s="4"/>
    </row>
    <row r="929" spans="1:37" x14ac:dyDescent="0.2">
      <c r="A929" s="6" t="s">
        <v>7509</v>
      </c>
      <c r="B929" s="7" t="str">
        <f>VLOOKUP(payroll_active[[#This Row],[Full Name]], [1]!all_ppl_post[#Data], 2, 0)</f>
        <v>476542891</v>
      </c>
      <c r="C929" s="8" t="s">
        <v>3578</v>
      </c>
      <c r="D929" s="8" t="s">
        <v>5744</v>
      </c>
      <c r="E929" s="8" t="s">
        <v>7510</v>
      </c>
      <c r="F929" s="8" t="s">
        <v>64</v>
      </c>
      <c r="G929" s="8"/>
      <c r="H929" s="8"/>
      <c r="I929" s="7"/>
      <c r="J929" s="8" t="s">
        <v>2446</v>
      </c>
      <c r="K929" s="8" t="str">
        <f>VLOOKUP(payroll_active[[#This Row],[Works for Corrected Majority]],[1]!Table1[#Data],2,0)</f>
        <v>476549573</v>
      </c>
      <c r="L929" s="8" t="s">
        <v>2446</v>
      </c>
      <c r="M929" s="7" t="str">
        <f>VLOOKUP(payroll_active[[#This Row],[Works for Group -OLD]], [1]!all_groups[#All], 2, 0)</f>
        <v>476549573</v>
      </c>
      <c r="N929" s="6" t="s">
        <v>63</v>
      </c>
      <c r="O929" s="6" t="s">
        <v>62</v>
      </c>
      <c r="P929" s="6" t="s">
        <v>69</v>
      </c>
      <c r="Q929" s="7"/>
      <c r="R929" s="9" t="s">
        <v>10333</v>
      </c>
      <c r="S929" s="9" t="s">
        <v>10324</v>
      </c>
      <c r="T929" s="9" t="s">
        <v>8512</v>
      </c>
      <c r="U929" s="9" t="s">
        <v>10334</v>
      </c>
      <c r="V929" s="9" t="s">
        <v>8501</v>
      </c>
      <c r="W929" s="4"/>
      <c r="AI929" s="4"/>
      <c r="AJ929" s="4"/>
      <c r="AK929" s="4"/>
    </row>
    <row r="930" spans="1:37" x14ac:dyDescent="0.2">
      <c r="A930" s="6" t="s">
        <v>7498</v>
      </c>
      <c r="B930" s="7" t="str">
        <f>VLOOKUP(payroll_active[[#This Row],[Full Name]], [1]!all_ppl_post[#Data], 2, 0)</f>
        <v>476542896</v>
      </c>
      <c r="C930" s="8" t="s">
        <v>7499</v>
      </c>
      <c r="D930" s="8" t="s">
        <v>7500</v>
      </c>
      <c r="E930" s="8" t="s">
        <v>7501</v>
      </c>
      <c r="F930" s="8" t="s">
        <v>64</v>
      </c>
      <c r="G930" s="8"/>
      <c r="H930" s="8"/>
      <c r="I930" s="7"/>
      <c r="J930" s="8" t="s">
        <v>2446</v>
      </c>
      <c r="K930" s="8" t="str">
        <f>VLOOKUP(payroll_active[[#This Row],[Works for Corrected Majority]],[1]!Table1[#Data],2,0)</f>
        <v>476549573</v>
      </c>
      <c r="L930" s="8" t="s">
        <v>2446</v>
      </c>
      <c r="M930" s="7" t="str">
        <f>VLOOKUP(payroll_active[[#This Row],[Works for Group -OLD]], [1]!all_groups[#All], 2, 0)</f>
        <v>476549573</v>
      </c>
      <c r="N930" s="6" t="s">
        <v>63</v>
      </c>
      <c r="O930" s="6" t="s">
        <v>62</v>
      </c>
      <c r="P930" s="6" t="s">
        <v>69</v>
      </c>
      <c r="Q930" s="7"/>
      <c r="R930" s="9" t="s">
        <v>10335</v>
      </c>
      <c r="S930" s="9" t="s">
        <v>10324</v>
      </c>
      <c r="T930" s="9" t="s">
        <v>8512</v>
      </c>
      <c r="U930" s="9" t="s">
        <v>10336</v>
      </c>
      <c r="V930" s="9" t="s">
        <v>8501</v>
      </c>
      <c r="W930" s="4"/>
      <c r="AI930" s="4"/>
      <c r="AJ930" s="4"/>
      <c r="AK930" s="4"/>
    </row>
    <row r="931" spans="1:37" x14ac:dyDescent="0.2">
      <c r="A931" s="6" t="s">
        <v>7492</v>
      </c>
      <c r="B931" s="7" t="str">
        <f>VLOOKUP(payroll_active[[#This Row],[Full Name]], [1]!all_ppl_post[#Data], 2, 0)</f>
        <v>476542898</v>
      </c>
      <c r="C931" s="8" t="s">
        <v>7493</v>
      </c>
      <c r="D931" s="8" t="s">
        <v>7494</v>
      </c>
      <c r="E931" s="8" t="s">
        <v>7495</v>
      </c>
      <c r="F931" s="8" t="s">
        <v>64</v>
      </c>
      <c r="G931" s="8"/>
      <c r="H931" s="8"/>
      <c r="I931" s="7"/>
      <c r="J931" s="8" t="s">
        <v>2446</v>
      </c>
      <c r="K931" s="8" t="str">
        <f>VLOOKUP(payroll_active[[#This Row],[Works for Corrected Majority]],[1]!Table1[#Data],2,0)</f>
        <v>476549573</v>
      </c>
      <c r="L931" s="8" t="s">
        <v>2446</v>
      </c>
      <c r="M931" s="7" t="str">
        <f>VLOOKUP(payroll_active[[#This Row],[Works for Group -OLD]], [1]!all_groups[#All], 2, 0)</f>
        <v>476549573</v>
      </c>
      <c r="N931" s="6" t="s">
        <v>63</v>
      </c>
      <c r="O931" s="6" t="s">
        <v>62</v>
      </c>
      <c r="P931" s="6" t="s">
        <v>69</v>
      </c>
      <c r="Q931" s="7"/>
      <c r="R931" s="9" t="s">
        <v>10337</v>
      </c>
      <c r="S931" s="9" t="s">
        <v>10324</v>
      </c>
      <c r="T931" s="9" t="s">
        <v>8512</v>
      </c>
      <c r="U931" s="9" t="s">
        <v>10331</v>
      </c>
      <c r="V931" s="9" t="s">
        <v>8501</v>
      </c>
      <c r="W931" s="4"/>
      <c r="AI931" s="4"/>
      <c r="AJ931" s="4"/>
      <c r="AK931" s="4"/>
    </row>
    <row r="932" spans="1:37" x14ac:dyDescent="0.2">
      <c r="A932" s="6" t="s">
        <v>2447</v>
      </c>
      <c r="B932" s="7" t="str">
        <f>VLOOKUP(payroll_active[[#This Row],[Full Name]], [1]!all_ppl_post[#Data], 2, 0)</f>
        <v>625374721</v>
      </c>
      <c r="C932" s="8" t="s">
        <v>2448</v>
      </c>
      <c r="D932" s="8" t="s">
        <v>2449</v>
      </c>
      <c r="E932" s="8" t="s">
        <v>2450</v>
      </c>
      <c r="F932" s="8" t="s">
        <v>64</v>
      </c>
      <c r="G932" s="8"/>
      <c r="H932" s="8"/>
      <c r="I932" s="7"/>
      <c r="J932" s="8" t="s">
        <v>2446</v>
      </c>
      <c r="K932" s="8" t="str">
        <f>VLOOKUP(payroll_active[[#This Row],[Works for Corrected Majority]],[1]!Table1[#Data],2,0)</f>
        <v>476549573</v>
      </c>
      <c r="L932" s="8" t="s">
        <v>2446</v>
      </c>
      <c r="M932" s="7" t="str">
        <f>VLOOKUP(payroll_active[[#This Row],[Works for Group -OLD]], [1]!all_groups[#All], 2, 0)</f>
        <v>476549573</v>
      </c>
      <c r="N932" s="6" t="s">
        <v>63</v>
      </c>
      <c r="O932" s="6" t="s">
        <v>62</v>
      </c>
      <c r="P932" s="6" t="s">
        <v>69</v>
      </c>
      <c r="Q932" s="7"/>
      <c r="R932" s="9" t="s">
        <v>10323</v>
      </c>
      <c r="S932" s="9" t="s">
        <v>10324</v>
      </c>
      <c r="T932" s="9" t="s">
        <v>8512</v>
      </c>
      <c r="U932" s="9" t="s">
        <v>10325</v>
      </c>
      <c r="V932" s="9" t="s">
        <v>8501</v>
      </c>
      <c r="W932" s="4"/>
      <c r="AI932" s="4"/>
      <c r="AJ932" s="4"/>
      <c r="AK932" s="4"/>
    </row>
    <row r="933" spans="1:37" x14ac:dyDescent="0.2">
      <c r="A933" s="6" t="s">
        <v>91</v>
      </c>
      <c r="B933" s="7" t="str">
        <f>VLOOKUP(payroll_active[[#This Row],[Full Name]], [1]!all_ppl_post[#Data], 2, 0)</f>
        <v>1042183619</v>
      </c>
      <c r="C933" s="8" t="s">
        <v>92</v>
      </c>
      <c r="D933" s="8" t="s">
        <v>93</v>
      </c>
      <c r="E933" s="8" t="s">
        <v>88</v>
      </c>
      <c r="F933" s="8" t="s">
        <v>64</v>
      </c>
      <c r="G933" s="8"/>
      <c r="H933" s="8"/>
      <c r="I933" s="7"/>
      <c r="J933" s="8" t="s">
        <v>84</v>
      </c>
      <c r="K933" s="8" t="str">
        <f>VLOOKUP(payroll_active[[#This Row],[Works for Corrected Majority]],[1]!Table1[#Data],2,0)</f>
        <v>476549575</v>
      </c>
      <c r="L933" s="8" t="s">
        <v>84</v>
      </c>
      <c r="M933" s="7" t="str">
        <f>VLOOKUP(payroll_active[[#This Row],[Works for Group -OLD]], [1]!all_groups[#All], 2, 0)</f>
        <v>476549575</v>
      </c>
      <c r="N933" s="6" t="s">
        <v>63</v>
      </c>
      <c r="O933" s="6" t="s">
        <v>62</v>
      </c>
      <c r="P933" s="6" t="s">
        <v>69</v>
      </c>
      <c r="Q933" s="7"/>
      <c r="R933" s="9" t="s">
        <v>10412</v>
      </c>
      <c r="S933" s="9" t="s">
        <v>10339</v>
      </c>
      <c r="T933" s="9" t="s">
        <v>8512</v>
      </c>
      <c r="U933" s="9" t="s">
        <v>10346</v>
      </c>
      <c r="V933" s="9" t="s">
        <v>8501</v>
      </c>
      <c r="W933" s="4"/>
      <c r="AI933" s="4"/>
      <c r="AJ933" s="4"/>
      <c r="AK933" s="4"/>
    </row>
    <row r="934" spans="1:37" x14ac:dyDescent="0.2">
      <c r="A934" s="6" t="s">
        <v>85</v>
      </c>
      <c r="B934" s="7" t="str">
        <f>VLOOKUP(payroll_active[[#This Row],[Full Name]], [1]!all_ppl_post[#Data], 2, 0)</f>
        <v>1042183620</v>
      </c>
      <c r="C934" s="8" t="s">
        <v>86</v>
      </c>
      <c r="D934" s="8" t="s">
        <v>87</v>
      </c>
      <c r="E934" s="8" t="s">
        <v>88</v>
      </c>
      <c r="F934" s="8" t="s">
        <v>64</v>
      </c>
      <c r="G934" s="8"/>
      <c r="H934" s="8"/>
      <c r="I934" s="7"/>
      <c r="J934" s="8" t="s">
        <v>84</v>
      </c>
      <c r="K934" s="8" t="str">
        <f>VLOOKUP(payroll_active[[#This Row],[Works for Corrected Majority]],[1]!Table1[#Data],2,0)</f>
        <v>476549575</v>
      </c>
      <c r="L934" s="8" t="s">
        <v>84</v>
      </c>
      <c r="M934" s="7" t="str">
        <f>VLOOKUP(payroll_active[[#This Row],[Works for Group -OLD]], [1]!all_groups[#All], 2, 0)</f>
        <v>476549575</v>
      </c>
      <c r="N934" s="6" t="s">
        <v>63</v>
      </c>
      <c r="O934" s="6" t="s">
        <v>62</v>
      </c>
      <c r="P934" s="6" t="s">
        <v>69</v>
      </c>
      <c r="Q934" s="7"/>
      <c r="R934" s="9" t="s">
        <v>10413</v>
      </c>
      <c r="S934" s="9" t="s">
        <v>10339</v>
      </c>
      <c r="T934" s="9" t="s">
        <v>8512</v>
      </c>
      <c r="U934" s="9" t="s">
        <v>10346</v>
      </c>
      <c r="V934" s="9" t="s">
        <v>8501</v>
      </c>
      <c r="W934" s="4"/>
      <c r="AI934" s="4"/>
      <c r="AJ934" s="4"/>
      <c r="AK934" s="4"/>
    </row>
    <row r="935" spans="1:37" x14ac:dyDescent="0.2">
      <c r="A935" s="6" t="s">
        <v>8375</v>
      </c>
      <c r="B935" s="7" t="str">
        <f>VLOOKUP(payroll_active[[#This Row],[Full Name]], [1]!all_ppl_post[#Data], 2, 0)</f>
        <v>476542263</v>
      </c>
      <c r="C935" s="8" t="s">
        <v>8376</v>
      </c>
      <c r="D935" s="8" t="s">
        <v>8377</v>
      </c>
      <c r="E935" s="8" t="s">
        <v>8143</v>
      </c>
      <c r="F935" s="8" t="s">
        <v>64</v>
      </c>
      <c r="G935" s="8"/>
      <c r="H935" s="8"/>
      <c r="I935" s="7"/>
      <c r="J935" s="8" t="s">
        <v>84</v>
      </c>
      <c r="K935" s="8" t="str">
        <f>VLOOKUP(payroll_active[[#This Row],[Works for Corrected Majority]],[1]!Table1[#Data],2,0)</f>
        <v>476549575</v>
      </c>
      <c r="L935" s="8" t="s">
        <v>84</v>
      </c>
      <c r="M935" s="7" t="str">
        <f>VLOOKUP(payroll_active[[#This Row],[Works for Group -OLD]], [1]!all_groups[#All], 2, 0)</f>
        <v>476549575</v>
      </c>
      <c r="N935" s="6" t="s">
        <v>63</v>
      </c>
      <c r="O935" s="6" t="s">
        <v>62</v>
      </c>
      <c r="P935" s="6" t="s">
        <v>69</v>
      </c>
      <c r="Q935" s="7"/>
      <c r="R935" s="9" t="s">
        <v>10343</v>
      </c>
      <c r="S935" s="9" t="s">
        <v>10339</v>
      </c>
      <c r="T935" s="9" t="s">
        <v>8512</v>
      </c>
      <c r="U935" s="9" t="s">
        <v>10344</v>
      </c>
      <c r="V935" s="9" t="s">
        <v>8501</v>
      </c>
      <c r="W935" s="4"/>
      <c r="AI935" s="4"/>
      <c r="AJ935" s="4"/>
      <c r="AK935" s="4"/>
    </row>
    <row r="936" spans="1:37" x14ac:dyDescent="0.2">
      <c r="A936" s="6" t="s">
        <v>8370</v>
      </c>
      <c r="B936" s="7" t="str">
        <f>VLOOKUP(payroll_active[[#This Row],[Full Name]], [1]!all_ppl_post[#Data], 2, 0)</f>
        <v>476542266</v>
      </c>
      <c r="C936" s="8" t="s">
        <v>8371</v>
      </c>
      <c r="D936" s="8" t="s">
        <v>8372</v>
      </c>
      <c r="E936" s="8" t="s">
        <v>88</v>
      </c>
      <c r="F936" s="8" t="s">
        <v>64</v>
      </c>
      <c r="G936" s="8"/>
      <c r="H936" s="8"/>
      <c r="I936" s="7"/>
      <c r="J936" s="8" t="s">
        <v>84</v>
      </c>
      <c r="K936" s="8" t="str">
        <f>VLOOKUP(payroll_active[[#This Row],[Works for Corrected Majority]],[1]!Table1[#Data],2,0)</f>
        <v>476549575</v>
      </c>
      <c r="L936" s="8" t="s">
        <v>84</v>
      </c>
      <c r="M936" s="7" t="str">
        <f>VLOOKUP(payroll_active[[#This Row],[Works for Group -OLD]], [1]!all_groups[#All], 2, 0)</f>
        <v>476549575</v>
      </c>
      <c r="N936" s="6" t="s">
        <v>63</v>
      </c>
      <c r="O936" s="6" t="s">
        <v>62</v>
      </c>
      <c r="P936" s="6" t="s">
        <v>69</v>
      </c>
      <c r="Q936" s="7"/>
      <c r="R936" s="9" t="s">
        <v>10345</v>
      </c>
      <c r="S936" s="9" t="s">
        <v>10339</v>
      </c>
      <c r="T936" s="9" t="s">
        <v>8512</v>
      </c>
      <c r="U936" s="9" t="s">
        <v>10346</v>
      </c>
      <c r="V936" s="9" t="s">
        <v>8501</v>
      </c>
      <c r="W936" s="4"/>
      <c r="AI936" s="4"/>
      <c r="AJ936" s="4"/>
      <c r="AK936" s="4"/>
    </row>
    <row r="937" spans="1:37" x14ac:dyDescent="0.2">
      <c r="A937" s="6" t="s">
        <v>8365</v>
      </c>
      <c r="B937" s="7" t="str">
        <f>VLOOKUP(payroll_active[[#This Row],[Full Name]], [1]!all_ppl_post[#Data], 2, 0)</f>
        <v>476542269</v>
      </c>
      <c r="C937" s="8" t="s">
        <v>8366</v>
      </c>
      <c r="D937" s="8" t="s">
        <v>8367</v>
      </c>
      <c r="E937" s="8" t="s">
        <v>88</v>
      </c>
      <c r="F937" s="8" t="s">
        <v>64</v>
      </c>
      <c r="G937" s="8"/>
      <c r="H937" s="8"/>
      <c r="I937" s="7"/>
      <c r="J937" s="8" t="s">
        <v>84</v>
      </c>
      <c r="K937" s="8" t="str">
        <f>VLOOKUP(payroll_active[[#This Row],[Works for Corrected Majority]],[1]!Table1[#Data],2,0)</f>
        <v>476549575</v>
      </c>
      <c r="L937" s="8" t="s">
        <v>84</v>
      </c>
      <c r="M937" s="7" t="str">
        <f>VLOOKUP(payroll_active[[#This Row],[Works for Group -OLD]], [1]!all_groups[#All], 2, 0)</f>
        <v>476549575</v>
      </c>
      <c r="N937" s="6" t="s">
        <v>63</v>
      </c>
      <c r="O937" s="6" t="s">
        <v>62</v>
      </c>
      <c r="P937" s="6" t="s">
        <v>69</v>
      </c>
      <c r="Q937" s="7"/>
      <c r="R937" s="9" t="s">
        <v>10347</v>
      </c>
      <c r="S937" s="9" t="s">
        <v>10339</v>
      </c>
      <c r="T937" s="9" t="s">
        <v>8512</v>
      </c>
      <c r="U937" s="9" t="s">
        <v>10346</v>
      </c>
      <c r="V937" s="9" t="s">
        <v>8501</v>
      </c>
      <c r="W937" s="4"/>
      <c r="AI937" s="4"/>
      <c r="AJ937" s="4"/>
      <c r="AK937" s="4"/>
    </row>
    <row r="938" spans="1:37" x14ac:dyDescent="0.2">
      <c r="A938" s="6" t="s">
        <v>8362</v>
      </c>
      <c r="B938" s="7" t="str">
        <f>VLOOKUP(payroll_active[[#This Row],[Full Name]], [1]!all_ppl_post[#Data], 2, 0)</f>
        <v>476542281</v>
      </c>
      <c r="C938" s="8" t="s">
        <v>2068</v>
      </c>
      <c r="D938" s="8" t="s">
        <v>5369</v>
      </c>
      <c r="E938" s="8" t="s">
        <v>8326</v>
      </c>
      <c r="F938" s="8" t="s">
        <v>64</v>
      </c>
      <c r="G938" s="8"/>
      <c r="H938" s="8"/>
      <c r="I938" s="7"/>
      <c r="J938" s="8" t="s">
        <v>84</v>
      </c>
      <c r="K938" s="8" t="str">
        <f>VLOOKUP(payroll_active[[#This Row],[Works for Corrected Majority]],[1]!Table1[#Data],2,0)</f>
        <v>476549575</v>
      </c>
      <c r="L938" s="8" t="s">
        <v>84</v>
      </c>
      <c r="M938" s="7" t="str">
        <f>VLOOKUP(payroll_active[[#This Row],[Works for Group -OLD]], [1]!all_groups[#All], 2, 0)</f>
        <v>476549575</v>
      </c>
      <c r="N938" s="6" t="s">
        <v>63</v>
      </c>
      <c r="O938" s="6" t="s">
        <v>62</v>
      </c>
      <c r="P938" s="6" t="s">
        <v>69</v>
      </c>
      <c r="Q938" s="7"/>
      <c r="R938" s="9" t="s">
        <v>10348</v>
      </c>
      <c r="S938" s="9" t="s">
        <v>10339</v>
      </c>
      <c r="T938" s="9" t="s">
        <v>8512</v>
      </c>
      <c r="U938" s="9" t="s">
        <v>10349</v>
      </c>
      <c r="V938" s="9" t="s">
        <v>8501</v>
      </c>
      <c r="W938" s="4"/>
      <c r="AI938" s="4"/>
      <c r="AJ938" s="4"/>
      <c r="AK938" s="4"/>
    </row>
    <row r="939" spans="1:37" x14ac:dyDescent="0.2">
      <c r="A939" s="6" t="s">
        <v>8357</v>
      </c>
      <c r="B939" s="7" t="str">
        <f>VLOOKUP(payroll_active[[#This Row],[Full Name]], [1]!all_ppl_post[#Data], 2, 0)</f>
        <v>476542283</v>
      </c>
      <c r="C939" s="8" t="s">
        <v>4055</v>
      </c>
      <c r="D939" s="8" t="s">
        <v>8358</v>
      </c>
      <c r="E939" s="8" t="s">
        <v>8359</v>
      </c>
      <c r="F939" s="8" t="s">
        <v>64</v>
      </c>
      <c r="G939" s="8"/>
      <c r="H939" s="8"/>
      <c r="I939" s="7"/>
      <c r="J939" s="8" t="s">
        <v>84</v>
      </c>
      <c r="K939" s="8" t="str">
        <f>VLOOKUP(payroll_active[[#This Row],[Works for Corrected Majority]],[1]!Table1[#Data],2,0)</f>
        <v>476549575</v>
      </c>
      <c r="L939" s="8" t="s">
        <v>84</v>
      </c>
      <c r="M939" s="7" t="str">
        <f>VLOOKUP(payroll_active[[#This Row],[Works for Group -OLD]], [1]!all_groups[#All], 2, 0)</f>
        <v>476549575</v>
      </c>
      <c r="N939" s="6" t="s">
        <v>63</v>
      </c>
      <c r="O939" s="6" t="s">
        <v>62</v>
      </c>
      <c r="P939" s="6" t="s">
        <v>69</v>
      </c>
      <c r="Q939" s="7"/>
      <c r="R939" s="9" t="s">
        <v>10352</v>
      </c>
      <c r="S939" s="9" t="s">
        <v>10339</v>
      </c>
      <c r="T939" s="9" t="s">
        <v>8512</v>
      </c>
      <c r="U939" s="9" t="s">
        <v>10353</v>
      </c>
      <c r="V939" s="9" t="s">
        <v>8501</v>
      </c>
      <c r="W939" s="4"/>
      <c r="AI939" s="4"/>
      <c r="AJ939" s="4"/>
      <c r="AK939" s="4"/>
    </row>
    <row r="940" spans="1:37" x14ac:dyDescent="0.2">
      <c r="A940" s="6" t="s">
        <v>8352</v>
      </c>
      <c r="B940" s="7" t="str">
        <f>VLOOKUP(payroll_active[[#This Row],[Full Name]], [1]!all_ppl_post[#Data], 2, 0)</f>
        <v>476542286</v>
      </c>
      <c r="C940" s="8" t="s">
        <v>2001</v>
      </c>
      <c r="D940" s="8" t="s">
        <v>8353</v>
      </c>
      <c r="E940" s="8" t="s">
        <v>8354</v>
      </c>
      <c r="F940" s="8" t="s">
        <v>64</v>
      </c>
      <c r="G940" s="8"/>
      <c r="H940" s="8"/>
      <c r="I940" s="7"/>
      <c r="J940" s="8" t="s">
        <v>84</v>
      </c>
      <c r="K940" s="8" t="str">
        <f>VLOOKUP(payroll_active[[#This Row],[Works for Corrected Majority]],[1]!Table1[#Data],2,0)</f>
        <v>476549575</v>
      </c>
      <c r="L940" s="8" t="s">
        <v>84</v>
      </c>
      <c r="M940" s="7" t="str">
        <f>VLOOKUP(payroll_active[[#This Row],[Works for Group -OLD]], [1]!all_groups[#All], 2, 0)</f>
        <v>476549575</v>
      </c>
      <c r="N940" s="6" t="s">
        <v>63</v>
      </c>
      <c r="O940" s="6" t="s">
        <v>62</v>
      </c>
      <c r="P940" s="6" t="s">
        <v>69</v>
      </c>
      <c r="Q940" s="7"/>
      <c r="R940" s="9" t="s">
        <v>10354</v>
      </c>
      <c r="S940" s="9" t="s">
        <v>10339</v>
      </c>
      <c r="T940" s="9" t="s">
        <v>8512</v>
      </c>
      <c r="U940" s="9" t="s">
        <v>10355</v>
      </c>
      <c r="V940" s="9" t="s">
        <v>8501</v>
      </c>
      <c r="W940" s="4"/>
      <c r="AI940" s="4"/>
      <c r="AJ940" s="4"/>
      <c r="AK940" s="4"/>
    </row>
    <row r="941" spans="1:37" x14ac:dyDescent="0.2">
      <c r="A941" s="6" t="s">
        <v>8347</v>
      </c>
      <c r="B941" s="7" t="str">
        <f>VLOOKUP(payroll_active[[#This Row],[Full Name]], [1]!all_ppl_post[#Data], 2, 0)</f>
        <v>476542289</v>
      </c>
      <c r="C941" s="8" t="s">
        <v>8348</v>
      </c>
      <c r="D941" s="8" t="s">
        <v>8349</v>
      </c>
      <c r="E941" s="8" t="s">
        <v>7479</v>
      </c>
      <c r="F941" s="8" t="s">
        <v>64</v>
      </c>
      <c r="G941" s="8"/>
      <c r="H941" s="8"/>
      <c r="I941" s="7"/>
      <c r="J941" s="8" t="s">
        <v>84</v>
      </c>
      <c r="K941" s="8" t="str">
        <f>VLOOKUP(payroll_active[[#This Row],[Works for Corrected Majority]],[1]!Table1[#Data],2,0)</f>
        <v>476549575</v>
      </c>
      <c r="L941" s="8" t="s">
        <v>84</v>
      </c>
      <c r="M941" s="7" t="str">
        <f>VLOOKUP(payroll_active[[#This Row],[Works for Group -OLD]], [1]!all_groups[#All], 2, 0)</f>
        <v>476549575</v>
      </c>
      <c r="N941" s="6" t="s">
        <v>63</v>
      </c>
      <c r="O941" s="6" t="s">
        <v>62</v>
      </c>
      <c r="P941" s="6" t="s">
        <v>69</v>
      </c>
      <c r="Q941" s="7"/>
      <c r="R941" s="9" t="s">
        <v>10356</v>
      </c>
      <c r="S941" s="9" t="s">
        <v>10339</v>
      </c>
      <c r="T941" s="9" t="s">
        <v>8512</v>
      </c>
      <c r="U941" s="9" t="s">
        <v>10357</v>
      </c>
      <c r="V941" s="9" t="s">
        <v>8501</v>
      </c>
      <c r="W941" s="4"/>
      <c r="AI941" s="4"/>
      <c r="AJ941" s="4"/>
      <c r="AK941" s="4"/>
    </row>
    <row r="942" spans="1:37" x14ac:dyDescent="0.2">
      <c r="A942" s="6" t="s">
        <v>8341</v>
      </c>
      <c r="B942" s="7" t="str">
        <f>VLOOKUP(payroll_active[[#This Row],[Full Name]], [1]!all_ppl_post[#Data], 2, 0)</f>
        <v>476542293</v>
      </c>
      <c r="C942" s="8" t="s">
        <v>8342</v>
      </c>
      <c r="D942" s="8" t="s">
        <v>8343</v>
      </c>
      <c r="E942" s="8" t="s">
        <v>8344</v>
      </c>
      <c r="F942" s="8" t="s">
        <v>64</v>
      </c>
      <c r="G942" s="8"/>
      <c r="H942" s="8"/>
      <c r="I942" s="7"/>
      <c r="J942" s="8" t="s">
        <v>84</v>
      </c>
      <c r="K942" s="8" t="str">
        <f>VLOOKUP(payroll_active[[#This Row],[Works for Corrected Majority]],[1]!Table1[#Data],2,0)</f>
        <v>476549575</v>
      </c>
      <c r="L942" s="8" t="s">
        <v>84</v>
      </c>
      <c r="M942" s="7" t="str">
        <f>VLOOKUP(payroll_active[[#This Row],[Works for Group -OLD]], [1]!all_groups[#All], 2, 0)</f>
        <v>476549575</v>
      </c>
      <c r="N942" s="6" t="s">
        <v>63</v>
      </c>
      <c r="O942" s="6" t="s">
        <v>62</v>
      </c>
      <c r="P942" s="6" t="s">
        <v>69</v>
      </c>
      <c r="Q942" s="7"/>
      <c r="R942" s="9" t="s">
        <v>10358</v>
      </c>
      <c r="S942" s="9" t="s">
        <v>10339</v>
      </c>
      <c r="T942" s="9" t="s">
        <v>8512</v>
      </c>
      <c r="U942" s="9" t="s">
        <v>10359</v>
      </c>
      <c r="V942" s="9" t="s">
        <v>8501</v>
      </c>
      <c r="W942" s="4"/>
      <c r="AI942" s="4"/>
      <c r="AJ942" s="4"/>
      <c r="AK942" s="4"/>
    </row>
    <row r="943" spans="1:37" x14ac:dyDescent="0.2">
      <c r="A943" s="6" t="s">
        <v>8335</v>
      </c>
      <c r="B943" s="7" t="str">
        <f>VLOOKUP(payroll_active[[#This Row],[Full Name]], [1]!all_ppl_post[#Data], 2, 0)</f>
        <v>476542296</v>
      </c>
      <c r="C943" s="8" t="s">
        <v>8336</v>
      </c>
      <c r="D943" s="8" t="s">
        <v>8337</v>
      </c>
      <c r="E943" s="8" t="s">
        <v>8338</v>
      </c>
      <c r="F943" s="8" t="s">
        <v>64</v>
      </c>
      <c r="G943" s="8"/>
      <c r="H943" s="8"/>
      <c r="I943" s="7"/>
      <c r="J943" s="8" t="s">
        <v>84</v>
      </c>
      <c r="K943" s="8" t="str">
        <f>VLOOKUP(payroll_active[[#This Row],[Works for Corrected Majority]],[1]!Table1[#Data],2,0)</f>
        <v>476549575</v>
      </c>
      <c r="L943" s="8" t="s">
        <v>84</v>
      </c>
      <c r="M943" s="7" t="str">
        <f>VLOOKUP(payroll_active[[#This Row],[Works for Group -OLD]], [1]!all_groups[#All], 2, 0)</f>
        <v>476549575</v>
      </c>
      <c r="N943" s="6" t="s">
        <v>63</v>
      </c>
      <c r="O943" s="6" t="s">
        <v>62</v>
      </c>
      <c r="P943" s="6" t="s">
        <v>69</v>
      </c>
      <c r="Q943" s="7"/>
      <c r="R943" s="9" t="s">
        <v>10360</v>
      </c>
      <c r="S943" s="9" t="s">
        <v>10339</v>
      </c>
      <c r="T943" s="9" t="s">
        <v>8512</v>
      </c>
      <c r="U943" s="9" t="s">
        <v>10361</v>
      </c>
      <c r="V943" s="9" t="s">
        <v>8501</v>
      </c>
      <c r="W943" s="4"/>
      <c r="AI943" s="4"/>
      <c r="AJ943" s="4"/>
      <c r="AK943" s="4"/>
    </row>
    <row r="944" spans="1:37" x14ac:dyDescent="0.2">
      <c r="A944" s="6" t="s">
        <v>8329</v>
      </c>
      <c r="B944" s="7" t="str">
        <f>VLOOKUP(payroll_active[[#This Row],[Full Name]], [1]!all_ppl_post[#Data], 2, 0)</f>
        <v>476542298</v>
      </c>
      <c r="C944" s="8" t="s">
        <v>8330</v>
      </c>
      <c r="D944" s="8" t="s">
        <v>8331</v>
      </c>
      <c r="E944" s="8" t="s">
        <v>8332</v>
      </c>
      <c r="F944" s="8" t="s">
        <v>64</v>
      </c>
      <c r="G944" s="8"/>
      <c r="H944" s="8"/>
      <c r="I944" s="7"/>
      <c r="J944" s="8" t="s">
        <v>84</v>
      </c>
      <c r="K944" s="8" t="str">
        <f>VLOOKUP(payroll_active[[#This Row],[Works for Corrected Majority]],[1]!Table1[#Data],2,0)</f>
        <v>476549575</v>
      </c>
      <c r="L944" s="8" t="s">
        <v>84</v>
      </c>
      <c r="M944" s="7" t="str">
        <f>VLOOKUP(payroll_active[[#This Row],[Works for Group -OLD]], [1]!all_groups[#All], 2, 0)</f>
        <v>476549575</v>
      </c>
      <c r="N944" s="6" t="s">
        <v>63</v>
      </c>
      <c r="O944" s="6" t="s">
        <v>62</v>
      </c>
      <c r="P944" s="6" t="s">
        <v>69</v>
      </c>
      <c r="Q944" s="7"/>
      <c r="R944" s="9" t="s">
        <v>10362</v>
      </c>
      <c r="S944" s="9" t="s">
        <v>10339</v>
      </c>
      <c r="T944" s="9" t="s">
        <v>8512</v>
      </c>
      <c r="U944" s="9" t="s">
        <v>10363</v>
      </c>
      <c r="V944" s="9" t="s">
        <v>8501</v>
      </c>
      <c r="W944" s="4"/>
      <c r="AI944" s="4"/>
      <c r="AJ944" s="4"/>
      <c r="AK944" s="4"/>
    </row>
    <row r="945" spans="1:37" x14ac:dyDescent="0.2">
      <c r="A945" s="6" t="s">
        <v>8324</v>
      </c>
      <c r="B945" s="7" t="str">
        <f>VLOOKUP(payroll_active[[#This Row],[Full Name]], [1]!all_ppl_post[#Data], 2, 0)</f>
        <v>476542304</v>
      </c>
      <c r="C945" s="8" t="s">
        <v>6773</v>
      </c>
      <c r="D945" s="8" t="s">
        <v>10364</v>
      </c>
      <c r="E945" s="8" t="s">
        <v>8326</v>
      </c>
      <c r="F945" s="8" t="s">
        <v>64</v>
      </c>
      <c r="G945" s="8"/>
      <c r="H945" s="8"/>
      <c r="I945" s="7"/>
      <c r="J945" s="8" t="s">
        <v>84</v>
      </c>
      <c r="K945" s="8" t="str">
        <f>VLOOKUP(payroll_active[[#This Row],[Works for Corrected Majority]],[1]!Table1[#Data],2,0)</f>
        <v>476549575</v>
      </c>
      <c r="L945" s="8" t="s">
        <v>84</v>
      </c>
      <c r="M945" s="7" t="str">
        <f>VLOOKUP(payroll_active[[#This Row],[Works for Group -OLD]], [1]!all_groups[#All], 2, 0)</f>
        <v>476549575</v>
      </c>
      <c r="N945" s="6" t="s">
        <v>63</v>
      </c>
      <c r="O945" s="6" t="s">
        <v>62</v>
      </c>
      <c r="P945" s="6" t="s">
        <v>69</v>
      </c>
      <c r="Q945" s="7"/>
      <c r="R945" s="9" t="s">
        <v>10365</v>
      </c>
      <c r="S945" s="9" t="s">
        <v>10339</v>
      </c>
      <c r="T945" s="9" t="s">
        <v>8512</v>
      </c>
      <c r="U945" s="9" t="s">
        <v>10349</v>
      </c>
      <c r="V945" s="9" t="s">
        <v>8501</v>
      </c>
      <c r="W945" s="4"/>
      <c r="AI945" s="4"/>
      <c r="AJ945" s="4"/>
      <c r="AK945" s="4"/>
    </row>
    <row r="946" spans="1:37" x14ac:dyDescent="0.2">
      <c r="A946" s="6" t="s">
        <v>8313</v>
      </c>
      <c r="B946" s="7" t="str">
        <f>VLOOKUP(payroll_active[[#This Row],[Full Name]], [1]!all_ppl_post[#Data], 2, 0)</f>
        <v>476542308</v>
      </c>
      <c r="C946" s="8" t="s">
        <v>8314</v>
      </c>
      <c r="D946" s="8" t="s">
        <v>8315</v>
      </c>
      <c r="E946" s="8" t="s">
        <v>8316</v>
      </c>
      <c r="F946" s="8" t="s">
        <v>64</v>
      </c>
      <c r="G946" s="8"/>
      <c r="H946" s="8"/>
      <c r="I946" s="7"/>
      <c r="J946" s="8" t="s">
        <v>84</v>
      </c>
      <c r="K946" s="8" t="str">
        <f>VLOOKUP(payroll_active[[#This Row],[Works for Corrected Majority]],[1]!Table1[#Data],2,0)</f>
        <v>476549575</v>
      </c>
      <c r="L946" s="8" t="s">
        <v>84</v>
      </c>
      <c r="M946" s="7" t="str">
        <f>VLOOKUP(payroll_active[[#This Row],[Works for Group -OLD]], [1]!all_groups[#All], 2, 0)</f>
        <v>476549575</v>
      </c>
      <c r="N946" s="6" t="s">
        <v>63</v>
      </c>
      <c r="O946" s="6" t="s">
        <v>62</v>
      </c>
      <c r="P946" s="6" t="s">
        <v>69</v>
      </c>
      <c r="Q946" s="7"/>
      <c r="R946" s="9" t="s">
        <v>10366</v>
      </c>
      <c r="S946" s="9" t="s">
        <v>10339</v>
      </c>
      <c r="T946" s="9" t="s">
        <v>8512</v>
      </c>
      <c r="U946" s="9" t="s">
        <v>10367</v>
      </c>
      <c r="V946" s="9" t="s">
        <v>8501</v>
      </c>
      <c r="W946" s="4"/>
      <c r="AI946" s="4"/>
      <c r="AJ946" s="4"/>
      <c r="AK946" s="4"/>
    </row>
    <row r="947" spans="1:37" x14ac:dyDescent="0.2">
      <c r="A947" s="6" t="s">
        <v>8307</v>
      </c>
      <c r="B947" s="7" t="str">
        <f>VLOOKUP(payroll_active[[#This Row],[Full Name]], [1]!all_ppl_post[#Data], 2, 0)</f>
        <v>476542312</v>
      </c>
      <c r="C947" s="8" t="s">
        <v>8308</v>
      </c>
      <c r="D947" s="8" t="s">
        <v>8309</v>
      </c>
      <c r="E947" s="8" t="s">
        <v>8310</v>
      </c>
      <c r="F947" s="8" t="s">
        <v>64</v>
      </c>
      <c r="G947" s="8"/>
      <c r="H947" s="8"/>
      <c r="I947" s="7"/>
      <c r="J947" s="8" t="s">
        <v>84</v>
      </c>
      <c r="K947" s="8" t="str">
        <f>VLOOKUP(payroll_active[[#This Row],[Works for Corrected Majority]],[1]!Table1[#Data],2,0)</f>
        <v>476549575</v>
      </c>
      <c r="L947" s="8" t="s">
        <v>84</v>
      </c>
      <c r="M947" s="7" t="str">
        <f>VLOOKUP(payroll_active[[#This Row],[Works for Group -OLD]], [1]!all_groups[#All], 2, 0)</f>
        <v>476549575</v>
      </c>
      <c r="N947" s="6" t="s">
        <v>63</v>
      </c>
      <c r="O947" s="6" t="s">
        <v>62</v>
      </c>
      <c r="P947" s="6" t="s">
        <v>69</v>
      </c>
      <c r="Q947" s="7"/>
      <c r="R947" s="9" t="s">
        <v>10368</v>
      </c>
      <c r="S947" s="9" t="s">
        <v>10339</v>
      </c>
      <c r="T947" s="9" t="s">
        <v>8512</v>
      </c>
      <c r="U947" s="9" t="s">
        <v>10369</v>
      </c>
      <c r="V947" s="9" t="s">
        <v>8501</v>
      </c>
      <c r="W947" s="4"/>
      <c r="AI947" s="4"/>
      <c r="AJ947" s="4"/>
      <c r="AK947" s="4"/>
    </row>
    <row r="948" spans="1:37" x14ac:dyDescent="0.2">
      <c r="A948" s="6" t="s">
        <v>8293</v>
      </c>
      <c r="B948" s="7" t="str">
        <f>VLOOKUP(payroll_active[[#This Row],[Full Name]], [1]!all_ppl_post[#Data], 2, 0)</f>
        <v>476542317</v>
      </c>
      <c r="C948" s="8" t="s">
        <v>3545</v>
      </c>
      <c r="D948" s="8" t="s">
        <v>8294</v>
      </c>
      <c r="E948" s="8" t="s">
        <v>8295</v>
      </c>
      <c r="F948" s="8" t="s">
        <v>64</v>
      </c>
      <c r="G948" s="8"/>
      <c r="H948" s="8"/>
      <c r="I948" s="7"/>
      <c r="J948" s="8" t="s">
        <v>84</v>
      </c>
      <c r="K948" s="8" t="str">
        <f>VLOOKUP(payroll_active[[#This Row],[Works for Corrected Majority]],[1]!Table1[#Data],2,0)</f>
        <v>476549575</v>
      </c>
      <c r="L948" s="8" t="s">
        <v>84</v>
      </c>
      <c r="M948" s="7" t="str">
        <f>VLOOKUP(payroll_active[[#This Row],[Works for Group -OLD]], [1]!all_groups[#All], 2, 0)</f>
        <v>476549575</v>
      </c>
      <c r="N948" s="6" t="s">
        <v>63</v>
      </c>
      <c r="O948" s="6" t="s">
        <v>62</v>
      </c>
      <c r="P948" s="6" t="s">
        <v>69</v>
      </c>
      <c r="Q948" s="7"/>
      <c r="R948" s="9" t="s">
        <v>10370</v>
      </c>
      <c r="S948" s="9" t="s">
        <v>10339</v>
      </c>
      <c r="T948" s="9" t="s">
        <v>8512</v>
      </c>
      <c r="U948" s="9" t="s">
        <v>10371</v>
      </c>
      <c r="V948" s="9" t="s">
        <v>8501</v>
      </c>
      <c r="W948" s="4"/>
      <c r="AI948" s="4"/>
      <c r="AJ948" s="4"/>
      <c r="AK948" s="4"/>
    </row>
    <row r="949" spans="1:37" x14ac:dyDescent="0.2">
      <c r="A949" s="6" t="s">
        <v>8282</v>
      </c>
      <c r="B949" s="7" t="str">
        <f>VLOOKUP(payroll_active[[#This Row],[Full Name]], [1]!all_ppl_post[#Data], 2, 0)</f>
        <v>476542322</v>
      </c>
      <c r="C949" s="8" t="s">
        <v>7436</v>
      </c>
      <c r="D949" s="8" t="s">
        <v>8283</v>
      </c>
      <c r="E949" s="8" t="s">
        <v>8284</v>
      </c>
      <c r="F949" s="8" t="s">
        <v>64</v>
      </c>
      <c r="G949" s="8"/>
      <c r="H949" s="8"/>
      <c r="I949" s="7"/>
      <c r="J949" s="8" t="s">
        <v>84</v>
      </c>
      <c r="K949" s="8" t="str">
        <f>VLOOKUP(payroll_active[[#This Row],[Works for Corrected Majority]],[1]!Table1[#Data],2,0)</f>
        <v>476549575</v>
      </c>
      <c r="L949" s="8" t="s">
        <v>84</v>
      </c>
      <c r="M949" s="7" t="str">
        <f>VLOOKUP(payroll_active[[#This Row],[Works for Group -OLD]], [1]!all_groups[#All], 2, 0)</f>
        <v>476549575</v>
      </c>
      <c r="N949" s="6" t="s">
        <v>63</v>
      </c>
      <c r="O949" s="6" t="s">
        <v>62</v>
      </c>
      <c r="P949" s="6" t="s">
        <v>69</v>
      </c>
      <c r="Q949" s="7"/>
      <c r="R949" s="9" t="s">
        <v>10372</v>
      </c>
      <c r="S949" s="9" t="s">
        <v>10339</v>
      </c>
      <c r="T949" s="9" t="s">
        <v>8512</v>
      </c>
      <c r="U949" s="9" t="s">
        <v>10373</v>
      </c>
      <c r="V949" s="9" t="s">
        <v>8501</v>
      </c>
      <c r="W949" s="4"/>
      <c r="AI949" s="4"/>
      <c r="AJ949" s="4"/>
      <c r="AK949" s="4"/>
    </row>
    <row r="950" spans="1:37" x14ac:dyDescent="0.2">
      <c r="A950" s="6" t="s">
        <v>8276</v>
      </c>
      <c r="B950" s="7" t="str">
        <f>VLOOKUP(payroll_active[[#This Row],[Full Name]], [1]!all_ppl_post[#Data], 2, 0)</f>
        <v>476542327</v>
      </c>
      <c r="C950" s="8" t="s">
        <v>8277</v>
      </c>
      <c r="D950" s="8" t="s">
        <v>8278</v>
      </c>
      <c r="E950" s="8" t="s">
        <v>8279</v>
      </c>
      <c r="F950" s="8" t="s">
        <v>64</v>
      </c>
      <c r="G950" s="8"/>
      <c r="H950" s="8"/>
      <c r="I950" s="7"/>
      <c r="J950" s="8" t="s">
        <v>84</v>
      </c>
      <c r="K950" s="8" t="str">
        <f>VLOOKUP(payroll_active[[#This Row],[Works for Corrected Majority]],[1]!Table1[#Data],2,0)</f>
        <v>476549575</v>
      </c>
      <c r="L950" s="8" t="s">
        <v>84</v>
      </c>
      <c r="M950" s="7" t="str">
        <f>VLOOKUP(payroll_active[[#This Row],[Works for Group -OLD]], [1]!all_groups[#All], 2, 0)</f>
        <v>476549575</v>
      </c>
      <c r="N950" s="6" t="s">
        <v>63</v>
      </c>
      <c r="O950" s="6" t="s">
        <v>62</v>
      </c>
      <c r="P950" s="6" t="s">
        <v>69</v>
      </c>
      <c r="Q950" s="7"/>
      <c r="R950" s="9" t="s">
        <v>10374</v>
      </c>
      <c r="S950" s="9" t="s">
        <v>10339</v>
      </c>
      <c r="T950" s="9" t="s">
        <v>8512</v>
      </c>
      <c r="U950" s="9" t="s">
        <v>10375</v>
      </c>
      <c r="V950" s="9" t="s">
        <v>8501</v>
      </c>
      <c r="W950" s="4"/>
      <c r="AI950" s="4"/>
      <c r="AJ950" s="4"/>
      <c r="AK950" s="4"/>
    </row>
    <row r="951" spans="1:37" x14ac:dyDescent="0.2">
      <c r="A951" s="6" t="s">
        <v>8271</v>
      </c>
      <c r="B951" s="7" t="str">
        <f>VLOOKUP(payroll_active[[#This Row],[Full Name]], [1]!all_ppl_post[#Data], 2, 0)</f>
        <v>476542329</v>
      </c>
      <c r="C951" s="8" t="s">
        <v>8272</v>
      </c>
      <c r="D951" s="8" t="s">
        <v>8273</v>
      </c>
      <c r="E951" s="8" t="s">
        <v>8205</v>
      </c>
      <c r="F951" s="8" t="s">
        <v>64</v>
      </c>
      <c r="G951" s="8"/>
      <c r="H951" s="8"/>
      <c r="I951" s="7"/>
      <c r="J951" s="8" t="s">
        <v>84</v>
      </c>
      <c r="K951" s="8" t="str">
        <f>VLOOKUP(payroll_active[[#This Row],[Works for Corrected Majority]],[1]!Table1[#Data],2,0)</f>
        <v>476549575</v>
      </c>
      <c r="L951" s="8" t="s">
        <v>84</v>
      </c>
      <c r="M951" s="7" t="str">
        <f>VLOOKUP(payroll_active[[#This Row],[Works for Group -OLD]], [1]!all_groups[#All], 2, 0)</f>
        <v>476549575</v>
      </c>
      <c r="N951" s="6" t="s">
        <v>63</v>
      </c>
      <c r="O951" s="6" t="s">
        <v>62</v>
      </c>
      <c r="P951" s="6" t="s">
        <v>69</v>
      </c>
      <c r="Q951" s="7"/>
      <c r="R951" s="9" t="s">
        <v>10376</v>
      </c>
      <c r="S951" s="9" t="s">
        <v>10339</v>
      </c>
      <c r="T951" s="9" t="s">
        <v>8512</v>
      </c>
      <c r="U951" s="9" t="s">
        <v>10377</v>
      </c>
      <c r="V951" s="9" t="s">
        <v>8501</v>
      </c>
      <c r="W951" s="4"/>
      <c r="AI951" s="4"/>
      <c r="AJ951" s="4"/>
      <c r="AK951" s="4"/>
    </row>
    <row r="952" spans="1:37" x14ac:dyDescent="0.2">
      <c r="A952" s="6" t="s">
        <v>8262</v>
      </c>
      <c r="B952" s="7" t="str">
        <f>VLOOKUP(payroll_active[[#This Row],[Full Name]], [1]!all_ppl_post[#Data], 2, 0)</f>
        <v>476542336</v>
      </c>
      <c r="C952" s="8" t="s">
        <v>8263</v>
      </c>
      <c r="D952" s="8" t="s">
        <v>1358</v>
      </c>
      <c r="E952" s="8" t="s">
        <v>7473</v>
      </c>
      <c r="F952" s="8" t="s">
        <v>64</v>
      </c>
      <c r="G952" s="8"/>
      <c r="H952" s="8"/>
      <c r="I952" s="7"/>
      <c r="J952" s="8" t="s">
        <v>84</v>
      </c>
      <c r="K952" s="8" t="str">
        <f>VLOOKUP(payroll_active[[#This Row],[Works for Corrected Majority]],[1]!Table1[#Data],2,0)</f>
        <v>476549575</v>
      </c>
      <c r="L952" s="8" t="s">
        <v>84</v>
      </c>
      <c r="M952" s="7" t="str">
        <f>VLOOKUP(payroll_active[[#This Row],[Works for Group -OLD]], [1]!all_groups[#All], 2, 0)</f>
        <v>476549575</v>
      </c>
      <c r="N952" s="6" t="s">
        <v>63</v>
      </c>
      <c r="O952" s="6" t="s">
        <v>62</v>
      </c>
      <c r="P952" s="6" t="s">
        <v>69</v>
      </c>
      <c r="Q952" s="7"/>
      <c r="R952" s="9" t="s">
        <v>10378</v>
      </c>
      <c r="S952" s="9" t="s">
        <v>10339</v>
      </c>
      <c r="T952" s="9" t="s">
        <v>8512</v>
      </c>
      <c r="U952" s="9" t="s">
        <v>10342</v>
      </c>
      <c r="V952" s="9" t="s">
        <v>8501</v>
      </c>
      <c r="W952" s="4"/>
      <c r="AI952" s="4"/>
      <c r="AJ952" s="4"/>
      <c r="AK952" s="4"/>
    </row>
    <row r="953" spans="1:37" x14ac:dyDescent="0.2">
      <c r="A953" s="6" t="s">
        <v>8257</v>
      </c>
      <c r="B953" s="7" t="str">
        <f>VLOOKUP(payroll_active[[#This Row],[Full Name]], [1]!all_ppl_post[#Data], 2, 0)</f>
        <v>476542337</v>
      </c>
      <c r="C953" s="8" t="s">
        <v>8258</v>
      </c>
      <c r="D953" s="8" t="s">
        <v>558</v>
      </c>
      <c r="E953" s="8" t="s">
        <v>8259</v>
      </c>
      <c r="F953" s="8" t="s">
        <v>64</v>
      </c>
      <c r="G953" s="8"/>
      <c r="H953" s="8"/>
      <c r="I953" s="7"/>
      <c r="J953" s="8" t="s">
        <v>84</v>
      </c>
      <c r="K953" s="8" t="str">
        <f>VLOOKUP(payroll_active[[#This Row],[Works for Corrected Majority]],[1]!Table1[#Data],2,0)</f>
        <v>476549575</v>
      </c>
      <c r="L953" s="8" t="s">
        <v>84</v>
      </c>
      <c r="M953" s="7" t="str">
        <f>VLOOKUP(payroll_active[[#This Row],[Works for Group -OLD]], [1]!all_groups[#All], 2, 0)</f>
        <v>476549575</v>
      </c>
      <c r="N953" s="6" t="s">
        <v>63</v>
      </c>
      <c r="O953" s="6" t="s">
        <v>62</v>
      </c>
      <c r="P953" s="6" t="s">
        <v>69</v>
      </c>
      <c r="Q953" s="7"/>
      <c r="R953" s="9" t="s">
        <v>10379</v>
      </c>
      <c r="S953" s="9" t="s">
        <v>10339</v>
      </c>
      <c r="T953" s="9" t="s">
        <v>8512</v>
      </c>
      <c r="U953" s="9" t="s">
        <v>10380</v>
      </c>
      <c r="V953" s="9" t="s">
        <v>8501</v>
      </c>
      <c r="W953" s="4"/>
      <c r="AI953" s="4"/>
      <c r="AJ953" s="4"/>
      <c r="AK953" s="4"/>
    </row>
    <row r="954" spans="1:37" x14ac:dyDescent="0.2">
      <c r="A954" s="6" t="s">
        <v>8252</v>
      </c>
      <c r="B954" s="7" t="str">
        <f>VLOOKUP(payroll_active[[#This Row],[Full Name]], [1]!all_ppl_post[#Data], 2, 0)</f>
        <v>476542340</v>
      </c>
      <c r="C954" s="8" t="s">
        <v>8253</v>
      </c>
      <c r="D954" s="8" t="s">
        <v>1365</v>
      </c>
      <c r="E954" s="8" t="s">
        <v>8254</v>
      </c>
      <c r="F954" s="8" t="s">
        <v>64</v>
      </c>
      <c r="G954" s="8"/>
      <c r="H954" s="8"/>
      <c r="I954" s="7"/>
      <c r="J954" s="8" t="s">
        <v>84</v>
      </c>
      <c r="K954" s="8" t="str">
        <f>VLOOKUP(payroll_active[[#This Row],[Works for Corrected Majority]],[1]!Table1[#Data],2,0)</f>
        <v>476549575</v>
      </c>
      <c r="L954" s="8" t="s">
        <v>84</v>
      </c>
      <c r="M954" s="7" t="str">
        <f>VLOOKUP(payroll_active[[#This Row],[Works for Group -OLD]], [1]!all_groups[#All], 2, 0)</f>
        <v>476549575</v>
      </c>
      <c r="N954" s="6" t="s">
        <v>63</v>
      </c>
      <c r="O954" s="6" t="s">
        <v>62</v>
      </c>
      <c r="P954" s="6" t="s">
        <v>69</v>
      </c>
      <c r="Q954" s="7"/>
      <c r="R954" s="9" t="s">
        <v>10381</v>
      </c>
      <c r="S954" s="9" t="s">
        <v>10339</v>
      </c>
      <c r="T954" s="9" t="s">
        <v>8512</v>
      </c>
      <c r="U954" s="9" t="s">
        <v>10382</v>
      </c>
      <c r="V954" s="9" t="s">
        <v>8501</v>
      </c>
      <c r="W954" s="4"/>
      <c r="AI954" s="4"/>
      <c r="AJ954" s="4"/>
      <c r="AK954" s="4"/>
    </row>
    <row r="955" spans="1:37" x14ac:dyDescent="0.2">
      <c r="A955" s="6" t="s">
        <v>8242</v>
      </c>
      <c r="B955" s="7" t="str">
        <f>VLOOKUP(payroll_active[[#This Row],[Full Name]], [1]!all_ppl_post[#Data], 2, 0)</f>
        <v>476542343</v>
      </c>
      <c r="C955" s="8" t="s">
        <v>7930</v>
      </c>
      <c r="D955" s="8" t="s">
        <v>8243</v>
      </c>
      <c r="E955" s="8" t="s">
        <v>8244</v>
      </c>
      <c r="F955" s="8" t="s">
        <v>64</v>
      </c>
      <c r="G955" s="8"/>
      <c r="H955" s="8"/>
      <c r="I955" s="7"/>
      <c r="J955" s="8" t="s">
        <v>84</v>
      </c>
      <c r="K955" s="8" t="str">
        <f>VLOOKUP(payroll_active[[#This Row],[Works for Corrected Majority]],[1]!Table1[#Data],2,0)</f>
        <v>476549575</v>
      </c>
      <c r="L955" s="8" t="s">
        <v>84</v>
      </c>
      <c r="M955" s="7" t="str">
        <f>VLOOKUP(payroll_active[[#This Row],[Works for Group -OLD]], [1]!all_groups[#All], 2, 0)</f>
        <v>476549575</v>
      </c>
      <c r="N955" s="6" t="s">
        <v>63</v>
      </c>
      <c r="O955" s="6" t="s">
        <v>62</v>
      </c>
      <c r="P955" s="6" t="s">
        <v>69</v>
      </c>
      <c r="Q955" s="7"/>
      <c r="R955" s="9" t="s">
        <v>10383</v>
      </c>
      <c r="S955" s="9" t="s">
        <v>10339</v>
      </c>
      <c r="T955" s="9" t="s">
        <v>8512</v>
      </c>
      <c r="U955" s="9" t="s">
        <v>10384</v>
      </c>
      <c r="V955" s="9" t="s">
        <v>8501</v>
      </c>
      <c r="W955" s="4"/>
      <c r="AI955" s="4"/>
      <c r="AJ955" s="4"/>
      <c r="AK955" s="4"/>
    </row>
    <row r="956" spans="1:37" x14ac:dyDescent="0.2">
      <c r="A956" s="6" t="s">
        <v>8237</v>
      </c>
      <c r="B956" s="7" t="str">
        <f>VLOOKUP(payroll_active[[#This Row],[Full Name]], [1]!all_ppl_post[#Data], 2, 0)</f>
        <v>476542346</v>
      </c>
      <c r="C956" s="8" t="s">
        <v>8238</v>
      </c>
      <c r="D956" s="8" t="s">
        <v>8239</v>
      </c>
      <c r="E956" s="8" t="s">
        <v>7479</v>
      </c>
      <c r="F956" s="8" t="s">
        <v>64</v>
      </c>
      <c r="G956" s="8"/>
      <c r="H956" s="8"/>
      <c r="I956" s="7"/>
      <c r="J956" s="8" t="s">
        <v>84</v>
      </c>
      <c r="K956" s="8" t="str">
        <f>VLOOKUP(payroll_active[[#This Row],[Works for Corrected Majority]],[1]!Table1[#Data],2,0)</f>
        <v>476549575</v>
      </c>
      <c r="L956" s="8" t="s">
        <v>84</v>
      </c>
      <c r="M956" s="7" t="str">
        <f>VLOOKUP(payroll_active[[#This Row],[Works for Group -OLD]], [1]!all_groups[#All], 2, 0)</f>
        <v>476549575</v>
      </c>
      <c r="N956" s="6" t="s">
        <v>63</v>
      </c>
      <c r="O956" s="6" t="s">
        <v>62</v>
      </c>
      <c r="P956" s="6" t="s">
        <v>69</v>
      </c>
      <c r="Q956" s="7"/>
      <c r="R956" s="9" t="s">
        <v>10385</v>
      </c>
      <c r="S956" s="9" t="s">
        <v>10339</v>
      </c>
      <c r="T956" s="9" t="s">
        <v>8512</v>
      </c>
      <c r="U956" s="9" t="s">
        <v>10357</v>
      </c>
      <c r="V956" s="9" t="s">
        <v>8501</v>
      </c>
      <c r="W956" s="4"/>
      <c r="AI956" s="4"/>
      <c r="AJ956" s="4"/>
      <c r="AK956" s="4"/>
    </row>
    <row r="957" spans="1:37" x14ac:dyDescent="0.2">
      <c r="A957" s="6" t="s">
        <v>8228</v>
      </c>
      <c r="B957" s="7" t="str">
        <f>VLOOKUP(payroll_active[[#This Row],[Full Name]], [1]!all_ppl_post[#Data], 2, 0)</f>
        <v>476542351</v>
      </c>
      <c r="C957" s="8" t="s">
        <v>8229</v>
      </c>
      <c r="D957" s="8" t="s">
        <v>8230</v>
      </c>
      <c r="E957" s="8" t="s">
        <v>135</v>
      </c>
      <c r="F957" s="8" t="s">
        <v>64</v>
      </c>
      <c r="G957" s="8"/>
      <c r="H957" s="8"/>
      <c r="I957" s="7"/>
      <c r="J957" s="8" t="s">
        <v>84</v>
      </c>
      <c r="K957" s="8" t="str">
        <f>VLOOKUP(payroll_active[[#This Row],[Works for Corrected Majority]],[1]!Table1[#Data],2,0)</f>
        <v>476549575</v>
      </c>
      <c r="L957" s="8" t="s">
        <v>84</v>
      </c>
      <c r="M957" s="7" t="str">
        <f>VLOOKUP(payroll_active[[#This Row],[Works for Group -OLD]], [1]!all_groups[#All], 2, 0)</f>
        <v>476549575</v>
      </c>
      <c r="N957" s="6" t="s">
        <v>63</v>
      </c>
      <c r="O957" s="6" t="s">
        <v>62</v>
      </c>
      <c r="P957" s="6" t="s">
        <v>69</v>
      </c>
      <c r="Q957" s="7"/>
      <c r="R957" s="9" t="s">
        <v>10386</v>
      </c>
      <c r="S957" s="9" t="s">
        <v>10339</v>
      </c>
      <c r="T957" s="9" t="s">
        <v>8512</v>
      </c>
      <c r="U957" s="9" t="s">
        <v>8625</v>
      </c>
      <c r="V957" s="9" t="s">
        <v>8501</v>
      </c>
      <c r="W957" s="4"/>
      <c r="AI957" s="4"/>
      <c r="AJ957" s="4"/>
      <c r="AK957" s="4"/>
    </row>
    <row r="958" spans="1:37" x14ac:dyDescent="0.2">
      <c r="A958" s="6" t="s">
        <v>8218</v>
      </c>
      <c r="B958" s="7" t="str">
        <f>VLOOKUP(payroll_active[[#This Row],[Full Name]], [1]!all_ppl_post[#Data], 2, 0)</f>
        <v>476542355</v>
      </c>
      <c r="C958" s="8" t="s">
        <v>8219</v>
      </c>
      <c r="D958" s="8" t="s">
        <v>8220</v>
      </c>
      <c r="E958" s="8" t="s">
        <v>8143</v>
      </c>
      <c r="F958" s="8" t="s">
        <v>64</v>
      </c>
      <c r="G958" s="8"/>
      <c r="H958" s="8"/>
      <c r="I958" s="7"/>
      <c r="J958" s="8" t="s">
        <v>84</v>
      </c>
      <c r="K958" s="8" t="str">
        <f>VLOOKUP(payroll_active[[#This Row],[Works for Corrected Majority]],[1]!Table1[#Data],2,0)</f>
        <v>476549575</v>
      </c>
      <c r="L958" s="8" t="s">
        <v>84</v>
      </c>
      <c r="M958" s="7" t="str">
        <f>VLOOKUP(payroll_active[[#This Row],[Works for Group -OLD]], [1]!all_groups[#All], 2, 0)</f>
        <v>476549575</v>
      </c>
      <c r="N958" s="6" t="s">
        <v>63</v>
      </c>
      <c r="O958" s="6" t="s">
        <v>62</v>
      </c>
      <c r="P958" s="6" t="s">
        <v>69</v>
      </c>
      <c r="Q958" s="7"/>
      <c r="R958" s="9" t="s">
        <v>10387</v>
      </c>
      <c r="S958" s="9" t="s">
        <v>10339</v>
      </c>
      <c r="T958" s="9" t="s">
        <v>8512</v>
      </c>
      <c r="U958" s="9" t="s">
        <v>10344</v>
      </c>
      <c r="V958" s="9" t="s">
        <v>8501</v>
      </c>
      <c r="W958" s="4"/>
      <c r="AI958" s="4"/>
      <c r="AJ958" s="4"/>
      <c r="AK958" s="4"/>
    </row>
    <row r="959" spans="1:37" x14ac:dyDescent="0.2">
      <c r="A959" s="6" t="s">
        <v>8208</v>
      </c>
      <c r="B959" s="7" t="str">
        <f>VLOOKUP(payroll_active[[#This Row],[Full Name]], [1]!all_ppl_post[#Data], 2, 0)</f>
        <v>476542357</v>
      </c>
      <c r="C959" s="8" t="s">
        <v>1425</v>
      </c>
      <c r="D959" s="8" t="s">
        <v>8209</v>
      </c>
      <c r="E959" s="8" t="s">
        <v>8210</v>
      </c>
      <c r="F959" s="8" t="s">
        <v>64</v>
      </c>
      <c r="G959" s="8"/>
      <c r="H959" s="8"/>
      <c r="I959" s="7"/>
      <c r="J959" s="8" t="s">
        <v>84</v>
      </c>
      <c r="K959" s="8" t="str">
        <f>VLOOKUP(payroll_active[[#This Row],[Works for Corrected Majority]],[1]!Table1[#Data],2,0)</f>
        <v>476549575</v>
      </c>
      <c r="L959" s="8" t="s">
        <v>84</v>
      </c>
      <c r="M959" s="7" t="str">
        <f>VLOOKUP(payroll_active[[#This Row],[Works for Group -OLD]], [1]!all_groups[#All], 2, 0)</f>
        <v>476549575</v>
      </c>
      <c r="N959" s="6" t="s">
        <v>63</v>
      </c>
      <c r="O959" s="6" t="s">
        <v>62</v>
      </c>
      <c r="P959" s="6" t="s">
        <v>69</v>
      </c>
      <c r="Q959" s="7"/>
      <c r="R959" s="9" t="s">
        <v>10388</v>
      </c>
      <c r="S959" s="9" t="s">
        <v>10339</v>
      </c>
      <c r="T959" s="9" t="s">
        <v>8512</v>
      </c>
      <c r="U959" s="9" t="s">
        <v>10389</v>
      </c>
      <c r="V959" s="9" t="s">
        <v>8501</v>
      </c>
      <c r="W959" s="4"/>
      <c r="AI959" s="4"/>
      <c r="AJ959" s="4"/>
      <c r="AK959" s="4"/>
    </row>
    <row r="960" spans="1:37" x14ac:dyDescent="0.2">
      <c r="A960" s="6" t="s">
        <v>8203</v>
      </c>
      <c r="B960" s="7" t="str">
        <f>VLOOKUP(payroll_active[[#This Row],[Full Name]], [1]!all_ppl_post[#Data], 2, 0)</f>
        <v>476542359</v>
      </c>
      <c r="C960" s="8" t="s">
        <v>400</v>
      </c>
      <c r="D960" s="8" t="s">
        <v>8204</v>
      </c>
      <c r="E960" s="8" t="s">
        <v>8205</v>
      </c>
      <c r="F960" s="8" t="s">
        <v>64</v>
      </c>
      <c r="G960" s="8"/>
      <c r="H960" s="8"/>
      <c r="I960" s="7"/>
      <c r="J960" s="8" t="s">
        <v>84</v>
      </c>
      <c r="K960" s="8" t="str">
        <f>VLOOKUP(payroll_active[[#This Row],[Works for Corrected Majority]],[1]!Table1[#Data],2,0)</f>
        <v>476549575</v>
      </c>
      <c r="L960" s="8" t="s">
        <v>84</v>
      </c>
      <c r="M960" s="7" t="str">
        <f>VLOOKUP(payroll_active[[#This Row],[Works for Group -OLD]], [1]!all_groups[#All], 2, 0)</f>
        <v>476549575</v>
      </c>
      <c r="N960" s="6" t="s">
        <v>63</v>
      </c>
      <c r="O960" s="6" t="s">
        <v>62</v>
      </c>
      <c r="P960" s="6" t="s">
        <v>69</v>
      </c>
      <c r="Q960" s="7"/>
      <c r="R960" s="9" t="s">
        <v>10390</v>
      </c>
      <c r="S960" s="9" t="s">
        <v>10339</v>
      </c>
      <c r="T960" s="9" t="s">
        <v>8512</v>
      </c>
      <c r="U960" s="9" t="s">
        <v>10377</v>
      </c>
      <c r="V960" s="9" t="s">
        <v>8501</v>
      </c>
      <c r="W960" s="4"/>
      <c r="AI960" s="4"/>
      <c r="AJ960" s="4"/>
      <c r="AK960" s="4"/>
    </row>
    <row r="961" spans="1:37" x14ac:dyDescent="0.2">
      <c r="A961" s="6" t="s">
        <v>8194</v>
      </c>
      <c r="B961" s="7" t="str">
        <f>VLOOKUP(payroll_active[[#This Row],[Full Name]], [1]!all_ppl_post[#Data], 2, 0)</f>
        <v>476542362</v>
      </c>
      <c r="C961" s="8" t="s">
        <v>4550</v>
      </c>
      <c r="D961" s="8" t="s">
        <v>3953</v>
      </c>
      <c r="E961" s="8" t="s">
        <v>8195</v>
      </c>
      <c r="F961" s="8" t="s">
        <v>64</v>
      </c>
      <c r="G961" s="8"/>
      <c r="H961" s="8"/>
      <c r="I961" s="7"/>
      <c r="J961" s="8" t="s">
        <v>84</v>
      </c>
      <c r="K961" s="8" t="str">
        <f>VLOOKUP(payroll_active[[#This Row],[Works for Corrected Majority]],[1]!Table1[#Data],2,0)</f>
        <v>476549575</v>
      </c>
      <c r="L961" s="8" t="s">
        <v>84</v>
      </c>
      <c r="M961" s="7" t="str">
        <f>VLOOKUP(payroll_active[[#This Row],[Works for Group -OLD]], [1]!all_groups[#All], 2, 0)</f>
        <v>476549575</v>
      </c>
      <c r="N961" s="6" t="s">
        <v>63</v>
      </c>
      <c r="O961" s="6" t="s">
        <v>62</v>
      </c>
      <c r="P961" s="6" t="s">
        <v>69</v>
      </c>
      <c r="Q961" s="7"/>
      <c r="R961" s="9" t="s">
        <v>10391</v>
      </c>
      <c r="S961" s="9" t="s">
        <v>10339</v>
      </c>
      <c r="T961" s="9" t="s">
        <v>8512</v>
      </c>
      <c r="U961" s="9" t="s">
        <v>10392</v>
      </c>
      <c r="V961" s="9" t="s">
        <v>8501</v>
      </c>
      <c r="W961" s="4"/>
      <c r="AI961" s="4"/>
      <c r="AJ961" s="4"/>
      <c r="AK961" s="4"/>
    </row>
    <row r="962" spans="1:37" x14ac:dyDescent="0.2">
      <c r="A962" s="6" t="s">
        <v>8183</v>
      </c>
      <c r="B962" s="7" t="str">
        <f>VLOOKUP(payroll_active[[#This Row],[Full Name]], [1]!all_ppl_post[#Data], 2, 0)</f>
        <v>476542367</v>
      </c>
      <c r="C962" s="8" t="s">
        <v>8184</v>
      </c>
      <c r="D962" s="8" t="s">
        <v>8185</v>
      </c>
      <c r="E962" s="8" t="s">
        <v>8186</v>
      </c>
      <c r="F962" s="8" t="s">
        <v>64</v>
      </c>
      <c r="G962" s="8"/>
      <c r="H962" s="8"/>
      <c r="I962" s="7"/>
      <c r="J962" s="8" t="s">
        <v>84</v>
      </c>
      <c r="K962" s="8" t="str">
        <f>VLOOKUP(payroll_active[[#This Row],[Works for Corrected Majority]],[1]!Table1[#Data],2,0)</f>
        <v>476549575</v>
      </c>
      <c r="L962" s="8" t="s">
        <v>84</v>
      </c>
      <c r="M962" s="7" t="str">
        <f>VLOOKUP(payroll_active[[#This Row],[Works for Group -OLD]], [1]!all_groups[#All], 2, 0)</f>
        <v>476549575</v>
      </c>
      <c r="N962" s="6" t="s">
        <v>63</v>
      </c>
      <c r="O962" s="6" t="s">
        <v>62</v>
      </c>
      <c r="P962" s="6" t="s">
        <v>69</v>
      </c>
      <c r="Q962" s="7"/>
      <c r="R962" s="9" t="s">
        <v>10394</v>
      </c>
      <c r="S962" s="9" t="s">
        <v>10339</v>
      </c>
      <c r="T962" s="9" t="s">
        <v>8512</v>
      </c>
      <c r="U962" s="9" t="s">
        <v>10395</v>
      </c>
      <c r="V962" s="9" t="s">
        <v>8501</v>
      </c>
      <c r="W962" s="4"/>
      <c r="AI962" s="4"/>
      <c r="AJ962" s="4"/>
      <c r="AK962" s="4"/>
    </row>
    <row r="963" spans="1:37" x14ac:dyDescent="0.2">
      <c r="A963" s="6" t="s">
        <v>8179</v>
      </c>
      <c r="B963" s="7" t="str">
        <f>VLOOKUP(payroll_active[[#This Row],[Full Name]], [1]!all_ppl_post[#Data], 2, 0)</f>
        <v>476542370</v>
      </c>
      <c r="C963" s="8" t="s">
        <v>5824</v>
      </c>
      <c r="D963" s="8" t="s">
        <v>8180</v>
      </c>
      <c r="E963" s="8" t="s">
        <v>7473</v>
      </c>
      <c r="F963" s="8" t="s">
        <v>64</v>
      </c>
      <c r="G963" s="8"/>
      <c r="H963" s="8"/>
      <c r="I963" s="7"/>
      <c r="J963" s="8" t="s">
        <v>84</v>
      </c>
      <c r="K963" s="8" t="str">
        <f>VLOOKUP(payroll_active[[#This Row],[Works for Corrected Majority]],[1]!Table1[#Data],2,0)</f>
        <v>476549575</v>
      </c>
      <c r="L963" s="8" t="s">
        <v>84</v>
      </c>
      <c r="M963" s="7" t="str">
        <f>VLOOKUP(payroll_active[[#This Row],[Works for Group -OLD]], [1]!all_groups[#All], 2, 0)</f>
        <v>476549575</v>
      </c>
      <c r="N963" s="6" t="s">
        <v>63</v>
      </c>
      <c r="O963" s="6" t="s">
        <v>62</v>
      </c>
      <c r="P963" s="6" t="s">
        <v>69</v>
      </c>
      <c r="Q963" s="7"/>
      <c r="R963" s="9" t="s">
        <v>10396</v>
      </c>
      <c r="S963" s="9" t="s">
        <v>10339</v>
      </c>
      <c r="T963" s="9" t="s">
        <v>8512</v>
      </c>
      <c r="U963" s="9" t="s">
        <v>10342</v>
      </c>
      <c r="V963" s="9" t="s">
        <v>8501</v>
      </c>
      <c r="W963" s="4"/>
      <c r="AI963" s="4"/>
      <c r="AJ963" s="4"/>
      <c r="AK963" s="4"/>
    </row>
    <row r="964" spans="1:37" x14ac:dyDescent="0.2">
      <c r="A964" s="6" t="s">
        <v>8170</v>
      </c>
      <c r="B964" s="7" t="str">
        <f>VLOOKUP(payroll_active[[#This Row],[Full Name]], [1]!all_ppl_post[#Data], 2, 0)</f>
        <v>476542377</v>
      </c>
      <c r="C964" s="8" t="s">
        <v>5241</v>
      </c>
      <c r="D964" s="8" t="s">
        <v>8171</v>
      </c>
      <c r="E964" s="8" t="s">
        <v>8172</v>
      </c>
      <c r="F964" s="8" t="s">
        <v>64</v>
      </c>
      <c r="G964" s="8"/>
      <c r="H964" s="8"/>
      <c r="I964" s="7"/>
      <c r="J964" s="8" t="s">
        <v>84</v>
      </c>
      <c r="K964" s="8" t="str">
        <f>VLOOKUP(payroll_active[[#This Row],[Works for Corrected Majority]],[1]!Table1[#Data],2,0)</f>
        <v>476549575</v>
      </c>
      <c r="L964" s="8" t="s">
        <v>84</v>
      </c>
      <c r="M964" s="7" t="str">
        <f>VLOOKUP(payroll_active[[#This Row],[Works for Group -OLD]], [1]!all_groups[#All], 2, 0)</f>
        <v>476549575</v>
      </c>
      <c r="N964" s="6" t="s">
        <v>63</v>
      </c>
      <c r="O964" s="6" t="s">
        <v>62</v>
      </c>
      <c r="P964" s="6" t="s">
        <v>69</v>
      </c>
      <c r="Q964" s="7"/>
      <c r="R964" s="9" t="s">
        <v>10397</v>
      </c>
      <c r="S964" s="9" t="s">
        <v>10339</v>
      </c>
      <c r="T964" s="9" t="s">
        <v>8512</v>
      </c>
      <c r="U964" s="9" t="s">
        <v>10398</v>
      </c>
      <c r="V964" s="9" t="s">
        <v>8501</v>
      </c>
      <c r="W964" s="4"/>
      <c r="AI964" s="4"/>
      <c r="AJ964" s="4"/>
      <c r="AK964" s="4"/>
    </row>
    <row r="965" spans="1:37" x14ac:dyDescent="0.2">
      <c r="A965" s="6" t="s">
        <v>8159</v>
      </c>
      <c r="B965" s="7" t="str">
        <f>VLOOKUP(payroll_active[[#This Row],[Full Name]], [1]!all_ppl_post[#Data], 2, 0)</f>
        <v>476542383</v>
      </c>
      <c r="C965" s="8" t="s">
        <v>8160</v>
      </c>
      <c r="D965" s="8" t="s">
        <v>6992</v>
      </c>
      <c r="E965" s="8" t="s">
        <v>8161</v>
      </c>
      <c r="F965" s="8" t="s">
        <v>64</v>
      </c>
      <c r="G965" s="8"/>
      <c r="H965" s="8"/>
      <c r="I965" s="7"/>
      <c r="J965" s="8" t="s">
        <v>84</v>
      </c>
      <c r="K965" s="8" t="str">
        <f>VLOOKUP(payroll_active[[#This Row],[Works for Corrected Majority]],[1]!Table1[#Data],2,0)</f>
        <v>476549575</v>
      </c>
      <c r="L965" s="8" t="s">
        <v>84</v>
      </c>
      <c r="M965" s="7" t="str">
        <f>VLOOKUP(payroll_active[[#This Row],[Works for Group -OLD]], [1]!all_groups[#All], 2, 0)</f>
        <v>476549575</v>
      </c>
      <c r="N965" s="6" t="s">
        <v>63</v>
      </c>
      <c r="O965" s="6" t="s">
        <v>62</v>
      </c>
      <c r="P965" s="6" t="s">
        <v>69</v>
      </c>
      <c r="Q965" s="7"/>
      <c r="R965" s="9" t="s">
        <v>10399</v>
      </c>
      <c r="S965" s="9" t="s">
        <v>10339</v>
      </c>
      <c r="T965" s="9" t="s">
        <v>8512</v>
      </c>
      <c r="U965" s="9" t="s">
        <v>10400</v>
      </c>
      <c r="V965" s="9" t="s">
        <v>8501</v>
      </c>
      <c r="W965" s="4"/>
      <c r="AI965" s="4"/>
      <c r="AJ965" s="4"/>
      <c r="AK965" s="4"/>
    </row>
    <row r="966" spans="1:37" x14ac:dyDescent="0.2">
      <c r="A966" s="6" t="s">
        <v>8151</v>
      </c>
      <c r="B966" s="7" t="str">
        <f>VLOOKUP(payroll_active[[#This Row],[Full Name]], [1]!all_ppl_post[#Data], 2, 0)</f>
        <v>476542387</v>
      </c>
      <c r="C966" s="8" t="s">
        <v>3424</v>
      </c>
      <c r="D966" s="8" t="s">
        <v>5744</v>
      </c>
      <c r="E966" s="8" t="s">
        <v>7479</v>
      </c>
      <c r="F966" s="8" t="s">
        <v>64</v>
      </c>
      <c r="G966" s="8"/>
      <c r="H966" s="8"/>
      <c r="I966" s="7"/>
      <c r="J966" s="8" t="s">
        <v>84</v>
      </c>
      <c r="K966" s="8" t="str">
        <f>VLOOKUP(payroll_active[[#This Row],[Works for Corrected Majority]],[1]!Table1[#Data],2,0)</f>
        <v>476549575</v>
      </c>
      <c r="L966" s="8" t="s">
        <v>84</v>
      </c>
      <c r="M966" s="7" t="str">
        <f>VLOOKUP(payroll_active[[#This Row],[Works for Group -OLD]], [1]!all_groups[#All], 2, 0)</f>
        <v>476549575</v>
      </c>
      <c r="N966" s="6" t="s">
        <v>63</v>
      </c>
      <c r="O966" s="6" t="s">
        <v>62</v>
      </c>
      <c r="P966" s="6" t="s">
        <v>69</v>
      </c>
      <c r="Q966" s="7"/>
      <c r="R966" s="9" t="s">
        <v>10401</v>
      </c>
      <c r="S966" s="9" t="s">
        <v>10339</v>
      </c>
      <c r="T966" s="9" t="s">
        <v>8512</v>
      </c>
      <c r="U966" s="9" t="s">
        <v>10357</v>
      </c>
      <c r="V966" s="9" t="s">
        <v>8501</v>
      </c>
      <c r="W966" s="4"/>
      <c r="AI966" s="4"/>
      <c r="AJ966" s="4"/>
      <c r="AK966" s="4"/>
    </row>
    <row r="967" spans="1:37" x14ac:dyDescent="0.2">
      <c r="A967" s="6" t="s">
        <v>8141</v>
      </c>
      <c r="B967" s="7" t="str">
        <f>VLOOKUP(payroll_active[[#This Row],[Full Name]], [1]!all_ppl_post[#Data], 2, 0)</f>
        <v>476542390</v>
      </c>
      <c r="C967" s="8" t="s">
        <v>8142</v>
      </c>
      <c r="D967" s="8" t="s">
        <v>3805</v>
      </c>
      <c r="E967" s="8" t="s">
        <v>8143</v>
      </c>
      <c r="F967" s="8" t="s">
        <v>64</v>
      </c>
      <c r="G967" s="8"/>
      <c r="H967" s="8"/>
      <c r="I967" s="7"/>
      <c r="J967" s="8" t="s">
        <v>84</v>
      </c>
      <c r="K967" s="8" t="str">
        <f>VLOOKUP(payroll_active[[#This Row],[Works for Corrected Majority]],[1]!Table1[#Data],2,0)</f>
        <v>476549575</v>
      </c>
      <c r="L967" s="8" t="s">
        <v>84</v>
      </c>
      <c r="M967" s="7" t="str">
        <f>VLOOKUP(payroll_active[[#This Row],[Works for Group -OLD]], [1]!all_groups[#All], 2, 0)</f>
        <v>476549575</v>
      </c>
      <c r="N967" s="6" t="s">
        <v>63</v>
      </c>
      <c r="O967" s="6" t="s">
        <v>62</v>
      </c>
      <c r="P967" s="6" t="s">
        <v>69</v>
      </c>
      <c r="Q967" s="7"/>
      <c r="R967" s="9" t="s">
        <v>10402</v>
      </c>
      <c r="S967" s="9" t="s">
        <v>10339</v>
      </c>
      <c r="T967" s="9" t="s">
        <v>8512</v>
      </c>
      <c r="U967" s="9" t="s">
        <v>10344</v>
      </c>
      <c r="V967" s="9" t="s">
        <v>8501</v>
      </c>
      <c r="W967" s="4"/>
      <c r="AI967" s="4"/>
      <c r="AJ967" s="4"/>
      <c r="AK967" s="4"/>
    </row>
    <row r="968" spans="1:37" x14ac:dyDescent="0.2">
      <c r="A968" s="6" t="s">
        <v>8132</v>
      </c>
      <c r="B968" s="7" t="str">
        <f>VLOOKUP(payroll_active[[#This Row],[Full Name]], [1]!all_ppl_post[#Data], 2, 0)</f>
        <v>476542394</v>
      </c>
      <c r="C968" s="8" t="s">
        <v>8133</v>
      </c>
      <c r="D968" s="8" t="s">
        <v>3226</v>
      </c>
      <c r="E968" s="8" t="s">
        <v>88</v>
      </c>
      <c r="F968" s="8" t="s">
        <v>64</v>
      </c>
      <c r="G968" s="8"/>
      <c r="H968" s="8"/>
      <c r="I968" s="7"/>
      <c r="J968" s="8" t="s">
        <v>84</v>
      </c>
      <c r="K968" s="8" t="str">
        <f>VLOOKUP(payroll_active[[#This Row],[Works for Corrected Majority]],[1]!Table1[#Data],2,0)</f>
        <v>476549575</v>
      </c>
      <c r="L968" s="8" t="s">
        <v>84</v>
      </c>
      <c r="M968" s="7" t="str">
        <f>VLOOKUP(payroll_active[[#This Row],[Works for Group -OLD]], [1]!all_groups[#All], 2, 0)</f>
        <v>476549575</v>
      </c>
      <c r="N968" s="6" t="s">
        <v>63</v>
      </c>
      <c r="O968" s="6" t="s">
        <v>62</v>
      </c>
      <c r="P968" s="6" t="s">
        <v>69</v>
      </c>
      <c r="Q968" s="7"/>
      <c r="R968" s="9" t="s">
        <v>10403</v>
      </c>
      <c r="S968" s="9" t="s">
        <v>10339</v>
      </c>
      <c r="T968" s="9" t="s">
        <v>8512</v>
      </c>
      <c r="U968" s="9" t="s">
        <v>10346</v>
      </c>
      <c r="V968" s="9" t="s">
        <v>8501</v>
      </c>
      <c r="W968" s="4"/>
      <c r="AI968" s="4"/>
      <c r="AJ968" s="4"/>
      <c r="AK968" s="4"/>
    </row>
    <row r="969" spans="1:37" x14ac:dyDescent="0.2">
      <c r="A969" s="6" t="s">
        <v>8126</v>
      </c>
      <c r="B969" s="7" t="str">
        <f>VLOOKUP(payroll_active[[#This Row],[Full Name]], [1]!all_ppl_post[#Data], 2, 0)</f>
        <v>476542397</v>
      </c>
      <c r="C969" s="8" t="s">
        <v>8127</v>
      </c>
      <c r="D969" s="8" t="s">
        <v>8128</v>
      </c>
      <c r="E969" s="8" t="s">
        <v>8129</v>
      </c>
      <c r="F969" s="8" t="s">
        <v>64</v>
      </c>
      <c r="G969" s="8"/>
      <c r="H969" s="8"/>
      <c r="I969" s="7"/>
      <c r="J969" s="8" t="s">
        <v>84</v>
      </c>
      <c r="K969" s="8" t="str">
        <f>VLOOKUP(payroll_active[[#This Row],[Works for Corrected Majority]],[1]!Table1[#Data],2,0)</f>
        <v>476549575</v>
      </c>
      <c r="L969" s="8" t="s">
        <v>84</v>
      </c>
      <c r="M969" s="7" t="str">
        <f>VLOOKUP(payroll_active[[#This Row],[Works for Group -OLD]], [1]!all_groups[#All], 2, 0)</f>
        <v>476549575</v>
      </c>
      <c r="N969" s="6" t="s">
        <v>63</v>
      </c>
      <c r="O969" s="6" t="s">
        <v>62</v>
      </c>
      <c r="P969" s="6" t="s">
        <v>69</v>
      </c>
      <c r="Q969" s="7"/>
      <c r="R969" s="9" t="s">
        <v>10404</v>
      </c>
      <c r="S969" s="9" t="s">
        <v>10339</v>
      </c>
      <c r="T969" s="9" t="s">
        <v>8512</v>
      </c>
      <c r="U969" s="9" t="s">
        <v>10405</v>
      </c>
      <c r="V969" s="9" t="s">
        <v>8501</v>
      </c>
      <c r="W969" s="4"/>
      <c r="AI969" s="4"/>
      <c r="AJ969" s="4"/>
      <c r="AK969" s="4"/>
    </row>
    <row r="970" spans="1:37" x14ac:dyDescent="0.2">
      <c r="A970" s="6" t="s">
        <v>8121</v>
      </c>
      <c r="B970" s="7" t="str">
        <f>VLOOKUP(payroll_active[[#This Row],[Full Name]], [1]!all_ppl_post[#Data], 2, 0)</f>
        <v>476542403</v>
      </c>
      <c r="C970" s="8" t="s">
        <v>8122</v>
      </c>
      <c r="D970" s="8" t="s">
        <v>8123</v>
      </c>
      <c r="E970" s="8" t="s">
        <v>7535</v>
      </c>
      <c r="F970" s="8" t="s">
        <v>64</v>
      </c>
      <c r="G970" s="8"/>
      <c r="H970" s="8"/>
      <c r="I970" s="7"/>
      <c r="J970" s="8" t="s">
        <v>84</v>
      </c>
      <c r="K970" s="8" t="str">
        <f>VLOOKUP(payroll_active[[#This Row],[Works for Corrected Majority]],[1]!Table1[#Data],2,0)</f>
        <v>476549575</v>
      </c>
      <c r="L970" s="8" t="s">
        <v>84</v>
      </c>
      <c r="M970" s="7" t="str">
        <f>VLOOKUP(payroll_active[[#This Row],[Works for Group -OLD]], [1]!all_groups[#All], 2, 0)</f>
        <v>476549575</v>
      </c>
      <c r="N970" s="6" t="s">
        <v>63</v>
      </c>
      <c r="O970" s="6" t="s">
        <v>62</v>
      </c>
      <c r="P970" s="6" t="s">
        <v>69</v>
      </c>
      <c r="Q970" s="7"/>
      <c r="R970" s="9" t="s">
        <v>10406</v>
      </c>
      <c r="S970" s="9" t="s">
        <v>10339</v>
      </c>
      <c r="T970" s="9" t="s">
        <v>8512</v>
      </c>
      <c r="U970" s="9" t="s">
        <v>10327</v>
      </c>
      <c r="V970" s="9" t="s">
        <v>8501</v>
      </c>
      <c r="W970" s="4"/>
      <c r="AI970" s="4"/>
      <c r="AJ970" s="4"/>
      <c r="AK970" s="4"/>
    </row>
    <row r="971" spans="1:37" x14ac:dyDescent="0.2">
      <c r="A971" s="6" t="s">
        <v>8117</v>
      </c>
      <c r="B971" s="7" t="str">
        <f>VLOOKUP(payroll_active[[#This Row],[Full Name]], [1]!all_ppl_post[#Data], 2, 0)</f>
        <v>476542405</v>
      </c>
      <c r="C971" s="8" t="s">
        <v>511</v>
      </c>
      <c r="D971" s="8" t="s">
        <v>8118</v>
      </c>
      <c r="E971" s="8" t="s">
        <v>88</v>
      </c>
      <c r="F971" s="8" t="s">
        <v>64</v>
      </c>
      <c r="G971" s="8"/>
      <c r="H971" s="8"/>
      <c r="I971" s="7"/>
      <c r="J971" s="8" t="s">
        <v>84</v>
      </c>
      <c r="K971" s="8" t="str">
        <f>VLOOKUP(payroll_active[[#This Row],[Works for Corrected Majority]],[1]!Table1[#Data],2,0)</f>
        <v>476549575</v>
      </c>
      <c r="L971" s="8" t="s">
        <v>84</v>
      </c>
      <c r="M971" s="7" t="str">
        <f>VLOOKUP(payroll_active[[#This Row],[Works for Group -OLD]], [1]!all_groups[#All], 2, 0)</f>
        <v>476549575</v>
      </c>
      <c r="N971" s="6" t="s">
        <v>63</v>
      </c>
      <c r="O971" s="6" t="s">
        <v>62</v>
      </c>
      <c r="P971" s="6" t="s">
        <v>69</v>
      </c>
      <c r="Q971" s="7"/>
      <c r="R971" s="9" t="s">
        <v>10407</v>
      </c>
      <c r="S971" s="9" t="s">
        <v>10339</v>
      </c>
      <c r="T971" s="9" t="s">
        <v>8512</v>
      </c>
      <c r="U971" s="9" t="s">
        <v>10346</v>
      </c>
      <c r="V971" s="9" t="s">
        <v>8501</v>
      </c>
      <c r="W971" s="4"/>
      <c r="AI971" s="4"/>
      <c r="AJ971" s="4"/>
      <c r="AK971" s="4"/>
    </row>
    <row r="972" spans="1:37" x14ac:dyDescent="0.2">
      <c r="A972" s="6" t="s">
        <v>8111</v>
      </c>
      <c r="B972" s="7" t="str">
        <f>VLOOKUP(payroll_active[[#This Row],[Full Name]], [1]!all_ppl_post[#Data], 2, 0)</f>
        <v>476542409</v>
      </c>
      <c r="C972" s="8" t="s">
        <v>8112</v>
      </c>
      <c r="D972" s="8" t="s">
        <v>8113</v>
      </c>
      <c r="E972" s="8" t="s">
        <v>8114</v>
      </c>
      <c r="F972" s="8" t="s">
        <v>64</v>
      </c>
      <c r="G972" s="8"/>
      <c r="H972" s="8"/>
      <c r="I972" s="7"/>
      <c r="J972" s="8" t="s">
        <v>84</v>
      </c>
      <c r="K972" s="8" t="str">
        <f>VLOOKUP(payroll_active[[#This Row],[Works for Corrected Majority]],[1]!Table1[#Data],2,0)</f>
        <v>476549575</v>
      </c>
      <c r="L972" s="8" t="s">
        <v>84</v>
      </c>
      <c r="M972" s="7" t="str">
        <f>VLOOKUP(payroll_active[[#This Row],[Works for Group -OLD]], [1]!all_groups[#All], 2, 0)</f>
        <v>476549575</v>
      </c>
      <c r="N972" s="6" t="s">
        <v>63</v>
      </c>
      <c r="O972" s="6" t="s">
        <v>62</v>
      </c>
      <c r="P972" s="6" t="s">
        <v>69</v>
      </c>
      <c r="Q972" s="7"/>
      <c r="R972" s="9" t="s">
        <v>10408</v>
      </c>
      <c r="S972" s="9" t="s">
        <v>10339</v>
      </c>
      <c r="T972" s="9" t="s">
        <v>8512</v>
      </c>
      <c r="U972" s="9" t="s">
        <v>10409</v>
      </c>
      <c r="V972" s="9" t="s">
        <v>8501</v>
      </c>
      <c r="W972" s="4"/>
      <c r="AI972" s="4"/>
      <c r="AJ972" s="4"/>
      <c r="AK972" s="4"/>
    </row>
    <row r="973" spans="1:37" x14ac:dyDescent="0.2">
      <c r="A973" s="6" t="s">
        <v>8073</v>
      </c>
      <c r="B973" s="7" t="str">
        <f>VLOOKUP(payroll_active[[#This Row],[Full Name]], [1]!all_ppl_post[#Data], 2, 0)</f>
        <v>476542430</v>
      </c>
      <c r="C973" s="8" t="s">
        <v>1554</v>
      </c>
      <c r="D973" s="8" t="s">
        <v>8074</v>
      </c>
      <c r="E973" s="8" t="s">
        <v>8075</v>
      </c>
      <c r="F973" s="8" t="s">
        <v>64</v>
      </c>
      <c r="G973" s="8"/>
      <c r="H973" s="8"/>
      <c r="I973" s="7"/>
      <c r="J973" s="8" t="s">
        <v>84</v>
      </c>
      <c r="K973" s="8" t="str">
        <f>VLOOKUP(payroll_active[[#This Row],[Works for Corrected Majority]],[1]!Table1[#Data],2,0)</f>
        <v>476549575</v>
      </c>
      <c r="L973" s="8" t="s">
        <v>84</v>
      </c>
      <c r="M973" s="7" t="str">
        <f>VLOOKUP(payroll_active[[#This Row],[Works for Group -OLD]], [1]!all_groups[#All], 2, 0)</f>
        <v>476549575</v>
      </c>
      <c r="N973" s="6" t="s">
        <v>63</v>
      </c>
      <c r="O973" s="6" t="s">
        <v>62</v>
      </c>
      <c r="P973" s="6" t="s">
        <v>69</v>
      </c>
      <c r="Q973" s="7"/>
      <c r="R973" s="9" t="s">
        <v>10410</v>
      </c>
      <c r="S973" s="9" t="s">
        <v>10339</v>
      </c>
      <c r="T973" s="9" t="s">
        <v>8512</v>
      </c>
      <c r="U973" s="9" t="s">
        <v>10411</v>
      </c>
      <c r="V973" s="9" t="s">
        <v>8501</v>
      </c>
      <c r="W973" s="4"/>
      <c r="AI973" s="4"/>
      <c r="AJ973" s="4"/>
      <c r="AK973" s="4"/>
    </row>
    <row r="974" spans="1:37" x14ac:dyDescent="0.2">
      <c r="A974" s="6" t="s">
        <v>7487</v>
      </c>
      <c r="B974" s="7" t="str">
        <f>VLOOKUP(payroll_active[[#This Row],[Full Name]], [1]!all_ppl_post[#Data], 2, 0)</f>
        <v>476542900</v>
      </c>
      <c r="C974" s="8" t="s">
        <v>2844</v>
      </c>
      <c r="D974" s="8" t="s">
        <v>7488</v>
      </c>
      <c r="E974" s="8" t="s">
        <v>7489</v>
      </c>
      <c r="F974" s="8" t="s">
        <v>64</v>
      </c>
      <c r="G974" s="8"/>
      <c r="H974" s="8"/>
      <c r="I974" s="7"/>
      <c r="J974" s="8" t="s">
        <v>84</v>
      </c>
      <c r="K974" s="8" t="str">
        <f>VLOOKUP(payroll_active[[#This Row],[Works for Corrected Majority]],[1]!Table1[#Data],2,0)</f>
        <v>476549575</v>
      </c>
      <c r="L974" s="8" t="s">
        <v>84</v>
      </c>
      <c r="M974" s="7" t="str">
        <f>VLOOKUP(payroll_active[[#This Row],[Works for Group -OLD]], [1]!all_groups[#All], 2, 0)</f>
        <v>476549575</v>
      </c>
      <c r="N974" s="6" t="s">
        <v>63</v>
      </c>
      <c r="O974" s="6" t="s">
        <v>62</v>
      </c>
      <c r="P974" s="6" t="s">
        <v>69</v>
      </c>
      <c r="Q974" s="7"/>
      <c r="R974" s="9" t="s">
        <v>10338</v>
      </c>
      <c r="S974" s="9" t="s">
        <v>10339</v>
      </c>
      <c r="T974" s="9" t="s">
        <v>8512</v>
      </c>
      <c r="U974" s="9" t="s">
        <v>10340</v>
      </c>
      <c r="V974" s="9" t="s">
        <v>8501</v>
      </c>
      <c r="W974" s="4"/>
      <c r="AI974" s="4"/>
      <c r="AJ974" s="4"/>
      <c r="AK974" s="4"/>
    </row>
    <row r="975" spans="1:37" x14ac:dyDescent="0.2">
      <c r="A975" s="6" t="s">
        <v>7471</v>
      </c>
      <c r="B975" s="7" t="str">
        <f>VLOOKUP(payroll_active[[#This Row],[Full Name]], [1]!all_ppl_post[#Data], 2, 0)</f>
        <v>476542906</v>
      </c>
      <c r="C975" s="8" t="s">
        <v>2159</v>
      </c>
      <c r="D975" s="8" t="s">
        <v>7472</v>
      </c>
      <c r="E975" s="8" t="s">
        <v>7473</v>
      </c>
      <c r="F975" s="8" t="s">
        <v>64</v>
      </c>
      <c r="G975" s="8"/>
      <c r="H975" s="8"/>
      <c r="I975" s="7"/>
      <c r="J975" s="8" t="s">
        <v>84</v>
      </c>
      <c r="K975" s="8" t="str">
        <f>VLOOKUP(payroll_active[[#This Row],[Works for Corrected Majority]],[1]!Table1[#Data],2,0)</f>
        <v>476549575</v>
      </c>
      <c r="L975" s="8" t="s">
        <v>84</v>
      </c>
      <c r="M975" s="7" t="str">
        <f>VLOOKUP(payroll_active[[#This Row],[Works for Group -OLD]], [1]!all_groups[#All], 2, 0)</f>
        <v>476549575</v>
      </c>
      <c r="N975" s="6" t="s">
        <v>63</v>
      </c>
      <c r="O975" s="6" t="s">
        <v>62</v>
      </c>
      <c r="P975" s="6" t="s">
        <v>69</v>
      </c>
      <c r="Q975" s="7"/>
      <c r="R975" s="9" t="s">
        <v>10341</v>
      </c>
      <c r="S975" s="9" t="s">
        <v>10339</v>
      </c>
      <c r="T975" s="9" t="s">
        <v>8512</v>
      </c>
      <c r="U975" s="9" t="s">
        <v>10342</v>
      </c>
      <c r="V975" s="9" t="s">
        <v>8501</v>
      </c>
      <c r="W975" s="4"/>
      <c r="AI975" s="4"/>
      <c r="AJ975" s="4"/>
      <c r="AK975" s="4"/>
    </row>
    <row r="976" spans="1:37" x14ac:dyDescent="0.2">
      <c r="A976" s="6" t="s">
        <v>3823</v>
      </c>
      <c r="B976" s="7" t="str">
        <f>VLOOKUP(payroll_active[[#This Row],[Full Name]], [1]!all_ppl_post[#Data], 2, 0)</f>
        <v>567678543</v>
      </c>
      <c r="C976" s="8" t="s">
        <v>3824</v>
      </c>
      <c r="D976" s="8" t="s">
        <v>3825</v>
      </c>
      <c r="E976" s="8" t="s">
        <v>3826</v>
      </c>
      <c r="F976" s="8" t="s">
        <v>64</v>
      </c>
      <c r="G976" s="8"/>
      <c r="H976" s="8"/>
      <c r="I976" s="7"/>
      <c r="J976" s="8" t="s">
        <v>84</v>
      </c>
      <c r="K976" s="8" t="str">
        <f>VLOOKUP(payroll_active[[#This Row],[Works for Corrected Majority]],[1]!Table1[#Data],2,0)</f>
        <v>476549575</v>
      </c>
      <c r="L976" s="8" t="s">
        <v>84</v>
      </c>
      <c r="M976" s="7" t="str">
        <f>VLOOKUP(payroll_active[[#This Row],[Works for Group -OLD]], [1]!all_groups[#All], 2, 0)</f>
        <v>476549575</v>
      </c>
      <c r="N976" s="6" t="s">
        <v>63</v>
      </c>
      <c r="O976" s="6" t="s">
        <v>62</v>
      </c>
      <c r="P976" s="6" t="s">
        <v>69</v>
      </c>
      <c r="Q976" s="7"/>
      <c r="R976" s="9" t="s">
        <v>10350</v>
      </c>
      <c r="S976" s="9" t="s">
        <v>10339</v>
      </c>
      <c r="T976" s="9" t="s">
        <v>8512</v>
      </c>
      <c r="U976" s="9" t="s">
        <v>10351</v>
      </c>
      <c r="V976" s="9" t="s">
        <v>8501</v>
      </c>
      <c r="W976" s="4"/>
      <c r="AI976" s="4"/>
      <c r="AJ976" s="4"/>
      <c r="AK976" s="4"/>
    </row>
    <row r="977" spans="1:37" x14ac:dyDescent="0.2">
      <c r="A977" s="6" t="s">
        <v>1548</v>
      </c>
      <c r="B977" s="7" t="str">
        <f>VLOOKUP(payroll_active[[#This Row],[Full Name]], [1]!all_ppl_post[#Data], 2, 0)</f>
        <v>765291169</v>
      </c>
      <c r="C977" s="8" t="s">
        <v>1549</v>
      </c>
      <c r="D977" s="8" t="s">
        <v>1550</v>
      </c>
      <c r="E977" s="8" t="s">
        <v>88</v>
      </c>
      <c r="F977" s="8" t="s">
        <v>64</v>
      </c>
      <c r="G977" s="8"/>
      <c r="H977" s="8"/>
      <c r="I977" s="7"/>
      <c r="J977" s="8" t="s">
        <v>84</v>
      </c>
      <c r="K977" s="8" t="str">
        <f>VLOOKUP(payroll_active[[#This Row],[Works for Corrected Majority]],[1]!Table1[#Data],2,0)</f>
        <v>476549575</v>
      </c>
      <c r="L977" s="8" t="s">
        <v>84</v>
      </c>
      <c r="M977" s="7" t="str">
        <f>VLOOKUP(payroll_active[[#This Row],[Works for Group -OLD]], [1]!all_groups[#All], 2, 0)</f>
        <v>476549575</v>
      </c>
      <c r="N977" s="6" t="s">
        <v>63</v>
      </c>
      <c r="O977" s="6" t="s">
        <v>62</v>
      </c>
      <c r="P977" s="6" t="s">
        <v>69</v>
      </c>
      <c r="Q977" s="7"/>
      <c r="R977" s="9" t="s">
        <v>10393</v>
      </c>
      <c r="S977" s="9" t="s">
        <v>10339</v>
      </c>
      <c r="T977" s="9" t="s">
        <v>8512</v>
      </c>
      <c r="U977" s="9" t="s">
        <v>10346</v>
      </c>
      <c r="V977" s="9" t="s">
        <v>8501</v>
      </c>
      <c r="W977" s="4"/>
      <c r="AI977" s="4"/>
      <c r="AJ977" s="4"/>
      <c r="AK977" s="4"/>
    </row>
    <row r="978" spans="1:37" x14ac:dyDescent="0.2">
      <c r="A978" s="6" t="s">
        <v>8062</v>
      </c>
      <c r="B978" s="7" t="str">
        <f>VLOOKUP(payroll_active[[#This Row],[Full Name]], [1]!all_ppl_post[#Data], 2, 0)</f>
        <v>476542435</v>
      </c>
      <c r="C978" s="8" t="s">
        <v>4055</v>
      </c>
      <c r="D978" s="8" t="s">
        <v>8063</v>
      </c>
      <c r="E978" s="8" t="s">
        <v>8064</v>
      </c>
      <c r="F978" s="8" t="s">
        <v>64</v>
      </c>
      <c r="G978" s="8"/>
      <c r="H978" s="8"/>
      <c r="I978" s="7"/>
      <c r="J978" s="8" t="s">
        <v>8043</v>
      </c>
      <c r="K978" s="8" t="str">
        <f>VLOOKUP(payroll_active[[#This Row],[Works for Corrected Majority]],[1]!Table1[#Data],2,0)</f>
        <v>476549577</v>
      </c>
      <c r="L978" s="8" t="s">
        <v>8043</v>
      </c>
      <c r="M978" s="7" t="str">
        <f>VLOOKUP(payroll_active[[#This Row],[Works for Group -OLD]], [1]!all_groups[#All], 2, 0)</f>
        <v>476549577</v>
      </c>
      <c r="N978" s="6" t="s">
        <v>63</v>
      </c>
      <c r="O978" s="6" t="s">
        <v>62</v>
      </c>
      <c r="P978" s="6" t="s">
        <v>69</v>
      </c>
      <c r="Q978" s="7"/>
      <c r="R978" s="9" t="s">
        <v>10414</v>
      </c>
      <c r="S978" s="9" t="s">
        <v>10415</v>
      </c>
      <c r="T978" s="9" t="s">
        <v>8512</v>
      </c>
      <c r="U978" s="9" t="s">
        <v>10416</v>
      </c>
      <c r="V978" s="9" t="s">
        <v>8501</v>
      </c>
      <c r="W978" s="4"/>
      <c r="AI978" s="4"/>
      <c r="AJ978" s="4"/>
      <c r="AK978" s="4"/>
    </row>
    <row r="979" spans="1:37" x14ac:dyDescent="0.2">
      <c r="A979" s="6" t="s">
        <v>8057</v>
      </c>
      <c r="B979" s="7" t="str">
        <f>VLOOKUP(payroll_active[[#This Row],[Full Name]], [1]!all_ppl_post[#Data], 2, 0)</f>
        <v>476542440</v>
      </c>
      <c r="C979" s="8" t="s">
        <v>8058</v>
      </c>
      <c r="D979" s="8" t="s">
        <v>8059</v>
      </c>
      <c r="E979" s="8" t="s">
        <v>6813</v>
      </c>
      <c r="F979" s="8" t="s">
        <v>64</v>
      </c>
      <c r="G979" s="8"/>
      <c r="H979" s="8"/>
      <c r="I979" s="7"/>
      <c r="J979" s="8" t="s">
        <v>8043</v>
      </c>
      <c r="K979" s="8" t="str">
        <f>VLOOKUP(payroll_active[[#This Row],[Works for Corrected Majority]],[1]!Table1[#Data],2,0)</f>
        <v>476549577</v>
      </c>
      <c r="L979" s="8" t="s">
        <v>8043</v>
      </c>
      <c r="M979" s="7" t="str">
        <f>VLOOKUP(payroll_active[[#This Row],[Works for Group -OLD]], [1]!all_groups[#All], 2, 0)</f>
        <v>476549577</v>
      </c>
      <c r="N979" s="6" t="s">
        <v>63</v>
      </c>
      <c r="O979" s="6" t="s">
        <v>62</v>
      </c>
      <c r="P979" s="6" t="s">
        <v>69</v>
      </c>
      <c r="Q979" s="7"/>
      <c r="R979" s="9" t="s">
        <v>10417</v>
      </c>
      <c r="S979" s="9" t="s">
        <v>10415</v>
      </c>
      <c r="T979" s="9" t="s">
        <v>8512</v>
      </c>
      <c r="U979" s="9" t="s">
        <v>9482</v>
      </c>
      <c r="V979" s="9" t="s">
        <v>8501</v>
      </c>
      <c r="W979" s="4"/>
      <c r="AI979" s="4"/>
      <c r="AJ979" s="4"/>
      <c r="AK979" s="4"/>
    </row>
    <row r="980" spans="1:37" x14ac:dyDescent="0.2">
      <c r="A980" s="6" t="s">
        <v>8053</v>
      </c>
      <c r="B980" s="7" t="str">
        <f>VLOOKUP(payroll_active[[#This Row],[Full Name]], [1]!all_ppl_post[#Data], 2, 0)</f>
        <v>476542444</v>
      </c>
      <c r="C980" s="8" t="s">
        <v>3111</v>
      </c>
      <c r="D980" s="8" t="s">
        <v>5744</v>
      </c>
      <c r="E980" s="8" t="s">
        <v>8054</v>
      </c>
      <c r="F980" s="8" t="s">
        <v>64</v>
      </c>
      <c r="G980" s="8"/>
      <c r="H980" s="8"/>
      <c r="I980" s="7"/>
      <c r="J980" s="8" t="s">
        <v>8043</v>
      </c>
      <c r="K980" s="8" t="str">
        <f>VLOOKUP(payroll_active[[#This Row],[Works for Corrected Majority]],[1]!Table1[#Data],2,0)</f>
        <v>476549577</v>
      </c>
      <c r="L980" s="8" t="s">
        <v>8043</v>
      </c>
      <c r="M980" s="7" t="str">
        <f>VLOOKUP(payroll_active[[#This Row],[Works for Group -OLD]], [1]!all_groups[#All], 2, 0)</f>
        <v>476549577</v>
      </c>
      <c r="N980" s="6" t="s">
        <v>63</v>
      </c>
      <c r="O980" s="6" t="s">
        <v>62</v>
      </c>
      <c r="P980" s="6" t="s">
        <v>69</v>
      </c>
      <c r="Q980" s="7"/>
      <c r="R980" s="9" t="s">
        <v>10418</v>
      </c>
      <c r="S980" s="9" t="s">
        <v>10415</v>
      </c>
      <c r="T980" s="9" t="s">
        <v>8512</v>
      </c>
      <c r="U980" s="9" t="s">
        <v>10419</v>
      </c>
      <c r="V980" s="9" t="s">
        <v>8501</v>
      </c>
      <c r="W980" s="4"/>
      <c r="AI980" s="4"/>
      <c r="AJ980" s="4"/>
      <c r="AK980" s="4"/>
    </row>
    <row r="981" spans="1:37" x14ac:dyDescent="0.2">
      <c r="A981" s="6" t="s">
        <v>8044</v>
      </c>
      <c r="B981" s="7" t="str">
        <f>VLOOKUP(payroll_active[[#This Row],[Full Name]], [1]!all_ppl_post[#Data], 2, 0)</f>
        <v>476542449</v>
      </c>
      <c r="C981" s="8" t="s">
        <v>5257</v>
      </c>
      <c r="D981" s="8" t="s">
        <v>8045</v>
      </c>
      <c r="E981" s="8" t="s">
        <v>6813</v>
      </c>
      <c r="F981" s="8" t="s">
        <v>64</v>
      </c>
      <c r="G981" s="8"/>
      <c r="H981" s="8"/>
      <c r="I981" s="7"/>
      <c r="J981" s="8" t="s">
        <v>8043</v>
      </c>
      <c r="K981" s="8" t="str">
        <f>VLOOKUP(payroll_active[[#This Row],[Works for Corrected Majority]],[1]!Table1[#Data],2,0)</f>
        <v>476549577</v>
      </c>
      <c r="L981" s="8" t="s">
        <v>8043</v>
      </c>
      <c r="M981" s="7" t="str">
        <f>VLOOKUP(payroll_active[[#This Row],[Works for Group -OLD]], [1]!all_groups[#All], 2, 0)</f>
        <v>476549577</v>
      </c>
      <c r="N981" s="6" t="s">
        <v>63</v>
      </c>
      <c r="O981" s="6" t="s">
        <v>62</v>
      </c>
      <c r="P981" s="6" t="s">
        <v>69</v>
      </c>
      <c r="Q981" s="7"/>
      <c r="R981" s="9" t="s">
        <v>10420</v>
      </c>
      <c r="S981" s="9" t="s">
        <v>10415</v>
      </c>
      <c r="T981" s="9" t="s">
        <v>8512</v>
      </c>
      <c r="U981" s="9" t="s">
        <v>9482</v>
      </c>
      <c r="V981" s="9" t="s">
        <v>8501</v>
      </c>
      <c r="W981" s="4"/>
      <c r="AI981" s="4"/>
      <c r="AJ981" s="4"/>
      <c r="AK981" s="4"/>
    </row>
    <row r="982" spans="1:37" x14ac:dyDescent="0.2">
      <c r="A982" s="6" t="s">
        <v>79</v>
      </c>
      <c r="B982" s="7" t="str">
        <f>VLOOKUP(payroll_active[[#This Row],[Full Name]], [1]!all_ppl_post[#Data], 2, 0)</f>
        <v>1042183622</v>
      </c>
      <c r="C982" s="8" t="s">
        <v>80</v>
      </c>
      <c r="D982" s="8" t="s">
        <v>81</v>
      </c>
      <c r="E982" s="8" t="s">
        <v>76</v>
      </c>
      <c r="F982" s="8" t="s">
        <v>64</v>
      </c>
      <c r="G982" s="8"/>
      <c r="H982" s="8"/>
      <c r="I982" s="7"/>
      <c r="J982" s="8" t="s">
        <v>72</v>
      </c>
      <c r="K982" s="8" t="str">
        <f>VLOOKUP(payroll_active[[#This Row],[Works for Corrected Majority]],[1]!Table1[#Data],2,0)</f>
        <v>476549578</v>
      </c>
      <c r="L982" s="8" t="s">
        <v>72</v>
      </c>
      <c r="M982" s="7" t="str">
        <f>VLOOKUP(payroll_active[[#This Row],[Works for Group -OLD]], [1]!all_groups[#All], 2, 0)</f>
        <v>476549578</v>
      </c>
      <c r="N982" s="6" t="s">
        <v>63</v>
      </c>
      <c r="O982" s="6" t="s">
        <v>62</v>
      </c>
      <c r="P982" s="6" t="s">
        <v>69</v>
      </c>
      <c r="Q982" s="7"/>
      <c r="R982" s="9" t="s">
        <v>10433</v>
      </c>
      <c r="S982" s="9" t="s">
        <v>10422</v>
      </c>
      <c r="T982" s="9" t="s">
        <v>8512</v>
      </c>
      <c r="U982" s="9" t="s">
        <v>10424</v>
      </c>
      <c r="V982" s="9" t="s">
        <v>8501</v>
      </c>
      <c r="W982" s="4"/>
      <c r="AI982" s="4"/>
      <c r="AJ982" s="4"/>
      <c r="AK982" s="4"/>
    </row>
    <row r="983" spans="1:37" x14ac:dyDescent="0.2">
      <c r="A983" s="6" t="s">
        <v>73</v>
      </c>
      <c r="B983" s="7" t="str">
        <f>VLOOKUP(payroll_active[[#This Row],[Full Name]], [1]!all_ppl_post[#Data], 2, 0)</f>
        <v>1042183623</v>
      </c>
      <c r="C983" s="8" t="s">
        <v>74</v>
      </c>
      <c r="D983" s="8" t="s">
        <v>75</v>
      </c>
      <c r="E983" s="8" t="s">
        <v>76</v>
      </c>
      <c r="F983" s="8" t="s">
        <v>64</v>
      </c>
      <c r="G983" s="8"/>
      <c r="H983" s="8"/>
      <c r="I983" s="7"/>
      <c r="J983" s="8" t="s">
        <v>72</v>
      </c>
      <c r="K983" s="8" t="str">
        <f>VLOOKUP(payroll_active[[#This Row],[Works for Corrected Majority]],[1]!Table1[#Data],2,0)</f>
        <v>476549578</v>
      </c>
      <c r="L983" s="8" t="s">
        <v>72</v>
      </c>
      <c r="M983" s="7" t="str">
        <f>VLOOKUP(payroll_active[[#This Row],[Works for Group -OLD]], [1]!all_groups[#All], 2, 0)</f>
        <v>476549578</v>
      </c>
      <c r="N983" s="6" t="s">
        <v>63</v>
      </c>
      <c r="O983" s="6" t="s">
        <v>62</v>
      </c>
      <c r="P983" s="6" t="s">
        <v>69</v>
      </c>
      <c r="Q983" s="7"/>
      <c r="R983" s="9" t="s">
        <v>10434</v>
      </c>
      <c r="S983" s="9" t="s">
        <v>10422</v>
      </c>
      <c r="T983" s="9" t="s">
        <v>8512</v>
      </c>
      <c r="U983" s="9" t="s">
        <v>10424</v>
      </c>
      <c r="V983" s="9" t="s">
        <v>8501</v>
      </c>
      <c r="W983" s="4"/>
      <c r="AI983" s="4"/>
      <c r="AJ983" s="4"/>
      <c r="AK983" s="4"/>
    </row>
    <row r="984" spans="1:37" x14ac:dyDescent="0.2">
      <c r="A984" s="6" t="s">
        <v>8020</v>
      </c>
      <c r="B984" s="7" t="str">
        <f>VLOOKUP(payroll_active[[#This Row],[Full Name]], [1]!all_ppl_post[#Data], 2, 0)</f>
        <v>476542467</v>
      </c>
      <c r="C984" s="8" t="s">
        <v>7436</v>
      </c>
      <c r="D984" s="8" t="s">
        <v>1927</v>
      </c>
      <c r="E984" s="8" t="s">
        <v>8021</v>
      </c>
      <c r="F984" s="8" t="s">
        <v>64</v>
      </c>
      <c r="G984" s="8"/>
      <c r="H984" s="8"/>
      <c r="I984" s="7"/>
      <c r="J984" s="8" t="s">
        <v>72</v>
      </c>
      <c r="K984" s="8" t="str">
        <f>VLOOKUP(payroll_active[[#This Row],[Works for Corrected Majority]],[1]!Table1[#Data],2,0)</f>
        <v>476549578</v>
      </c>
      <c r="L984" s="8" t="s">
        <v>72</v>
      </c>
      <c r="M984" s="7" t="str">
        <f>VLOOKUP(payroll_active[[#This Row],[Works for Group -OLD]], [1]!all_groups[#All], 2, 0)</f>
        <v>476549578</v>
      </c>
      <c r="N984" s="6" t="s">
        <v>63</v>
      </c>
      <c r="O984" s="6" t="s">
        <v>62</v>
      </c>
      <c r="P984" s="6" t="s">
        <v>69</v>
      </c>
      <c r="Q984" s="7"/>
      <c r="R984" s="9" t="s">
        <v>10425</v>
      </c>
      <c r="S984" s="9" t="s">
        <v>10422</v>
      </c>
      <c r="T984" s="9" t="s">
        <v>8512</v>
      </c>
      <c r="U984" s="9" t="s">
        <v>10426</v>
      </c>
      <c r="V984" s="9" t="s">
        <v>8501</v>
      </c>
      <c r="W984" s="4"/>
      <c r="AI984" s="4"/>
      <c r="AJ984" s="4"/>
      <c r="AK984" s="4"/>
    </row>
    <row r="985" spans="1:37" x14ac:dyDescent="0.2">
      <c r="A985" s="6" t="s">
        <v>8011</v>
      </c>
      <c r="B985" s="7" t="str">
        <f>VLOOKUP(payroll_active[[#This Row],[Full Name]], [1]!all_ppl_post[#Data], 2, 0)</f>
        <v>476542471</v>
      </c>
      <c r="C985" s="8" t="s">
        <v>5881</v>
      </c>
      <c r="D985" s="8" t="s">
        <v>8012</v>
      </c>
      <c r="E985" s="8" t="s">
        <v>76</v>
      </c>
      <c r="F985" s="8" t="s">
        <v>64</v>
      </c>
      <c r="G985" s="8"/>
      <c r="H985" s="8"/>
      <c r="I985" s="7"/>
      <c r="J985" s="8" t="s">
        <v>72</v>
      </c>
      <c r="K985" s="8" t="str">
        <f>VLOOKUP(payroll_active[[#This Row],[Works for Corrected Majority]],[1]!Table1[#Data],2,0)</f>
        <v>476549578</v>
      </c>
      <c r="L985" s="8" t="s">
        <v>72</v>
      </c>
      <c r="M985" s="7" t="str">
        <f>VLOOKUP(payroll_active[[#This Row],[Works for Group -OLD]], [1]!all_groups[#All], 2, 0)</f>
        <v>476549578</v>
      </c>
      <c r="N985" s="6" t="s">
        <v>63</v>
      </c>
      <c r="O985" s="6" t="s">
        <v>62</v>
      </c>
      <c r="P985" s="6" t="s">
        <v>69</v>
      </c>
      <c r="Q985" s="7"/>
      <c r="R985" s="9" t="s">
        <v>10427</v>
      </c>
      <c r="S985" s="9" t="s">
        <v>10422</v>
      </c>
      <c r="T985" s="9" t="s">
        <v>8512</v>
      </c>
      <c r="U985" s="9" t="s">
        <v>10424</v>
      </c>
      <c r="V985" s="9" t="s">
        <v>8501</v>
      </c>
      <c r="W985" s="4"/>
      <c r="AI985" s="4"/>
      <c r="AJ985" s="4"/>
      <c r="AK985" s="4"/>
    </row>
    <row r="986" spans="1:37" x14ac:dyDescent="0.2">
      <c r="A986" s="6" t="s">
        <v>7998</v>
      </c>
      <c r="B986" s="7" t="str">
        <f>VLOOKUP(payroll_active[[#This Row],[Full Name]], [1]!all_ppl_post[#Data], 2, 0)</f>
        <v>476542479</v>
      </c>
      <c r="C986" s="8" t="s">
        <v>6405</v>
      </c>
      <c r="D986" s="8" t="s">
        <v>7999</v>
      </c>
      <c r="E986" s="8" t="s">
        <v>76</v>
      </c>
      <c r="F986" s="8" t="s">
        <v>64</v>
      </c>
      <c r="G986" s="8"/>
      <c r="H986" s="8"/>
      <c r="I986" s="7"/>
      <c r="J986" s="8" t="s">
        <v>72</v>
      </c>
      <c r="K986" s="8" t="str">
        <f>VLOOKUP(payroll_active[[#This Row],[Works for Corrected Majority]],[1]!Table1[#Data],2,0)</f>
        <v>476549578</v>
      </c>
      <c r="L986" s="8" t="s">
        <v>72</v>
      </c>
      <c r="M986" s="7" t="str">
        <f>VLOOKUP(payroll_active[[#This Row],[Works for Group -OLD]], [1]!all_groups[#All], 2, 0)</f>
        <v>476549578</v>
      </c>
      <c r="N986" s="6" t="s">
        <v>63</v>
      </c>
      <c r="O986" s="6" t="s">
        <v>62</v>
      </c>
      <c r="P986" s="6" t="s">
        <v>69</v>
      </c>
      <c r="Q986" s="7"/>
      <c r="R986" s="9" t="s">
        <v>10429</v>
      </c>
      <c r="S986" s="9" t="s">
        <v>10422</v>
      </c>
      <c r="T986" s="9" t="s">
        <v>8512</v>
      </c>
      <c r="U986" s="9" t="s">
        <v>10424</v>
      </c>
      <c r="V986" s="9" t="s">
        <v>8501</v>
      </c>
      <c r="W986" s="4"/>
      <c r="AI986" s="4"/>
      <c r="AJ986" s="4"/>
      <c r="AK986" s="4"/>
    </row>
    <row r="987" spans="1:37" x14ac:dyDescent="0.2">
      <c r="A987" s="6" t="s">
        <v>7994</v>
      </c>
      <c r="B987" s="7" t="str">
        <f>VLOOKUP(payroll_active[[#This Row],[Full Name]], [1]!all_ppl_post[#Data], 2, 0)</f>
        <v>476542481</v>
      </c>
      <c r="C987" s="8" t="s">
        <v>7995</v>
      </c>
      <c r="D987" s="8" t="s">
        <v>7478</v>
      </c>
      <c r="E987" s="8" t="s">
        <v>76</v>
      </c>
      <c r="F987" s="8" t="s">
        <v>64</v>
      </c>
      <c r="G987" s="8"/>
      <c r="H987" s="8"/>
      <c r="I987" s="7"/>
      <c r="J987" s="8" t="s">
        <v>72</v>
      </c>
      <c r="K987" s="8" t="str">
        <f>VLOOKUP(payroll_active[[#This Row],[Works for Corrected Majority]],[1]!Table1[#Data],2,0)</f>
        <v>476549578</v>
      </c>
      <c r="L987" s="8" t="s">
        <v>72</v>
      </c>
      <c r="M987" s="7" t="str">
        <f>VLOOKUP(payroll_active[[#This Row],[Works for Group -OLD]], [1]!all_groups[#All], 2, 0)</f>
        <v>476549578</v>
      </c>
      <c r="N987" s="6" t="s">
        <v>63</v>
      </c>
      <c r="O987" s="6" t="s">
        <v>62</v>
      </c>
      <c r="P987" s="6" t="s">
        <v>69</v>
      </c>
      <c r="Q987" s="7"/>
      <c r="R987" s="9" t="s">
        <v>10430</v>
      </c>
      <c r="S987" s="9" t="s">
        <v>10422</v>
      </c>
      <c r="T987" s="9" t="s">
        <v>8512</v>
      </c>
      <c r="U987" s="9" t="s">
        <v>10424</v>
      </c>
      <c r="V987" s="9" t="s">
        <v>8501</v>
      </c>
      <c r="W987" s="4"/>
      <c r="AI987" s="4"/>
      <c r="AJ987" s="4"/>
      <c r="AK987" s="4"/>
    </row>
    <row r="988" spans="1:37" x14ac:dyDescent="0.2">
      <c r="A988" s="6" t="s">
        <v>7985</v>
      </c>
      <c r="B988" s="7" t="str">
        <f>VLOOKUP(payroll_active[[#This Row],[Full Name]], [1]!all_ppl_post[#Data], 2, 0)</f>
        <v>476542485</v>
      </c>
      <c r="C988" s="8" t="s">
        <v>7986</v>
      </c>
      <c r="D988" s="8" t="s">
        <v>7987</v>
      </c>
      <c r="E988" s="8" t="s">
        <v>7988</v>
      </c>
      <c r="F988" s="8" t="s">
        <v>64</v>
      </c>
      <c r="G988" s="8"/>
      <c r="H988" s="8"/>
      <c r="I988" s="7"/>
      <c r="J988" s="8" t="s">
        <v>72</v>
      </c>
      <c r="K988" s="8" t="str">
        <f>VLOOKUP(payroll_active[[#This Row],[Works for Corrected Majority]],[1]!Table1[#Data],2,0)</f>
        <v>476549578</v>
      </c>
      <c r="L988" s="8" t="s">
        <v>72</v>
      </c>
      <c r="M988" s="7" t="str">
        <f>VLOOKUP(payroll_active[[#This Row],[Works for Group -OLD]], [1]!all_groups[#All], 2, 0)</f>
        <v>476549578</v>
      </c>
      <c r="N988" s="6" t="s">
        <v>63</v>
      </c>
      <c r="O988" s="6" t="s">
        <v>62</v>
      </c>
      <c r="P988" s="6" t="s">
        <v>69</v>
      </c>
      <c r="Q988" s="7"/>
      <c r="R988" s="9" t="s">
        <v>10431</v>
      </c>
      <c r="S988" s="9" t="s">
        <v>10422</v>
      </c>
      <c r="T988" s="9" t="s">
        <v>8512</v>
      </c>
      <c r="U988" s="9" t="s">
        <v>10432</v>
      </c>
      <c r="V988" s="9" t="s">
        <v>8501</v>
      </c>
      <c r="W988" s="4"/>
      <c r="AI988" s="4"/>
      <c r="AJ988" s="4"/>
      <c r="AK988" s="4"/>
    </row>
    <row r="989" spans="1:37" x14ac:dyDescent="0.2">
      <c r="A989" s="6" t="s">
        <v>2164</v>
      </c>
      <c r="B989" s="7" t="str">
        <f>VLOOKUP(payroll_active[[#This Row],[Full Name]], [1]!all_ppl_post[#Data], 2, 0)</f>
        <v>681225376</v>
      </c>
      <c r="C989" s="8" t="s">
        <v>2165</v>
      </c>
      <c r="D989" s="8" t="s">
        <v>2166</v>
      </c>
      <c r="E989" s="8" t="s">
        <v>1845</v>
      </c>
      <c r="F989" s="8" t="s">
        <v>64</v>
      </c>
      <c r="G989" s="8"/>
      <c r="H989" s="8"/>
      <c r="I989" s="7"/>
      <c r="J989" s="8" t="s">
        <v>72</v>
      </c>
      <c r="K989" s="8" t="str">
        <f>VLOOKUP(payroll_active[[#This Row],[Works for Corrected Majority]],[1]!Table1[#Data],2,0)</f>
        <v>476549578</v>
      </c>
      <c r="L989" s="8" t="s">
        <v>72</v>
      </c>
      <c r="M989" s="7" t="str">
        <f>VLOOKUP(payroll_active[[#This Row],[Works for Group -OLD]], [1]!all_groups[#All], 2, 0)</f>
        <v>476549578</v>
      </c>
      <c r="N989" s="6" t="s">
        <v>63</v>
      </c>
      <c r="O989" s="6" t="s">
        <v>62</v>
      </c>
      <c r="P989" s="6" t="s">
        <v>69</v>
      </c>
      <c r="Q989" s="7"/>
      <c r="R989" s="9" t="s">
        <v>10421</v>
      </c>
      <c r="S989" s="9" t="s">
        <v>10422</v>
      </c>
      <c r="T989" s="9" t="s">
        <v>8512</v>
      </c>
      <c r="U989" s="9" t="s">
        <v>8726</v>
      </c>
      <c r="V989" s="9" t="s">
        <v>8501</v>
      </c>
      <c r="W989" s="4"/>
      <c r="AI989" s="4"/>
      <c r="AJ989" s="4"/>
      <c r="AK989" s="4"/>
    </row>
    <row r="990" spans="1:37" x14ac:dyDescent="0.2">
      <c r="A990" s="6" t="s">
        <v>1543</v>
      </c>
      <c r="B990" s="7" t="str">
        <f>VLOOKUP(payroll_active[[#This Row],[Full Name]], [1]!all_ppl_post[#Data], 2, 0)</f>
        <v>765291170</v>
      </c>
      <c r="C990" s="8" t="s">
        <v>1544</v>
      </c>
      <c r="D990" s="8" t="s">
        <v>1545</v>
      </c>
      <c r="E990" s="8" t="s">
        <v>76</v>
      </c>
      <c r="F990" s="8" t="s">
        <v>64</v>
      </c>
      <c r="G990" s="8"/>
      <c r="H990" s="8"/>
      <c r="I990" s="7"/>
      <c r="J990" s="8" t="s">
        <v>72</v>
      </c>
      <c r="K990" s="8" t="str">
        <f>VLOOKUP(payroll_active[[#This Row],[Works for Corrected Majority]],[1]!Table1[#Data],2,0)</f>
        <v>476549578</v>
      </c>
      <c r="L990" s="8" t="s">
        <v>72</v>
      </c>
      <c r="M990" s="7" t="str">
        <f>VLOOKUP(payroll_active[[#This Row],[Works for Group -OLD]], [1]!all_groups[#All], 2, 0)</f>
        <v>476549578</v>
      </c>
      <c r="N990" s="6" t="s">
        <v>63</v>
      </c>
      <c r="O990" s="6" t="s">
        <v>62</v>
      </c>
      <c r="P990" s="6" t="s">
        <v>69</v>
      </c>
      <c r="Q990" s="7"/>
      <c r="R990" s="9" t="s">
        <v>10428</v>
      </c>
      <c r="S990" s="9" t="s">
        <v>10422</v>
      </c>
      <c r="T990" s="9" t="s">
        <v>8512</v>
      </c>
      <c r="U990" s="9" t="s">
        <v>10424</v>
      </c>
      <c r="V990" s="9" t="s">
        <v>8501</v>
      </c>
      <c r="W990" s="4"/>
      <c r="AI990" s="4"/>
      <c r="AJ990" s="4"/>
      <c r="AK990" s="4"/>
    </row>
    <row r="991" spans="1:37" x14ac:dyDescent="0.2">
      <c r="A991" s="6" t="s">
        <v>1391</v>
      </c>
      <c r="B991" s="7" t="str">
        <f>VLOOKUP(payroll_active[[#This Row],[Full Name]], [1]!all_ppl_post[#Data], 2, 0)</f>
        <v>826426379</v>
      </c>
      <c r="C991" s="8" t="s">
        <v>1392</v>
      </c>
      <c r="D991" s="8" t="s">
        <v>1393</v>
      </c>
      <c r="E991" s="8" t="s">
        <v>76</v>
      </c>
      <c r="F991" s="8" t="s">
        <v>64</v>
      </c>
      <c r="G991" s="8"/>
      <c r="H991" s="8"/>
      <c r="I991" s="7"/>
      <c r="J991" s="8" t="s">
        <v>72</v>
      </c>
      <c r="K991" s="8" t="str">
        <f>VLOOKUP(payroll_active[[#This Row],[Works for Corrected Majority]],[1]!Table1[#Data],2,0)</f>
        <v>476549578</v>
      </c>
      <c r="L991" s="8" t="s">
        <v>72</v>
      </c>
      <c r="M991" s="7" t="str">
        <f>VLOOKUP(payroll_active[[#This Row],[Works for Group -OLD]], [1]!all_groups[#All], 2, 0)</f>
        <v>476549578</v>
      </c>
      <c r="N991" s="6" t="s">
        <v>63</v>
      </c>
      <c r="O991" s="6" t="s">
        <v>62</v>
      </c>
      <c r="P991" s="6" t="s">
        <v>69</v>
      </c>
      <c r="Q991" s="7"/>
      <c r="R991" s="9" t="s">
        <v>10423</v>
      </c>
      <c r="S991" s="9" t="s">
        <v>10422</v>
      </c>
      <c r="T991" s="9" t="s">
        <v>8512</v>
      </c>
      <c r="U991" s="9" t="s">
        <v>10424</v>
      </c>
      <c r="V991" s="9" t="s">
        <v>8501</v>
      </c>
      <c r="W991" s="4"/>
      <c r="AI991" s="4"/>
      <c r="AJ991" s="4"/>
      <c r="AK991" s="4"/>
    </row>
    <row r="992" spans="1:37" x14ac:dyDescent="0.2">
      <c r="A992" s="6" t="s">
        <v>7958</v>
      </c>
      <c r="B992" s="7" t="str">
        <f>VLOOKUP(payroll_active[[#This Row],[Full Name]], [1]!all_ppl_post[#Data], 2, 0)</f>
        <v>476542494</v>
      </c>
      <c r="C992" s="8" t="s">
        <v>7959</v>
      </c>
      <c r="D992" s="8" t="s">
        <v>7960</v>
      </c>
      <c r="E992" s="8" t="s">
        <v>7961</v>
      </c>
      <c r="F992" s="8" t="s">
        <v>64</v>
      </c>
      <c r="G992" s="8"/>
      <c r="H992" s="8"/>
      <c r="I992" s="7"/>
      <c r="J992" s="8" t="s">
        <v>7924</v>
      </c>
      <c r="K992" s="8" t="str">
        <f>VLOOKUP(payroll_active[[#This Row],[Works for Corrected Majority]],[1]!Table1[#Data],2,0)</f>
        <v>476549580</v>
      </c>
      <c r="L992" s="8" t="s">
        <v>7924</v>
      </c>
      <c r="M992" s="7" t="str">
        <f>VLOOKUP(payroll_active[[#This Row],[Works for Group -OLD]], [1]!all_groups[#All], 2, 0)</f>
        <v>476549580</v>
      </c>
      <c r="N992" s="6" t="s">
        <v>63</v>
      </c>
      <c r="O992" s="6" t="s">
        <v>62</v>
      </c>
      <c r="P992" s="6" t="s">
        <v>69</v>
      </c>
      <c r="Q992" s="7"/>
      <c r="R992" s="9" t="s">
        <v>10435</v>
      </c>
      <c r="S992" s="9" t="s">
        <v>10436</v>
      </c>
      <c r="T992" s="9" t="s">
        <v>8512</v>
      </c>
      <c r="U992" s="9" t="s">
        <v>10437</v>
      </c>
      <c r="V992" s="9" t="s">
        <v>8501</v>
      </c>
      <c r="W992" s="4"/>
      <c r="AI992" s="4"/>
      <c r="AJ992" s="4"/>
      <c r="AK992" s="4"/>
    </row>
    <row r="993" spans="1:37" x14ac:dyDescent="0.2">
      <c r="A993" s="6" t="s">
        <v>7953</v>
      </c>
      <c r="B993" s="7" t="str">
        <f>VLOOKUP(payroll_active[[#This Row],[Full Name]], [1]!all_ppl_post[#Data], 2, 0)</f>
        <v>476542497</v>
      </c>
      <c r="C993" s="8" t="s">
        <v>7954</v>
      </c>
      <c r="D993" s="8" t="s">
        <v>7955</v>
      </c>
      <c r="E993" s="8" t="s">
        <v>2227</v>
      </c>
      <c r="F993" s="8" t="s">
        <v>64</v>
      </c>
      <c r="G993" s="8"/>
      <c r="H993" s="8"/>
      <c r="I993" s="7"/>
      <c r="J993" s="8" t="s">
        <v>7924</v>
      </c>
      <c r="K993" s="8" t="str">
        <f>VLOOKUP(payroll_active[[#This Row],[Works for Corrected Majority]],[1]!Table1[#Data],2,0)</f>
        <v>476549580</v>
      </c>
      <c r="L993" s="8" t="s">
        <v>7924</v>
      </c>
      <c r="M993" s="7" t="str">
        <f>VLOOKUP(payroll_active[[#This Row],[Works for Group -OLD]], [1]!all_groups[#All], 2, 0)</f>
        <v>476549580</v>
      </c>
      <c r="N993" s="6" t="s">
        <v>63</v>
      </c>
      <c r="O993" s="6" t="s">
        <v>62</v>
      </c>
      <c r="P993" s="6" t="s">
        <v>69</v>
      </c>
      <c r="Q993" s="7"/>
      <c r="R993" s="9" t="s">
        <v>10438</v>
      </c>
      <c r="S993" s="9" t="s">
        <v>10436</v>
      </c>
      <c r="T993" s="9" t="s">
        <v>8512</v>
      </c>
      <c r="U993" s="9" t="s">
        <v>10439</v>
      </c>
      <c r="V993" s="9" t="s">
        <v>8501</v>
      </c>
      <c r="W993" s="4"/>
      <c r="AI993" s="4"/>
      <c r="AJ993" s="4"/>
      <c r="AK993" s="4"/>
    </row>
    <row r="994" spans="1:37" x14ac:dyDescent="0.2">
      <c r="A994" s="6" t="s">
        <v>7942</v>
      </c>
      <c r="B994" s="7" t="str">
        <f>VLOOKUP(payroll_active[[#This Row],[Full Name]], [1]!all_ppl_post[#Data], 2, 0)</f>
        <v>476542502</v>
      </c>
      <c r="C994" s="8" t="s">
        <v>7943</v>
      </c>
      <c r="D994" s="8" t="s">
        <v>7944</v>
      </c>
      <c r="E994" s="8" t="s">
        <v>2227</v>
      </c>
      <c r="F994" s="8" t="s">
        <v>64</v>
      </c>
      <c r="G994" s="8"/>
      <c r="H994" s="8"/>
      <c r="I994" s="7"/>
      <c r="J994" s="8" t="s">
        <v>7924</v>
      </c>
      <c r="K994" s="8" t="str">
        <f>VLOOKUP(payroll_active[[#This Row],[Works for Corrected Majority]],[1]!Table1[#Data],2,0)</f>
        <v>476549580</v>
      </c>
      <c r="L994" s="8" t="s">
        <v>7924</v>
      </c>
      <c r="M994" s="7" t="str">
        <f>VLOOKUP(payroll_active[[#This Row],[Works for Group -OLD]], [1]!all_groups[#All], 2, 0)</f>
        <v>476549580</v>
      </c>
      <c r="N994" s="6" t="s">
        <v>63</v>
      </c>
      <c r="O994" s="6" t="s">
        <v>62</v>
      </c>
      <c r="P994" s="6" t="s">
        <v>69</v>
      </c>
      <c r="Q994" s="7"/>
      <c r="R994" s="9" t="s">
        <v>10440</v>
      </c>
      <c r="S994" s="9" t="s">
        <v>10436</v>
      </c>
      <c r="T994" s="9" t="s">
        <v>8512</v>
      </c>
      <c r="U994" s="9" t="s">
        <v>10439</v>
      </c>
      <c r="V994" s="9" t="s">
        <v>8501</v>
      </c>
      <c r="W994" s="4"/>
      <c r="AI994" s="4"/>
      <c r="AJ994" s="4"/>
      <c r="AK994" s="4"/>
    </row>
    <row r="995" spans="1:37" x14ac:dyDescent="0.2">
      <c r="A995" s="6" t="s">
        <v>7938</v>
      </c>
      <c r="B995" s="7" t="str">
        <f>VLOOKUP(payroll_active[[#This Row],[Full Name]], [1]!all_ppl_post[#Data], 2, 0)</f>
        <v>476542505</v>
      </c>
      <c r="C995" s="8" t="s">
        <v>1716</v>
      </c>
      <c r="D995" s="8" t="s">
        <v>7939</v>
      </c>
      <c r="E995" s="8" t="s">
        <v>2685</v>
      </c>
      <c r="F995" s="8" t="s">
        <v>64</v>
      </c>
      <c r="G995" s="8"/>
      <c r="H995" s="8"/>
      <c r="I995" s="7"/>
      <c r="J995" s="8" t="s">
        <v>7924</v>
      </c>
      <c r="K995" s="8" t="str">
        <f>VLOOKUP(payroll_active[[#This Row],[Works for Corrected Majority]],[1]!Table1[#Data],2,0)</f>
        <v>476549580</v>
      </c>
      <c r="L995" s="8" t="s">
        <v>7924</v>
      </c>
      <c r="M995" s="7" t="str">
        <f>VLOOKUP(payroll_active[[#This Row],[Works for Group -OLD]], [1]!all_groups[#All], 2, 0)</f>
        <v>476549580</v>
      </c>
      <c r="N995" s="6" t="s">
        <v>63</v>
      </c>
      <c r="O995" s="6" t="s">
        <v>62</v>
      </c>
      <c r="P995" s="6" t="s">
        <v>69</v>
      </c>
      <c r="Q995" s="7"/>
      <c r="R995" s="9" t="s">
        <v>10441</v>
      </c>
      <c r="S995" s="9" t="s">
        <v>10436</v>
      </c>
      <c r="T995" s="9" t="s">
        <v>8512</v>
      </c>
      <c r="U995" s="9" t="s">
        <v>9752</v>
      </c>
      <c r="V995" s="9" t="s">
        <v>8501</v>
      </c>
      <c r="W995" s="4"/>
      <c r="AI995" s="4"/>
      <c r="AJ995" s="4"/>
      <c r="AK995" s="4"/>
    </row>
    <row r="996" spans="1:37" x14ac:dyDescent="0.2">
      <c r="A996" s="6" t="s">
        <v>7934</v>
      </c>
      <c r="B996" s="7" t="str">
        <f>VLOOKUP(payroll_active[[#This Row],[Full Name]], [1]!all_ppl_post[#Data], 2, 0)</f>
        <v>476542508</v>
      </c>
      <c r="C996" s="8" t="s">
        <v>7935</v>
      </c>
      <c r="D996" s="8" t="s">
        <v>3226</v>
      </c>
      <c r="E996" s="8" t="s">
        <v>2685</v>
      </c>
      <c r="F996" s="8" t="s">
        <v>64</v>
      </c>
      <c r="G996" s="8"/>
      <c r="H996" s="8"/>
      <c r="I996" s="7"/>
      <c r="J996" s="8" t="s">
        <v>7924</v>
      </c>
      <c r="K996" s="8" t="str">
        <f>VLOOKUP(payroll_active[[#This Row],[Works for Corrected Majority]],[1]!Table1[#Data],2,0)</f>
        <v>476549580</v>
      </c>
      <c r="L996" s="8" t="s">
        <v>7924</v>
      </c>
      <c r="M996" s="7" t="str">
        <f>VLOOKUP(payroll_active[[#This Row],[Works for Group -OLD]], [1]!all_groups[#All], 2, 0)</f>
        <v>476549580</v>
      </c>
      <c r="N996" s="6" t="s">
        <v>63</v>
      </c>
      <c r="O996" s="6" t="s">
        <v>62</v>
      </c>
      <c r="P996" s="6" t="s">
        <v>69</v>
      </c>
      <c r="Q996" s="7"/>
      <c r="R996" s="9" t="s">
        <v>10442</v>
      </c>
      <c r="S996" s="9" t="s">
        <v>10436</v>
      </c>
      <c r="T996" s="9" t="s">
        <v>8512</v>
      </c>
      <c r="U996" s="9" t="s">
        <v>9752</v>
      </c>
      <c r="V996" s="9" t="s">
        <v>8501</v>
      </c>
      <c r="W996" s="4"/>
      <c r="AI996" s="4"/>
      <c r="AJ996" s="4"/>
      <c r="AK996" s="4"/>
    </row>
    <row r="997" spans="1:37" x14ac:dyDescent="0.2">
      <c r="A997" s="6" t="s">
        <v>7925</v>
      </c>
      <c r="B997" s="7" t="str">
        <f>VLOOKUP(payroll_active[[#This Row],[Full Name]], [1]!all_ppl_post[#Data], 2, 0)</f>
        <v>476542512</v>
      </c>
      <c r="C997" s="8" t="s">
        <v>7926</v>
      </c>
      <c r="D997" s="8" t="s">
        <v>4376</v>
      </c>
      <c r="E997" s="8" t="s">
        <v>2227</v>
      </c>
      <c r="F997" s="8" t="s">
        <v>64</v>
      </c>
      <c r="G997" s="8"/>
      <c r="H997" s="8"/>
      <c r="I997" s="7"/>
      <c r="J997" s="8" t="s">
        <v>7924</v>
      </c>
      <c r="K997" s="8" t="str">
        <f>VLOOKUP(payroll_active[[#This Row],[Works for Corrected Majority]],[1]!Table1[#Data],2,0)</f>
        <v>476549580</v>
      </c>
      <c r="L997" s="8" t="s">
        <v>7924</v>
      </c>
      <c r="M997" s="7" t="str">
        <f>VLOOKUP(payroll_active[[#This Row],[Works for Group -OLD]], [1]!all_groups[#All], 2, 0)</f>
        <v>476549580</v>
      </c>
      <c r="N997" s="6" t="s">
        <v>63</v>
      </c>
      <c r="O997" s="6" t="s">
        <v>62</v>
      </c>
      <c r="P997" s="6" t="s">
        <v>69</v>
      </c>
      <c r="Q997" s="7"/>
      <c r="R997" s="9" t="s">
        <v>10443</v>
      </c>
      <c r="S997" s="9" t="s">
        <v>10436</v>
      </c>
      <c r="T997" s="9" t="s">
        <v>8512</v>
      </c>
      <c r="U997" s="9" t="s">
        <v>10439</v>
      </c>
      <c r="V997" s="9" t="s">
        <v>8501</v>
      </c>
      <c r="W997" s="4"/>
      <c r="AI997" s="4"/>
      <c r="AJ997" s="4"/>
      <c r="AK997" s="4"/>
    </row>
    <row r="998" spans="1:37" x14ac:dyDescent="0.2">
      <c r="A998" s="6" t="s">
        <v>7919</v>
      </c>
      <c r="B998" s="7" t="str">
        <f>VLOOKUP(payroll_active[[#This Row],[Full Name]], [1]!all_ppl_post[#Data], 2, 0)</f>
        <v>476542515</v>
      </c>
      <c r="C998" s="8" t="s">
        <v>7920</v>
      </c>
      <c r="D998" s="8" t="s">
        <v>7921</v>
      </c>
      <c r="E998" s="8" t="s">
        <v>3831</v>
      </c>
      <c r="F998" s="8" t="s">
        <v>64</v>
      </c>
      <c r="G998" s="8"/>
      <c r="H998" s="8"/>
      <c r="I998" s="7"/>
      <c r="J998" s="8" t="s">
        <v>2157</v>
      </c>
      <c r="K998" s="8" t="str">
        <f>VLOOKUP(payroll_active[[#This Row],[Works for Corrected Majority]],[1]!Table1[#Data],2,0)</f>
        <v>476549583</v>
      </c>
      <c r="L998" s="8" t="s">
        <v>2157</v>
      </c>
      <c r="M998" s="7" t="str">
        <f>VLOOKUP(payroll_active[[#This Row],[Works for Group -OLD]], [1]!all_groups[#All], 2, 0)</f>
        <v>476549583</v>
      </c>
      <c r="N998" s="6" t="s">
        <v>63</v>
      </c>
      <c r="O998" s="6" t="s">
        <v>62</v>
      </c>
      <c r="P998" s="6" t="s">
        <v>69</v>
      </c>
      <c r="Q998" s="7"/>
      <c r="R998" s="9" t="s">
        <v>10447</v>
      </c>
      <c r="S998" s="9" t="s">
        <v>10445</v>
      </c>
      <c r="T998" s="9" t="s">
        <v>8512</v>
      </c>
      <c r="U998" s="9" t="s">
        <v>10448</v>
      </c>
      <c r="V998" s="9" t="s">
        <v>8501</v>
      </c>
      <c r="W998" s="4"/>
      <c r="AI998" s="4"/>
      <c r="AJ998" s="4"/>
      <c r="AK998" s="4"/>
    </row>
    <row r="999" spans="1:37" x14ac:dyDescent="0.2">
      <c r="A999" s="6" t="s">
        <v>7903</v>
      </c>
      <c r="B999" s="7" t="str">
        <f>VLOOKUP(payroll_active[[#This Row],[Full Name]], [1]!all_ppl_post[#Data], 2, 0)</f>
        <v>476542523</v>
      </c>
      <c r="C999" s="8" t="s">
        <v>7904</v>
      </c>
      <c r="D999" s="8" t="s">
        <v>4915</v>
      </c>
      <c r="E999" s="8" t="s">
        <v>7905</v>
      </c>
      <c r="F999" s="8" t="s">
        <v>64</v>
      </c>
      <c r="G999" s="8"/>
      <c r="H999" s="8"/>
      <c r="I999" s="7"/>
      <c r="J999" s="8" t="s">
        <v>2157</v>
      </c>
      <c r="K999" s="8" t="str">
        <f>VLOOKUP(payroll_active[[#This Row],[Works for Corrected Majority]],[1]!Table1[#Data],2,0)</f>
        <v>476549583</v>
      </c>
      <c r="L999" s="8" t="s">
        <v>2157</v>
      </c>
      <c r="M999" s="7" t="str">
        <f>VLOOKUP(payroll_active[[#This Row],[Works for Group -OLD]], [1]!all_groups[#All], 2, 0)</f>
        <v>476549583</v>
      </c>
      <c r="N999" s="6" t="s">
        <v>63</v>
      </c>
      <c r="O999" s="6" t="s">
        <v>62</v>
      </c>
      <c r="P999" s="6" t="s">
        <v>69</v>
      </c>
      <c r="Q999" s="7"/>
      <c r="R999" s="9" t="s">
        <v>10451</v>
      </c>
      <c r="S999" s="9" t="s">
        <v>10445</v>
      </c>
      <c r="T999" s="9" t="s">
        <v>8512</v>
      </c>
      <c r="U999" s="9" t="s">
        <v>10452</v>
      </c>
      <c r="V999" s="9" t="s">
        <v>8501</v>
      </c>
      <c r="W999" s="4"/>
      <c r="AI999" s="4"/>
      <c r="AJ999" s="4"/>
      <c r="AK999" s="4"/>
    </row>
    <row r="1000" spans="1:37" x14ac:dyDescent="0.2">
      <c r="A1000" s="6" t="s">
        <v>7898</v>
      </c>
      <c r="B1000" s="7" t="str">
        <f>VLOOKUP(payroll_active[[#This Row],[Full Name]], [1]!all_ppl_post[#Data], 2, 0)</f>
        <v>476542526</v>
      </c>
      <c r="C1000" s="8" t="s">
        <v>7899</v>
      </c>
      <c r="D1000" s="8" t="s">
        <v>7900</v>
      </c>
      <c r="E1000" s="8" t="s">
        <v>3831</v>
      </c>
      <c r="F1000" s="8" t="s">
        <v>64</v>
      </c>
      <c r="G1000" s="8"/>
      <c r="H1000" s="8"/>
      <c r="I1000" s="7"/>
      <c r="J1000" s="8" t="s">
        <v>2157</v>
      </c>
      <c r="K1000" s="8" t="str">
        <f>VLOOKUP(payroll_active[[#This Row],[Works for Corrected Majority]],[1]!Table1[#Data],2,0)</f>
        <v>476549583</v>
      </c>
      <c r="L1000" s="8" t="s">
        <v>2157</v>
      </c>
      <c r="M1000" s="7" t="str">
        <f>VLOOKUP(payroll_active[[#This Row],[Works for Group -OLD]], [1]!all_groups[#All], 2, 0)</f>
        <v>476549583</v>
      </c>
      <c r="N1000" s="6" t="s">
        <v>63</v>
      </c>
      <c r="O1000" s="6" t="s">
        <v>62</v>
      </c>
      <c r="P1000" s="6" t="s">
        <v>69</v>
      </c>
      <c r="Q1000" s="7"/>
      <c r="R1000" s="9" t="s">
        <v>10453</v>
      </c>
      <c r="S1000" s="9" t="s">
        <v>10445</v>
      </c>
      <c r="T1000" s="9" t="s">
        <v>8512</v>
      </c>
      <c r="U1000" s="9" t="s">
        <v>10448</v>
      </c>
      <c r="V1000" s="9" t="s">
        <v>8501</v>
      </c>
      <c r="W1000" s="4"/>
      <c r="AI1000" s="4"/>
      <c r="AJ1000" s="4"/>
      <c r="AK1000" s="4"/>
    </row>
    <row r="1001" spans="1:37" x14ac:dyDescent="0.2">
      <c r="A1001" s="6" t="s">
        <v>7894</v>
      </c>
      <c r="B1001" s="7" t="str">
        <f>VLOOKUP(payroll_active[[#This Row],[Full Name]], [1]!all_ppl_post[#Data], 2, 0)</f>
        <v>476542529</v>
      </c>
      <c r="C1001" s="8" t="s">
        <v>4714</v>
      </c>
      <c r="D1001" s="8" t="s">
        <v>7895</v>
      </c>
      <c r="E1001" s="8" t="s">
        <v>2161</v>
      </c>
      <c r="F1001" s="8" t="s">
        <v>64</v>
      </c>
      <c r="G1001" s="8"/>
      <c r="H1001" s="8"/>
      <c r="I1001" s="7"/>
      <c r="J1001" s="8" t="s">
        <v>2157</v>
      </c>
      <c r="K1001" s="8" t="str">
        <f>VLOOKUP(payroll_active[[#This Row],[Works for Corrected Majority]],[1]!Table1[#Data],2,0)</f>
        <v>476549583</v>
      </c>
      <c r="L1001" s="8" t="s">
        <v>2157</v>
      </c>
      <c r="M1001" s="7" t="str">
        <f>VLOOKUP(payroll_active[[#This Row],[Works for Group -OLD]], [1]!all_groups[#All], 2, 0)</f>
        <v>476549583</v>
      </c>
      <c r="N1001" s="6" t="s">
        <v>63</v>
      </c>
      <c r="O1001" s="6" t="s">
        <v>62</v>
      </c>
      <c r="P1001" s="6" t="s">
        <v>69</v>
      </c>
      <c r="Q1001" s="7"/>
      <c r="R1001" s="9" t="s">
        <v>10458</v>
      </c>
      <c r="S1001" s="9" t="s">
        <v>10445</v>
      </c>
      <c r="T1001" s="9" t="s">
        <v>8512</v>
      </c>
      <c r="U1001" s="9" t="s">
        <v>10450</v>
      </c>
      <c r="V1001" s="9" t="s">
        <v>8501</v>
      </c>
      <c r="W1001" s="4"/>
      <c r="AI1001" s="4"/>
      <c r="AJ1001" s="4"/>
      <c r="AK1001" s="4"/>
    </row>
    <row r="1002" spans="1:37" x14ac:dyDescent="0.2">
      <c r="A1002" s="6" t="s">
        <v>7884</v>
      </c>
      <c r="B1002" s="7" t="str">
        <f>VLOOKUP(payroll_active[[#This Row],[Full Name]], [1]!all_ppl_post[#Data], 2, 0)</f>
        <v>476542532</v>
      </c>
      <c r="C1002" s="8" t="s">
        <v>749</v>
      </c>
      <c r="D1002" s="8" t="s">
        <v>7885</v>
      </c>
      <c r="E1002" s="8" t="s">
        <v>7886</v>
      </c>
      <c r="F1002" s="8" t="s">
        <v>64</v>
      </c>
      <c r="G1002" s="8"/>
      <c r="H1002" s="8"/>
      <c r="I1002" s="7"/>
      <c r="J1002" s="8" t="s">
        <v>2157</v>
      </c>
      <c r="K1002" s="8" t="str">
        <f>VLOOKUP(payroll_active[[#This Row],[Works for Corrected Majority]],[1]!Table1[#Data],2,0)</f>
        <v>476549583</v>
      </c>
      <c r="L1002" s="8" t="s">
        <v>2157</v>
      </c>
      <c r="M1002" s="7" t="str">
        <f>VLOOKUP(payroll_active[[#This Row],[Works for Group -OLD]], [1]!all_groups[#All], 2, 0)</f>
        <v>476549583</v>
      </c>
      <c r="N1002" s="6" t="s">
        <v>63</v>
      </c>
      <c r="O1002" s="6" t="s">
        <v>62</v>
      </c>
      <c r="P1002" s="6" t="s">
        <v>69</v>
      </c>
      <c r="Q1002" s="7"/>
      <c r="R1002" s="9" t="s">
        <v>10459</v>
      </c>
      <c r="S1002" s="9" t="s">
        <v>10445</v>
      </c>
      <c r="T1002" s="9" t="s">
        <v>8512</v>
      </c>
      <c r="U1002" s="9" t="s">
        <v>10460</v>
      </c>
      <c r="V1002" s="9" t="s">
        <v>8501</v>
      </c>
      <c r="W1002" s="4"/>
      <c r="AI1002" s="4"/>
      <c r="AJ1002" s="4"/>
      <c r="AK1002" s="4"/>
    </row>
    <row r="1003" spans="1:37" x14ac:dyDescent="0.2">
      <c r="A1003" s="6" t="s">
        <v>7873</v>
      </c>
      <c r="B1003" s="7" t="str">
        <f>VLOOKUP(payroll_active[[#This Row],[Full Name]], [1]!all_ppl_post[#Data], 2, 0)</f>
        <v>476542536</v>
      </c>
      <c r="C1003" s="8" t="s">
        <v>7874</v>
      </c>
      <c r="D1003" s="8" t="s">
        <v>7875</v>
      </c>
      <c r="E1003" s="8" t="s">
        <v>7876</v>
      </c>
      <c r="F1003" s="8" t="s">
        <v>64</v>
      </c>
      <c r="G1003" s="8"/>
      <c r="H1003" s="8"/>
      <c r="I1003" s="7"/>
      <c r="J1003" s="8" t="s">
        <v>2157</v>
      </c>
      <c r="K1003" s="8" t="str">
        <f>VLOOKUP(payroll_active[[#This Row],[Works for Corrected Majority]],[1]!Table1[#Data],2,0)</f>
        <v>476549583</v>
      </c>
      <c r="L1003" s="8" t="s">
        <v>2157</v>
      </c>
      <c r="M1003" s="7" t="str">
        <f>VLOOKUP(payroll_active[[#This Row],[Works for Group -OLD]], [1]!all_groups[#All], 2, 0)</f>
        <v>476549583</v>
      </c>
      <c r="N1003" s="6" t="s">
        <v>63</v>
      </c>
      <c r="O1003" s="6" t="s">
        <v>62</v>
      </c>
      <c r="P1003" s="6" t="s">
        <v>69</v>
      </c>
      <c r="Q1003" s="7"/>
      <c r="R1003" s="9" t="s">
        <v>10461</v>
      </c>
      <c r="S1003" s="9" t="s">
        <v>10445</v>
      </c>
      <c r="T1003" s="9" t="s">
        <v>8512</v>
      </c>
      <c r="U1003" s="9" t="s">
        <v>10462</v>
      </c>
      <c r="V1003" s="9" t="s">
        <v>8501</v>
      </c>
      <c r="W1003" s="4"/>
      <c r="AI1003" s="4"/>
      <c r="AJ1003" s="4"/>
      <c r="AK1003" s="4"/>
    </row>
    <row r="1004" spans="1:37" x14ac:dyDescent="0.2">
      <c r="A1004" s="6" t="s">
        <v>7867</v>
      </c>
      <c r="B1004" s="7" t="str">
        <f>VLOOKUP(payroll_active[[#This Row],[Full Name]], [1]!all_ppl_post[#Data], 2, 0)</f>
        <v>476542541</v>
      </c>
      <c r="C1004" s="8" t="s">
        <v>7868</v>
      </c>
      <c r="D1004" s="8" t="s">
        <v>7869</v>
      </c>
      <c r="E1004" s="8" t="s">
        <v>7870</v>
      </c>
      <c r="F1004" s="8" t="s">
        <v>64</v>
      </c>
      <c r="G1004" s="8"/>
      <c r="H1004" s="8"/>
      <c r="I1004" s="7"/>
      <c r="J1004" s="8" t="s">
        <v>2157</v>
      </c>
      <c r="K1004" s="8" t="str">
        <f>VLOOKUP(payroll_active[[#This Row],[Works for Corrected Majority]],[1]!Table1[#Data],2,0)</f>
        <v>476549583</v>
      </c>
      <c r="L1004" s="8" t="s">
        <v>2157</v>
      </c>
      <c r="M1004" s="7" t="str">
        <f>VLOOKUP(payroll_active[[#This Row],[Works for Group -OLD]], [1]!all_groups[#All], 2, 0)</f>
        <v>476549583</v>
      </c>
      <c r="N1004" s="6" t="s">
        <v>63</v>
      </c>
      <c r="O1004" s="6" t="s">
        <v>62</v>
      </c>
      <c r="P1004" s="6" t="s">
        <v>69</v>
      </c>
      <c r="Q1004" s="7"/>
      <c r="R1004" s="9" t="s">
        <v>10464</v>
      </c>
      <c r="S1004" s="9" t="s">
        <v>10445</v>
      </c>
      <c r="T1004" s="9" t="s">
        <v>8512</v>
      </c>
      <c r="U1004" s="9" t="s">
        <v>10465</v>
      </c>
      <c r="V1004" s="9" t="s">
        <v>8501</v>
      </c>
      <c r="W1004" s="4"/>
      <c r="AI1004" s="4"/>
      <c r="AJ1004" s="4"/>
      <c r="AK1004" s="4"/>
    </row>
    <row r="1005" spans="1:37" x14ac:dyDescent="0.2">
      <c r="A1005" s="6" t="s">
        <v>7850</v>
      </c>
      <c r="B1005" s="7" t="str">
        <f>VLOOKUP(payroll_active[[#This Row],[Full Name]], [1]!all_ppl_post[#Data], 2, 0)</f>
        <v>476542549</v>
      </c>
      <c r="C1005" s="8" t="s">
        <v>7851</v>
      </c>
      <c r="D1005" s="8" t="s">
        <v>7852</v>
      </c>
      <c r="E1005" s="8" t="s">
        <v>7853</v>
      </c>
      <c r="F1005" s="8" t="s">
        <v>64</v>
      </c>
      <c r="G1005" s="8"/>
      <c r="H1005" s="8"/>
      <c r="I1005" s="7"/>
      <c r="J1005" s="8" t="s">
        <v>2157</v>
      </c>
      <c r="K1005" s="8" t="str">
        <f>VLOOKUP(payroll_active[[#This Row],[Works for Corrected Majority]],[1]!Table1[#Data],2,0)</f>
        <v>476549583</v>
      </c>
      <c r="L1005" s="8" t="s">
        <v>2157</v>
      </c>
      <c r="M1005" s="7" t="str">
        <f>VLOOKUP(payroll_active[[#This Row],[Works for Group -OLD]], [1]!all_groups[#All], 2, 0)</f>
        <v>476549583</v>
      </c>
      <c r="N1005" s="6" t="s">
        <v>63</v>
      </c>
      <c r="O1005" s="6" t="s">
        <v>62</v>
      </c>
      <c r="P1005" s="6" t="s">
        <v>69</v>
      </c>
      <c r="Q1005" s="7"/>
      <c r="R1005" s="9" t="s">
        <v>10468</v>
      </c>
      <c r="S1005" s="9" t="s">
        <v>10445</v>
      </c>
      <c r="T1005" s="9" t="s">
        <v>8512</v>
      </c>
      <c r="U1005" s="9" t="s">
        <v>10469</v>
      </c>
      <c r="V1005" s="9" t="s">
        <v>8501</v>
      </c>
      <c r="W1005" s="4"/>
      <c r="AI1005" s="4"/>
      <c r="AJ1005" s="4"/>
      <c r="AK1005" s="4"/>
    </row>
    <row r="1006" spans="1:37" x14ac:dyDescent="0.2">
      <c r="A1006" s="6" t="s">
        <v>7840</v>
      </c>
      <c r="B1006" s="7" t="str">
        <f>VLOOKUP(payroll_active[[#This Row],[Full Name]], [1]!all_ppl_post[#Data], 2, 0)</f>
        <v>476542559</v>
      </c>
      <c r="C1006" s="8" t="s">
        <v>7841</v>
      </c>
      <c r="D1006" s="8" t="s">
        <v>7842</v>
      </c>
      <c r="E1006" s="8" t="s">
        <v>7843</v>
      </c>
      <c r="F1006" s="8" t="s">
        <v>64</v>
      </c>
      <c r="G1006" s="8"/>
      <c r="H1006" s="8"/>
      <c r="I1006" s="7"/>
      <c r="J1006" s="8" t="s">
        <v>2157</v>
      </c>
      <c r="K1006" s="8" t="str">
        <f>VLOOKUP(payroll_active[[#This Row],[Works for Corrected Majority]],[1]!Table1[#Data],2,0)</f>
        <v>476549583</v>
      </c>
      <c r="L1006" s="8" t="s">
        <v>2157</v>
      </c>
      <c r="M1006" s="7" t="str">
        <f>VLOOKUP(payroll_active[[#This Row],[Works for Group -OLD]], [1]!all_groups[#All], 2, 0)</f>
        <v>476549583</v>
      </c>
      <c r="N1006" s="6" t="s">
        <v>63</v>
      </c>
      <c r="O1006" s="6" t="s">
        <v>62</v>
      </c>
      <c r="P1006" s="6" t="s">
        <v>69</v>
      </c>
      <c r="Q1006" s="7"/>
      <c r="R1006" s="9" t="s">
        <v>10470</v>
      </c>
      <c r="S1006" s="9" t="s">
        <v>10445</v>
      </c>
      <c r="T1006" s="9" t="s">
        <v>8512</v>
      </c>
      <c r="U1006" s="9" t="s">
        <v>10471</v>
      </c>
      <c r="V1006" s="9" t="s">
        <v>8501</v>
      </c>
      <c r="W1006" s="4"/>
      <c r="AI1006" s="4"/>
      <c r="AJ1006" s="4"/>
      <c r="AK1006" s="4"/>
    </row>
    <row r="1007" spans="1:37" x14ac:dyDescent="0.2">
      <c r="A1007" s="6" t="s">
        <v>6196</v>
      </c>
      <c r="B1007" s="7" t="str">
        <f>VLOOKUP(payroll_active[[#This Row],[Full Name]], [1]!all_ppl_post[#Data], 2, 0)</f>
        <v>476544552</v>
      </c>
      <c r="C1007" s="8" t="s">
        <v>2797</v>
      </c>
      <c r="D1007" s="8" t="s">
        <v>6197</v>
      </c>
      <c r="E1007" s="8" t="s">
        <v>6198</v>
      </c>
      <c r="F1007" s="8" t="s">
        <v>64</v>
      </c>
      <c r="G1007" s="8"/>
      <c r="H1007" s="8"/>
      <c r="I1007" s="7"/>
      <c r="J1007" s="8" t="s">
        <v>2157</v>
      </c>
      <c r="K1007" s="8" t="str">
        <f>VLOOKUP(payroll_active[[#This Row],[Works for Corrected Majority]],[1]!Table1[#Data],2,0)</f>
        <v>476549583</v>
      </c>
      <c r="L1007" s="8" t="s">
        <v>2157</v>
      </c>
      <c r="M1007" s="7" t="str">
        <f>VLOOKUP(payroll_active[[#This Row],[Works for Group -OLD]], [1]!all_groups[#All], 2, 0)</f>
        <v>476549583</v>
      </c>
      <c r="N1007" s="6" t="s">
        <v>63</v>
      </c>
      <c r="O1007" s="6" t="s">
        <v>62</v>
      </c>
      <c r="P1007" s="6" t="s">
        <v>69</v>
      </c>
      <c r="Q1007" s="7"/>
      <c r="R1007" s="9" t="s">
        <v>10454</v>
      </c>
      <c r="S1007" s="9" t="s">
        <v>10445</v>
      </c>
      <c r="T1007" s="9" t="s">
        <v>8512</v>
      </c>
      <c r="U1007" s="9" t="s">
        <v>10455</v>
      </c>
      <c r="V1007" s="9" t="s">
        <v>8501</v>
      </c>
      <c r="W1007" s="4"/>
      <c r="AI1007" s="4"/>
      <c r="AJ1007" s="4"/>
      <c r="AK1007" s="4"/>
    </row>
    <row r="1008" spans="1:37" x14ac:dyDescent="0.2">
      <c r="A1008" s="6" t="s">
        <v>6166</v>
      </c>
      <c r="B1008" s="7" t="str">
        <f>VLOOKUP(payroll_active[[#This Row],[Full Name]], [1]!all_ppl_post[#Data], 2, 0)</f>
        <v>476544589</v>
      </c>
      <c r="C1008" s="8" t="s">
        <v>6167</v>
      </c>
      <c r="D1008" s="8" t="s">
        <v>6168</v>
      </c>
      <c r="E1008" s="8" t="s">
        <v>6006</v>
      </c>
      <c r="F1008" s="8" t="s">
        <v>64</v>
      </c>
      <c r="G1008" s="8"/>
      <c r="H1008" s="8"/>
      <c r="I1008" s="7"/>
      <c r="J1008" s="8" t="s">
        <v>2157</v>
      </c>
      <c r="K1008" s="8" t="str">
        <f>VLOOKUP(payroll_active[[#This Row],[Works for Corrected Majority]],[1]!Table1[#Data],2,0)</f>
        <v>476549583</v>
      </c>
      <c r="L1008" s="8" t="s">
        <v>2157</v>
      </c>
      <c r="M1008" s="7" t="str">
        <f>VLOOKUP(payroll_active[[#This Row],[Works for Group -OLD]], [1]!all_groups[#All], 2, 0)</f>
        <v>476549583</v>
      </c>
      <c r="N1008" s="6" t="s">
        <v>63</v>
      </c>
      <c r="O1008" s="6" t="s">
        <v>62</v>
      </c>
      <c r="P1008" s="6" t="s">
        <v>69</v>
      </c>
      <c r="Q1008" s="7"/>
      <c r="R1008" s="9" t="s">
        <v>10456</v>
      </c>
      <c r="S1008" s="9" t="s">
        <v>10445</v>
      </c>
      <c r="T1008" s="9" t="s">
        <v>8512</v>
      </c>
      <c r="U1008" s="9" t="s">
        <v>10457</v>
      </c>
      <c r="V1008" s="9" t="s">
        <v>8501</v>
      </c>
      <c r="W1008" s="4"/>
      <c r="AI1008" s="4"/>
      <c r="AJ1008" s="4"/>
      <c r="AK1008" s="4"/>
    </row>
    <row r="1009" spans="1:37" x14ac:dyDescent="0.2">
      <c r="A1009" s="6" t="s">
        <v>6004</v>
      </c>
      <c r="B1009" s="7" t="str">
        <f>VLOOKUP(payroll_active[[#This Row],[Full Name]], [1]!all_ppl_post[#Data], 2, 0)</f>
        <v>476544813</v>
      </c>
      <c r="C1009" s="8" t="s">
        <v>6005</v>
      </c>
      <c r="D1009" s="8" t="s">
        <v>3699</v>
      </c>
      <c r="E1009" s="8" t="s">
        <v>6006</v>
      </c>
      <c r="F1009" s="8" t="s">
        <v>64</v>
      </c>
      <c r="G1009" s="8"/>
      <c r="H1009" s="8"/>
      <c r="I1009" s="7"/>
      <c r="J1009" s="8" t="s">
        <v>2157</v>
      </c>
      <c r="K1009" s="8" t="str">
        <f>VLOOKUP(payroll_active[[#This Row],[Works for Corrected Majority]],[1]!Table1[#Data],2,0)</f>
        <v>476549583</v>
      </c>
      <c r="L1009" s="8" t="s">
        <v>2157</v>
      </c>
      <c r="M1009" s="7" t="str">
        <f>VLOOKUP(payroll_active[[#This Row],[Works for Group -OLD]], [1]!all_groups[#All], 2, 0)</f>
        <v>476549583</v>
      </c>
      <c r="N1009" s="6" t="s">
        <v>63</v>
      </c>
      <c r="O1009" s="6" t="s">
        <v>62</v>
      </c>
      <c r="P1009" s="6" t="s">
        <v>69</v>
      </c>
      <c r="Q1009" s="7"/>
      <c r="R1009" s="9" t="s">
        <v>10463</v>
      </c>
      <c r="S1009" s="9" t="s">
        <v>10445</v>
      </c>
      <c r="T1009" s="9" t="s">
        <v>8512</v>
      </c>
      <c r="U1009" s="9" t="s">
        <v>10457</v>
      </c>
      <c r="V1009" s="9" t="s">
        <v>8501</v>
      </c>
      <c r="W1009" s="4"/>
      <c r="AI1009" s="4"/>
      <c r="AJ1009" s="4"/>
      <c r="AK1009" s="4"/>
    </row>
    <row r="1010" spans="1:37" x14ac:dyDescent="0.2">
      <c r="A1010" s="6" t="s">
        <v>3881</v>
      </c>
      <c r="B1010" s="7" t="str">
        <f>VLOOKUP(payroll_active[[#This Row],[Full Name]], [1]!all_ppl_post[#Data], 2, 0)</f>
        <v>567260608</v>
      </c>
      <c r="C1010" s="8" t="s">
        <v>3882</v>
      </c>
      <c r="D1010" s="8" t="s">
        <v>3883</v>
      </c>
      <c r="E1010" s="8" t="s">
        <v>3884</v>
      </c>
      <c r="F1010" s="8" t="s">
        <v>64</v>
      </c>
      <c r="G1010" s="8"/>
      <c r="H1010" s="8"/>
      <c r="I1010" s="7"/>
      <c r="J1010" s="8" t="s">
        <v>2157</v>
      </c>
      <c r="K1010" s="8" t="str">
        <f>VLOOKUP(payroll_active[[#This Row],[Works for Corrected Majority]],[1]!Table1[#Data],2,0)</f>
        <v>476549583</v>
      </c>
      <c r="L1010" s="8" t="s">
        <v>2157</v>
      </c>
      <c r="M1010" s="7" t="str">
        <f>VLOOKUP(payroll_active[[#This Row],[Works for Group -OLD]], [1]!all_groups[#All], 2, 0)</f>
        <v>476549583</v>
      </c>
      <c r="N1010" s="6" t="s">
        <v>63</v>
      </c>
      <c r="O1010" s="6" t="s">
        <v>62</v>
      </c>
      <c r="P1010" s="6" t="s">
        <v>69</v>
      </c>
      <c r="Q1010" s="7"/>
      <c r="R1010" s="9" t="s">
        <v>10444</v>
      </c>
      <c r="S1010" s="9" t="s">
        <v>10445</v>
      </c>
      <c r="T1010" s="9" t="s">
        <v>8512</v>
      </c>
      <c r="U1010" s="9" t="s">
        <v>10446</v>
      </c>
      <c r="V1010" s="9" t="s">
        <v>8501</v>
      </c>
      <c r="W1010" s="4"/>
      <c r="AI1010" s="4"/>
      <c r="AJ1010" s="4"/>
      <c r="AK1010" s="4"/>
    </row>
    <row r="1011" spans="1:37" x14ac:dyDescent="0.2">
      <c r="A1011" s="6" t="s">
        <v>3829</v>
      </c>
      <c r="B1011" s="7" t="str">
        <f>VLOOKUP(payroll_active[[#This Row],[Full Name]], [1]!all_ppl_post[#Data], 2, 0)</f>
        <v>567678541</v>
      </c>
      <c r="C1011" s="8" t="s">
        <v>3830</v>
      </c>
      <c r="D1011" s="8" t="s">
        <v>3562</v>
      </c>
      <c r="E1011" s="8" t="s">
        <v>3831</v>
      </c>
      <c r="F1011" s="8" t="s">
        <v>64</v>
      </c>
      <c r="G1011" s="8"/>
      <c r="H1011" s="8"/>
      <c r="I1011" s="7"/>
      <c r="J1011" s="8" t="s">
        <v>2157</v>
      </c>
      <c r="K1011" s="8" t="str">
        <f>VLOOKUP(payroll_active[[#This Row],[Works for Corrected Majority]],[1]!Table1[#Data],2,0)</f>
        <v>476549583</v>
      </c>
      <c r="L1011" s="8" t="s">
        <v>2157</v>
      </c>
      <c r="M1011" s="7" t="str">
        <f>VLOOKUP(payroll_active[[#This Row],[Works for Group -OLD]], [1]!all_groups[#All], 2, 0)</f>
        <v>476549583</v>
      </c>
      <c r="N1011" s="6" t="s">
        <v>63</v>
      </c>
      <c r="O1011" s="6" t="s">
        <v>62</v>
      </c>
      <c r="P1011" s="6" t="s">
        <v>69</v>
      </c>
      <c r="Q1011" s="7"/>
      <c r="R1011" s="9" t="s">
        <v>10466</v>
      </c>
      <c r="S1011" s="9" t="s">
        <v>10445</v>
      </c>
      <c r="T1011" s="9" t="s">
        <v>10467</v>
      </c>
      <c r="U1011" s="9" t="s">
        <v>10448</v>
      </c>
      <c r="V1011" s="9" t="s">
        <v>8501</v>
      </c>
      <c r="W1011" s="4"/>
      <c r="AI1011" s="4"/>
      <c r="AJ1011" s="4"/>
      <c r="AK1011" s="4"/>
    </row>
    <row r="1012" spans="1:37" x14ac:dyDescent="0.2">
      <c r="A1012" s="6" t="s">
        <v>2158</v>
      </c>
      <c r="B1012" s="7" t="str">
        <f>VLOOKUP(payroll_active[[#This Row],[Full Name]], [1]!all_ppl_post[#Data], 2, 0)</f>
        <v>681225378</v>
      </c>
      <c r="C1012" s="8" t="s">
        <v>2159</v>
      </c>
      <c r="D1012" s="8" t="s">
        <v>2160</v>
      </c>
      <c r="E1012" s="8" t="s">
        <v>2161</v>
      </c>
      <c r="F1012" s="8" t="s">
        <v>64</v>
      </c>
      <c r="G1012" s="8"/>
      <c r="H1012" s="8"/>
      <c r="I1012" s="7"/>
      <c r="J1012" s="8" t="s">
        <v>2157</v>
      </c>
      <c r="K1012" s="8" t="str">
        <f>VLOOKUP(payroll_active[[#This Row],[Works for Corrected Majority]],[1]!Table1[#Data],2,0)</f>
        <v>476549583</v>
      </c>
      <c r="L1012" s="8" t="s">
        <v>2157</v>
      </c>
      <c r="M1012" s="7" t="str">
        <f>VLOOKUP(payroll_active[[#This Row],[Works for Group -OLD]], [1]!all_groups[#All], 2, 0)</f>
        <v>476549583</v>
      </c>
      <c r="N1012" s="6" t="s">
        <v>63</v>
      </c>
      <c r="O1012" s="6" t="s">
        <v>62</v>
      </c>
      <c r="P1012" s="6" t="s">
        <v>69</v>
      </c>
      <c r="Q1012" s="7"/>
      <c r="R1012" s="9" t="s">
        <v>10449</v>
      </c>
      <c r="S1012" s="9" t="s">
        <v>10445</v>
      </c>
      <c r="T1012" s="9" t="s">
        <v>8512</v>
      </c>
      <c r="U1012" s="9" t="s">
        <v>10450</v>
      </c>
      <c r="V1012" s="9" t="s">
        <v>8501</v>
      </c>
      <c r="W1012" s="4"/>
      <c r="AI1012" s="4"/>
      <c r="AJ1012" s="4"/>
      <c r="AK1012" s="4"/>
    </row>
    <row r="1013" spans="1:37" x14ac:dyDescent="0.2">
      <c r="A1013" s="6" t="s">
        <v>65</v>
      </c>
      <c r="B1013" s="7" t="str">
        <f>VLOOKUP(payroll_active[[#This Row],[Full Name]], [1]!all_ppl_post[#Data], 2, 0)</f>
        <v>1042183624</v>
      </c>
      <c r="C1013" s="8" t="s">
        <v>66</v>
      </c>
      <c r="D1013" s="8" t="s">
        <v>67</v>
      </c>
      <c r="E1013" s="8" t="s">
        <v>68</v>
      </c>
      <c r="F1013" s="8" t="s">
        <v>64</v>
      </c>
      <c r="G1013" s="8"/>
      <c r="H1013" s="8"/>
      <c r="I1013" s="7"/>
      <c r="J1013" s="8" t="s">
        <v>61</v>
      </c>
      <c r="K1013" s="8" t="str">
        <f>VLOOKUP(payroll_active[[#This Row],[Works for Corrected Majority]],[1]!Table1[#Data],2,0)</f>
        <v>476549585</v>
      </c>
      <c r="L1013" s="8" t="s">
        <v>61</v>
      </c>
      <c r="M1013" s="7" t="str">
        <f>VLOOKUP(payroll_active[[#This Row],[Works for Group -OLD]], [1]!all_groups[#All], 2, 0)</f>
        <v>476549585</v>
      </c>
      <c r="N1013" s="6" t="s">
        <v>63</v>
      </c>
      <c r="O1013" s="6" t="s">
        <v>62</v>
      </c>
      <c r="P1013" s="6" t="s">
        <v>69</v>
      </c>
      <c r="Q1013" s="7"/>
      <c r="R1013" s="9" t="s">
        <v>10493</v>
      </c>
      <c r="S1013" s="9" t="s">
        <v>10473</v>
      </c>
      <c r="T1013" s="9" t="s">
        <v>8512</v>
      </c>
      <c r="U1013" s="9" t="s">
        <v>10494</v>
      </c>
      <c r="V1013" s="9" t="s">
        <v>8501</v>
      </c>
      <c r="W1013" s="4"/>
      <c r="AI1013" s="4"/>
      <c r="AJ1013" s="4"/>
      <c r="AK1013" s="4"/>
    </row>
    <row r="1014" spans="1:37" x14ac:dyDescent="0.2">
      <c r="A1014" s="6" t="s">
        <v>7835</v>
      </c>
      <c r="B1014" s="7" t="str">
        <f>VLOOKUP(payroll_active[[#This Row],[Full Name]], [1]!all_ppl_post[#Data], 2, 0)</f>
        <v>476542563</v>
      </c>
      <c r="C1014" s="8" t="s">
        <v>2147</v>
      </c>
      <c r="D1014" s="8" t="s">
        <v>7836</v>
      </c>
      <c r="E1014" s="8" t="s">
        <v>7837</v>
      </c>
      <c r="F1014" s="8" t="s">
        <v>64</v>
      </c>
      <c r="G1014" s="8"/>
      <c r="H1014" s="8"/>
      <c r="I1014" s="7"/>
      <c r="J1014" s="8" t="s">
        <v>61</v>
      </c>
      <c r="K1014" s="8" t="str">
        <f>VLOOKUP(payroll_active[[#This Row],[Works for Corrected Majority]],[1]!Table1[#Data],2,0)</f>
        <v>476549585</v>
      </c>
      <c r="L1014" s="8" t="s">
        <v>61</v>
      </c>
      <c r="M1014" s="7" t="str">
        <f>VLOOKUP(payroll_active[[#This Row],[Works for Group -OLD]], [1]!all_groups[#All], 2, 0)</f>
        <v>476549585</v>
      </c>
      <c r="N1014" s="6" t="s">
        <v>63</v>
      </c>
      <c r="O1014" s="6" t="s">
        <v>62</v>
      </c>
      <c r="P1014" s="6" t="s">
        <v>69</v>
      </c>
      <c r="Q1014" s="7"/>
      <c r="R1014" s="9" t="s">
        <v>10479</v>
      </c>
      <c r="S1014" s="9" t="s">
        <v>10473</v>
      </c>
      <c r="T1014" s="9" t="s">
        <v>8512</v>
      </c>
      <c r="U1014" s="9" t="s">
        <v>10480</v>
      </c>
      <c r="V1014" s="9" t="s">
        <v>8501</v>
      </c>
      <c r="W1014" s="4"/>
      <c r="AI1014" s="4"/>
      <c r="AJ1014" s="4"/>
      <c r="AK1014" s="4"/>
    </row>
    <row r="1015" spans="1:37" x14ac:dyDescent="0.2">
      <c r="A1015" s="6" t="s">
        <v>7829</v>
      </c>
      <c r="B1015" s="7" t="str">
        <f>VLOOKUP(payroll_active[[#This Row],[Full Name]], [1]!all_ppl_post[#Data], 2, 0)</f>
        <v>476542567</v>
      </c>
      <c r="C1015" s="8" t="s">
        <v>7830</v>
      </c>
      <c r="D1015" s="8" t="s">
        <v>7831</v>
      </c>
      <c r="E1015" s="8" t="s">
        <v>7832</v>
      </c>
      <c r="F1015" s="8" t="s">
        <v>64</v>
      </c>
      <c r="G1015" s="8"/>
      <c r="H1015" s="8"/>
      <c r="I1015" s="7"/>
      <c r="J1015" s="8" t="s">
        <v>61</v>
      </c>
      <c r="K1015" s="8" t="str">
        <f>VLOOKUP(payroll_active[[#This Row],[Works for Corrected Majority]],[1]!Table1[#Data],2,0)</f>
        <v>476549585</v>
      </c>
      <c r="L1015" s="8" t="s">
        <v>61</v>
      </c>
      <c r="M1015" s="7" t="str">
        <f>VLOOKUP(payroll_active[[#This Row],[Works for Group -OLD]], [1]!all_groups[#All], 2, 0)</f>
        <v>476549585</v>
      </c>
      <c r="N1015" s="6" t="s">
        <v>63</v>
      </c>
      <c r="O1015" s="6" t="s">
        <v>62</v>
      </c>
      <c r="P1015" s="6" t="s">
        <v>69</v>
      </c>
      <c r="Q1015" s="7"/>
      <c r="R1015" s="9" t="s">
        <v>10481</v>
      </c>
      <c r="S1015" s="9" t="s">
        <v>10473</v>
      </c>
      <c r="T1015" s="9" t="s">
        <v>8512</v>
      </c>
      <c r="U1015" s="9" t="s">
        <v>10482</v>
      </c>
      <c r="V1015" s="9" t="s">
        <v>8501</v>
      </c>
      <c r="W1015" s="4"/>
      <c r="AI1015" s="4"/>
      <c r="AJ1015" s="4"/>
      <c r="AK1015" s="4"/>
    </row>
    <row r="1016" spans="1:37" x14ac:dyDescent="0.2">
      <c r="A1016" s="6" t="s">
        <v>7819</v>
      </c>
      <c r="B1016" s="7" t="str">
        <f>VLOOKUP(payroll_active[[#This Row],[Full Name]], [1]!all_ppl_post[#Data], 2, 0)</f>
        <v>476542578</v>
      </c>
      <c r="C1016" s="8" t="s">
        <v>4469</v>
      </c>
      <c r="D1016" s="8" t="s">
        <v>3734</v>
      </c>
      <c r="E1016" s="8" t="s">
        <v>7820</v>
      </c>
      <c r="F1016" s="8" t="s">
        <v>64</v>
      </c>
      <c r="G1016" s="8"/>
      <c r="H1016" s="8"/>
      <c r="I1016" s="7"/>
      <c r="J1016" s="8" t="s">
        <v>61</v>
      </c>
      <c r="K1016" s="8" t="str">
        <f>VLOOKUP(payroll_active[[#This Row],[Works for Corrected Majority]],[1]!Table1[#Data],2,0)</f>
        <v>476549585</v>
      </c>
      <c r="L1016" s="8" t="s">
        <v>61</v>
      </c>
      <c r="M1016" s="7" t="str">
        <f>VLOOKUP(payroll_active[[#This Row],[Works for Group -OLD]], [1]!all_groups[#All], 2, 0)</f>
        <v>476549585</v>
      </c>
      <c r="N1016" s="6" t="s">
        <v>63</v>
      </c>
      <c r="O1016" s="6" t="s">
        <v>62</v>
      </c>
      <c r="P1016" s="6" t="s">
        <v>69</v>
      </c>
      <c r="Q1016" s="7"/>
      <c r="R1016" s="9" t="s">
        <v>10485</v>
      </c>
      <c r="S1016" s="9" t="s">
        <v>10473</v>
      </c>
      <c r="T1016" s="9" t="s">
        <v>8512</v>
      </c>
      <c r="U1016" s="9" t="s">
        <v>10486</v>
      </c>
      <c r="V1016" s="9" t="s">
        <v>8501</v>
      </c>
      <c r="W1016" s="4"/>
      <c r="AI1016" s="4"/>
      <c r="AJ1016" s="4"/>
      <c r="AK1016" s="4"/>
    </row>
    <row r="1017" spans="1:37" x14ac:dyDescent="0.2">
      <c r="A1017" s="6" t="s">
        <v>7810</v>
      </c>
      <c r="B1017" s="7" t="str">
        <f>VLOOKUP(payroll_active[[#This Row],[Full Name]], [1]!all_ppl_post[#Data], 2, 0)</f>
        <v>476542587</v>
      </c>
      <c r="C1017" s="8" t="s">
        <v>575</v>
      </c>
      <c r="D1017" s="8" t="s">
        <v>7811</v>
      </c>
      <c r="E1017" s="8" t="s">
        <v>7812</v>
      </c>
      <c r="F1017" s="8" t="s">
        <v>64</v>
      </c>
      <c r="G1017" s="8"/>
      <c r="H1017" s="8"/>
      <c r="I1017" s="7"/>
      <c r="J1017" s="8" t="s">
        <v>61</v>
      </c>
      <c r="K1017" s="8" t="str">
        <f>VLOOKUP(payroll_active[[#This Row],[Works for Corrected Majority]],[1]!Table1[#Data],2,0)</f>
        <v>476549585</v>
      </c>
      <c r="L1017" s="8" t="s">
        <v>61</v>
      </c>
      <c r="M1017" s="7" t="str">
        <f>VLOOKUP(payroll_active[[#This Row],[Works for Group -OLD]], [1]!all_groups[#All], 2, 0)</f>
        <v>476549585</v>
      </c>
      <c r="N1017" s="6" t="s">
        <v>63</v>
      </c>
      <c r="O1017" s="6" t="s">
        <v>62</v>
      </c>
      <c r="P1017" s="6" t="s">
        <v>69</v>
      </c>
      <c r="Q1017" s="7"/>
      <c r="R1017" s="9" t="s">
        <v>10487</v>
      </c>
      <c r="S1017" s="9" t="s">
        <v>10473</v>
      </c>
      <c r="T1017" s="9" t="s">
        <v>8512</v>
      </c>
      <c r="U1017" s="9" t="s">
        <v>10488</v>
      </c>
      <c r="V1017" s="9" t="s">
        <v>8501</v>
      </c>
      <c r="W1017" s="4"/>
      <c r="AI1017" s="4"/>
      <c r="AJ1017" s="4"/>
      <c r="AK1017" s="4"/>
    </row>
    <row r="1018" spans="1:37" x14ac:dyDescent="0.2">
      <c r="A1018" s="6" t="s">
        <v>6127</v>
      </c>
      <c r="B1018" s="7" t="str">
        <f>VLOOKUP(payroll_active[[#This Row],[Full Name]], [1]!all_ppl_post[#Data], 2, 0)</f>
        <v>476544620</v>
      </c>
      <c r="C1018" s="8" t="s">
        <v>6128</v>
      </c>
      <c r="D1018" s="8" t="s">
        <v>6129</v>
      </c>
      <c r="E1018" s="8" t="s">
        <v>6130</v>
      </c>
      <c r="F1018" s="8" t="s">
        <v>64</v>
      </c>
      <c r="G1018" s="8"/>
      <c r="H1018" s="8"/>
      <c r="I1018" s="7"/>
      <c r="J1018" s="8" t="s">
        <v>61</v>
      </c>
      <c r="K1018" s="8" t="str">
        <f>VLOOKUP(payroll_active[[#This Row],[Works for Corrected Majority]],[1]!Table1[#Data],2,0)</f>
        <v>476549585</v>
      </c>
      <c r="L1018" s="8" t="s">
        <v>61</v>
      </c>
      <c r="M1018" s="7" t="str">
        <f>VLOOKUP(payroll_active[[#This Row],[Works for Group -OLD]], [1]!all_groups[#All], 2, 0)</f>
        <v>476549585</v>
      </c>
      <c r="N1018" s="6" t="s">
        <v>63</v>
      </c>
      <c r="O1018" s="6" t="s">
        <v>62</v>
      </c>
      <c r="P1018" s="6" t="s">
        <v>69</v>
      </c>
      <c r="Q1018" s="7"/>
      <c r="R1018" s="9" t="s">
        <v>10472</v>
      </c>
      <c r="S1018" s="9" t="s">
        <v>10473</v>
      </c>
      <c r="T1018" s="9" t="s">
        <v>8512</v>
      </c>
      <c r="U1018" s="9" t="s">
        <v>10474</v>
      </c>
      <c r="V1018" s="9" t="s">
        <v>8501</v>
      </c>
      <c r="W1018" s="4"/>
      <c r="AI1018" s="4"/>
      <c r="AJ1018" s="4"/>
      <c r="AK1018" s="4"/>
    </row>
    <row r="1019" spans="1:37" x14ac:dyDescent="0.2">
      <c r="A1019" s="6" t="s">
        <v>6083</v>
      </c>
      <c r="B1019" s="7" t="str">
        <f>VLOOKUP(payroll_active[[#This Row],[Full Name]], [1]!all_ppl_post[#Data], 2, 0)</f>
        <v>476544652</v>
      </c>
      <c r="C1019" s="8" t="s">
        <v>6084</v>
      </c>
      <c r="D1019" s="8" t="s">
        <v>6085</v>
      </c>
      <c r="E1019" s="8" t="s">
        <v>6086</v>
      </c>
      <c r="F1019" s="8" t="s">
        <v>64</v>
      </c>
      <c r="G1019" s="8"/>
      <c r="H1019" s="8"/>
      <c r="I1019" s="7"/>
      <c r="J1019" s="8" t="s">
        <v>61</v>
      </c>
      <c r="K1019" s="8" t="str">
        <f>VLOOKUP(payroll_active[[#This Row],[Works for Corrected Majority]],[1]!Table1[#Data],2,0)</f>
        <v>476549585</v>
      </c>
      <c r="L1019" s="8" t="s">
        <v>61</v>
      </c>
      <c r="M1019" s="7" t="str">
        <f>VLOOKUP(payroll_active[[#This Row],[Works for Group -OLD]], [1]!all_groups[#All], 2, 0)</f>
        <v>476549585</v>
      </c>
      <c r="N1019" s="6" t="s">
        <v>63</v>
      </c>
      <c r="O1019" s="6" t="s">
        <v>62</v>
      </c>
      <c r="P1019" s="6" t="s">
        <v>69</v>
      </c>
      <c r="Q1019" s="7"/>
      <c r="R1019" s="9" t="s">
        <v>10477</v>
      </c>
      <c r="S1019" s="9" t="s">
        <v>10473</v>
      </c>
      <c r="T1019" s="9" t="s">
        <v>8512</v>
      </c>
      <c r="U1019" s="9" t="s">
        <v>10478</v>
      </c>
      <c r="V1019" s="9" t="s">
        <v>8501</v>
      </c>
      <c r="W1019" s="4"/>
      <c r="AI1019" s="4"/>
      <c r="AJ1019" s="4"/>
      <c r="AK1019" s="4"/>
    </row>
    <row r="1020" spans="1:37" x14ac:dyDescent="0.2">
      <c r="A1020" s="6" t="s">
        <v>6027</v>
      </c>
      <c r="B1020" s="7" t="str">
        <f>VLOOKUP(payroll_active[[#This Row],[Full Name]], [1]!all_ppl_post[#Data], 2, 0)</f>
        <v>476544772</v>
      </c>
      <c r="C1020" s="8" t="s">
        <v>2705</v>
      </c>
      <c r="D1020" s="8" t="s">
        <v>6028</v>
      </c>
      <c r="E1020" s="8" t="s">
        <v>6029</v>
      </c>
      <c r="F1020" s="8" t="s">
        <v>64</v>
      </c>
      <c r="G1020" s="8"/>
      <c r="H1020" s="8"/>
      <c r="I1020" s="7"/>
      <c r="J1020" s="8" t="s">
        <v>61</v>
      </c>
      <c r="K1020" s="8" t="str">
        <f>VLOOKUP(payroll_active[[#This Row],[Works for Corrected Majority]],[1]!Table1[#Data],2,0)</f>
        <v>476549585</v>
      </c>
      <c r="L1020" s="8" t="s">
        <v>61</v>
      </c>
      <c r="M1020" s="7" t="str">
        <f>VLOOKUP(payroll_active[[#This Row],[Works for Group -OLD]], [1]!all_groups[#All], 2, 0)</f>
        <v>476549585</v>
      </c>
      <c r="N1020" s="6" t="s">
        <v>63</v>
      </c>
      <c r="O1020" s="6" t="s">
        <v>62</v>
      </c>
      <c r="P1020" s="6" t="s">
        <v>69</v>
      </c>
      <c r="Q1020" s="7"/>
      <c r="R1020" s="9" t="s">
        <v>10483</v>
      </c>
      <c r="S1020" s="9" t="s">
        <v>10473</v>
      </c>
      <c r="T1020" s="9" t="s">
        <v>8512</v>
      </c>
      <c r="U1020" s="9" t="s">
        <v>10484</v>
      </c>
      <c r="V1020" s="9" t="s">
        <v>8501</v>
      </c>
      <c r="W1020" s="4"/>
      <c r="AI1020" s="4"/>
      <c r="AJ1020" s="4"/>
      <c r="AK1020" s="4"/>
    </row>
    <row r="1021" spans="1:37" x14ac:dyDescent="0.2">
      <c r="A1021" s="6" t="s">
        <v>5814</v>
      </c>
      <c r="B1021" s="7" t="str">
        <f>VLOOKUP(payroll_active[[#This Row],[Full Name]], [1]!all_ppl_post[#Data], 2, 0)</f>
        <v>476544981</v>
      </c>
      <c r="C1021" s="8" t="s">
        <v>5815</v>
      </c>
      <c r="D1021" s="8" t="s">
        <v>5816</v>
      </c>
      <c r="E1021" s="8" t="s">
        <v>5817</v>
      </c>
      <c r="F1021" s="8" t="s">
        <v>64</v>
      </c>
      <c r="G1021" s="8"/>
      <c r="H1021" s="8"/>
      <c r="I1021" s="7"/>
      <c r="J1021" s="8" t="s">
        <v>61</v>
      </c>
      <c r="K1021" s="8" t="str">
        <f>VLOOKUP(payroll_active[[#This Row],[Works for Corrected Majority]],[1]!Table1[#Data],2,0)</f>
        <v>476549585</v>
      </c>
      <c r="L1021" s="8" t="s">
        <v>61</v>
      </c>
      <c r="M1021" s="7" t="str">
        <f>VLOOKUP(payroll_active[[#This Row],[Works for Group -OLD]], [1]!all_groups[#All], 2, 0)</f>
        <v>476549585</v>
      </c>
      <c r="N1021" s="6" t="s">
        <v>63</v>
      </c>
      <c r="O1021" s="6" t="s">
        <v>62</v>
      </c>
      <c r="P1021" s="6" t="s">
        <v>69</v>
      </c>
      <c r="Q1021" s="7"/>
      <c r="R1021" s="9" t="s">
        <v>10489</v>
      </c>
      <c r="S1021" s="9" t="s">
        <v>10473</v>
      </c>
      <c r="T1021" s="9" t="s">
        <v>8512</v>
      </c>
      <c r="U1021" s="9" t="s">
        <v>10490</v>
      </c>
      <c r="V1021" s="9" t="s">
        <v>8501</v>
      </c>
      <c r="W1021" s="4"/>
      <c r="AI1021" s="4"/>
      <c r="AJ1021" s="4"/>
      <c r="AK1021" s="4"/>
    </row>
    <row r="1022" spans="1:37" x14ac:dyDescent="0.2">
      <c r="A1022" s="6" t="s">
        <v>5737</v>
      </c>
      <c r="B1022" s="7" t="str">
        <f>VLOOKUP(payroll_active[[#This Row],[Full Name]], [1]!all_ppl_post[#Data], 2, 0)</f>
        <v>476545035</v>
      </c>
      <c r="C1022" s="8" t="s">
        <v>5738</v>
      </c>
      <c r="D1022" s="8" t="s">
        <v>5739</v>
      </c>
      <c r="E1022" s="8" t="s">
        <v>5740</v>
      </c>
      <c r="F1022" s="8" t="s">
        <v>64</v>
      </c>
      <c r="G1022" s="8"/>
      <c r="H1022" s="8"/>
      <c r="I1022" s="7"/>
      <c r="J1022" s="8" t="s">
        <v>61</v>
      </c>
      <c r="K1022" s="8" t="str">
        <f>VLOOKUP(payroll_active[[#This Row],[Works for Corrected Majority]],[1]!Table1[#Data],2,0)</f>
        <v>476549585</v>
      </c>
      <c r="L1022" s="8" t="s">
        <v>61</v>
      </c>
      <c r="M1022" s="7" t="str">
        <f>VLOOKUP(payroll_active[[#This Row],[Works for Group -OLD]], [1]!all_groups[#All], 2, 0)</f>
        <v>476549585</v>
      </c>
      <c r="N1022" s="6" t="s">
        <v>63</v>
      </c>
      <c r="O1022" s="6" t="s">
        <v>62</v>
      </c>
      <c r="P1022" s="6" t="s">
        <v>69</v>
      </c>
      <c r="Q1022" s="7"/>
      <c r="R1022" s="9" t="s">
        <v>10491</v>
      </c>
      <c r="S1022" s="9" t="s">
        <v>10473</v>
      </c>
      <c r="T1022" s="9" t="s">
        <v>8512</v>
      </c>
      <c r="U1022" s="9" t="s">
        <v>10492</v>
      </c>
      <c r="V1022" s="9" t="s">
        <v>8501</v>
      </c>
      <c r="W1022" s="4"/>
      <c r="AI1022" s="4"/>
      <c r="AJ1022" s="4"/>
      <c r="AK1022" s="4"/>
    </row>
    <row r="1023" spans="1:37" x14ac:dyDescent="0.2">
      <c r="A1023" s="6" t="s">
        <v>2151</v>
      </c>
      <c r="B1023" s="7" t="str">
        <f>VLOOKUP(payroll_active[[#This Row],[Full Name]], [1]!all_ppl_post[#Data], 2, 0)</f>
        <v>681225379</v>
      </c>
      <c r="C1023" s="8" t="s">
        <v>2152</v>
      </c>
      <c r="D1023" s="8" t="s">
        <v>2153</v>
      </c>
      <c r="E1023" s="8" t="s">
        <v>2154</v>
      </c>
      <c r="F1023" s="8" t="s">
        <v>64</v>
      </c>
      <c r="G1023" s="8"/>
      <c r="H1023" s="8"/>
      <c r="I1023" s="7"/>
      <c r="J1023" s="8" t="s">
        <v>61</v>
      </c>
      <c r="K1023" s="8" t="str">
        <f>VLOOKUP(payroll_active[[#This Row],[Works for Corrected Majority]],[1]!Table1[#Data],2,0)</f>
        <v>476549585</v>
      </c>
      <c r="L1023" s="8" t="s">
        <v>61</v>
      </c>
      <c r="M1023" s="7" t="str">
        <f>VLOOKUP(payroll_active[[#This Row],[Works for Group -OLD]], [1]!all_groups[#All], 2, 0)</f>
        <v>476549585</v>
      </c>
      <c r="N1023" s="6" t="s">
        <v>63</v>
      </c>
      <c r="O1023" s="6" t="s">
        <v>62</v>
      </c>
      <c r="P1023" s="6" t="s">
        <v>69</v>
      </c>
      <c r="Q1023" s="7"/>
      <c r="R1023" s="9" t="s">
        <v>10475</v>
      </c>
      <c r="S1023" s="9" t="s">
        <v>10473</v>
      </c>
      <c r="T1023" s="9" t="s">
        <v>8512</v>
      </c>
      <c r="U1023" s="9" t="s">
        <v>10476</v>
      </c>
      <c r="V1023" s="9" t="s">
        <v>8501</v>
      </c>
      <c r="W1023" s="4"/>
      <c r="AI1023" s="4"/>
      <c r="AJ1023" s="4"/>
      <c r="AK1023" s="4"/>
    </row>
    <row r="1024" spans="1:37" x14ac:dyDescent="0.2">
      <c r="A1024" s="6" t="s">
        <v>7800</v>
      </c>
      <c r="B1024" s="7" t="str">
        <f>VLOOKUP(payroll_active[[#This Row],[Full Name]], [1]!all_ppl_post[#Data], 2, 0)</f>
        <v>476542589</v>
      </c>
      <c r="C1024" s="8" t="s">
        <v>2068</v>
      </c>
      <c r="D1024" s="8" t="s">
        <v>7801</v>
      </c>
      <c r="E1024" s="8" t="s">
        <v>7792</v>
      </c>
      <c r="F1024" s="8" t="s">
        <v>64</v>
      </c>
      <c r="G1024" s="8"/>
      <c r="H1024" s="8"/>
      <c r="I1024" s="7"/>
      <c r="J1024" s="8" t="s">
        <v>3834</v>
      </c>
      <c r="K1024" s="8" t="str">
        <f>VLOOKUP(payroll_active[[#This Row],[Works for Corrected Majority]],[1]!Table1[#Data],2,0)</f>
        <v>476549588</v>
      </c>
      <c r="L1024" s="8" t="s">
        <v>3834</v>
      </c>
      <c r="M1024" s="7" t="str">
        <f>VLOOKUP(payroll_active[[#This Row],[Works for Group -OLD]], [1]!all_groups[#All], 2, 0)</f>
        <v>476549588</v>
      </c>
      <c r="N1024" s="6" t="s">
        <v>63</v>
      </c>
      <c r="O1024" s="6" t="s">
        <v>62</v>
      </c>
      <c r="P1024" s="6" t="s">
        <v>69</v>
      </c>
      <c r="Q1024" s="7"/>
      <c r="R1024" s="9" t="s">
        <v>10521</v>
      </c>
      <c r="S1024" s="9" t="s">
        <v>10522</v>
      </c>
      <c r="T1024" s="9" t="s">
        <v>8509</v>
      </c>
      <c r="U1024" s="9" t="s">
        <v>10523</v>
      </c>
      <c r="V1024" s="9" t="s">
        <v>9186</v>
      </c>
      <c r="W1024" s="4"/>
      <c r="AI1024" s="4"/>
      <c r="AJ1024" s="4"/>
      <c r="AK1024" s="4"/>
    </row>
    <row r="1025" spans="1:37" x14ac:dyDescent="0.2">
      <c r="A1025" s="6" t="s">
        <v>7790</v>
      </c>
      <c r="B1025" s="7" t="str">
        <f>VLOOKUP(payroll_active[[#This Row],[Full Name]], [1]!all_ppl_post[#Data], 2, 0)</f>
        <v>476542596</v>
      </c>
      <c r="C1025" s="8" t="s">
        <v>6903</v>
      </c>
      <c r="D1025" s="8" t="s">
        <v>7791</v>
      </c>
      <c r="E1025" s="8" t="s">
        <v>7792</v>
      </c>
      <c r="F1025" s="8" t="s">
        <v>64</v>
      </c>
      <c r="G1025" s="8"/>
      <c r="H1025" s="8"/>
      <c r="I1025" s="7"/>
      <c r="J1025" s="8" t="s">
        <v>3834</v>
      </c>
      <c r="K1025" s="8" t="str">
        <f>VLOOKUP(payroll_active[[#This Row],[Works for Corrected Majority]],[1]!Table1[#Data],2,0)</f>
        <v>476549588</v>
      </c>
      <c r="L1025" s="8" t="s">
        <v>3834</v>
      </c>
      <c r="M1025" s="7" t="str">
        <f>VLOOKUP(payroll_active[[#This Row],[Works for Group -OLD]], [1]!all_groups[#All], 2, 0)</f>
        <v>476549588</v>
      </c>
      <c r="N1025" s="6" t="s">
        <v>63</v>
      </c>
      <c r="O1025" s="6" t="s">
        <v>62</v>
      </c>
      <c r="P1025" s="6" t="s">
        <v>69</v>
      </c>
      <c r="Q1025" s="7"/>
      <c r="R1025" s="9" t="s">
        <v>10524</v>
      </c>
      <c r="S1025" s="9" t="s">
        <v>10522</v>
      </c>
      <c r="T1025" s="9" t="s">
        <v>8512</v>
      </c>
      <c r="U1025" s="9" t="s">
        <v>10523</v>
      </c>
      <c r="V1025" s="9" t="s">
        <v>9186</v>
      </c>
      <c r="W1025" s="4"/>
      <c r="AI1025" s="4"/>
      <c r="AJ1025" s="4"/>
      <c r="AK1025" s="4"/>
    </row>
    <row r="1026" spans="1:37" x14ac:dyDescent="0.2">
      <c r="A1026" s="6" t="s">
        <v>3835</v>
      </c>
      <c r="B1026" s="7" t="str">
        <f>VLOOKUP(payroll_active[[#This Row],[Full Name]], [1]!all_ppl_post[#Data], 2, 0)</f>
        <v>567678540</v>
      </c>
      <c r="C1026" s="8" t="s">
        <v>2505</v>
      </c>
      <c r="D1026" s="8" t="s">
        <v>3836</v>
      </c>
      <c r="E1026" s="8" t="s">
        <v>3837</v>
      </c>
      <c r="F1026" s="8" t="s">
        <v>64</v>
      </c>
      <c r="G1026" s="8"/>
      <c r="H1026" s="8"/>
      <c r="I1026" s="7"/>
      <c r="J1026" s="8" t="s">
        <v>3834</v>
      </c>
      <c r="K1026" s="8" t="str">
        <f>VLOOKUP(payroll_active[[#This Row],[Works for Corrected Majority]],[1]!Table1[#Data],2,0)</f>
        <v>476549588</v>
      </c>
      <c r="L1026" s="8" t="s">
        <v>3834</v>
      </c>
      <c r="M1026" s="7" t="str">
        <f>VLOOKUP(payroll_active[[#This Row],[Works for Group -OLD]], [1]!all_groups[#All], 2, 0)</f>
        <v>476549588</v>
      </c>
      <c r="N1026" s="6" t="s">
        <v>63</v>
      </c>
      <c r="O1026" s="6" t="s">
        <v>62</v>
      </c>
      <c r="P1026" s="6" t="s">
        <v>69</v>
      </c>
      <c r="Q1026" s="7"/>
      <c r="R1026" s="9" t="s">
        <v>10525</v>
      </c>
      <c r="S1026" s="9" t="s">
        <v>10522</v>
      </c>
      <c r="T1026" s="9" t="s">
        <v>8509</v>
      </c>
      <c r="U1026" s="9" t="s">
        <v>10526</v>
      </c>
      <c r="V1026" s="9" t="s">
        <v>9186</v>
      </c>
      <c r="W1026" s="4"/>
      <c r="AI1026" s="4"/>
      <c r="AJ1026" s="4"/>
      <c r="AK1026" s="4"/>
    </row>
    <row r="1027" spans="1:37" x14ac:dyDescent="0.2">
      <c r="A1027" s="6" t="s">
        <v>279</v>
      </c>
      <c r="B1027" s="7" t="str">
        <f>VLOOKUP(payroll_active[[#This Row],[Full Name]], [1]!all_ppl_post[#Data], 2, 0)</f>
        <v>1042183552</v>
      </c>
      <c r="C1027" s="8" t="s">
        <v>280</v>
      </c>
      <c r="D1027" s="8" t="s">
        <v>281</v>
      </c>
      <c r="E1027" s="8" t="s">
        <v>142</v>
      </c>
      <c r="F1027" s="8" t="s">
        <v>64</v>
      </c>
      <c r="G1027" s="8"/>
      <c r="H1027" s="8"/>
      <c r="I1027" s="7"/>
      <c r="J1027" s="8" t="s">
        <v>10009</v>
      </c>
      <c r="K1027" s="8" t="str">
        <f>VLOOKUP(payroll_active[[#This Row],[Works for Corrected Majority]],[1]!Table1[#Data],2,0)</f>
        <v>567259753</v>
      </c>
      <c r="L1027" s="8" t="s">
        <v>10009</v>
      </c>
      <c r="M1027" s="7" t="str">
        <f>VLOOKUP(payroll_active[[#This Row],[Works for Group -OLD]], [1]!all_groups[#All], 2, 0)</f>
        <v>567259753</v>
      </c>
      <c r="N1027" s="6" t="s">
        <v>63</v>
      </c>
      <c r="O1027" s="6" t="s">
        <v>62</v>
      </c>
      <c r="P1027" s="6" t="s">
        <v>69</v>
      </c>
      <c r="Q1027" s="7"/>
      <c r="R1027" s="9" t="s">
        <v>10010</v>
      </c>
      <c r="S1027" s="9" t="s">
        <v>10011</v>
      </c>
      <c r="T1027" s="9" t="s">
        <v>8512</v>
      </c>
      <c r="U1027" s="9" t="s">
        <v>10012</v>
      </c>
      <c r="V1027" s="9" t="s">
        <v>8501</v>
      </c>
      <c r="W1027" s="4"/>
      <c r="AI1027" s="4"/>
      <c r="AJ1027" s="4"/>
      <c r="AK1027" s="4"/>
    </row>
    <row r="1028" spans="1:37" x14ac:dyDescent="0.2">
      <c r="A1028" s="6" t="s">
        <v>274</v>
      </c>
      <c r="B1028" s="7" t="str">
        <f>VLOOKUP(payroll_active[[#This Row],[Full Name]], [1]!all_ppl_post[#Data], 2, 0)</f>
        <v>1042183554</v>
      </c>
      <c r="C1028" s="8" t="s">
        <v>275</v>
      </c>
      <c r="D1028" s="8" t="s">
        <v>276</v>
      </c>
      <c r="E1028" s="8" t="s">
        <v>142</v>
      </c>
      <c r="F1028" s="8" t="s">
        <v>64</v>
      </c>
      <c r="G1028" s="8"/>
      <c r="H1028" s="8"/>
      <c r="I1028" s="7"/>
      <c r="J1028" s="8" t="s">
        <v>10009</v>
      </c>
      <c r="K1028" s="8" t="str">
        <f>VLOOKUP(payroll_active[[#This Row],[Works for Corrected Majority]],[1]!Table1[#Data],2,0)</f>
        <v>567259753</v>
      </c>
      <c r="L1028" s="8" t="s">
        <v>10009</v>
      </c>
      <c r="M1028" s="7" t="str">
        <f>VLOOKUP(payroll_active[[#This Row],[Works for Group -OLD]], [1]!all_groups[#All], 2, 0)</f>
        <v>567259753</v>
      </c>
      <c r="N1028" s="6" t="s">
        <v>63</v>
      </c>
      <c r="O1028" s="6" t="s">
        <v>62</v>
      </c>
      <c r="P1028" s="6" t="s">
        <v>69</v>
      </c>
      <c r="Q1028" s="7"/>
      <c r="R1028" s="9" t="s">
        <v>10013</v>
      </c>
      <c r="S1028" s="9" t="s">
        <v>10011</v>
      </c>
      <c r="T1028" s="9" t="s">
        <v>8512</v>
      </c>
      <c r="U1028" s="9" t="s">
        <v>10012</v>
      </c>
      <c r="V1028" s="9" t="s">
        <v>8501</v>
      </c>
      <c r="W1028" s="4"/>
      <c r="AI1028" s="4"/>
      <c r="AJ1028" s="4"/>
      <c r="AK1028" s="4"/>
    </row>
    <row r="1029" spans="1:37" x14ac:dyDescent="0.2">
      <c r="A1029" s="6" t="s">
        <v>269</v>
      </c>
      <c r="B1029" s="7" t="str">
        <f>VLOOKUP(payroll_active[[#This Row],[Full Name]], [1]!all_ppl_post[#Data], 2, 0)</f>
        <v>1042183555</v>
      </c>
      <c r="C1029" s="8" t="s">
        <v>270</v>
      </c>
      <c r="D1029" s="8" t="s">
        <v>271</v>
      </c>
      <c r="E1029" s="8" t="s">
        <v>142</v>
      </c>
      <c r="F1029" s="8" t="s">
        <v>64</v>
      </c>
      <c r="G1029" s="8"/>
      <c r="H1029" s="8"/>
      <c r="I1029" s="7"/>
      <c r="J1029" s="8" t="s">
        <v>10009</v>
      </c>
      <c r="K1029" s="8" t="str">
        <f>VLOOKUP(payroll_active[[#This Row],[Works for Corrected Majority]],[1]!Table1[#Data],2,0)</f>
        <v>567259753</v>
      </c>
      <c r="L1029" s="8" t="s">
        <v>10009</v>
      </c>
      <c r="M1029" s="7" t="str">
        <f>VLOOKUP(payroll_active[[#This Row],[Works for Group -OLD]], [1]!all_groups[#All], 2, 0)</f>
        <v>567259753</v>
      </c>
      <c r="N1029" s="6" t="s">
        <v>63</v>
      </c>
      <c r="O1029" s="6" t="s">
        <v>62</v>
      </c>
      <c r="P1029" s="6" t="s">
        <v>69</v>
      </c>
      <c r="Q1029" s="7"/>
      <c r="R1029" s="9" t="s">
        <v>10014</v>
      </c>
      <c r="S1029" s="9" t="s">
        <v>10011</v>
      </c>
      <c r="T1029" s="9" t="s">
        <v>8512</v>
      </c>
      <c r="U1029" s="9" t="s">
        <v>10012</v>
      </c>
      <c r="V1029" s="9" t="s">
        <v>8501</v>
      </c>
      <c r="W1029" s="4"/>
      <c r="AI1029" s="4"/>
      <c r="AJ1029" s="4"/>
      <c r="AK1029" s="4"/>
    </row>
    <row r="1030" spans="1:37" x14ac:dyDescent="0.2">
      <c r="A1030" s="6" t="s">
        <v>264</v>
      </c>
      <c r="B1030" s="7" t="str">
        <f>VLOOKUP(payroll_active[[#This Row],[Full Name]], [1]!all_ppl_post[#Data], 2, 0)</f>
        <v>1042183560</v>
      </c>
      <c r="C1030" s="8" t="s">
        <v>265</v>
      </c>
      <c r="D1030" s="8" t="s">
        <v>266</v>
      </c>
      <c r="E1030" s="8" t="s">
        <v>142</v>
      </c>
      <c r="F1030" s="8" t="s">
        <v>64</v>
      </c>
      <c r="G1030" s="8"/>
      <c r="H1030" s="8"/>
      <c r="I1030" s="7"/>
      <c r="J1030" s="8" t="s">
        <v>10009</v>
      </c>
      <c r="K1030" s="8" t="str">
        <f>VLOOKUP(payroll_active[[#This Row],[Works for Corrected Majority]],[1]!Table1[#Data],2,0)</f>
        <v>567259753</v>
      </c>
      <c r="L1030" s="8" t="s">
        <v>10009</v>
      </c>
      <c r="M1030" s="7" t="str">
        <f>VLOOKUP(payroll_active[[#This Row],[Works for Group -OLD]], [1]!all_groups[#All], 2, 0)</f>
        <v>567259753</v>
      </c>
      <c r="N1030" s="6" t="s">
        <v>63</v>
      </c>
      <c r="O1030" s="6" t="s">
        <v>62</v>
      </c>
      <c r="P1030" s="6" t="s">
        <v>69</v>
      </c>
      <c r="Q1030" s="7"/>
      <c r="R1030" s="9" t="s">
        <v>10015</v>
      </c>
      <c r="S1030" s="9" t="s">
        <v>10011</v>
      </c>
      <c r="T1030" s="9" t="s">
        <v>8512</v>
      </c>
      <c r="U1030" s="9" t="s">
        <v>10012</v>
      </c>
      <c r="V1030" s="9" t="s">
        <v>8501</v>
      </c>
      <c r="W1030" s="4"/>
      <c r="AI1030" s="4"/>
      <c r="AJ1030" s="4"/>
      <c r="AK1030" s="4"/>
    </row>
    <row r="1031" spans="1:37" x14ac:dyDescent="0.2">
      <c r="A1031" s="6" t="s">
        <v>259</v>
      </c>
      <c r="B1031" s="7" t="str">
        <f>VLOOKUP(payroll_active[[#This Row],[Full Name]], [1]!all_ppl_post[#Data], 2, 0)</f>
        <v>1042183562</v>
      </c>
      <c r="C1031" s="8" t="s">
        <v>260</v>
      </c>
      <c r="D1031" s="8" t="s">
        <v>261</v>
      </c>
      <c r="E1031" s="8" t="s">
        <v>142</v>
      </c>
      <c r="F1031" s="8" t="s">
        <v>64</v>
      </c>
      <c r="G1031" s="8"/>
      <c r="H1031" s="8"/>
      <c r="I1031" s="7"/>
      <c r="J1031" s="8" t="s">
        <v>10009</v>
      </c>
      <c r="K1031" s="8" t="str">
        <f>VLOOKUP(payroll_active[[#This Row],[Works for Corrected Majority]],[1]!Table1[#Data],2,0)</f>
        <v>567259753</v>
      </c>
      <c r="L1031" s="8" t="s">
        <v>10009</v>
      </c>
      <c r="M1031" s="7" t="str">
        <f>VLOOKUP(payroll_active[[#This Row],[Works for Group -OLD]], [1]!all_groups[#All], 2, 0)</f>
        <v>567259753</v>
      </c>
      <c r="N1031" s="6" t="s">
        <v>63</v>
      </c>
      <c r="O1031" s="6" t="s">
        <v>62</v>
      </c>
      <c r="P1031" s="6" t="s">
        <v>69</v>
      </c>
      <c r="Q1031" s="7"/>
      <c r="R1031" s="9" t="s">
        <v>10016</v>
      </c>
      <c r="S1031" s="9" t="s">
        <v>10011</v>
      </c>
      <c r="T1031" s="9" t="s">
        <v>8512</v>
      </c>
      <c r="U1031" s="9" t="s">
        <v>10012</v>
      </c>
      <c r="V1031" s="9" t="s">
        <v>8501</v>
      </c>
      <c r="W1031" s="4"/>
      <c r="AI1031" s="4"/>
      <c r="AJ1031" s="4"/>
      <c r="AK1031" s="4"/>
    </row>
    <row r="1032" spans="1:37" x14ac:dyDescent="0.2">
      <c r="A1032" s="6" t="s">
        <v>255</v>
      </c>
      <c r="B1032" s="7" t="str">
        <f>VLOOKUP(payroll_active[[#This Row],[Full Name]], [1]!all_ppl_post[#Data], 2, 0)</f>
        <v>1042183563</v>
      </c>
      <c r="C1032" s="8" t="s">
        <v>191</v>
      </c>
      <c r="D1032" s="8" t="s">
        <v>256</v>
      </c>
      <c r="E1032" s="8" t="s">
        <v>142</v>
      </c>
      <c r="F1032" s="8" t="s">
        <v>64</v>
      </c>
      <c r="G1032" s="8"/>
      <c r="H1032" s="8"/>
      <c r="I1032" s="7"/>
      <c r="J1032" s="8" t="s">
        <v>10009</v>
      </c>
      <c r="K1032" s="8" t="str">
        <f>VLOOKUP(payroll_active[[#This Row],[Works for Corrected Majority]],[1]!Table1[#Data],2,0)</f>
        <v>567259753</v>
      </c>
      <c r="L1032" s="8" t="s">
        <v>10009</v>
      </c>
      <c r="M1032" s="7" t="str">
        <f>VLOOKUP(payroll_active[[#This Row],[Works for Group -OLD]], [1]!all_groups[#All], 2, 0)</f>
        <v>567259753</v>
      </c>
      <c r="N1032" s="6" t="s">
        <v>63</v>
      </c>
      <c r="O1032" s="6" t="s">
        <v>62</v>
      </c>
      <c r="P1032" s="6" t="s">
        <v>69</v>
      </c>
      <c r="Q1032" s="7"/>
      <c r="R1032" s="9" t="s">
        <v>10017</v>
      </c>
      <c r="S1032" s="9" t="s">
        <v>10011</v>
      </c>
      <c r="T1032" s="9" t="s">
        <v>8512</v>
      </c>
      <c r="U1032" s="9" t="s">
        <v>10012</v>
      </c>
      <c r="V1032" s="9" t="s">
        <v>8501</v>
      </c>
      <c r="W1032" s="4"/>
      <c r="AI1032" s="4"/>
      <c r="AJ1032" s="4"/>
      <c r="AK1032" s="4"/>
    </row>
    <row r="1033" spans="1:37" x14ac:dyDescent="0.2">
      <c r="A1033" s="6" t="s">
        <v>250</v>
      </c>
      <c r="B1033" s="7" t="str">
        <f>VLOOKUP(payroll_active[[#This Row],[Full Name]], [1]!all_ppl_post[#Data], 2, 0)</f>
        <v>1042183568</v>
      </c>
      <c r="C1033" s="8" t="s">
        <v>251</v>
      </c>
      <c r="D1033" s="8" t="s">
        <v>252</v>
      </c>
      <c r="E1033" s="8" t="s">
        <v>142</v>
      </c>
      <c r="F1033" s="8" t="s">
        <v>64</v>
      </c>
      <c r="G1033" s="8"/>
      <c r="H1033" s="8"/>
      <c r="I1033" s="7"/>
      <c r="J1033" s="8" t="s">
        <v>10009</v>
      </c>
      <c r="K1033" s="8" t="str">
        <f>VLOOKUP(payroll_active[[#This Row],[Works for Corrected Majority]],[1]!Table1[#Data],2,0)</f>
        <v>567259753</v>
      </c>
      <c r="L1033" s="8" t="s">
        <v>10009</v>
      </c>
      <c r="M1033" s="7" t="str">
        <f>VLOOKUP(payroll_active[[#This Row],[Works for Group -OLD]], [1]!all_groups[#All], 2, 0)</f>
        <v>567259753</v>
      </c>
      <c r="N1033" s="6" t="s">
        <v>63</v>
      </c>
      <c r="O1033" s="6" t="s">
        <v>62</v>
      </c>
      <c r="P1033" s="6" t="s">
        <v>69</v>
      </c>
      <c r="Q1033" s="7"/>
      <c r="R1033" s="9" t="s">
        <v>10018</v>
      </c>
      <c r="S1033" s="9" t="s">
        <v>10011</v>
      </c>
      <c r="T1033" s="9" t="s">
        <v>8512</v>
      </c>
      <c r="U1033" s="9" t="s">
        <v>10012</v>
      </c>
      <c r="V1033" s="9" t="s">
        <v>8501</v>
      </c>
      <c r="W1033" s="4"/>
      <c r="AI1033" s="4"/>
      <c r="AJ1033" s="4"/>
      <c r="AK1033" s="4"/>
    </row>
    <row r="1034" spans="1:37" x14ac:dyDescent="0.2">
      <c r="A1034" s="6" t="s">
        <v>245</v>
      </c>
      <c r="B1034" s="7" t="str">
        <f>VLOOKUP(payroll_active[[#This Row],[Full Name]], [1]!all_ppl_post[#Data], 2, 0)</f>
        <v>1042183571</v>
      </c>
      <c r="C1034" s="8" t="s">
        <v>246</v>
      </c>
      <c r="D1034" s="8" t="s">
        <v>247</v>
      </c>
      <c r="E1034" s="8" t="s">
        <v>142</v>
      </c>
      <c r="F1034" s="8" t="s">
        <v>64</v>
      </c>
      <c r="G1034" s="8"/>
      <c r="H1034" s="8"/>
      <c r="I1034" s="7"/>
      <c r="J1034" s="8" t="s">
        <v>10009</v>
      </c>
      <c r="K1034" s="8" t="str">
        <f>VLOOKUP(payroll_active[[#This Row],[Works for Corrected Majority]],[1]!Table1[#Data],2,0)</f>
        <v>567259753</v>
      </c>
      <c r="L1034" s="8" t="s">
        <v>10009</v>
      </c>
      <c r="M1034" s="7" t="str">
        <f>VLOOKUP(payroll_active[[#This Row],[Works for Group -OLD]], [1]!all_groups[#All], 2, 0)</f>
        <v>567259753</v>
      </c>
      <c r="N1034" s="6" t="s">
        <v>63</v>
      </c>
      <c r="O1034" s="6" t="s">
        <v>62</v>
      </c>
      <c r="P1034" s="6" t="s">
        <v>69</v>
      </c>
      <c r="Q1034" s="7"/>
      <c r="R1034" s="9" t="s">
        <v>10019</v>
      </c>
      <c r="S1034" s="9" t="s">
        <v>10011</v>
      </c>
      <c r="T1034" s="9" t="s">
        <v>8512</v>
      </c>
      <c r="U1034" s="9" t="s">
        <v>10012</v>
      </c>
      <c r="V1034" s="9" t="s">
        <v>8501</v>
      </c>
      <c r="W1034" s="4"/>
      <c r="AI1034" s="4"/>
      <c r="AJ1034" s="4"/>
      <c r="AK1034" s="4"/>
    </row>
    <row r="1035" spans="1:37" x14ac:dyDescent="0.2">
      <c r="A1035" s="6" t="s">
        <v>240</v>
      </c>
      <c r="B1035" s="7" t="str">
        <f>VLOOKUP(payroll_active[[#This Row],[Full Name]], [1]!all_ppl_post[#Data], 2, 0)</f>
        <v>1042183572</v>
      </c>
      <c r="C1035" s="8" t="s">
        <v>241</v>
      </c>
      <c r="D1035" s="8" t="s">
        <v>242</v>
      </c>
      <c r="E1035" s="8" t="s">
        <v>142</v>
      </c>
      <c r="F1035" s="8" t="s">
        <v>64</v>
      </c>
      <c r="G1035" s="8"/>
      <c r="H1035" s="8"/>
      <c r="I1035" s="7"/>
      <c r="J1035" s="8" t="s">
        <v>10009</v>
      </c>
      <c r="K1035" s="8" t="str">
        <f>VLOOKUP(payroll_active[[#This Row],[Works for Corrected Majority]],[1]!Table1[#Data],2,0)</f>
        <v>567259753</v>
      </c>
      <c r="L1035" s="8" t="s">
        <v>10009</v>
      </c>
      <c r="M1035" s="7" t="str">
        <f>VLOOKUP(payroll_active[[#This Row],[Works for Group -OLD]], [1]!all_groups[#All], 2, 0)</f>
        <v>567259753</v>
      </c>
      <c r="N1035" s="6" t="s">
        <v>63</v>
      </c>
      <c r="O1035" s="6" t="s">
        <v>62</v>
      </c>
      <c r="P1035" s="6" t="s">
        <v>69</v>
      </c>
      <c r="Q1035" s="7"/>
      <c r="R1035" s="9" t="s">
        <v>10020</v>
      </c>
      <c r="S1035" s="9" t="s">
        <v>10011</v>
      </c>
      <c r="T1035" s="9" t="s">
        <v>8512</v>
      </c>
      <c r="U1035" s="9" t="s">
        <v>10012</v>
      </c>
      <c r="V1035" s="9" t="s">
        <v>8501</v>
      </c>
      <c r="W1035" s="4"/>
      <c r="AI1035" s="4"/>
      <c r="AJ1035" s="4"/>
      <c r="AK1035" s="4"/>
    </row>
    <row r="1036" spans="1:37" x14ac:dyDescent="0.2">
      <c r="A1036" s="6" t="s">
        <v>235</v>
      </c>
      <c r="B1036" s="7" t="str">
        <f>VLOOKUP(payroll_active[[#This Row],[Full Name]], [1]!all_ppl_post[#Data], 2, 0)</f>
        <v>1042183573</v>
      </c>
      <c r="C1036" s="8" t="s">
        <v>236</v>
      </c>
      <c r="D1036" s="8" t="s">
        <v>237</v>
      </c>
      <c r="E1036" s="8" t="s">
        <v>142</v>
      </c>
      <c r="F1036" s="8" t="s">
        <v>64</v>
      </c>
      <c r="G1036" s="8"/>
      <c r="H1036" s="8"/>
      <c r="I1036" s="7"/>
      <c r="J1036" s="8" t="s">
        <v>10009</v>
      </c>
      <c r="K1036" s="8" t="str">
        <f>VLOOKUP(payroll_active[[#This Row],[Works for Corrected Majority]],[1]!Table1[#Data],2,0)</f>
        <v>567259753</v>
      </c>
      <c r="L1036" s="8" t="s">
        <v>10009</v>
      </c>
      <c r="M1036" s="7" t="str">
        <f>VLOOKUP(payroll_active[[#This Row],[Works for Group -OLD]], [1]!all_groups[#All], 2, 0)</f>
        <v>567259753</v>
      </c>
      <c r="N1036" s="6" t="s">
        <v>63</v>
      </c>
      <c r="O1036" s="6" t="s">
        <v>62</v>
      </c>
      <c r="P1036" s="6" t="s">
        <v>69</v>
      </c>
      <c r="Q1036" s="7"/>
      <c r="R1036" s="9" t="s">
        <v>10021</v>
      </c>
      <c r="S1036" s="9" t="s">
        <v>10011</v>
      </c>
      <c r="T1036" s="9" t="s">
        <v>8512</v>
      </c>
      <c r="U1036" s="9" t="s">
        <v>10012</v>
      </c>
      <c r="V1036" s="9" t="s">
        <v>8501</v>
      </c>
      <c r="W1036" s="4"/>
      <c r="AI1036" s="4"/>
      <c r="AJ1036" s="4"/>
      <c r="AK1036" s="4"/>
    </row>
    <row r="1037" spans="1:37" x14ac:dyDescent="0.2">
      <c r="A1037" s="6" t="s">
        <v>230</v>
      </c>
      <c r="B1037" s="7" t="str">
        <f>VLOOKUP(payroll_active[[#This Row],[Full Name]], [1]!all_ppl_post[#Data], 2, 0)</f>
        <v>1042183575</v>
      </c>
      <c r="C1037" s="8" t="s">
        <v>231</v>
      </c>
      <c r="D1037" s="8" t="s">
        <v>232</v>
      </c>
      <c r="E1037" s="8" t="s">
        <v>142</v>
      </c>
      <c r="F1037" s="8" t="s">
        <v>64</v>
      </c>
      <c r="G1037" s="8"/>
      <c r="H1037" s="8"/>
      <c r="I1037" s="7"/>
      <c r="J1037" s="8" t="s">
        <v>10009</v>
      </c>
      <c r="K1037" s="8" t="str">
        <f>VLOOKUP(payroll_active[[#This Row],[Works for Corrected Majority]],[1]!Table1[#Data],2,0)</f>
        <v>567259753</v>
      </c>
      <c r="L1037" s="8" t="s">
        <v>10009</v>
      </c>
      <c r="M1037" s="7" t="str">
        <f>VLOOKUP(payroll_active[[#This Row],[Works for Group -OLD]], [1]!all_groups[#All], 2, 0)</f>
        <v>567259753</v>
      </c>
      <c r="N1037" s="6" t="s">
        <v>63</v>
      </c>
      <c r="O1037" s="6" t="s">
        <v>62</v>
      </c>
      <c r="P1037" s="6" t="s">
        <v>69</v>
      </c>
      <c r="Q1037" s="7"/>
      <c r="R1037" s="9" t="s">
        <v>10022</v>
      </c>
      <c r="S1037" s="9" t="s">
        <v>10011</v>
      </c>
      <c r="T1037" s="9" t="s">
        <v>8512</v>
      </c>
      <c r="U1037" s="9" t="s">
        <v>10012</v>
      </c>
      <c r="V1037" s="9" t="s">
        <v>8501</v>
      </c>
      <c r="W1037" s="4"/>
      <c r="AI1037" s="4"/>
      <c r="AJ1037" s="4"/>
      <c r="AK1037" s="4"/>
    </row>
    <row r="1038" spans="1:37" x14ac:dyDescent="0.2">
      <c r="A1038" s="6" t="s">
        <v>225</v>
      </c>
      <c r="B1038" s="7" t="str">
        <f>VLOOKUP(payroll_active[[#This Row],[Full Name]], [1]!all_ppl_post[#Data], 2, 0)</f>
        <v>1042183576</v>
      </c>
      <c r="C1038" s="8" t="s">
        <v>226</v>
      </c>
      <c r="D1038" s="8" t="s">
        <v>227</v>
      </c>
      <c r="E1038" s="8" t="s">
        <v>142</v>
      </c>
      <c r="F1038" s="8" t="s">
        <v>64</v>
      </c>
      <c r="G1038" s="8"/>
      <c r="H1038" s="8"/>
      <c r="I1038" s="7"/>
      <c r="J1038" s="8" t="s">
        <v>10009</v>
      </c>
      <c r="K1038" s="8" t="str">
        <f>VLOOKUP(payroll_active[[#This Row],[Works for Corrected Majority]],[1]!Table1[#Data],2,0)</f>
        <v>567259753</v>
      </c>
      <c r="L1038" s="8" t="s">
        <v>10009</v>
      </c>
      <c r="M1038" s="7" t="str">
        <f>VLOOKUP(payroll_active[[#This Row],[Works for Group -OLD]], [1]!all_groups[#All], 2, 0)</f>
        <v>567259753</v>
      </c>
      <c r="N1038" s="6" t="s">
        <v>63</v>
      </c>
      <c r="O1038" s="6" t="s">
        <v>62</v>
      </c>
      <c r="P1038" s="6" t="s">
        <v>69</v>
      </c>
      <c r="Q1038" s="7"/>
      <c r="R1038" s="9" t="s">
        <v>10023</v>
      </c>
      <c r="S1038" s="9" t="s">
        <v>10011</v>
      </c>
      <c r="T1038" s="9" t="s">
        <v>8512</v>
      </c>
      <c r="U1038" s="9" t="s">
        <v>10012</v>
      </c>
      <c r="V1038" s="9" t="s">
        <v>8501</v>
      </c>
      <c r="W1038" s="4"/>
      <c r="AI1038" s="4"/>
      <c r="AJ1038" s="4"/>
      <c r="AK1038" s="4"/>
    </row>
    <row r="1039" spans="1:37" x14ac:dyDescent="0.2">
      <c r="A1039" s="6" t="s">
        <v>220</v>
      </c>
      <c r="B1039" s="7" t="str">
        <f>VLOOKUP(payroll_active[[#This Row],[Full Name]], [1]!all_ppl_post[#Data], 2, 0)</f>
        <v>1042183579</v>
      </c>
      <c r="C1039" s="8" t="s">
        <v>221</v>
      </c>
      <c r="D1039" s="8" t="s">
        <v>222</v>
      </c>
      <c r="E1039" s="8" t="s">
        <v>142</v>
      </c>
      <c r="F1039" s="8" t="s">
        <v>64</v>
      </c>
      <c r="G1039" s="8"/>
      <c r="H1039" s="8"/>
      <c r="I1039" s="7"/>
      <c r="J1039" s="8" t="s">
        <v>10009</v>
      </c>
      <c r="K1039" s="8" t="str">
        <f>VLOOKUP(payroll_active[[#This Row],[Works for Corrected Majority]],[1]!Table1[#Data],2,0)</f>
        <v>567259753</v>
      </c>
      <c r="L1039" s="8" t="s">
        <v>10009</v>
      </c>
      <c r="M1039" s="7" t="str">
        <f>VLOOKUP(payroll_active[[#This Row],[Works for Group -OLD]], [1]!all_groups[#All], 2, 0)</f>
        <v>567259753</v>
      </c>
      <c r="N1039" s="6" t="s">
        <v>63</v>
      </c>
      <c r="O1039" s="6" t="s">
        <v>62</v>
      </c>
      <c r="P1039" s="6" t="s">
        <v>69</v>
      </c>
      <c r="Q1039" s="7"/>
      <c r="R1039" s="9" t="s">
        <v>10024</v>
      </c>
      <c r="S1039" s="9" t="s">
        <v>10011</v>
      </c>
      <c r="T1039" s="9" t="s">
        <v>8512</v>
      </c>
      <c r="U1039" s="9" t="s">
        <v>10012</v>
      </c>
      <c r="V1039" s="9" t="s">
        <v>8501</v>
      </c>
      <c r="W1039" s="4"/>
      <c r="AI1039" s="4"/>
      <c r="AJ1039" s="4"/>
      <c r="AK1039" s="4"/>
    </row>
    <row r="1040" spans="1:37" x14ac:dyDescent="0.2">
      <c r="A1040" s="6" t="s">
        <v>215</v>
      </c>
      <c r="B1040" s="7" t="str">
        <f>VLOOKUP(payroll_active[[#This Row],[Full Name]], [1]!all_ppl_post[#Data], 2, 0)</f>
        <v>1042183580</v>
      </c>
      <c r="C1040" s="8" t="s">
        <v>216</v>
      </c>
      <c r="D1040" s="8" t="s">
        <v>217</v>
      </c>
      <c r="E1040" s="8" t="s">
        <v>142</v>
      </c>
      <c r="F1040" s="8" t="s">
        <v>64</v>
      </c>
      <c r="G1040" s="8"/>
      <c r="H1040" s="8"/>
      <c r="I1040" s="7"/>
      <c r="J1040" s="8" t="s">
        <v>10009</v>
      </c>
      <c r="K1040" s="8" t="str">
        <f>VLOOKUP(payroll_active[[#This Row],[Works for Corrected Majority]],[1]!Table1[#Data],2,0)</f>
        <v>567259753</v>
      </c>
      <c r="L1040" s="8" t="s">
        <v>10009</v>
      </c>
      <c r="M1040" s="7" t="str">
        <f>VLOOKUP(payroll_active[[#This Row],[Works for Group -OLD]], [1]!all_groups[#All], 2, 0)</f>
        <v>567259753</v>
      </c>
      <c r="N1040" s="6" t="s">
        <v>63</v>
      </c>
      <c r="O1040" s="6" t="s">
        <v>62</v>
      </c>
      <c r="P1040" s="6" t="s">
        <v>69</v>
      </c>
      <c r="Q1040" s="7"/>
      <c r="R1040" s="9" t="s">
        <v>10025</v>
      </c>
      <c r="S1040" s="9" t="s">
        <v>10011</v>
      </c>
      <c r="T1040" s="9" t="s">
        <v>8512</v>
      </c>
      <c r="U1040" s="9" t="s">
        <v>10012</v>
      </c>
      <c r="V1040" s="9" t="s">
        <v>8501</v>
      </c>
      <c r="W1040" s="4"/>
      <c r="AI1040" s="4"/>
      <c r="AJ1040" s="4"/>
      <c r="AK1040" s="4"/>
    </row>
    <row r="1041" spans="1:37" x14ac:dyDescent="0.2">
      <c r="A1041" s="6" t="s">
        <v>210</v>
      </c>
      <c r="B1041" s="7" t="str">
        <f>VLOOKUP(payroll_active[[#This Row],[Full Name]], [1]!all_ppl_post[#Data], 2, 0)</f>
        <v>1042183581</v>
      </c>
      <c r="C1041" s="8" t="s">
        <v>211</v>
      </c>
      <c r="D1041" s="8" t="s">
        <v>212</v>
      </c>
      <c r="E1041" s="8" t="s">
        <v>142</v>
      </c>
      <c r="F1041" s="8" t="s">
        <v>64</v>
      </c>
      <c r="G1041" s="8"/>
      <c r="H1041" s="8"/>
      <c r="I1041" s="7"/>
      <c r="J1041" s="8" t="s">
        <v>10009</v>
      </c>
      <c r="K1041" s="8" t="str">
        <f>VLOOKUP(payroll_active[[#This Row],[Works for Corrected Majority]],[1]!Table1[#Data],2,0)</f>
        <v>567259753</v>
      </c>
      <c r="L1041" s="8" t="s">
        <v>10009</v>
      </c>
      <c r="M1041" s="7" t="str">
        <f>VLOOKUP(payroll_active[[#This Row],[Works for Group -OLD]], [1]!all_groups[#All], 2, 0)</f>
        <v>567259753</v>
      </c>
      <c r="N1041" s="6" t="s">
        <v>63</v>
      </c>
      <c r="O1041" s="6" t="s">
        <v>62</v>
      </c>
      <c r="P1041" s="6" t="s">
        <v>69</v>
      </c>
      <c r="Q1041" s="7"/>
      <c r="R1041" s="9" t="s">
        <v>10026</v>
      </c>
      <c r="S1041" s="9" t="s">
        <v>10011</v>
      </c>
      <c r="T1041" s="9" t="s">
        <v>8512</v>
      </c>
      <c r="U1041" s="9" t="s">
        <v>10012</v>
      </c>
      <c r="V1041" s="9" t="s">
        <v>8501</v>
      </c>
      <c r="W1041" s="4"/>
      <c r="AI1041" s="4"/>
      <c r="AJ1041" s="4"/>
      <c r="AK1041" s="4"/>
    </row>
    <row r="1042" spans="1:37" x14ac:dyDescent="0.2">
      <c r="A1042" s="6" t="s">
        <v>205</v>
      </c>
      <c r="B1042" s="7" t="str">
        <f>VLOOKUP(payroll_active[[#This Row],[Full Name]], [1]!all_ppl_post[#Data], 2, 0)</f>
        <v>1042183583</v>
      </c>
      <c r="C1042" s="8" t="s">
        <v>206</v>
      </c>
      <c r="D1042" s="8" t="s">
        <v>207</v>
      </c>
      <c r="E1042" s="8" t="s">
        <v>142</v>
      </c>
      <c r="F1042" s="8" t="s">
        <v>64</v>
      </c>
      <c r="G1042" s="8"/>
      <c r="H1042" s="8"/>
      <c r="I1042" s="7"/>
      <c r="J1042" s="8" t="s">
        <v>10009</v>
      </c>
      <c r="K1042" s="8" t="str">
        <f>VLOOKUP(payroll_active[[#This Row],[Works for Corrected Majority]],[1]!Table1[#Data],2,0)</f>
        <v>567259753</v>
      </c>
      <c r="L1042" s="8" t="s">
        <v>10009</v>
      </c>
      <c r="M1042" s="7" t="str">
        <f>VLOOKUP(payroll_active[[#This Row],[Works for Group -OLD]], [1]!all_groups[#All], 2, 0)</f>
        <v>567259753</v>
      </c>
      <c r="N1042" s="6" t="s">
        <v>63</v>
      </c>
      <c r="O1042" s="6" t="s">
        <v>62</v>
      </c>
      <c r="P1042" s="6" t="s">
        <v>69</v>
      </c>
      <c r="Q1042" s="7"/>
      <c r="R1042" s="9" t="s">
        <v>10027</v>
      </c>
      <c r="S1042" s="9" t="s">
        <v>10011</v>
      </c>
      <c r="T1042" s="9" t="s">
        <v>8512</v>
      </c>
      <c r="U1042" s="9" t="s">
        <v>10012</v>
      </c>
      <c r="V1042" s="9" t="s">
        <v>8501</v>
      </c>
      <c r="W1042" s="4"/>
      <c r="AI1042" s="4"/>
      <c r="AJ1042" s="4"/>
      <c r="AK1042" s="4"/>
    </row>
    <row r="1043" spans="1:37" x14ac:dyDescent="0.2">
      <c r="A1043" s="6" t="s">
        <v>200</v>
      </c>
      <c r="B1043" s="7" t="str">
        <f>VLOOKUP(payroll_active[[#This Row],[Full Name]], [1]!all_ppl_post[#Data], 2, 0)</f>
        <v>1042183585</v>
      </c>
      <c r="C1043" s="8" t="s">
        <v>201</v>
      </c>
      <c r="D1043" s="8" t="s">
        <v>202</v>
      </c>
      <c r="E1043" s="8" t="s">
        <v>142</v>
      </c>
      <c r="F1043" s="8" t="s">
        <v>64</v>
      </c>
      <c r="G1043" s="8"/>
      <c r="H1043" s="8"/>
      <c r="I1043" s="7"/>
      <c r="J1043" s="8" t="s">
        <v>10009</v>
      </c>
      <c r="K1043" s="8" t="str">
        <f>VLOOKUP(payroll_active[[#This Row],[Works for Corrected Majority]],[1]!Table1[#Data],2,0)</f>
        <v>567259753</v>
      </c>
      <c r="L1043" s="8" t="s">
        <v>10009</v>
      </c>
      <c r="M1043" s="7" t="str">
        <f>VLOOKUP(payroll_active[[#This Row],[Works for Group -OLD]], [1]!all_groups[#All], 2, 0)</f>
        <v>567259753</v>
      </c>
      <c r="N1043" s="6" t="s">
        <v>63</v>
      </c>
      <c r="O1043" s="6" t="s">
        <v>62</v>
      </c>
      <c r="P1043" s="6" t="s">
        <v>69</v>
      </c>
      <c r="Q1043" s="7"/>
      <c r="R1043" s="9" t="s">
        <v>10028</v>
      </c>
      <c r="S1043" s="9" t="s">
        <v>10011</v>
      </c>
      <c r="T1043" s="9" t="s">
        <v>8512</v>
      </c>
      <c r="U1043" s="9" t="s">
        <v>10012</v>
      </c>
      <c r="V1043" s="9" t="s">
        <v>8501</v>
      </c>
      <c r="W1043" s="4"/>
      <c r="AI1043" s="4"/>
      <c r="AJ1043" s="4"/>
      <c r="AK1043" s="4"/>
    </row>
    <row r="1044" spans="1:37" x14ac:dyDescent="0.2">
      <c r="A1044" s="6" t="s">
        <v>195</v>
      </c>
      <c r="B1044" s="7" t="str">
        <f>VLOOKUP(payroll_active[[#This Row],[Full Name]], [1]!all_ppl_post[#Data], 2, 0)</f>
        <v>1042183586</v>
      </c>
      <c r="C1044" s="8" t="s">
        <v>196</v>
      </c>
      <c r="D1044" s="8" t="s">
        <v>197</v>
      </c>
      <c r="E1044" s="8" t="s">
        <v>142</v>
      </c>
      <c r="F1044" s="8" t="s">
        <v>64</v>
      </c>
      <c r="G1044" s="8"/>
      <c r="H1044" s="8"/>
      <c r="I1044" s="7"/>
      <c r="J1044" s="8" t="s">
        <v>10009</v>
      </c>
      <c r="K1044" s="8" t="str">
        <f>VLOOKUP(payroll_active[[#This Row],[Works for Corrected Majority]],[1]!Table1[#Data],2,0)</f>
        <v>567259753</v>
      </c>
      <c r="L1044" s="8" t="s">
        <v>10009</v>
      </c>
      <c r="M1044" s="7" t="str">
        <f>VLOOKUP(payroll_active[[#This Row],[Works for Group -OLD]], [1]!all_groups[#All], 2, 0)</f>
        <v>567259753</v>
      </c>
      <c r="N1044" s="6" t="s">
        <v>63</v>
      </c>
      <c r="O1044" s="6" t="s">
        <v>62</v>
      </c>
      <c r="P1044" s="6" t="s">
        <v>69</v>
      </c>
      <c r="Q1044" s="7"/>
      <c r="R1044" s="9" t="s">
        <v>10029</v>
      </c>
      <c r="S1044" s="9" t="s">
        <v>10011</v>
      </c>
      <c r="T1044" s="9" t="s">
        <v>8512</v>
      </c>
      <c r="U1044" s="9" t="s">
        <v>10012</v>
      </c>
      <c r="V1044" s="9" t="s">
        <v>8501</v>
      </c>
      <c r="W1044" s="4"/>
      <c r="AI1044" s="4"/>
      <c r="AJ1044" s="4"/>
      <c r="AK1044" s="4"/>
    </row>
    <row r="1045" spans="1:37" x14ac:dyDescent="0.2">
      <c r="A1045" s="6" t="s">
        <v>190</v>
      </c>
      <c r="B1045" s="7" t="str">
        <f>VLOOKUP(payroll_active[[#This Row],[Full Name]], [1]!all_ppl_post[#Data], 2, 0)</f>
        <v>1042183588</v>
      </c>
      <c r="C1045" s="8" t="s">
        <v>191</v>
      </c>
      <c r="D1045" s="8" t="s">
        <v>192</v>
      </c>
      <c r="E1045" s="8" t="s">
        <v>142</v>
      </c>
      <c r="F1045" s="8" t="s">
        <v>64</v>
      </c>
      <c r="G1045" s="8"/>
      <c r="H1045" s="8"/>
      <c r="I1045" s="7"/>
      <c r="J1045" s="8" t="s">
        <v>10009</v>
      </c>
      <c r="K1045" s="8" t="str">
        <f>VLOOKUP(payroll_active[[#This Row],[Works for Corrected Majority]],[1]!Table1[#Data],2,0)</f>
        <v>567259753</v>
      </c>
      <c r="L1045" s="8" t="s">
        <v>10009</v>
      </c>
      <c r="M1045" s="7" t="str">
        <f>VLOOKUP(payroll_active[[#This Row],[Works for Group -OLD]], [1]!all_groups[#All], 2, 0)</f>
        <v>567259753</v>
      </c>
      <c r="N1045" s="6" t="s">
        <v>63</v>
      </c>
      <c r="O1045" s="6" t="s">
        <v>62</v>
      </c>
      <c r="P1045" s="6" t="s">
        <v>69</v>
      </c>
      <c r="Q1045" s="7"/>
      <c r="R1045" s="9" t="s">
        <v>10030</v>
      </c>
      <c r="S1045" s="9" t="s">
        <v>10011</v>
      </c>
      <c r="T1045" s="9" t="s">
        <v>8512</v>
      </c>
      <c r="U1045" s="9" t="s">
        <v>10012</v>
      </c>
      <c r="V1045" s="9" t="s">
        <v>8501</v>
      </c>
      <c r="W1045" s="4"/>
      <c r="AI1045" s="4"/>
      <c r="AJ1045" s="4"/>
      <c r="AK1045" s="4"/>
    </row>
    <row r="1046" spans="1:37" x14ac:dyDescent="0.2">
      <c r="A1046" s="6" t="s">
        <v>185</v>
      </c>
      <c r="B1046" s="7" t="str">
        <f>VLOOKUP(payroll_active[[#This Row],[Full Name]], [1]!all_ppl_post[#Data], 2, 0)</f>
        <v>1042183591</v>
      </c>
      <c r="C1046" s="8" t="s">
        <v>186</v>
      </c>
      <c r="D1046" s="8" t="s">
        <v>187</v>
      </c>
      <c r="E1046" s="8" t="s">
        <v>142</v>
      </c>
      <c r="F1046" s="8" t="s">
        <v>64</v>
      </c>
      <c r="G1046" s="8"/>
      <c r="H1046" s="8"/>
      <c r="I1046" s="7"/>
      <c r="J1046" s="8" t="s">
        <v>10009</v>
      </c>
      <c r="K1046" s="8" t="str">
        <f>VLOOKUP(payroll_active[[#This Row],[Works for Corrected Majority]],[1]!Table1[#Data],2,0)</f>
        <v>567259753</v>
      </c>
      <c r="L1046" s="8" t="s">
        <v>10009</v>
      </c>
      <c r="M1046" s="7" t="str">
        <f>VLOOKUP(payroll_active[[#This Row],[Works for Group -OLD]], [1]!all_groups[#All], 2, 0)</f>
        <v>567259753</v>
      </c>
      <c r="N1046" s="6" t="s">
        <v>63</v>
      </c>
      <c r="O1046" s="6" t="s">
        <v>62</v>
      </c>
      <c r="P1046" s="6" t="s">
        <v>69</v>
      </c>
      <c r="Q1046" s="7"/>
      <c r="R1046" s="9" t="s">
        <v>10031</v>
      </c>
      <c r="S1046" s="9" t="s">
        <v>10011</v>
      </c>
      <c r="T1046" s="9" t="s">
        <v>8512</v>
      </c>
      <c r="U1046" s="9" t="s">
        <v>10012</v>
      </c>
      <c r="V1046" s="9" t="s">
        <v>8501</v>
      </c>
      <c r="W1046" s="4"/>
      <c r="AI1046" s="4"/>
      <c r="AJ1046" s="4"/>
      <c r="AK1046" s="4"/>
    </row>
    <row r="1047" spans="1:37" x14ac:dyDescent="0.2">
      <c r="A1047" s="6" t="s">
        <v>180</v>
      </c>
      <c r="B1047" s="7" t="str">
        <f>VLOOKUP(payroll_active[[#This Row],[Full Name]], [1]!all_ppl_post[#Data], 2, 0)</f>
        <v>1042183593</v>
      </c>
      <c r="C1047" s="8" t="s">
        <v>181</v>
      </c>
      <c r="D1047" s="8" t="s">
        <v>182</v>
      </c>
      <c r="E1047" s="8" t="s">
        <v>142</v>
      </c>
      <c r="F1047" s="8" t="s">
        <v>64</v>
      </c>
      <c r="G1047" s="8"/>
      <c r="H1047" s="8"/>
      <c r="I1047" s="7"/>
      <c r="J1047" s="8" t="s">
        <v>10009</v>
      </c>
      <c r="K1047" s="8" t="str">
        <f>VLOOKUP(payroll_active[[#This Row],[Works for Corrected Majority]],[1]!Table1[#Data],2,0)</f>
        <v>567259753</v>
      </c>
      <c r="L1047" s="8" t="s">
        <v>10009</v>
      </c>
      <c r="M1047" s="7" t="str">
        <f>VLOOKUP(payroll_active[[#This Row],[Works for Group -OLD]], [1]!all_groups[#All], 2, 0)</f>
        <v>567259753</v>
      </c>
      <c r="N1047" s="6" t="s">
        <v>63</v>
      </c>
      <c r="O1047" s="6" t="s">
        <v>62</v>
      </c>
      <c r="P1047" s="6" t="s">
        <v>69</v>
      </c>
      <c r="Q1047" s="7"/>
      <c r="R1047" s="9" t="s">
        <v>10032</v>
      </c>
      <c r="S1047" s="9" t="s">
        <v>10011</v>
      </c>
      <c r="T1047" s="9" t="s">
        <v>8512</v>
      </c>
      <c r="U1047" s="9" t="s">
        <v>10012</v>
      </c>
      <c r="V1047" s="9" t="s">
        <v>8501</v>
      </c>
      <c r="W1047" s="4"/>
      <c r="AI1047" s="4"/>
      <c r="AJ1047" s="4"/>
      <c r="AK1047" s="4"/>
    </row>
    <row r="1048" spans="1:37" x14ac:dyDescent="0.2">
      <c r="A1048" s="6" t="s">
        <v>175</v>
      </c>
      <c r="B1048" s="7" t="str">
        <f>VLOOKUP(payroll_active[[#This Row],[Full Name]], [1]!all_ppl_post[#Data], 2, 0)</f>
        <v>1042183596</v>
      </c>
      <c r="C1048" s="8" t="s">
        <v>176</v>
      </c>
      <c r="D1048" s="8" t="s">
        <v>177</v>
      </c>
      <c r="E1048" s="8" t="s">
        <v>142</v>
      </c>
      <c r="F1048" s="8" t="s">
        <v>64</v>
      </c>
      <c r="G1048" s="8"/>
      <c r="H1048" s="8"/>
      <c r="I1048" s="7"/>
      <c r="J1048" s="8" t="s">
        <v>10009</v>
      </c>
      <c r="K1048" s="8" t="str">
        <f>VLOOKUP(payroll_active[[#This Row],[Works for Corrected Majority]],[1]!Table1[#Data],2,0)</f>
        <v>567259753</v>
      </c>
      <c r="L1048" s="8" t="s">
        <v>10009</v>
      </c>
      <c r="M1048" s="7" t="str">
        <f>VLOOKUP(payroll_active[[#This Row],[Works for Group -OLD]], [1]!all_groups[#All], 2, 0)</f>
        <v>567259753</v>
      </c>
      <c r="N1048" s="6" t="s">
        <v>63</v>
      </c>
      <c r="O1048" s="6" t="s">
        <v>62</v>
      </c>
      <c r="P1048" s="6" t="s">
        <v>69</v>
      </c>
      <c r="Q1048" s="7"/>
      <c r="R1048" s="9" t="s">
        <v>10033</v>
      </c>
      <c r="S1048" s="9" t="s">
        <v>10011</v>
      </c>
      <c r="T1048" s="9" t="s">
        <v>8512</v>
      </c>
      <c r="U1048" s="9" t="s">
        <v>10012</v>
      </c>
      <c r="V1048" s="9" t="s">
        <v>8501</v>
      </c>
      <c r="W1048" s="4"/>
      <c r="AI1048" s="4"/>
      <c r="AJ1048" s="4"/>
      <c r="AK1048" s="4"/>
    </row>
    <row r="1049" spans="1:37" x14ac:dyDescent="0.2">
      <c r="A1049" s="6" t="s">
        <v>170</v>
      </c>
      <c r="B1049" s="7" t="str">
        <f>VLOOKUP(payroll_active[[#This Row],[Full Name]], [1]!all_ppl_post[#Data], 2, 0)</f>
        <v>1042183597</v>
      </c>
      <c r="C1049" s="8" t="s">
        <v>171</v>
      </c>
      <c r="D1049" s="8" t="s">
        <v>172</v>
      </c>
      <c r="E1049" s="8" t="s">
        <v>142</v>
      </c>
      <c r="F1049" s="8" t="s">
        <v>64</v>
      </c>
      <c r="G1049" s="8"/>
      <c r="H1049" s="8"/>
      <c r="I1049" s="7"/>
      <c r="J1049" s="8" t="s">
        <v>10009</v>
      </c>
      <c r="K1049" s="8" t="str">
        <f>VLOOKUP(payroll_active[[#This Row],[Works for Corrected Majority]],[1]!Table1[#Data],2,0)</f>
        <v>567259753</v>
      </c>
      <c r="L1049" s="8" t="s">
        <v>10009</v>
      </c>
      <c r="M1049" s="7" t="str">
        <f>VLOOKUP(payroll_active[[#This Row],[Works for Group -OLD]], [1]!all_groups[#All], 2, 0)</f>
        <v>567259753</v>
      </c>
      <c r="N1049" s="6" t="s">
        <v>63</v>
      </c>
      <c r="O1049" s="6" t="s">
        <v>62</v>
      </c>
      <c r="P1049" s="6" t="s">
        <v>69</v>
      </c>
      <c r="Q1049" s="7"/>
      <c r="R1049" s="9" t="s">
        <v>10034</v>
      </c>
      <c r="S1049" s="9" t="s">
        <v>10011</v>
      </c>
      <c r="T1049" s="9" t="s">
        <v>8512</v>
      </c>
      <c r="U1049" s="9" t="s">
        <v>10012</v>
      </c>
      <c r="V1049" s="9" t="s">
        <v>8501</v>
      </c>
      <c r="W1049" s="4"/>
      <c r="AI1049" s="4"/>
      <c r="AJ1049" s="4"/>
      <c r="AK1049" s="4"/>
    </row>
    <row r="1050" spans="1:37" x14ac:dyDescent="0.2">
      <c r="A1050" s="6" t="s">
        <v>165</v>
      </c>
      <c r="B1050" s="7" t="str">
        <f>VLOOKUP(payroll_active[[#This Row],[Full Name]], [1]!all_ppl_post[#Data], 2, 0)</f>
        <v>1042183598</v>
      </c>
      <c r="C1050" s="8" t="s">
        <v>166</v>
      </c>
      <c r="D1050" s="8" t="s">
        <v>167</v>
      </c>
      <c r="E1050" s="8" t="s">
        <v>142</v>
      </c>
      <c r="F1050" s="8" t="s">
        <v>64</v>
      </c>
      <c r="G1050" s="8"/>
      <c r="H1050" s="8"/>
      <c r="I1050" s="7"/>
      <c r="J1050" s="8" t="s">
        <v>10009</v>
      </c>
      <c r="K1050" s="8" t="str">
        <f>VLOOKUP(payroll_active[[#This Row],[Works for Corrected Majority]],[1]!Table1[#Data],2,0)</f>
        <v>567259753</v>
      </c>
      <c r="L1050" s="8" t="s">
        <v>10009</v>
      </c>
      <c r="M1050" s="7" t="str">
        <f>VLOOKUP(payroll_active[[#This Row],[Works for Group -OLD]], [1]!all_groups[#All], 2, 0)</f>
        <v>567259753</v>
      </c>
      <c r="N1050" s="6" t="s">
        <v>63</v>
      </c>
      <c r="O1050" s="6" t="s">
        <v>62</v>
      </c>
      <c r="P1050" s="6" t="s">
        <v>69</v>
      </c>
      <c r="Q1050" s="7"/>
      <c r="R1050" s="9" t="s">
        <v>10035</v>
      </c>
      <c r="S1050" s="9" t="s">
        <v>10011</v>
      </c>
      <c r="T1050" s="9" t="s">
        <v>8512</v>
      </c>
      <c r="U1050" s="9" t="s">
        <v>10012</v>
      </c>
      <c r="V1050" s="9" t="s">
        <v>8501</v>
      </c>
      <c r="W1050" s="4"/>
      <c r="AI1050" s="4"/>
      <c r="AJ1050" s="4"/>
      <c r="AK1050" s="4"/>
    </row>
    <row r="1051" spans="1:37" x14ac:dyDescent="0.2">
      <c r="A1051" s="6" t="s">
        <v>160</v>
      </c>
      <c r="B1051" s="7" t="str">
        <f>VLOOKUP(payroll_active[[#This Row],[Full Name]], [1]!all_ppl_post[#Data], 2, 0)</f>
        <v>1042183599</v>
      </c>
      <c r="C1051" s="8" t="s">
        <v>161</v>
      </c>
      <c r="D1051" s="8" t="s">
        <v>162</v>
      </c>
      <c r="E1051" s="8" t="s">
        <v>142</v>
      </c>
      <c r="F1051" s="8" t="s">
        <v>64</v>
      </c>
      <c r="G1051" s="8"/>
      <c r="H1051" s="8"/>
      <c r="I1051" s="7"/>
      <c r="J1051" s="8" t="s">
        <v>10009</v>
      </c>
      <c r="K1051" s="8" t="str">
        <f>VLOOKUP(payroll_active[[#This Row],[Works for Corrected Majority]],[1]!Table1[#Data],2,0)</f>
        <v>567259753</v>
      </c>
      <c r="L1051" s="8" t="s">
        <v>10009</v>
      </c>
      <c r="M1051" s="7" t="str">
        <f>VLOOKUP(payroll_active[[#This Row],[Works for Group -OLD]], [1]!all_groups[#All], 2, 0)</f>
        <v>567259753</v>
      </c>
      <c r="N1051" s="6" t="s">
        <v>63</v>
      </c>
      <c r="O1051" s="6" t="s">
        <v>62</v>
      </c>
      <c r="P1051" s="6" t="s">
        <v>69</v>
      </c>
      <c r="Q1051" s="7"/>
      <c r="R1051" s="9" t="s">
        <v>10036</v>
      </c>
      <c r="S1051" s="9" t="s">
        <v>10011</v>
      </c>
      <c r="T1051" s="9" t="s">
        <v>8512</v>
      </c>
      <c r="U1051" s="9" t="s">
        <v>10012</v>
      </c>
      <c r="V1051" s="9" t="s">
        <v>8501</v>
      </c>
      <c r="W1051" s="4"/>
      <c r="AI1051" s="4"/>
      <c r="AJ1051" s="4"/>
      <c r="AK1051" s="4"/>
    </row>
    <row r="1052" spans="1:37" x14ac:dyDescent="0.2">
      <c r="A1052" s="6" t="s">
        <v>155</v>
      </c>
      <c r="B1052" s="7" t="str">
        <f>VLOOKUP(payroll_active[[#This Row],[Full Name]], [1]!all_ppl_post[#Data], 2, 0)</f>
        <v>1042183600</v>
      </c>
      <c r="C1052" s="8" t="s">
        <v>156</v>
      </c>
      <c r="D1052" s="8" t="s">
        <v>157</v>
      </c>
      <c r="E1052" s="8" t="s">
        <v>142</v>
      </c>
      <c r="F1052" s="8" t="s">
        <v>64</v>
      </c>
      <c r="G1052" s="8"/>
      <c r="H1052" s="8"/>
      <c r="I1052" s="7"/>
      <c r="J1052" s="8" t="s">
        <v>10009</v>
      </c>
      <c r="K1052" s="8" t="str">
        <f>VLOOKUP(payroll_active[[#This Row],[Works for Corrected Majority]],[1]!Table1[#Data],2,0)</f>
        <v>567259753</v>
      </c>
      <c r="L1052" s="8" t="s">
        <v>10009</v>
      </c>
      <c r="M1052" s="7" t="str">
        <f>VLOOKUP(payroll_active[[#This Row],[Works for Group -OLD]], [1]!all_groups[#All], 2, 0)</f>
        <v>567259753</v>
      </c>
      <c r="N1052" s="6" t="s">
        <v>63</v>
      </c>
      <c r="O1052" s="6" t="s">
        <v>62</v>
      </c>
      <c r="P1052" s="6" t="s">
        <v>69</v>
      </c>
      <c r="Q1052" s="7"/>
      <c r="R1052" s="9" t="s">
        <v>10037</v>
      </c>
      <c r="S1052" s="9" t="s">
        <v>10011</v>
      </c>
      <c r="T1052" s="9" t="s">
        <v>8512</v>
      </c>
      <c r="U1052" s="9" t="s">
        <v>10012</v>
      </c>
      <c r="V1052" s="9" t="s">
        <v>8501</v>
      </c>
      <c r="W1052" s="4"/>
      <c r="AI1052" s="4"/>
      <c r="AJ1052" s="4"/>
      <c r="AK1052" s="4"/>
    </row>
    <row r="1053" spans="1:37" x14ac:dyDescent="0.2">
      <c r="A1053" s="6" t="s">
        <v>150</v>
      </c>
      <c r="B1053" s="7" t="str">
        <f>VLOOKUP(payroll_active[[#This Row],[Full Name]], [1]!all_ppl_post[#Data], 2, 0)</f>
        <v>1042183602</v>
      </c>
      <c r="C1053" s="8" t="s">
        <v>151</v>
      </c>
      <c r="D1053" s="8" t="s">
        <v>152</v>
      </c>
      <c r="E1053" s="8" t="s">
        <v>142</v>
      </c>
      <c r="F1053" s="8" t="s">
        <v>64</v>
      </c>
      <c r="G1053" s="8"/>
      <c r="H1053" s="8"/>
      <c r="I1053" s="7"/>
      <c r="J1053" s="8" t="s">
        <v>10009</v>
      </c>
      <c r="K1053" s="8" t="str">
        <f>VLOOKUP(payroll_active[[#This Row],[Works for Corrected Majority]],[1]!Table1[#Data],2,0)</f>
        <v>567259753</v>
      </c>
      <c r="L1053" s="8" t="s">
        <v>10009</v>
      </c>
      <c r="M1053" s="7" t="str">
        <f>VLOOKUP(payroll_active[[#This Row],[Works for Group -OLD]], [1]!all_groups[#All], 2, 0)</f>
        <v>567259753</v>
      </c>
      <c r="N1053" s="6" t="s">
        <v>63</v>
      </c>
      <c r="O1053" s="6" t="s">
        <v>62</v>
      </c>
      <c r="P1053" s="6" t="s">
        <v>69</v>
      </c>
      <c r="Q1053" s="7"/>
      <c r="R1053" s="9" t="s">
        <v>10038</v>
      </c>
      <c r="S1053" s="9" t="s">
        <v>10011</v>
      </c>
      <c r="T1053" s="9" t="s">
        <v>8512</v>
      </c>
      <c r="U1053" s="9" t="s">
        <v>10012</v>
      </c>
      <c r="V1053" s="9" t="s">
        <v>8501</v>
      </c>
      <c r="W1053" s="4"/>
      <c r="AI1053" s="4"/>
      <c r="AJ1053" s="4"/>
      <c r="AK1053" s="4"/>
    </row>
    <row r="1054" spans="1:37" x14ac:dyDescent="0.2">
      <c r="A1054" s="6" t="s">
        <v>145</v>
      </c>
      <c r="B1054" s="7" t="str">
        <f>VLOOKUP(payroll_active[[#This Row],[Full Name]], [1]!all_ppl_post[#Data], 2, 0)</f>
        <v>1042183604</v>
      </c>
      <c r="C1054" s="8" t="s">
        <v>146</v>
      </c>
      <c r="D1054" s="8" t="s">
        <v>147</v>
      </c>
      <c r="E1054" s="8" t="s">
        <v>142</v>
      </c>
      <c r="F1054" s="8" t="s">
        <v>64</v>
      </c>
      <c r="G1054" s="8"/>
      <c r="H1054" s="8"/>
      <c r="I1054" s="7"/>
      <c r="J1054" s="8" t="s">
        <v>10009</v>
      </c>
      <c r="K1054" s="8" t="str">
        <f>VLOOKUP(payroll_active[[#This Row],[Works for Corrected Majority]],[1]!Table1[#Data],2,0)</f>
        <v>567259753</v>
      </c>
      <c r="L1054" s="8" t="s">
        <v>10009</v>
      </c>
      <c r="M1054" s="7" t="str">
        <f>VLOOKUP(payroll_active[[#This Row],[Works for Group -OLD]], [1]!all_groups[#All], 2, 0)</f>
        <v>567259753</v>
      </c>
      <c r="N1054" s="6" t="s">
        <v>63</v>
      </c>
      <c r="O1054" s="6" t="s">
        <v>62</v>
      </c>
      <c r="P1054" s="6" t="s">
        <v>69</v>
      </c>
      <c r="Q1054" s="7"/>
      <c r="R1054" s="9" t="s">
        <v>10039</v>
      </c>
      <c r="S1054" s="9" t="s">
        <v>10011</v>
      </c>
      <c r="T1054" s="9" t="s">
        <v>8512</v>
      </c>
      <c r="U1054" s="9" t="s">
        <v>10012</v>
      </c>
      <c r="V1054" s="9" t="s">
        <v>8501</v>
      </c>
      <c r="W1054" s="4"/>
      <c r="AI1054" s="4"/>
      <c r="AJ1054" s="4"/>
      <c r="AK1054" s="4"/>
    </row>
    <row r="1055" spans="1:37" x14ac:dyDescent="0.2">
      <c r="A1055" s="6" t="s">
        <v>139</v>
      </c>
      <c r="B1055" s="7" t="str">
        <f>VLOOKUP(payroll_active[[#This Row],[Full Name]], [1]!all_ppl_post[#Data], 2, 0)</f>
        <v>1042183606</v>
      </c>
      <c r="C1055" s="8" t="s">
        <v>140</v>
      </c>
      <c r="D1055" s="8" t="s">
        <v>141</v>
      </c>
      <c r="E1055" s="8" t="s">
        <v>142</v>
      </c>
      <c r="F1055" s="8" t="s">
        <v>64</v>
      </c>
      <c r="G1055" s="8"/>
      <c r="H1055" s="8"/>
      <c r="I1055" s="7"/>
      <c r="J1055" s="8" t="s">
        <v>10009</v>
      </c>
      <c r="K1055" s="8" t="str">
        <f>VLOOKUP(payroll_active[[#This Row],[Works for Corrected Majority]],[1]!Table1[#Data],2,0)</f>
        <v>567259753</v>
      </c>
      <c r="L1055" s="8" t="s">
        <v>10009</v>
      </c>
      <c r="M1055" s="7" t="str">
        <f>VLOOKUP(payroll_active[[#This Row],[Works for Group -OLD]], [1]!all_groups[#All], 2, 0)</f>
        <v>567259753</v>
      </c>
      <c r="N1055" s="6" t="s">
        <v>63</v>
      </c>
      <c r="O1055" s="6" t="s">
        <v>62</v>
      </c>
      <c r="P1055" s="6" t="s">
        <v>69</v>
      </c>
      <c r="Q1055" s="7"/>
      <c r="R1055" s="9" t="s">
        <v>10040</v>
      </c>
      <c r="S1055" s="9" t="s">
        <v>10011</v>
      </c>
      <c r="T1055" s="9" t="s">
        <v>8512</v>
      </c>
      <c r="U1055" s="9" t="s">
        <v>10012</v>
      </c>
      <c r="V1055" s="9" t="s">
        <v>8501</v>
      </c>
      <c r="W1055" s="4"/>
      <c r="AI1055" s="4"/>
      <c r="AJ1055" s="4"/>
      <c r="AK1055" s="4"/>
    </row>
    <row r="1056" spans="1:37" x14ac:dyDescent="0.2">
      <c r="A1056" s="6" t="s">
        <v>372</v>
      </c>
      <c r="B1056" s="7" t="str">
        <f>VLOOKUP(payroll_active[[#This Row],[Full Name]], [1]!all_ppl_post[#Data], 2, 0)</f>
        <v>1042183522</v>
      </c>
      <c r="C1056" s="8" t="s">
        <v>373</v>
      </c>
      <c r="D1056" s="8" t="s">
        <v>374</v>
      </c>
      <c r="E1056" s="8" t="s">
        <v>375</v>
      </c>
      <c r="F1056" s="8" t="s">
        <v>64</v>
      </c>
      <c r="G1056" s="8"/>
      <c r="H1056" s="8"/>
      <c r="I1056" s="7"/>
      <c r="J1056" s="8" t="s">
        <v>9879</v>
      </c>
      <c r="K1056" s="8" t="str">
        <f>VLOOKUP(payroll_active[[#This Row],[Works for Corrected Majority]],[1]!Table1[#Data],2,0)</f>
        <v>583272290</v>
      </c>
      <c r="L1056" s="8" t="s">
        <v>9879</v>
      </c>
      <c r="M1056" s="7" t="str">
        <f>VLOOKUP(payroll_active[[#This Row],[Works for Group -OLD]], [1]!all_groups[#All], 2, 0)</f>
        <v>583272290</v>
      </c>
      <c r="N1056" s="6" t="s">
        <v>63</v>
      </c>
      <c r="O1056" s="6" t="s">
        <v>62</v>
      </c>
      <c r="P1056" s="6" t="s">
        <v>69</v>
      </c>
      <c r="Q1056" s="7"/>
      <c r="R1056" s="9" t="s">
        <v>9975</v>
      </c>
      <c r="S1056" s="9" t="s">
        <v>9881</v>
      </c>
      <c r="T1056" s="9" t="s">
        <v>8512</v>
      </c>
      <c r="U1056" s="9" t="s">
        <v>8544</v>
      </c>
      <c r="V1056" s="9" t="s">
        <v>8501</v>
      </c>
      <c r="W1056" s="4"/>
      <c r="AI1056" s="4"/>
      <c r="AJ1056" s="4"/>
      <c r="AK1056" s="4"/>
    </row>
    <row r="1057" spans="1:37" x14ac:dyDescent="0.2">
      <c r="A1057" s="6" t="s">
        <v>366</v>
      </c>
      <c r="B1057" s="7" t="str">
        <f>VLOOKUP(payroll_active[[#This Row],[Full Name]], [1]!all_ppl_post[#Data], 2, 0)</f>
        <v>1042183525</v>
      </c>
      <c r="C1057" s="8" t="s">
        <v>367</v>
      </c>
      <c r="D1057" s="8" t="s">
        <v>368</v>
      </c>
      <c r="E1057" s="8" t="s">
        <v>369</v>
      </c>
      <c r="F1057" s="8" t="s">
        <v>64</v>
      </c>
      <c r="G1057" s="8"/>
      <c r="H1057" s="8"/>
      <c r="I1057" s="7"/>
      <c r="J1057" s="8" t="s">
        <v>9879</v>
      </c>
      <c r="K1057" s="8" t="str">
        <f>VLOOKUP(payroll_active[[#This Row],[Works for Corrected Majority]],[1]!Table1[#Data],2,0)</f>
        <v>583272290</v>
      </c>
      <c r="L1057" s="8" t="s">
        <v>9879</v>
      </c>
      <c r="M1057" s="7" t="str">
        <f>VLOOKUP(payroll_active[[#This Row],[Works for Group -OLD]], [1]!all_groups[#All], 2, 0)</f>
        <v>583272290</v>
      </c>
      <c r="N1057" s="6" t="s">
        <v>63</v>
      </c>
      <c r="O1057" s="6" t="s">
        <v>62</v>
      </c>
      <c r="P1057" s="6" t="s">
        <v>69</v>
      </c>
      <c r="Q1057" s="7"/>
      <c r="R1057" s="9" t="s">
        <v>9976</v>
      </c>
      <c r="S1057" s="9" t="s">
        <v>9881</v>
      </c>
      <c r="T1057" s="9" t="s">
        <v>8512</v>
      </c>
      <c r="U1057" s="9" t="s">
        <v>8546</v>
      </c>
      <c r="V1057" s="9" t="s">
        <v>8501</v>
      </c>
      <c r="W1057" s="4"/>
      <c r="AI1057" s="4"/>
      <c r="AJ1057" s="4"/>
      <c r="AK1057" s="4"/>
    </row>
    <row r="1058" spans="1:37" x14ac:dyDescent="0.2">
      <c r="A1058" s="6" t="s">
        <v>360</v>
      </c>
      <c r="B1058" s="7" t="str">
        <f>VLOOKUP(payroll_active[[#This Row],[Full Name]], [1]!all_ppl_post[#Data], 2, 0)</f>
        <v>1042183526</v>
      </c>
      <c r="C1058" s="8" t="s">
        <v>361</v>
      </c>
      <c r="D1058" s="8" t="s">
        <v>362</v>
      </c>
      <c r="E1058" s="8" t="s">
        <v>363</v>
      </c>
      <c r="F1058" s="8" t="s">
        <v>64</v>
      </c>
      <c r="G1058" s="8"/>
      <c r="H1058" s="8"/>
      <c r="I1058" s="7"/>
      <c r="J1058" s="8" t="s">
        <v>9879</v>
      </c>
      <c r="K1058" s="8" t="str">
        <f>VLOOKUP(payroll_active[[#This Row],[Works for Corrected Majority]],[1]!Table1[#Data],2,0)</f>
        <v>583272290</v>
      </c>
      <c r="L1058" s="8" t="s">
        <v>9879</v>
      </c>
      <c r="M1058" s="7" t="str">
        <f>VLOOKUP(payroll_active[[#This Row],[Works for Group -OLD]], [1]!all_groups[#All], 2, 0)</f>
        <v>583272290</v>
      </c>
      <c r="N1058" s="6" t="s">
        <v>63</v>
      </c>
      <c r="O1058" s="6" t="s">
        <v>62</v>
      </c>
      <c r="P1058" s="6" t="s">
        <v>69</v>
      </c>
      <c r="Q1058" s="7"/>
      <c r="R1058" s="9" t="s">
        <v>9977</v>
      </c>
      <c r="S1058" s="9" t="s">
        <v>9881</v>
      </c>
      <c r="T1058" s="9" t="s">
        <v>8512</v>
      </c>
      <c r="U1058" s="9" t="s">
        <v>9655</v>
      </c>
      <c r="V1058" s="9" t="s">
        <v>8501</v>
      </c>
      <c r="W1058" s="4"/>
      <c r="AI1058" s="4"/>
      <c r="AJ1058" s="4"/>
      <c r="AK1058" s="4"/>
    </row>
    <row r="1059" spans="1:37" x14ac:dyDescent="0.2">
      <c r="A1059" s="6" t="s">
        <v>354</v>
      </c>
      <c r="B1059" s="7" t="str">
        <f>VLOOKUP(payroll_active[[#This Row],[Full Name]], [1]!all_ppl_post[#Data], 2, 0)</f>
        <v>1042183527</v>
      </c>
      <c r="C1059" s="8" t="s">
        <v>355</v>
      </c>
      <c r="D1059" s="8" t="s">
        <v>356</v>
      </c>
      <c r="E1059" s="8" t="s">
        <v>357</v>
      </c>
      <c r="F1059" s="8" t="s">
        <v>64</v>
      </c>
      <c r="G1059" s="8"/>
      <c r="H1059" s="8"/>
      <c r="I1059" s="7"/>
      <c r="J1059" s="8" t="s">
        <v>9879</v>
      </c>
      <c r="K1059" s="8" t="str">
        <f>VLOOKUP(payroll_active[[#This Row],[Works for Corrected Majority]],[1]!Table1[#Data],2,0)</f>
        <v>583272290</v>
      </c>
      <c r="L1059" s="8" t="s">
        <v>9879</v>
      </c>
      <c r="M1059" s="7" t="str">
        <f>VLOOKUP(payroll_active[[#This Row],[Works for Group -OLD]], [1]!all_groups[#All], 2, 0)</f>
        <v>583272290</v>
      </c>
      <c r="N1059" s="6" t="s">
        <v>63</v>
      </c>
      <c r="O1059" s="6" t="s">
        <v>62</v>
      </c>
      <c r="P1059" s="6" t="s">
        <v>69</v>
      </c>
      <c r="Q1059" s="7"/>
      <c r="R1059" s="9" t="s">
        <v>9978</v>
      </c>
      <c r="S1059" s="9" t="s">
        <v>9881</v>
      </c>
      <c r="T1059" s="9" t="s">
        <v>8512</v>
      </c>
      <c r="U1059" s="9" t="s">
        <v>9372</v>
      </c>
      <c r="V1059" s="9" t="s">
        <v>8501</v>
      </c>
      <c r="W1059" s="4"/>
      <c r="AI1059" s="4"/>
      <c r="AJ1059" s="4"/>
      <c r="AK1059" s="4"/>
    </row>
    <row r="1060" spans="1:37" x14ac:dyDescent="0.2">
      <c r="A1060" s="6" t="s">
        <v>8427</v>
      </c>
      <c r="B1060" s="7" t="str">
        <f>VLOOKUP(payroll_active[[#This Row],[Full Name]], [1]!all_ppl_post[#Data], 2, 0)</f>
        <v>476542210</v>
      </c>
      <c r="C1060" s="8" t="s">
        <v>8428</v>
      </c>
      <c r="D1060" s="8" t="s">
        <v>8429</v>
      </c>
      <c r="E1060" s="8" t="s">
        <v>375</v>
      </c>
      <c r="F1060" s="8" t="s">
        <v>64</v>
      </c>
      <c r="G1060" s="8"/>
      <c r="H1060" s="8"/>
      <c r="I1060" s="7"/>
      <c r="J1060" s="8" t="s">
        <v>9879</v>
      </c>
      <c r="K1060" s="8" t="str">
        <f>VLOOKUP(payroll_active[[#This Row],[Works for Corrected Majority]],[1]!Table1[#Data],2,0)</f>
        <v>583272290</v>
      </c>
      <c r="L1060" s="8" t="s">
        <v>9879</v>
      </c>
      <c r="M1060" s="7" t="str">
        <f>VLOOKUP(payroll_active[[#This Row],[Works for Group -OLD]], [1]!all_groups[#All], 2, 0)</f>
        <v>583272290</v>
      </c>
      <c r="N1060" s="6" t="s">
        <v>63</v>
      </c>
      <c r="O1060" s="6" t="s">
        <v>62</v>
      </c>
      <c r="P1060" s="6" t="s">
        <v>69</v>
      </c>
      <c r="Q1060" s="7"/>
      <c r="R1060" s="9" t="s">
        <v>9904</v>
      </c>
      <c r="S1060" s="9" t="s">
        <v>9881</v>
      </c>
      <c r="T1060" s="9" t="s">
        <v>8512</v>
      </c>
      <c r="U1060" s="9" t="s">
        <v>8544</v>
      </c>
      <c r="V1060" s="9" t="s">
        <v>8501</v>
      </c>
      <c r="W1060" s="4"/>
      <c r="AI1060" s="4"/>
      <c r="AJ1060" s="4"/>
      <c r="AK1060" s="4"/>
    </row>
    <row r="1061" spans="1:37" x14ac:dyDescent="0.2">
      <c r="A1061" s="6" t="s">
        <v>8421</v>
      </c>
      <c r="B1061" s="7" t="str">
        <f>VLOOKUP(payroll_active[[#This Row],[Full Name]], [1]!all_ppl_post[#Data], 2, 0)</f>
        <v>476542213</v>
      </c>
      <c r="C1061" s="8" t="s">
        <v>8422</v>
      </c>
      <c r="D1061" s="8" t="s">
        <v>8423</v>
      </c>
      <c r="E1061" s="8" t="s">
        <v>350</v>
      </c>
      <c r="F1061" s="8" t="s">
        <v>64</v>
      </c>
      <c r="G1061" s="8"/>
      <c r="H1061" s="8"/>
      <c r="I1061" s="7"/>
      <c r="J1061" s="8" t="s">
        <v>9879</v>
      </c>
      <c r="K1061" s="8" t="str">
        <f>VLOOKUP(payroll_active[[#This Row],[Works for Corrected Majority]],[1]!Table1[#Data],2,0)</f>
        <v>583272290</v>
      </c>
      <c r="L1061" s="8" t="s">
        <v>9879</v>
      </c>
      <c r="M1061" s="7" t="str">
        <f>VLOOKUP(payroll_active[[#This Row],[Works for Group -OLD]], [1]!all_groups[#All], 2, 0)</f>
        <v>583272290</v>
      </c>
      <c r="N1061" s="6" t="s">
        <v>63</v>
      </c>
      <c r="O1061" s="6" t="s">
        <v>62</v>
      </c>
      <c r="P1061" s="6" t="s">
        <v>69</v>
      </c>
      <c r="Q1061" s="7"/>
      <c r="R1061" s="9" t="s">
        <v>9884</v>
      </c>
      <c r="S1061" s="9" t="s">
        <v>9881</v>
      </c>
      <c r="T1061" s="9" t="s">
        <v>8512</v>
      </c>
      <c r="U1061" s="9" t="s">
        <v>8578</v>
      </c>
      <c r="V1061" s="9" t="s">
        <v>8501</v>
      </c>
      <c r="W1061" s="4"/>
      <c r="AI1061" s="4"/>
      <c r="AJ1061" s="4"/>
      <c r="AK1061" s="4"/>
    </row>
    <row r="1062" spans="1:37" x14ac:dyDescent="0.2">
      <c r="A1062" s="6" t="s">
        <v>8409</v>
      </c>
      <c r="B1062" s="7" t="str">
        <f>VLOOKUP(payroll_active[[#This Row],[Full Name]], [1]!all_ppl_post[#Data], 2, 0)</f>
        <v>476542221</v>
      </c>
      <c r="C1062" s="8" t="s">
        <v>8410</v>
      </c>
      <c r="D1062" s="8" t="s">
        <v>8411</v>
      </c>
      <c r="E1062" s="8" t="s">
        <v>8412</v>
      </c>
      <c r="F1062" s="8" t="s">
        <v>64</v>
      </c>
      <c r="G1062" s="8"/>
      <c r="H1062" s="8"/>
      <c r="I1062" s="7"/>
      <c r="J1062" s="8" t="s">
        <v>9879</v>
      </c>
      <c r="K1062" s="8" t="str">
        <f>VLOOKUP(payroll_active[[#This Row],[Works for Corrected Majority]],[1]!Table1[#Data],2,0)</f>
        <v>583272290</v>
      </c>
      <c r="L1062" s="8" t="s">
        <v>9879</v>
      </c>
      <c r="M1062" s="7" t="str">
        <f>VLOOKUP(payroll_active[[#This Row],[Works for Group -OLD]], [1]!all_groups[#All], 2, 0)</f>
        <v>583272290</v>
      </c>
      <c r="N1062" s="6" t="s">
        <v>63</v>
      </c>
      <c r="O1062" s="6" t="s">
        <v>62</v>
      </c>
      <c r="P1062" s="6" t="s">
        <v>69</v>
      </c>
      <c r="Q1062" s="7"/>
      <c r="R1062" s="9" t="s">
        <v>9915</v>
      </c>
      <c r="S1062" s="9" t="s">
        <v>9881</v>
      </c>
      <c r="T1062" s="9" t="s">
        <v>8512</v>
      </c>
      <c r="U1062" s="9" t="s">
        <v>9916</v>
      </c>
      <c r="V1062" s="9" t="s">
        <v>8501</v>
      </c>
      <c r="W1062" s="4"/>
      <c r="AI1062" s="4"/>
      <c r="AJ1062" s="4"/>
      <c r="AK1062" s="4"/>
    </row>
    <row r="1063" spans="1:37" x14ac:dyDescent="0.2">
      <c r="A1063" s="6" t="s">
        <v>8403</v>
      </c>
      <c r="B1063" s="7" t="str">
        <f>VLOOKUP(payroll_active[[#This Row],[Full Name]], [1]!all_ppl_post[#Data], 2, 0)</f>
        <v>476542222</v>
      </c>
      <c r="C1063" s="8" t="s">
        <v>8404</v>
      </c>
      <c r="D1063" s="8" t="s">
        <v>8405</v>
      </c>
      <c r="E1063" s="8" t="s">
        <v>8406</v>
      </c>
      <c r="F1063" s="8" t="s">
        <v>64</v>
      </c>
      <c r="G1063" s="8"/>
      <c r="H1063" s="8"/>
      <c r="I1063" s="7"/>
      <c r="J1063" s="8" t="s">
        <v>9879</v>
      </c>
      <c r="K1063" s="8" t="str">
        <f>VLOOKUP(payroll_active[[#This Row],[Works for Corrected Majority]],[1]!Table1[#Data],2,0)</f>
        <v>583272290</v>
      </c>
      <c r="L1063" s="8" t="s">
        <v>9879</v>
      </c>
      <c r="M1063" s="7" t="str">
        <f>VLOOKUP(payroll_active[[#This Row],[Works for Group -OLD]], [1]!all_groups[#All], 2, 0)</f>
        <v>583272290</v>
      </c>
      <c r="N1063" s="6" t="s">
        <v>63</v>
      </c>
      <c r="O1063" s="6" t="s">
        <v>62</v>
      </c>
      <c r="P1063" s="6" t="s">
        <v>69</v>
      </c>
      <c r="Q1063" s="7"/>
      <c r="R1063" s="9" t="s">
        <v>9923</v>
      </c>
      <c r="S1063" s="9" t="s">
        <v>9881</v>
      </c>
      <c r="T1063" s="9" t="s">
        <v>8512</v>
      </c>
      <c r="U1063" s="9" t="s">
        <v>9924</v>
      </c>
      <c r="V1063" s="9" t="s">
        <v>8501</v>
      </c>
      <c r="W1063" s="4"/>
      <c r="AI1063" s="4"/>
      <c r="AJ1063" s="4"/>
      <c r="AK1063" s="4"/>
    </row>
    <row r="1064" spans="1:37" x14ac:dyDescent="0.2">
      <c r="A1064" s="6" t="s">
        <v>8399</v>
      </c>
      <c r="B1064" s="7" t="str">
        <f>VLOOKUP(payroll_active[[#This Row],[Full Name]], [1]!all_ppl_post[#Data], 2, 0)</f>
        <v>476542224</v>
      </c>
      <c r="C1064" s="8" t="s">
        <v>8400</v>
      </c>
      <c r="D1064" s="8" t="s">
        <v>1365</v>
      </c>
      <c r="E1064" s="8" t="s">
        <v>4139</v>
      </c>
      <c r="F1064" s="8" t="s">
        <v>64</v>
      </c>
      <c r="G1064" s="8"/>
      <c r="H1064" s="8"/>
      <c r="I1064" s="7"/>
      <c r="J1064" s="8" t="s">
        <v>9879</v>
      </c>
      <c r="K1064" s="8" t="str">
        <f>VLOOKUP(payroll_active[[#This Row],[Works for Corrected Majority]],[1]!Table1[#Data],2,0)</f>
        <v>583272290</v>
      </c>
      <c r="L1064" s="8" t="s">
        <v>9879</v>
      </c>
      <c r="M1064" s="7" t="str">
        <f>VLOOKUP(payroll_active[[#This Row],[Works for Group -OLD]], [1]!all_groups[#All], 2, 0)</f>
        <v>583272290</v>
      </c>
      <c r="N1064" s="6" t="s">
        <v>63</v>
      </c>
      <c r="O1064" s="6" t="s">
        <v>62</v>
      </c>
      <c r="P1064" s="6" t="s">
        <v>69</v>
      </c>
      <c r="Q1064" s="7"/>
      <c r="R1064" s="9" t="s">
        <v>9949</v>
      </c>
      <c r="S1064" s="9" t="s">
        <v>9881</v>
      </c>
      <c r="T1064" s="9" t="s">
        <v>8512</v>
      </c>
      <c r="U1064" s="9" t="s">
        <v>9337</v>
      </c>
      <c r="V1064" s="9" t="s">
        <v>8501</v>
      </c>
      <c r="W1064" s="4"/>
      <c r="AI1064" s="4"/>
      <c r="AJ1064" s="4"/>
      <c r="AK1064" s="4"/>
    </row>
    <row r="1065" spans="1:37" x14ac:dyDescent="0.2">
      <c r="A1065" s="6" t="s">
        <v>8394</v>
      </c>
      <c r="B1065" s="7" t="str">
        <f>VLOOKUP(payroll_active[[#This Row],[Full Name]], [1]!all_ppl_post[#Data], 2, 0)</f>
        <v>476542240</v>
      </c>
      <c r="C1065" s="8" t="s">
        <v>8395</v>
      </c>
      <c r="D1065" s="8" t="s">
        <v>8396</v>
      </c>
      <c r="E1065" s="8" t="s">
        <v>811</v>
      </c>
      <c r="F1065" s="8" t="s">
        <v>64</v>
      </c>
      <c r="G1065" s="8"/>
      <c r="H1065" s="8"/>
      <c r="I1065" s="7"/>
      <c r="J1065" s="8" t="s">
        <v>9879</v>
      </c>
      <c r="K1065" s="8" t="str">
        <f>VLOOKUP(payroll_active[[#This Row],[Works for Corrected Majority]],[1]!Table1[#Data],2,0)</f>
        <v>583272290</v>
      </c>
      <c r="L1065" s="8" t="s">
        <v>9879</v>
      </c>
      <c r="M1065" s="7" t="str">
        <f>VLOOKUP(payroll_active[[#This Row],[Works for Group -OLD]], [1]!all_groups[#All], 2, 0)</f>
        <v>583272290</v>
      </c>
      <c r="N1065" s="6" t="s">
        <v>63</v>
      </c>
      <c r="O1065" s="6" t="s">
        <v>62</v>
      </c>
      <c r="P1065" s="6" t="s">
        <v>69</v>
      </c>
      <c r="Q1065" s="7"/>
      <c r="R1065" s="9" t="s">
        <v>9963</v>
      </c>
      <c r="S1065" s="9" t="s">
        <v>9881</v>
      </c>
      <c r="T1065" s="9" t="s">
        <v>8512</v>
      </c>
      <c r="U1065" s="9" t="s">
        <v>9017</v>
      </c>
      <c r="V1065" s="9" t="s">
        <v>8501</v>
      </c>
      <c r="W1065" s="4"/>
      <c r="AI1065" s="4"/>
      <c r="AJ1065" s="4"/>
      <c r="AK1065" s="4"/>
    </row>
    <row r="1066" spans="1:37" x14ac:dyDescent="0.2">
      <c r="A1066" s="6" t="s">
        <v>8389</v>
      </c>
      <c r="B1066" s="7" t="str">
        <f>VLOOKUP(payroll_active[[#This Row],[Full Name]], [1]!all_ppl_post[#Data], 2, 0)</f>
        <v>476542241</v>
      </c>
      <c r="C1066" s="8" t="s">
        <v>8390</v>
      </c>
      <c r="D1066" s="8" t="s">
        <v>8391</v>
      </c>
      <c r="E1066" s="8" t="s">
        <v>811</v>
      </c>
      <c r="F1066" s="8" t="s">
        <v>64</v>
      </c>
      <c r="G1066" s="8"/>
      <c r="H1066" s="8"/>
      <c r="I1066" s="7"/>
      <c r="J1066" s="8" t="s">
        <v>9879</v>
      </c>
      <c r="K1066" s="8" t="str">
        <f>VLOOKUP(payroll_active[[#This Row],[Works for Corrected Majority]],[1]!Table1[#Data],2,0)</f>
        <v>583272290</v>
      </c>
      <c r="L1066" s="8" t="s">
        <v>9879</v>
      </c>
      <c r="M1066" s="7" t="str">
        <f>VLOOKUP(payroll_active[[#This Row],[Works for Group -OLD]], [1]!all_groups[#All], 2, 0)</f>
        <v>583272290</v>
      </c>
      <c r="N1066" s="6" t="s">
        <v>63</v>
      </c>
      <c r="O1066" s="6" t="s">
        <v>62</v>
      </c>
      <c r="P1066" s="6" t="s">
        <v>69</v>
      </c>
      <c r="Q1066" s="7"/>
      <c r="R1066" s="9" t="s">
        <v>9964</v>
      </c>
      <c r="S1066" s="9" t="s">
        <v>9881</v>
      </c>
      <c r="T1066" s="9" t="s">
        <v>8512</v>
      </c>
      <c r="U1066" s="9" t="s">
        <v>9017</v>
      </c>
      <c r="V1066" s="9" t="s">
        <v>8501</v>
      </c>
      <c r="W1066" s="4"/>
      <c r="AI1066" s="4"/>
      <c r="AJ1066" s="4"/>
      <c r="AK1066" s="4"/>
    </row>
    <row r="1067" spans="1:37" x14ac:dyDescent="0.2">
      <c r="A1067" s="6" t="s">
        <v>8384</v>
      </c>
      <c r="B1067" s="7" t="str">
        <f>VLOOKUP(payroll_active[[#This Row],[Full Name]], [1]!all_ppl_post[#Data], 2, 0)</f>
        <v>476542242</v>
      </c>
      <c r="C1067" s="8" t="s">
        <v>8385</v>
      </c>
      <c r="D1067" s="8" t="s">
        <v>8386</v>
      </c>
      <c r="E1067" s="8" t="s">
        <v>583</v>
      </c>
      <c r="F1067" s="8" t="s">
        <v>64</v>
      </c>
      <c r="G1067" s="8"/>
      <c r="H1067" s="8"/>
      <c r="I1067" s="7"/>
      <c r="J1067" s="8" t="s">
        <v>9879</v>
      </c>
      <c r="K1067" s="8" t="str">
        <f>VLOOKUP(payroll_active[[#This Row],[Works for Corrected Majority]],[1]!Table1[#Data],2,0)</f>
        <v>583272290</v>
      </c>
      <c r="L1067" s="8" t="s">
        <v>9879</v>
      </c>
      <c r="M1067" s="7" t="str">
        <f>VLOOKUP(payroll_active[[#This Row],[Works for Group -OLD]], [1]!all_groups[#All], 2, 0)</f>
        <v>583272290</v>
      </c>
      <c r="N1067" s="6" t="s">
        <v>63</v>
      </c>
      <c r="O1067" s="6" t="s">
        <v>62</v>
      </c>
      <c r="P1067" s="6" t="s">
        <v>69</v>
      </c>
      <c r="Q1067" s="7"/>
      <c r="R1067" s="9" t="s">
        <v>9974</v>
      </c>
      <c r="S1067" s="9" t="s">
        <v>9881</v>
      </c>
      <c r="T1067" s="9" t="s">
        <v>8512</v>
      </c>
      <c r="U1067" s="9" t="s">
        <v>8611</v>
      </c>
      <c r="V1067" s="9" t="s">
        <v>8501</v>
      </c>
      <c r="W1067" s="4"/>
      <c r="AI1067" s="4"/>
      <c r="AJ1067" s="4"/>
      <c r="AK1067" s="4"/>
    </row>
    <row r="1068" spans="1:37" x14ac:dyDescent="0.2">
      <c r="A1068" s="6" t="s">
        <v>8320</v>
      </c>
      <c r="B1068" s="7" t="str">
        <f>VLOOKUP(payroll_active[[#This Row],[Full Name]], [1]!all_ppl_post[#Data], 2, 0)</f>
        <v>476542306</v>
      </c>
      <c r="C1068" s="8" t="s">
        <v>8321</v>
      </c>
      <c r="D1068" s="8" t="s">
        <v>5492</v>
      </c>
      <c r="E1068" s="8" t="s">
        <v>916</v>
      </c>
      <c r="F1068" s="8" t="s">
        <v>64</v>
      </c>
      <c r="G1068" s="8"/>
      <c r="H1068" s="8"/>
      <c r="I1068" s="7"/>
      <c r="J1068" s="8" t="s">
        <v>9879</v>
      </c>
      <c r="K1068" s="8" t="str">
        <f>VLOOKUP(payroll_active[[#This Row],[Works for Corrected Majority]],[1]!Table1[#Data],2,0)</f>
        <v>583272290</v>
      </c>
      <c r="L1068" s="8" t="s">
        <v>9879</v>
      </c>
      <c r="M1068" s="7" t="str">
        <f>VLOOKUP(payroll_active[[#This Row],[Works for Group -OLD]], [1]!all_groups[#All], 2, 0)</f>
        <v>583272290</v>
      </c>
      <c r="N1068" s="6" t="s">
        <v>63</v>
      </c>
      <c r="O1068" s="6" t="s">
        <v>62</v>
      </c>
      <c r="P1068" s="6" t="s">
        <v>69</v>
      </c>
      <c r="Q1068" s="7"/>
      <c r="R1068" s="9" t="s">
        <v>9947</v>
      </c>
      <c r="S1068" s="9" t="s">
        <v>9881</v>
      </c>
      <c r="T1068" s="9" t="s">
        <v>8512</v>
      </c>
      <c r="U1068" s="9" t="s">
        <v>8761</v>
      </c>
      <c r="V1068" s="9" t="s">
        <v>8501</v>
      </c>
      <c r="W1068" s="4"/>
      <c r="AI1068" s="4"/>
      <c r="AJ1068" s="4"/>
      <c r="AK1068" s="4"/>
    </row>
    <row r="1069" spans="1:37" x14ac:dyDescent="0.2">
      <c r="A1069" s="6" t="s">
        <v>7734</v>
      </c>
      <c r="B1069" s="7" t="str">
        <f>VLOOKUP(payroll_active[[#This Row],[Full Name]], [1]!all_ppl_post[#Data], 2, 0)</f>
        <v>476542655</v>
      </c>
      <c r="C1069" s="8" t="s">
        <v>7735</v>
      </c>
      <c r="D1069" s="8" t="s">
        <v>7736</v>
      </c>
      <c r="E1069" s="8" t="s">
        <v>375</v>
      </c>
      <c r="F1069" s="8" t="s">
        <v>64</v>
      </c>
      <c r="G1069" s="8"/>
      <c r="H1069" s="8"/>
      <c r="I1069" s="7"/>
      <c r="J1069" s="8" t="s">
        <v>9879</v>
      </c>
      <c r="K1069" s="8" t="str">
        <f>VLOOKUP(payroll_active[[#This Row],[Works for Corrected Majority]],[1]!Table1[#Data],2,0)</f>
        <v>583272290</v>
      </c>
      <c r="L1069" s="8" t="s">
        <v>9879</v>
      </c>
      <c r="M1069" s="7" t="str">
        <f>VLOOKUP(payroll_active[[#This Row],[Works for Group -OLD]], [1]!all_groups[#All], 2, 0)</f>
        <v>583272290</v>
      </c>
      <c r="N1069" s="6" t="s">
        <v>63</v>
      </c>
      <c r="O1069" s="6" t="s">
        <v>62</v>
      </c>
      <c r="P1069" s="6" t="s">
        <v>69</v>
      </c>
      <c r="Q1069" s="7"/>
      <c r="R1069" s="9" t="s">
        <v>9892</v>
      </c>
      <c r="S1069" s="9" t="s">
        <v>9881</v>
      </c>
      <c r="T1069" s="9" t="s">
        <v>8512</v>
      </c>
      <c r="U1069" s="9" t="s">
        <v>8544</v>
      </c>
      <c r="V1069" s="9" t="s">
        <v>8501</v>
      </c>
      <c r="W1069" s="4"/>
      <c r="AI1069" s="4"/>
      <c r="AJ1069" s="4"/>
      <c r="AK1069" s="4"/>
    </row>
    <row r="1070" spans="1:37" x14ac:dyDescent="0.2">
      <c r="A1070" s="6" t="s">
        <v>7722</v>
      </c>
      <c r="B1070" s="7" t="str">
        <f>VLOOKUP(payroll_active[[#This Row],[Full Name]], [1]!all_ppl_post[#Data], 2, 0)</f>
        <v>476542663</v>
      </c>
      <c r="C1070" s="8" t="s">
        <v>7723</v>
      </c>
      <c r="D1070" s="8" t="s">
        <v>7724</v>
      </c>
      <c r="E1070" s="8" t="s">
        <v>7725</v>
      </c>
      <c r="F1070" s="8" t="s">
        <v>64</v>
      </c>
      <c r="G1070" s="8"/>
      <c r="H1070" s="8"/>
      <c r="I1070" s="7"/>
      <c r="J1070" s="8" t="s">
        <v>9879</v>
      </c>
      <c r="K1070" s="8" t="str">
        <f>VLOOKUP(payroll_active[[#This Row],[Works for Corrected Majority]],[1]!Table1[#Data],2,0)</f>
        <v>583272290</v>
      </c>
      <c r="L1070" s="8" t="s">
        <v>9879</v>
      </c>
      <c r="M1070" s="7" t="str">
        <f>VLOOKUP(payroll_active[[#This Row],[Works for Group -OLD]], [1]!all_groups[#All], 2, 0)</f>
        <v>583272290</v>
      </c>
      <c r="N1070" s="6" t="s">
        <v>63</v>
      </c>
      <c r="O1070" s="6" t="s">
        <v>62</v>
      </c>
      <c r="P1070" s="6" t="s">
        <v>69</v>
      </c>
      <c r="Q1070" s="7"/>
      <c r="R1070" s="9" t="s">
        <v>9911</v>
      </c>
      <c r="S1070" s="9" t="s">
        <v>9881</v>
      </c>
      <c r="T1070" s="9" t="s">
        <v>8512</v>
      </c>
      <c r="U1070" s="9" t="s">
        <v>9912</v>
      </c>
      <c r="V1070" s="9" t="s">
        <v>8501</v>
      </c>
      <c r="W1070" s="4"/>
      <c r="AI1070" s="4"/>
      <c r="AJ1070" s="4"/>
      <c r="AK1070" s="4"/>
    </row>
    <row r="1071" spans="1:37" x14ac:dyDescent="0.2">
      <c r="A1071" s="6" t="s">
        <v>7717</v>
      </c>
      <c r="B1071" s="7" t="str">
        <f>VLOOKUP(payroll_active[[#This Row],[Full Name]], [1]!all_ppl_post[#Data], 2, 0)</f>
        <v>476542667</v>
      </c>
      <c r="C1071" s="8" t="s">
        <v>7718</v>
      </c>
      <c r="D1071" s="8" t="s">
        <v>7719</v>
      </c>
      <c r="E1071" s="8" t="s">
        <v>357</v>
      </c>
      <c r="F1071" s="8" t="s">
        <v>64</v>
      </c>
      <c r="G1071" s="8"/>
      <c r="H1071" s="8"/>
      <c r="I1071" s="7"/>
      <c r="J1071" s="8" t="s">
        <v>9879</v>
      </c>
      <c r="K1071" s="8" t="str">
        <f>VLOOKUP(payroll_active[[#This Row],[Works for Corrected Majority]],[1]!Table1[#Data],2,0)</f>
        <v>583272290</v>
      </c>
      <c r="L1071" s="8" t="s">
        <v>9879</v>
      </c>
      <c r="M1071" s="7" t="str">
        <f>VLOOKUP(payroll_active[[#This Row],[Works for Group -OLD]], [1]!all_groups[#All], 2, 0)</f>
        <v>583272290</v>
      </c>
      <c r="N1071" s="6" t="s">
        <v>63</v>
      </c>
      <c r="O1071" s="6" t="s">
        <v>62</v>
      </c>
      <c r="P1071" s="6" t="s">
        <v>69</v>
      </c>
      <c r="Q1071" s="7"/>
      <c r="R1071" s="9" t="s">
        <v>9941</v>
      </c>
      <c r="S1071" s="9" t="s">
        <v>9881</v>
      </c>
      <c r="T1071" s="9" t="s">
        <v>8512</v>
      </c>
      <c r="U1071" s="9" t="s">
        <v>9372</v>
      </c>
      <c r="V1071" s="9" t="s">
        <v>8501</v>
      </c>
      <c r="W1071" s="4"/>
      <c r="AI1071" s="4"/>
      <c r="AJ1071" s="4"/>
      <c r="AK1071" s="4"/>
    </row>
    <row r="1072" spans="1:37" x14ac:dyDescent="0.2">
      <c r="A1072" s="6" t="s">
        <v>7708</v>
      </c>
      <c r="B1072" s="7" t="str">
        <f>VLOOKUP(payroll_active[[#This Row],[Full Name]], [1]!all_ppl_post[#Data], 2, 0)</f>
        <v>476542675</v>
      </c>
      <c r="C1072" s="8" t="s">
        <v>4214</v>
      </c>
      <c r="D1072" s="8" t="s">
        <v>7709</v>
      </c>
      <c r="E1072" s="8" t="s">
        <v>369</v>
      </c>
      <c r="F1072" s="8" t="s">
        <v>64</v>
      </c>
      <c r="G1072" s="8"/>
      <c r="H1072" s="8"/>
      <c r="I1072" s="7"/>
      <c r="J1072" s="8" t="s">
        <v>9879</v>
      </c>
      <c r="K1072" s="8" t="str">
        <f>VLOOKUP(payroll_active[[#This Row],[Works for Corrected Majority]],[1]!Table1[#Data],2,0)</f>
        <v>583272290</v>
      </c>
      <c r="L1072" s="8" t="s">
        <v>9879</v>
      </c>
      <c r="M1072" s="7" t="str">
        <f>VLOOKUP(payroll_active[[#This Row],[Works for Group -OLD]], [1]!all_groups[#All], 2, 0)</f>
        <v>583272290</v>
      </c>
      <c r="N1072" s="6" t="s">
        <v>63</v>
      </c>
      <c r="O1072" s="6" t="s">
        <v>62</v>
      </c>
      <c r="P1072" s="6" t="s">
        <v>69</v>
      </c>
      <c r="Q1072" s="7"/>
      <c r="R1072" s="9" t="s">
        <v>9951</v>
      </c>
      <c r="S1072" s="9" t="s">
        <v>9881</v>
      </c>
      <c r="T1072" s="9" t="s">
        <v>8512</v>
      </c>
      <c r="U1072" s="9" t="s">
        <v>8546</v>
      </c>
      <c r="V1072" s="9" t="s">
        <v>8501</v>
      </c>
      <c r="W1072" s="4"/>
      <c r="AI1072" s="4"/>
      <c r="AJ1072" s="4"/>
      <c r="AK1072" s="4"/>
    </row>
    <row r="1073" spans="1:37" x14ac:dyDescent="0.2">
      <c r="A1073" s="6" t="s">
        <v>7690</v>
      </c>
      <c r="B1073" s="7" t="str">
        <f>VLOOKUP(payroll_active[[#This Row],[Full Name]], [1]!all_ppl_post[#Data], 2, 0)</f>
        <v>476542692</v>
      </c>
      <c r="C1073" s="8" t="s">
        <v>7691</v>
      </c>
      <c r="D1073" s="8" t="s">
        <v>7692</v>
      </c>
      <c r="E1073" s="8" t="s">
        <v>2410</v>
      </c>
      <c r="F1073" s="8" t="s">
        <v>64</v>
      </c>
      <c r="G1073" s="8"/>
      <c r="H1073" s="8"/>
      <c r="I1073" s="7"/>
      <c r="J1073" s="8" t="s">
        <v>9879</v>
      </c>
      <c r="K1073" s="8" t="str">
        <f>VLOOKUP(payroll_active[[#This Row],[Works for Corrected Majority]],[1]!Table1[#Data],2,0)</f>
        <v>583272290</v>
      </c>
      <c r="L1073" s="8" t="s">
        <v>9879</v>
      </c>
      <c r="M1073" s="7" t="str">
        <f>VLOOKUP(payroll_active[[#This Row],[Works for Group -OLD]], [1]!all_groups[#All], 2, 0)</f>
        <v>583272290</v>
      </c>
      <c r="N1073" s="6" t="s">
        <v>63</v>
      </c>
      <c r="O1073" s="6" t="s">
        <v>62</v>
      </c>
      <c r="P1073" s="6" t="s">
        <v>69</v>
      </c>
      <c r="Q1073" s="7"/>
      <c r="R1073" s="9" t="s">
        <v>9921</v>
      </c>
      <c r="S1073" s="9" t="s">
        <v>9881</v>
      </c>
      <c r="T1073" s="9" t="s">
        <v>8512</v>
      </c>
      <c r="U1073" s="9" t="s">
        <v>9289</v>
      </c>
      <c r="V1073" s="9" t="s">
        <v>8501</v>
      </c>
      <c r="W1073" s="4"/>
      <c r="AI1073" s="4"/>
      <c r="AJ1073" s="4"/>
      <c r="AK1073" s="4"/>
    </row>
    <row r="1074" spans="1:37" x14ac:dyDescent="0.2">
      <c r="A1074" s="6" t="s">
        <v>7679</v>
      </c>
      <c r="B1074" s="7" t="str">
        <f>VLOOKUP(payroll_active[[#This Row],[Full Name]], [1]!all_ppl_post[#Data], 2, 0)</f>
        <v>476542703</v>
      </c>
      <c r="C1074" s="8" t="s">
        <v>7680</v>
      </c>
      <c r="D1074" s="8" t="s">
        <v>7681</v>
      </c>
      <c r="E1074" s="8" t="s">
        <v>477</v>
      </c>
      <c r="F1074" s="8" t="s">
        <v>64</v>
      </c>
      <c r="G1074" s="8"/>
      <c r="H1074" s="8"/>
      <c r="I1074" s="7"/>
      <c r="J1074" s="8" t="s">
        <v>9879</v>
      </c>
      <c r="K1074" s="8" t="str">
        <f>VLOOKUP(payroll_active[[#This Row],[Works for Corrected Majority]],[1]!Table1[#Data],2,0)</f>
        <v>583272290</v>
      </c>
      <c r="L1074" s="8" t="s">
        <v>9879</v>
      </c>
      <c r="M1074" s="7" t="str">
        <f>VLOOKUP(payroll_active[[#This Row],[Works for Group -OLD]], [1]!all_groups[#All], 2, 0)</f>
        <v>583272290</v>
      </c>
      <c r="N1074" s="6" t="s">
        <v>63</v>
      </c>
      <c r="O1074" s="6" t="s">
        <v>62</v>
      </c>
      <c r="P1074" s="6" t="s">
        <v>69</v>
      </c>
      <c r="Q1074" s="7"/>
      <c r="R1074" s="9" t="s">
        <v>9939</v>
      </c>
      <c r="S1074" s="9" t="s">
        <v>9881</v>
      </c>
      <c r="T1074" s="9" t="s">
        <v>8512</v>
      </c>
      <c r="U1074" s="9" t="s">
        <v>8988</v>
      </c>
      <c r="V1074" s="9" t="s">
        <v>8501</v>
      </c>
      <c r="W1074" s="4"/>
      <c r="AI1074" s="4"/>
      <c r="AJ1074" s="4"/>
      <c r="AK1074" s="4"/>
    </row>
    <row r="1075" spans="1:37" x14ac:dyDescent="0.2">
      <c r="A1075" s="6" t="s">
        <v>7670</v>
      </c>
      <c r="B1075" s="7" t="str">
        <f>VLOOKUP(payroll_active[[#This Row],[Full Name]], [1]!all_ppl_post[#Data], 2, 0)</f>
        <v>476542708</v>
      </c>
      <c r="C1075" s="8" t="s">
        <v>7671</v>
      </c>
      <c r="D1075" s="8" t="s">
        <v>5506</v>
      </c>
      <c r="E1075" s="8" t="s">
        <v>7672</v>
      </c>
      <c r="F1075" s="8" t="s">
        <v>64</v>
      </c>
      <c r="G1075" s="8"/>
      <c r="H1075" s="8"/>
      <c r="I1075" s="7"/>
      <c r="J1075" s="8" t="s">
        <v>9879</v>
      </c>
      <c r="K1075" s="8" t="str">
        <f>VLOOKUP(payroll_active[[#This Row],[Works for Corrected Majority]],[1]!Table1[#Data],2,0)</f>
        <v>583272290</v>
      </c>
      <c r="L1075" s="8" t="s">
        <v>9879</v>
      </c>
      <c r="M1075" s="7" t="str">
        <f>VLOOKUP(payroll_active[[#This Row],[Works for Group -OLD]], [1]!all_groups[#All], 2, 0)</f>
        <v>583272290</v>
      </c>
      <c r="N1075" s="6" t="s">
        <v>63</v>
      </c>
      <c r="O1075" s="6" t="s">
        <v>62</v>
      </c>
      <c r="P1075" s="6" t="s">
        <v>69</v>
      </c>
      <c r="Q1075" s="7"/>
      <c r="R1075" s="9" t="s">
        <v>9957</v>
      </c>
      <c r="S1075" s="9" t="s">
        <v>9881</v>
      </c>
      <c r="T1075" s="9" t="s">
        <v>8512</v>
      </c>
      <c r="U1075" s="9" t="s">
        <v>9958</v>
      </c>
      <c r="V1075" s="9" t="s">
        <v>8501</v>
      </c>
      <c r="W1075" s="4"/>
      <c r="AI1075" s="4"/>
      <c r="AJ1075" s="4"/>
      <c r="AK1075" s="4"/>
    </row>
    <row r="1076" spans="1:37" x14ac:dyDescent="0.2">
      <c r="A1076" s="6" t="s">
        <v>7628</v>
      </c>
      <c r="B1076" s="7" t="str">
        <f>VLOOKUP(payroll_active[[#This Row],[Full Name]], [1]!all_ppl_post[#Data], 2, 0)</f>
        <v>476542781</v>
      </c>
      <c r="C1076" s="8" t="s">
        <v>6048</v>
      </c>
      <c r="D1076" s="8" t="s">
        <v>7629</v>
      </c>
      <c r="E1076" s="8" t="s">
        <v>827</v>
      </c>
      <c r="F1076" s="8" t="s">
        <v>64</v>
      </c>
      <c r="G1076" s="8"/>
      <c r="H1076" s="8"/>
      <c r="I1076" s="7"/>
      <c r="J1076" s="8" t="s">
        <v>9879</v>
      </c>
      <c r="K1076" s="8" t="str">
        <f>VLOOKUP(payroll_active[[#This Row],[Works for Corrected Majority]],[1]!Table1[#Data],2,0)</f>
        <v>583272290</v>
      </c>
      <c r="L1076" s="8" t="s">
        <v>9879</v>
      </c>
      <c r="M1076" s="7" t="str">
        <f>VLOOKUP(payroll_active[[#This Row],[Works for Group -OLD]], [1]!all_groups[#All], 2, 0)</f>
        <v>583272290</v>
      </c>
      <c r="N1076" s="6" t="s">
        <v>63</v>
      </c>
      <c r="O1076" s="6" t="s">
        <v>62</v>
      </c>
      <c r="P1076" s="6" t="s">
        <v>69</v>
      </c>
      <c r="Q1076" s="7"/>
      <c r="R1076" s="9" t="s">
        <v>9928</v>
      </c>
      <c r="S1076" s="9" t="s">
        <v>9881</v>
      </c>
      <c r="T1076" s="9" t="s">
        <v>8512</v>
      </c>
      <c r="U1076" s="9" t="s">
        <v>8709</v>
      </c>
      <c r="V1076" s="9" t="s">
        <v>8501</v>
      </c>
      <c r="W1076" s="4"/>
      <c r="AI1076" s="4"/>
      <c r="AJ1076" s="4"/>
      <c r="AK1076" s="4"/>
    </row>
    <row r="1077" spans="1:37" x14ac:dyDescent="0.2">
      <c r="A1077" s="6" t="s">
        <v>7616</v>
      </c>
      <c r="B1077" s="7" t="str">
        <f>VLOOKUP(payroll_active[[#This Row],[Full Name]], [1]!all_ppl_post[#Data], 2, 0)</f>
        <v>476542822</v>
      </c>
      <c r="C1077" s="8" t="s">
        <v>7617</v>
      </c>
      <c r="D1077" s="8" t="s">
        <v>7478</v>
      </c>
      <c r="E1077" s="8" t="s">
        <v>4819</v>
      </c>
      <c r="F1077" s="8" t="s">
        <v>64</v>
      </c>
      <c r="G1077" s="8"/>
      <c r="H1077" s="8"/>
      <c r="I1077" s="7"/>
      <c r="J1077" s="8" t="s">
        <v>9879</v>
      </c>
      <c r="K1077" s="8" t="str">
        <f>VLOOKUP(payroll_active[[#This Row],[Works for Corrected Majority]],[1]!Table1[#Data],2,0)</f>
        <v>583272290</v>
      </c>
      <c r="L1077" s="8" t="s">
        <v>9879</v>
      </c>
      <c r="M1077" s="7" t="str">
        <f>VLOOKUP(payroll_active[[#This Row],[Works for Group -OLD]], [1]!all_groups[#All], 2, 0)</f>
        <v>583272290</v>
      </c>
      <c r="N1077" s="6" t="s">
        <v>63</v>
      </c>
      <c r="O1077" s="6" t="s">
        <v>62</v>
      </c>
      <c r="P1077" s="6" t="s">
        <v>69</v>
      </c>
      <c r="Q1077" s="7"/>
      <c r="R1077" s="9" t="s">
        <v>9942</v>
      </c>
      <c r="S1077" s="9" t="s">
        <v>9881</v>
      </c>
      <c r="T1077" s="9" t="s">
        <v>8512</v>
      </c>
      <c r="U1077" s="9" t="s">
        <v>9126</v>
      </c>
      <c r="V1077" s="9" t="s">
        <v>8501</v>
      </c>
      <c r="W1077" s="4"/>
      <c r="AI1077" s="4"/>
      <c r="AJ1077" s="4"/>
      <c r="AK1077" s="4"/>
    </row>
    <row r="1078" spans="1:37" x14ac:dyDescent="0.2">
      <c r="A1078" s="6" t="s">
        <v>7596</v>
      </c>
      <c r="B1078" s="7" t="str">
        <f>VLOOKUP(payroll_active[[#This Row],[Full Name]], [1]!all_ppl_post[#Data], 2, 0)</f>
        <v>476542829</v>
      </c>
      <c r="C1078" s="8" t="s">
        <v>7597</v>
      </c>
      <c r="D1078" s="8" t="s">
        <v>7598</v>
      </c>
      <c r="E1078" s="8" t="s">
        <v>7599</v>
      </c>
      <c r="F1078" s="8" t="s">
        <v>64</v>
      </c>
      <c r="G1078" s="8"/>
      <c r="H1078" s="8"/>
      <c r="I1078" s="7"/>
      <c r="J1078" s="8" t="s">
        <v>9879</v>
      </c>
      <c r="K1078" s="8" t="str">
        <f>VLOOKUP(payroll_active[[#This Row],[Works for Corrected Majority]],[1]!Table1[#Data],2,0)</f>
        <v>583272290</v>
      </c>
      <c r="L1078" s="8" t="s">
        <v>9879</v>
      </c>
      <c r="M1078" s="7" t="str">
        <f>VLOOKUP(payroll_active[[#This Row],[Works for Group -OLD]], [1]!all_groups[#All], 2, 0)</f>
        <v>583272290</v>
      </c>
      <c r="N1078" s="6" t="s">
        <v>63</v>
      </c>
      <c r="O1078" s="6" t="s">
        <v>62</v>
      </c>
      <c r="P1078" s="6" t="s">
        <v>69</v>
      </c>
      <c r="Q1078" s="7"/>
      <c r="R1078" s="9" t="s">
        <v>9944</v>
      </c>
      <c r="S1078" s="9" t="s">
        <v>9881</v>
      </c>
      <c r="T1078" s="9" t="s">
        <v>8512</v>
      </c>
      <c r="U1078" s="9" t="s">
        <v>9945</v>
      </c>
      <c r="V1078" s="9" t="s">
        <v>8501</v>
      </c>
      <c r="W1078" s="4"/>
      <c r="AI1078" s="4"/>
      <c r="AJ1078" s="4"/>
      <c r="AK1078" s="4"/>
    </row>
    <row r="1079" spans="1:37" x14ac:dyDescent="0.2">
      <c r="A1079" s="6" t="s">
        <v>7586</v>
      </c>
      <c r="B1079" s="7" t="str">
        <f>VLOOKUP(payroll_active[[#This Row],[Full Name]], [1]!all_ppl_post[#Data], 2, 0)</f>
        <v>476542848</v>
      </c>
      <c r="C1079" s="8" t="s">
        <v>2804</v>
      </c>
      <c r="D1079" s="8" t="s">
        <v>7587</v>
      </c>
      <c r="E1079" s="8" t="s">
        <v>513</v>
      </c>
      <c r="F1079" s="8" t="s">
        <v>64</v>
      </c>
      <c r="G1079" s="8"/>
      <c r="H1079" s="8"/>
      <c r="I1079" s="7"/>
      <c r="J1079" s="8" t="s">
        <v>9879</v>
      </c>
      <c r="K1079" s="8" t="str">
        <f>VLOOKUP(payroll_active[[#This Row],[Works for Corrected Majority]],[1]!Table1[#Data],2,0)</f>
        <v>583272290</v>
      </c>
      <c r="L1079" s="8" t="s">
        <v>9879</v>
      </c>
      <c r="M1079" s="7" t="str">
        <f>VLOOKUP(payroll_active[[#This Row],[Works for Group -OLD]], [1]!all_groups[#All], 2, 0)</f>
        <v>583272290</v>
      </c>
      <c r="N1079" s="6" t="s">
        <v>63</v>
      </c>
      <c r="O1079" s="6" t="s">
        <v>62</v>
      </c>
      <c r="P1079" s="6" t="s">
        <v>69</v>
      </c>
      <c r="Q1079" s="7"/>
      <c r="R1079" s="9" t="s">
        <v>9885</v>
      </c>
      <c r="S1079" s="9" t="s">
        <v>9881</v>
      </c>
      <c r="T1079" s="9" t="s">
        <v>8512</v>
      </c>
      <c r="U1079" s="9" t="s">
        <v>8570</v>
      </c>
      <c r="V1079" s="9" t="s">
        <v>8501</v>
      </c>
      <c r="W1079" s="4"/>
      <c r="AI1079" s="4"/>
      <c r="AJ1079" s="4"/>
      <c r="AK1079" s="4"/>
    </row>
    <row r="1080" spans="1:37" x14ac:dyDescent="0.2">
      <c r="A1080" s="6" t="s">
        <v>7571</v>
      </c>
      <c r="B1080" s="7" t="str">
        <f>VLOOKUP(payroll_active[[#This Row],[Full Name]], [1]!all_ppl_post[#Data], 2, 0)</f>
        <v>476542857</v>
      </c>
      <c r="C1080" s="8" t="s">
        <v>7572</v>
      </c>
      <c r="D1080" s="8" t="s">
        <v>7573</v>
      </c>
      <c r="E1080" s="8" t="s">
        <v>464</v>
      </c>
      <c r="F1080" s="8" t="s">
        <v>64</v>
      </c>
      <c r="G1080" s="8"/>
      <c r="H1080" s="8"/>
      <c r="I1080" s="7"/>
      <c r="J1080" s="8" t="s">
        <v>9879</v>
      </c>
      <c r="K1080" s="8" t="str">
        <f>VLOOKUP(payroll_active[[#This Row],[Works for Corrected Majority]],[1]!Table1[#Data],2,0)</f>
        <v>583272290</v>
      </c>
      <c r="L1080" s="8" t="s">
        <v>9879</v>
      </c>
      <c r="M1080" s="7" t="str">
        <f>VLOOKUP(payroll_active[[#This Row],[Works for Group -OLD]], [1]!all_groups[#All], 2, 0)</f>
        <v>583272290</v>
      </c>
      <c r="N1080" s="6" t="s">
        <v>63</v>
      </c>
      <c r="O1080" s="6" t="s">
        <v>62</v>
      </c>
      <c r="P1080" s="6" t="s">
        <v>69</v>
      </c>
      <c r="Q1080" s="7"/>
      <c r="R1080" s="9" t="s">
        <v>9910</v>
      </c>
      <c r="S1080" s="9" t="s">
        <v>9881</v>
      </c>
      <c r="T1080" s="9" t="s">
        <v>8512</v>
      </c>
      <c r="U1080" s="9" t="s">
        <v>8572</v>
      </c>
      <c r="V1080" s="9" t="s">
        <v>8501</v>
      </c>
      <c r="W1080" s="4"/>
      <c r="AI1080" s="4"/>
      <c r="AJ1080" s="4"/>
      <c r="AK1080" s="4"/>
    </row>
    <row r="1081" spans="1:37" x14ac:dyDescent="0.2">
      <c r="A1081" s="6" t="s">
        <v>7562</v>
      </c>
      <c r="B1081" s="7" t="str">
        <f>VLOOKUP(payroll_active[[#This Row],[Full Name]], [1]!all_ppl_post[#Data], 2, 0)</f>
        <v>476542864</v>
      </c>
      <c r="C1081" s="8" t="s">
        <v>5690</v>
      </c>
      <c r="D1081" s="8" t="s">
        <v>7563</v>
      </c>
      <c r="E1081" s="8" t="s">
        <v>781</v>
      </c>
      <c r="F1081" s="8" t="s">
        <v>64</v>
      </c>
      <c r="G1081" s="8"/>
      <c r="H1081" s="8"/>
      <c r="I1081" s="7"/>
      <c r="J1081" s="8" t="s">
        <v>9879</v>
      </c>
      <c r="K1081" s="8" t="str">
        <f>VLOOKUP(payroll_active[[#This Row],[Works for Corrected Majority]],[1]!Table1[#Data],2,0)</f>
        <v>583272290</v>
      </c>
      <c r="L1081" s="8" t="s">
        <v>9879</v>
      </c>
      <c r="M1081" s="7" t="str">
        <f>VLOOKUP(payroll_active[[#This Row],[Works for Group -OLD]], [1]!all_groups[#All], 2, 0)</f>
        <v>583272290</v>
      </c>
      <c r="N1081" s="6" t="s">
        <v>63</v>
      </c>
      <c r="O1081" s="6" t="s">
        <v>62</v>
      </c>
      <c r="P1081" s="6" t="s">
        <v>69</v>
      </c>
      <c r="Q1081" s="7"/>
      <c r="R1081" s="9" t="s">
        <v>9959</v>
      </c>
      <c r="S1081" s="9" t="s">
        <v>9881</v>
      </c>
      <c r="T1081" s="9" t="s">
        <v>8512</v>
      </c>
      <c r="U1081" s="9" t="s">
        <v>8934</v>
      </c>
      <c r="V1081" s="9" t="s">
        <v>8501</v>
      </c>
      <c r="W1081" s="4"/>
      <c r="AI1081" s="4"/>
      <c r="AJ1081" s="4"/>
      <c r="AK1081" s="4"/>
    </row>
    <row r="1082" spans="1:37" x14ac:dyDescent="0.2">
      <c r="A1082" s="6" t="s">
        <v>7459</v>
      </c>
      <c r="B1082" s="7" t="str">
        <f>VLOOKUP(payroll_active[[#This Row],[Full Name]], [1]!all_ppl_post[#Data], 2, 0)</f>
        <v>476543165</v>
      </c>
      <c r="C1082" s="8" t="s">
        <v>6675</v>
      </c>
      <c r="D1082" s="8" t="s">
        <v>9925</v>
      </c>
      <c r="E1082" s="8" t="s">
        <v>6135</v>
      </c>
      <c r="F1082" s="8" t="s">
        <v>64</v>
      </c>
      <c r="G1082" s="8"/>
      <c r="H1082" s="8"/>
      <c r="I1082" s="7"/>
      <c r="J1082" s="8" t="s">
        <v>9879</v>
      </c>
      <c r="K1082" s="8" t="str">
        <f>VLOOKUP(payroll_active[[#This Row],[Works for Corrected Majority]],[1]!Table1[#Data],2,0)</f>
        <v>583272290</v>
      </c>
      <c r="L1082" s="8" t="s">
        <v>9879</v>
      </c>
      <c r="M1082" s="7" t="str">
        <f>VLOOKUP(payroll_active[[#This Row],[Works for Group -OLD]], [1]!all_groups[#All], 2, 0)</f>
        <v>583272290</v>
      </c>
      <c r="N1082" s="6" t="s">
        <v>63</v>
      </c>
      <c r="O1082" s="6" t="s">
        <v>62</v>
      </c>
      <c r="P1082" s="6" t="s">
        <v>69</v>
      </c>
      <c r="Q1082" s="7"/>
      <c r="R1082" s="9" t="s">
        <v>9926</v>
      </c>
      <c r="S1082" s="9" t="s">
        <v>9881</v>
      </c>
      <c r="T1082" s="9" t="s">
        <v>8512</v>
      </c>
      <c r="U1082" s="9" t="s">
        <v>9404</v>
      </c>
      <c r="V1082" s="9" t="s">
        <v>8501</v>
      </c>
      <c r="W1082" s="4"/>
      <c r="AI1082" s="4"/>
      <c r="AJ1082" s="4"/>
      <c r="AK1082" s="4"/>
    </row>
    <row r="1083" spans="1:37" x14ac:dyDescent="0.2">
      <c r="A1083" s="6" t="s">
        <v>7035</v>
      </c>
      <c r="B1083" s="7" t="str">
        <f>VLOOKUP(payroll_active[[#This Row],[Full Name]], [1]!all_ppl_post[#Data], 2, 0)</f>
        <v>476543524</v>
      </c>
      <c r="C1083" s="8" t="s">
        <v>6824</v>
      </c>
      <c r="D1083" s="8" t="s">
        <v>7036</v>
      </c>
      <c r="E1083" s="8" t="s">
        <v>7037</v>
      </c>
      <c r="F1083" s="8" t="s">
        <v>64</v>
      </c>
      <c r="G1083" s="8"/>
      <c r="H1083" s="8"/>
      <c r="I1083" s="7"/>
      <c r="J1083" s="8" t="s">
        <v>9879</v>
      </c>
      <c r="K1083" s="8" t="str">
        <f>VLOOKUP(payroll_active[[#This Row],[Works for Corrected Majority]],[1]!Table1[#Data],2,0)</f>
        <v>583272290</v>
      </c>
      <c r="L1083" s="8" t="s">
        <v>9879</v>
      </c>
      <c r="M1083" s="7" t="str">
        <f>VLOOKUP(payroll_active[[#This Row],[Works for Group -OLD]], [1]!all_groups[#All], 2, 0)</f>
        <v>583272290</v>
      </c>
      <c r="N1083" s="6" t="s">
        <v>63</v>
      </c>
      <c r="O1083" s="6" t="s">
        <v>62</v>
      </c>
      <c r="P1083" s="6" t="s">
        <v>69</v>
      </c>
      <c r="Q1083" s="7"/>
      <c r="R1083" s="9" t="s">
        <v>9936</v>
      </c>
      <c r="S1083" s="9" t="s">
        <v>9881</v>
      </c>
      <c r="T1083" s="9" t="s">
        <v>8512</v>
      </c>
      <c r="U1083" s="9" t="s">
        <v>9937</v>
      </c>
      <c r="V1083" s="9" t="s">
        <v>8501</v>
      </c>
      <c r="W1083" s="4"/>
      <c r="AI1083" s="4"/>
      <c r="AJ1083" s="4"/>
      <c r="AK1083" s="4"/>
    </row>
    <row r="1084" spans="1:37" x14ac:dyDescent="0.2">
      <c r="A1084" s="6" t="s">
        <v>7031</v>
      </c>
      <c r="B1084" s="7" t="str">
        <f>VLOOKUP(payroll_active[[#This Row],[Full Name]], [1]!all_ppl_post[#Data], 2, 0)</f>
        <v>476543535</v>
      </c>
      <c r="C1084" s="8" t="s">
        <v>1899</v>
      </c>
      <c r="D1084" s="8" t="s">
        <v>7032</v>
      </c>
      <c r="E1084" s="8" t="s">
        <v>426</v>
      </c>
      <c r="F1084" s="8" t="s">
        <v>64</v>
      </c>
      <c r="G1084" s="8"/>
      <c r="H1084" s="8"/>
      <c r="I1084" s="7"/>
      <c r="J1084" s="8" t="s">
        <v>9879</v>
      </c>
      <c r="K1084" s="8" t="str">
        <f>VLOOKUP(payroll_active[[#This Row],[Works for Corrected Majority]],[1]!Table1[#Data],2,0)</f>
        <v>583272290</v>
      </c>
      <c r="L1084" s="8" t="s">
        <v>9879</v>
      </c>
      <c r="M1084" s="7" t="str">
        <f>VLOOKUP(payroll_active[[#This Row],[Works for Group -OLD]], [1]!all_groups[#All], 2, 0)</f>
        <v>583272290</v>
      </c>
      <c r="N1084" s="6" t="s">
        <v>63</v>
      </c>
      <c r="O1084" s="6" t="s">
        <v>62</v>
      </c>
      <c r="P1084" s="6" t="s">
        <v>69</v>
      </c>
      <c r="Q1084" s="7"/>
      <c r="R1084" s="9" t="s">
        <v>9890</v>
      </c>
      <c r="S1084" s="9" t="s">
        <v>9881</v>
      </c>
      <c r="T1084" s="9" t="s">
        <v>8512</v>
      </c>
      <c r="U1084" s="9" t="s">
        <v>8549</v>
      </c>
      <c r="V1084" s="9" t="s">
        <v>8501</v>
      </c>
      <c r="W1084" s="4"/>
      <c r="AI1084" s="4"/>
      <c r="AJ1084" s="4"/>
      <c r="AK1084" s="4"/>
    </row>
    <row r="1085" spans="1:37" x14ac:dyDescent="0.2">
      <c r="A1085" s="6" t="s">
        <v>7026</v>
      </c>
      <c r="B1085" s="7" t="str">
        <f>VLOOKUP(payroll_active[[#This Row],[Full Name]], [1]!all_ppl_post[#Data], 2, 0)</f>
        <v>476543545</v>
      </c>
      <c r="C1085" s="8" t="s">
        <v>7027</v>
      </c>
      <c r="D1085" s="8" t="s">
        <v>298</v>
      </c>
      <c r="E1085" s="8" t="s">
        <v>350</v>
      </c>
      <c r="F1085" s="8" t="s">
        <v>64</v>
      </c>
      <c r="G1085" s="8"/>
      <c r="H1085" s="8"/>
      <c r="I1085" s="7"/>
      <c r="J1085" s="8" t="s">
        <v>9879</v>
      </c>
      <c r="K1085" s="8" t="str">
        <f>VLOOKUP(payroll_active[[#This Row],[Works for Corrected Majority]],[1]!Table1[#Data],2,0)</f>
        <v>583272290</v>
      </c>
      <c r="L1085" s="8" t="s">
        <v>9879</v>
      </c>
      <c r="M1085" s="7" t="str">
        <f>VLOOKUP(payroll_active[[#This Row],[Works for Group -OLD]], [1]!all_groups[#All], 2, 0)</f>
        <v>583272290</v>
      </c>
      <c r="N1085" s="6" t="s">
        <v>63</v>
      </c>
      <c r="O1085" s="6" t="s">
        <v>62</v>
      </c>
      <c r="P1085" s="6" t="s">
        <v>69</v>
      </c>
      <c r="Q1085" s="7"/>
      <c r="R1085" s="9" t="s">
        <v>9930</v>
      </c>
      <c r="S1085" s="9" t="s">
        <v>9881</v>
      </c>
      <c r="T1085" s="9" t="s">
        <v>8512</v>
      </c>
      <c r="U1085" s="9" t="s">
        <v>8578</v>
      </c>
      <c r="V1085" s="9" t="s">
        <v>8501</v>
      </c>
      <c r="W1085" s="4"/>
      <c r="AI1085" s="4"/>
      <c r="AJ1085" s="4"/>
      <c r="AK1085" s="4"/>
    </row>
    <row r="1086" spans="1:37" x14ac:dyDescent="0.2">
      <c r="A1086" s="6" t="s">
        <v>6796</v>
      </c>
      <c r="B1086" s="7" t="str">
        <f>VLOOKUP(payroll_active[[#This Row],[Full Name]], [1]!all_ppl_post[#Data], 2, 0)</f>
        <v>476543756</v>
      </c>
      <c r="C1086" s="8" t="s">
        <v>6797</v>
      </c>
      <c r="D1086" s="8" t="s">
        <v>6798</v>
      </c>
      <c r="E1086" s="8" t="s">
        <v>350</v>
      </c>
      <c r="F1086" s="8" t="s">
        <v>64</v>
      </c>
      <c r="G1086" s="8"/>
      <c r="H1086" s="8"/>
      <c r="I1086" s="7"/>
      <c r="J1086" s="8" t="s">
        <v>9879</v>
      </c>
      <c r="K1086" s="8" t="str">
        <f>VLOOKUP(payroll_active[[#This Row],[Works for Corrected Majority]],[1]!Table1[#Data],2,0)</f>
        <v>583272290</v>
      </c>
      <c r="L1086" s="8" t="s">
        <v>9879</v>
      </c>
      <c r="M1086" s="7" t="str">
        <f>VLOOKUP(payroll_active[[#This Row],[Works for Group -OLD]], [1]!all_groups[#All], 2, 0)</f>
        <v>583272290</v>
      </c>
      <c r="N1086" s="6" t="s">
        <v>63</v>
      </c>
      <c r="O1086" s="6" t="s">
        <v>62</v>
      </c>
      <c r="P1086" s="6" t="s">
        <v>69</v>
      </c>
      <c r="Q1086" s="7"/>
      <c r="R1086" s="9" t="s">
        <v>9903</v>
      </c>
      <c r="S1086" s="9" t="s">
        <v>9881</v>
      </c>
      <c r="T1086" s="9" t="s">
        <v>8512</v>
      </c>
      <c r="U1086" s="9" t="s">
        <v>8578</v>
      </c>
      <c r="V1086" s="9" t="s">
        <v>8501</v>
      </c>
      <c r="W1086" s="4"/>
      <c r="AI1086" s="4"/>
      <c r="AJ1086" s="4"/>
      <c r="AK1086" s="4"/>
    </row>
    <row r="1087" spans="1:37" x14ac:dyDescent="0.2">
      <c r="A1087" s="6" t="s">
        <v>6785</v>
      </c>
      <c r="B1087" s="7" t="str">
        <f>VLOOKUP(payroll_active[[#This Row],[Full Name]], [1]!all_ppl_post[#Data], 2, 0)</f>
        <v>476543763</v>
      </c>
      <c r="C1087" s="8" t="s">
        <v>1533</v>
      </c>
      <c r="D1087" s="8" t="s">
        <v>5171</v>
      </c>
      <c r="E1087" s="8" t="s">
        <v>6786</v>
      </c>
      <c r="F1087" s="8" t="s">
        <v>64</v>
      </c>
      <c r="G1087" s="8"/>
      <c r="H1087" s="8"/>
      <c r="I1087" s="7"/>
      <c r="J1087" s="8" t="s">
        <v>9879</v>
      </c>
      <c r="K1087" s="8" t="str">
        <f>VLOOKUP(payroll_active[[#This Row],[Works for Corrected Majority]],[1]!Table1[#Data],2,0)</f>
        <v>583272290</v>
      </c>
      <c r="L1087" s="8" t="s">
        <v>9879</v>
      </c>
      <c r="M1087" s="7" t="str">
        <f>VLOOKUP(payroll_active[[#This Row],[Works for Group -OLD]], [1]!all_groups[#All], 2, 0)</f>
        <v>583272290</v>
      </c>
      <c r="N1087" s="6" t="s">
        <v>63</v>
      </c>
      <c r="O1087" s="6" t="s">
        <v>62</v>
      </c>
      <c r="P1087" s="6" t="s">
        <v>69</v>
      </c>
      <c r="Q1087" s="7"/>
      <c r="R1087" s="9" t="s">
        <v>9917</v>
      </c>
      <c r="S1087" s="9" t="s">
        <v>9881</v>
      </c>
      <c r="T1087" s="9" t="s">
        <v>8512</v>
      </c>
      <c r="U1087" s="9" t="s">
        <v>9918</v>
      </c>
      <c r="V1087" s="9" t="s">
        <v>8501</v>
      </c>
      <c r="W1087" s="4"/>
      <c r="AI1087" s="4"/>
      <c r="AJ1087" s="4"/>
      <c r="AK1087" s="4"/>
    </row>
    <row r="1088" spans="1:37" x14ac:dyDescent="0.2">
      <c r="A1088" s="6" t="s">
        <v>6481</v>
      </c>
      <c r="B1088" s="7" t="str">
        <f>VLOOKUP(payroll_active[[#This Row],[Full Name]], [1]!all_ppl_post[#Data], 2, 0)</f>
        <v>476544154</v>
      </c>
      <c r="C1088" s="8" t="s">
        <v>6482</v>
      </c>
      <c r="D1088" s="8" t="s">
        <v>709</v>
      </c>
      <c r="E1088" s="8" t="s">
        <v>599</v>
      </c>
      <c r="F1088" s="8" t="s">
        <v>64</v>
      </c>
      <c r="G1088" s="8"/>
      <c r="H1088" s="8"/>
      <c r="I1088" s="7"/>
      <c r="J1088" s="8" t="s">
        <v>9879</v>
      </c>
      <c r="K1088" s="8" t="str">
        <f>VLOOKUP(payroll_active[[#This Row],[Works for Corrected Majority]],[1]!Table1[#Data],2,0)</f>
        <v>583272290</v>
      </c>
      <c r="L1088" s="8" t="s">
        <v>9879</v>
      </c>
      <c r="M1088" s="7" t="str">
        <f>VLOOKUP(payroll_active[[#This Row],[Works for Group -OLD]], [1]!all_groups[#All], 2, 0)</f>
        <v>583272290</v>
      </c>
      <c r="N1088" s="6" t="s">
        <v>63</v>
      </c>
      <c r="O1088" s="6" t="s">
        <v>62</v>
      </c>
      <c r="P1088" s="6" t="s">
        <v>69</v>
      </c>
      <c r="Q1088" s="7"/>
      <c r="R1088" s="9" t="s">
        <v>9880</v>
      </c>
      <c r="S1088" s="9" t="s">
        <v>9881</v>
      </c>
      <c r="T1088" s="9" t="s">
        <v>8512</v>
      </c>
      <c r="U1088" s="9" t="s">
        <v>8621</v>
      </c>
      <c r="V1088" s="9" t="s">
        <v>8501</v>
      </c>
      <c r="W1088" s="4"/>
      <c r="AI1088" s="4"/>
      <c r="AJ1088" s="4"/>
      <c r="AK1088" s="4"/>
    </row>
    <row r="1089" spans="1:37" x14ac:dyDescent="0.2">
      <c r="A1089" s="6" t="s">
        <v>5480</v>
      </c>
      <c r="B1089" s="7" t="str">
        <f>VLOOKUP(payroll_active[[#This Row],[Full Name]], [1]!all_ppl_post[#Data], 2, 0)</f>
        <v>476545386</v>
      </c>
      <c r="C1089" s="8" t="s">
        <v>5481</v>
      </c>
      <c r="D1089" s="8" t="s">
        <v>5482</v>
      </c>
      <c r="E1089" s="8" t="s">
        <v>477</v>
      </c>
      <c r="F1089" s="8" t="s">
        <v>64</v>
      </c>
      <c r="G1089" s="8"/>
      <c r="H1089" s="8"/>
      <c r="I1089" s="7"/>
      <c r="J1089" s="8" t="s">
        <v>9879</v>
      </c>
      <c r="K1089" s="8" t="str">
        <f>VLOOKUP(payroll_active[[#This Row],[Works for Corrected Majority]],[1]!Table1[#Data],2,0)</f>
        <v>583272290</v>
      </c>
      <c r="L1089" s="8" t="s">
        <v>9879</v>
      </c>
      <c r="M1089" s="7" t="str">
        <f>VLOOKUP(payroll_active[[#This Row],[Works for Group -OLD]], [1]!all_groups[#All], 2, 0)</f>
        <v>583272290</v>
      </c>
      <c r="N1089" s="6" t="s">
        <v>63</v>
      </c>
      <c r="O1089" s="6" t="s">
        <v>62</v>
      </c>
      <c r="P1089" s="6" t="s">
        <v>69</v>
      </c>
      <c r="Q1089" s="7"/>
      <c r="R1089" s="9" t="s">
        <v>9967</v>
      </c>
      <c r="S1089" s="9" t="s">
        <v>9881</v>
      </c>
      <c r="T1089" s="9" t="s">
        <v>8512</v>
      </c>
      <c r="U1089" s="9" t="s">
        <v>8988</v>
      </c>
      <c r="V1089" s="9" t="s">
        <v>8501</v>
      </c>
      <c r="W1089" s="4"/>
      <c r="AI1089" s="4"/>
      <c r="AJ1089" s="4"/>
      <c r="AK1089" s="4"/>
    </row>
    <row r="1090" spans="1:37" x14ac:dyDescent="0.2">
      <c r="A1090" s="6" t="s">
        <v>5411</v>
      </c>
      <c r="B1090" s="7" t="str">
        <f>VLOOKUP(payroll_active[[#This Row],[Full Name]], [1]!all_ppl_post[#Data], 2, 0)</f>
        <v>476545477</v>
      </c>
      <c r="C1090" s="8" t="s">
        <v>5412</v>
      </c>
      <c r="D1090" s="8" t="s">
        <v>5413</v>
      </c>
      <c r="E1090" s="8" t="s">
        <v>456</v>
      </c>
      <c r="F1090" s="8" t="s">
        <v>64</v>
      </c>
      <c r="G1090" s="8"/>
      <c r="H1090" s="8"/>
      <c r="I1090" s="7"/>
      <c r="J1090" s="8" t="s">
        <v>9879</v>
      </c>
      <c r="K1090" s="8" t="str">
        <f>VLOOKUP(payroll_active[[#This Row],[Works for Corrected Majority]],[1]!Table1[#Data],2,0)</f>
        <v>583272290</v>
      </c>
      <c r="L1090" s="8" t="s">
        <v>9879</v>
      </c>
      <c r="M1090" s="7" t="str">
        <f>VLOOKUP(payroll_active[[#This Row],[Works for Group -OLD]], [1]!all_groups[#All], 2, 0)</f>
        <v>583272290</v>
      </c>
      <c r="N1090" s="6" t="s">
        <v>63</v>
      </c>
      <c r="O1090" s="6" t="s">
        <v>62</v>
      </c>
      <c r="P1090" s="6" t="s">
        <v>69</v>
      </c>
      <c r="Q1090" s="7"/>
      <c r="R1090" s="9" t="s">
        <v>9897</v>
      </c>
      <c r="S1090" s="9" t="s">
        <v>9881</v>
      </c>
      <c r="T1090" s="9" t="s">
        <v>8512</v>
      </c>
      <c r="U1090" s="9" t="s">
        <v>8721</v>
      </c>
      <c r="V1090" s="9" t="s">
        <v>8501</v>
      </c>
      <c r="W1090" s="4"/>
      <c r="AI1090" s="4"/>
      <c r="AJ1090" s="4"/>
      <c r="AK1090" s="4"/>
    </row>
    <row r="1091" spans="1:37" x14ac:dyDescent="0.2">
      <c r="A1091" s="6" t="s">
        <v>5401</v>
      </c>
      <c r="B1091" s="7" t="str">
        <f>VLOOKUP(payroll_active[[#This Row],[Full Name]], [1]!all_ppl_post[#Data], 2, 0)</f>
        <v>476545482</v>
      </c>
      <c r="C1091" s="8" t="s">
        <v>5402</v>
      </c>
      <c r="D1091" s="8" t="s">
        <v>9905</v>
      </c>
      <c r="E1091" s="8" t="s">
        <v>2547</v>
      </c>
      <c r="F1091" s="8" t="s">
        <v>64</v>
      </c>
      <c r="G1091" s="8"/>
      <c r="H1091" s="8"/>
      <c r="I1091" s="7"/>
      <c r="J1091" s="8" t="s">
        <v>9879</v>
      </c>
      <c r="K1091" s="8" t="str">
        <f>VLOOKUP(payroll_active[[#This Row],[Works for Corrected Majority]],[1]!Table1[#Data],2,0)</f>
        <v>583272290</v>
      </c>
      <c r="L1091" s="8" t="s">
        <v>9879</v>
      </c>
      <c r="M1091" s="7" t="str">
        <f>VLOOKUP(payroll_active[[#This Row],[Works for Group -OLD]], [1]!all_groups[#All], 2, 0)</f>
        <v>583272290</v>
      </c>
      <c r="N1091" s="6" t="s">
        <v>63</v>
      </c>
      <c r="O1091" s="6" t="s">
        <v>62</v>
      </c>
      <c r="P1091" s="6" t="s">
        <v>69</v>
      </c>
      <c r="Q1091" s="7"/>
      <c r="R1091" s="9" t="s">
        <v>9906</v>
      </c>
      <c r="S1091" s="9" t="s">
        <v>9881</v>
      </c>
      <c r="T1091" s="9" t="s">
        <v>8512</v>
      </c>
      <c r="U1091" s="9" t="s">
        <v>9309</v>
      </c>
      <c r="V1091" s="9" t="s">
        <v>8501</v>
      </c>
      <c r="W1091" s="4"/>
      <c r="AI1091" s="4"/>
      <c r="AJ1091" s="4"/>
      <c r="AK1091" s="4"/>
    </row>
    <row r="1092" spans="1:37" x14ac:dyDescent="0.2">
      <c r="A1092" s="6" t="s">
        <v>5396</v>
      </c>
      <c r="B1092" s="7" t="str">
        <f>VLOOKUP(payroll_active[[#This Row],[Full Name]], [1]!all_ppl_post[#Data], 2, 0)</f>
        <v>476545487</v>
      </c>
      <c r="C1092" s="8" t="s">
        <v>5397</v>
      </c>
      <c r="D1092" s="8" t="s">
        <v>5398</v>
      </c>
      <c r="E1092" s="8" t="s">
        <v>426</v>
      </c>
      <c r="F1092" s="8" t="s">
        <v>64</v>
      </c>
      <c r="G1092" s="8"/>
      <c r="H1092" s="8"/>
      <c r="I1092" s="7"/>
      <c r="J1092" s="8" t="s">
        <v>9879</v>
      </c>
      <c r="K1092" s="8" t="str">
        <f>VLOOKUP(payroll_active[[#This Row],[Works for Corrected Majority]],[1]!Table1[#Data],2,0)</f>
        <v>583272290</v>
      </c>
      <c r="L1092" s="8" t="s">
        <v>9879</v>
      </c>
      <c r="M1092" s="7" t="str">
        <f>VLOOKUP(payroll_active[[#This Row],[Works for Group -OLD]], [1]!all_groups[#All], 2, 0)</f>
        <v>583272290</v>
      </c>
      <c r="N1092" s="6" t="s">
        <v>63</v>
      </c>
      <c r="O1092" s="6" t="s">
        <v>62</v>
      </c>
      <c r="P1092" s="6" t="s">
        <v>69</v>
      </c>
      <c r="Q1092" s="7"/>
      <c r="R1092" s="9" t="s">
        <v>9901</v>
      </c>
      <c r="S1092" s="9" t="s">
        <v>9881</v>
      </c>
      <c r="T1092" s="9" t="s">
        <v>8512</v>
      </c>
      <c r="U1092" s="9" t="s">
        <v>8549</v>
      </c>
      <c r="V1092" s="9" t="s">
        <v>8501</v>
      </c>
      <c r="W1092" s="4"/>
      <c r="AI1092" s="4"/>
      <c r="AJ1092" s="4"/>
      <c r="AK1092" s="4"/>
    </row>
    <row r="1093" spans="1:37" x14ac:dyDescent="0.2">
      <c r="A1093" s="6" t="s">
        <v>5389</v>
      </c>
      <c r="B1093" s="7" t="str">
        <f>VLOOKUP(payroll_active[[#This Row],[Full Name]], [1]!all_ppl_post[#Data], 2, 0)</f>
        <v>476545491</v>
      </c>
      <c r="C1093" s="8" t="s">
        <v>5390</v>
      </c>
      <c r="D1093" s="8" t="s">
        <v>5391</v>
      </c>
      <c r="E1093" s="8" t="s">
        <v>5392</v>
      </c>
      <c r="F1093" s="8" t="s">
        <v>64</v>
      </c>
      <c r="G1093" s="8"/>
      <c r="H1093" s="8"/>
      <c r="I1093" s="7"/>
      <c r="J1093" s="8" t="s">
        <v>9879</v>
      </c>
      <c r="K1093" s="8" t="str">
        <f>VLOOKUP(payroll_active[[#This Row],[Works for Corrected Majority]],[1]!Table1[#Data],2,0)</f>
        <v>583272290</v>
      </c>
      <c r="L1093" s="8" t="s">
        <v>9879</v>
      </c>
      <c r="M1093" s="7" t="str">
        <f>VLOOKUP(payroll_active[[#This Row],[Works for Group -OLD]], [1]!all_groups[#All], 2, 0)</f>
        <v>583272290</v>
      </c>
      <c r="N1093" s="6" t="s">
        <v>63</v>
      </c>
      <c r="O1093" s="6" t="s">
        <v>62</v>
      </c>
      <c r="P1093" s="6" t="s">
        <v>69</v>
      </c>
      <c r="Q1093" s="7"/>
      <c r="R1093" s="9" t="s">
        <v>9907</v>
      </c>
      <c r="S1093" s="9" t="s">
        <v>9881</v>
      </c>
      <c r="T1093" s="9" t="s">
        <v>8512</v>
      </c>
      <c r="U1093" s="9" t="s">
        <v>9908</v>
      </c>
      <c r="V1093" s="9" t="s">
        <v>8501</v>
      </c>
      <c r="W1093" s="4"/>
      <c r="AI1093" s="4"/>
      <c r="AJ1093" s="4"/>
      <c r="AK1093" s="4"/>
    </row>
    <row r="1094" spans="1:37" x14ac:dyDescent="0.2">
      <c r="A1094" s="6" t="s">
        <v>5379</v>
      </c>
      <c r="B1094" s="7" t="str">
        <f>VLOOKUP(payroll_active[[#This Row],[Full Name]], [1]!all_ppl_post[#Data], 2, 0)</f>
        <v>476545500</v>
      </c>
      <c r="C1094" s="8" t="s">
        <v>5380</v>
      </c>
      <c r="D1094" s="8" t="s">
        <v>5381</v>
      </c>
      <c r="E1094" s="8" t="s">
        <v>135</v>
      </c>
      <c r="F1094" s="8" t="s">
        <v>64</v>
      </c>
      <c r="G1094" s="8"/>
      <c r="H1094" s="8"/>
      <c r="I1094" s="7"/>
      <c r="J1094" s="8" t="s">
        <v>9879</v>
      </c>
      <c r="K1094" s="8" t="str">
        <f>VLOOKUP(payroll_active[[#This Row],[Works for Corrected Majority]],[1]!Table1[#Data],2,0)</f>
        <v>583272290</v>
      </c>
      <c r="L1094" s="8" t="s">
        <v>9879</v>
      </c>
      <c r="M1094" s="7" t="str">
        <f>VLOOKUP(payroll_active[[#This Row],[Works for Group -OLD]], [1]!all_groups[#All], 2, 0)</f>
        <v>583272290</v>
      </c>
      <c r="N1094" s="6" t="s">
        <v>63</v>
      </c>
      <c r="O1094" s="6" t="s">
        <v>62</v>
      </c>
      <c r="P1094" s="6" t="s">
        <v>69</v>
      </c>
      <c r="Q1094" s="7"/>
      <c r="R1094" s="9" t="s">
        <v>9909</v>
      </c>
      <c r="S1094" s="9" t="s">
        <v>9881</v>
      </c>
      <c r="T1094" s="9" t="s">
        <v>8512</v>
      </c>
      <c r="U1094" s="9" t="s">
        <v>8625</v>
      </c>
      <c r="V1094" s="9" t="s">
        <v>8501</v>
      </c>
      <c r="W1094" s="4"/>
      <c r="AI1094" s="4"/>
      <c r="AJ1094" s="4"/>
      <c r="AK1094" s="4"/>
    </row>
    <row r="1095" spans="1:37" x14ac:dyDescent="0.2">
      <c r="A1095" s="6" t="s">
        <v>5315</v>
      </c>
      <c r="B1095" s="7" t="str">
        <f>VLOOKUP(payroll_active[[#This Row],[Full Name]], [1]!all_ppl_post[#Data], 2, 0)</f>
        <v>476545617</v>
      </c>
      <c r="C1095" s="8" t="s">
        <v>5316</v>
      </c>
      <c r="D1095" s="8" t="s">
        <v>5317</v>
      </c>
      <c r="E1095" s="8" t="s">
        <v>624</v>
      </c>
      <c r="F1095" s="8" t="s">
        <v>64</v>
      </c>
      <c r="G1095" s="8"/>
      <c r="H1095" s="8"/>
      <c r="I1095" s="7"/>
      <c r="J1095" s="8" t="s">
        <v>9879</v>
      </c>
      <c r="K1095" s="8" t="str">
        <f>VLOOKUP(payroll_active[[#This Row],[Works for Corrected Majority]],[1]!Table1[#Data],2,0)</f>
        <v>583272290</v>
      </c>
      <c r="L1095" s="8" t="s">
        <v>9879</v>
      </c>
      <c r="M1095" s="7" t="str">
        <f>VLOOKUP(payroll_active[[#This Row],[Works for Group -OLD]], [1]!all_groups[#All], 2, 0)</f>
        <v>583272290</v>
      </c>
      <c r="N1095" s="6" t="s">
        <v>63</v>
      </c>
      <c r="O1095" s="6" t="s">
        <v>62</v>
      </c>
      <c r="P1095" s="6" t="s">
        <v>69</v>
      </c>
      <c r="Q1095" s="7"/>
      <c r="R1095" s="9" t="s">
        <v>9970</v>
      </c>
      <c r="S1095" s="9" t="s">
        <v>9881</v>
      </c>
      <c r="T1095" s="9" t="s">
        <v>8512</v>
      </c>
      <c r="U1095" s="9" t="s">
        <v>8606</v>
      </c>
      <c r="V1095" s="9" t="s">
        <v>8501</v>
      </c>
      <c r="W1095" s="4"/>
      <c r="AI1095" s="4"/>
      <c r="AJ1095" s="4"/>
      <c r="AK1095" s="4"/>
    </row>
    <row r="1096" spans="1:37" x14ac:dyDescent="0.2">
      <c r="A1096" s="6" t="s">
        <v>5169</v>
      </c>
      <c r="B1096" s="7" t="str">
        <f>VLOOKUP(payroll_active[[#This Row],[Full Name]], [1]!all_ppl_post[#Data], 2, 0)</f>
        <v>476545907</v>
      </c>
      <c r="C1096" s="8" t="s">
        <v>5170</v>
      </c>
      <c r="D1096" s="8" t="s">
        <v>5171</v>
      </c>
      <c r="E1096" s="8" t="s">
        <v>350</v>
      </c>
      <c r="F1096" s="8" t="s">
        <v>64</v>
      </c>
      <c r="G1096" s="8"/>
      <c r="H1096" s="8"/>
      <c r="I1096" s="7"/>
      <c r="J1096" s="8" t="s">
        <v>9879</v>
      </c>
      <c r="K1096" s="8" t="str">
        <f>VLOOKUP(payroll_active[[#This Row],[Works for Corrected Majority]],[1]!Table1[#Data],2,0)</f>
        <v>583272290</v>
      </c>
      <c r="L1096" s="8" t="s">
        <v>9879</v>
      </c>
      <c r="M1096" s="7" t="str">
        <f>VLOOKUP(payroll_active[[#This Row],[Works for Group -OLD]], [1]!all_groups[#All], 2, 0)</f>
        <v>583272290</v>
      </c>
      <c r="N1096" s="6" t="s">
        <v>63</v>
      </c>
      <c r="O1096" s="6" t="s">
        <v>62</v>
      </c>
      <c r="P1096" s="6" t="s">
        <v>69</v>
      </c>
      <c r="Q1096" s="7"/>
      <c r="R1096" s="9" t="s">
        <v>9969</v>
      </c>
      <c r="S1096" s="9" t="s">
        <v>9881</v>
      </c>
      <c r="T1096" s="9" t="s">
        <v>8512</v>
      </c>
      <c r="U1096" s="9" t="s">
        <v>8578</v>
      </c>
      <c r="V1096" s="9" t="s">
        <v>8501</v>
      </c>
      <c r="W1096" s="4"/>
      <c r="AI1096" s="4"/>
      <c r="AJ1096" s="4"/>
      <c r="AK1096" s="4"/>
    </row>
    <row r="1097" spans="1:37" x14ac:dyDescent="0.2">
      <c r="A1097" s="6" t="s">
        <v>5154</v>
      </c>
      <c r="B1097" s="7" t="str">
        <f>VLOOKUP(payroll_active[[#This Row],[Full Name]], [1]!all_ppl_post[#Data], 2, 0)</f>
        <v>476545922</v>
      </c>
      <c r="C1097" s="8" t="s">
        <v>5155</v>
      </c>
      <c r="D1097" s="8" t="s">
        <v>3784</v>
      </c>
      <c r="E1097" s="8" t="s">
        <v>350</v>
      </c>
      <c r="F1097" s="8" t="s">
        <v>64</v>
      </c>
      <c r="G1097" s="8"/>
      <c r="H1097" s="8"/>
      <c r="I1097" s="7"/>
      <c r="J1097" s="8" t="s">
        <v>9879</v>
      </c>
      <c r="K1097" s="8" t="str">
        <f>VLOOKUP(payroll_active[[#This Row],[Works for Corrected Majority]],[1]!Table1[#Data],2,0)</f>
        <v>583272290</v>
      </c>
      <c r="L1097" s="8" t="s">
        <v>9879</v>
      </c>
      <c r="M1097" s="7" t="str">
        <f>VLOOKUP(payroll_active[[#This Row],[Works for Group -OLD]], [1]!all_groups[#All], 2, 0)</f>
        <v>583272290</v>
      </c>
      <c r="N1097" s="6" t="s">
        <v>63</v>
      </c>
      <c r="O1097" s="6" t="s">
        <v>62</v>
      </c>
      <c r="P1097" s="6" t="s">
        <v>69</v>
      </c>
      <c r="Q1097" s="7"/>
      <c r="R1097" s="9" t="s">
        <v>9973</v>
      </c>
      <c r="S1097" s="9" t="s">
        <v>9881</v>
      </c>
      <c r="T1097" s="9" t="s">
        <v>8512</v>
      </c>
      <c r="U1097" s="9" t="s">
        <v>8578</v>
      </c>
      <c r="V1097" s="9" t="s">
        <v>8501</v>
      </c>
      <c r="W1097" s="4"/>
      <c r="AI1097" s="4"/>
      <c r="AJ1097" s="4"/>
      <c r="AK1097" s="4"/>
    </row>
    <row r="1098" spans="1:37" x14ac:dyDescent="0.2">
      <c r="A1098" s="6" t="s">
        <v>4990</v>
      </c>
      <c r="B1098" s="7" t="str">
        <f>VLOOKUP(payroll_active[[#This Row],[Full Name]], [1]!all_ppl_post[#Data], 2, 0)</f>
        <v>476546170</v>
      </c>
      <c r="C1098" s="8" t="s">
        <v>4991</v>
      </c>
      <c r="D1098" s="8" t="s">
        <v>1938</v>
      </c>
      <c r="E1098" s="8" t="s">
        <v>4992</v>
      </c>
      <c r="F1098" s="8" t="s">
        <v>64</v>
      </c>
      <c r="G1098" s="8"/>
      <c r="H1098" s="8"/>
      <c r="I1098" s="7"/>
      <c r="J1098" s="8" t="s">
        <v>9879</v>
      </c>
      <c r="K1098" s="8" t="str">
        <f>VLOOKUP(payroll_active[[#This Row],[Works for Corrected Majority]],[1]!Table1[#Data],2,0)</f>
        <v>583272290</v>
      </c>
      <c r="L1098" s="8" t="s">
        <v>9879</v>
      </c>
      <c r="M1098" s="7" t="str">
        <f>VLOOKUP(payroll_active[[#This Row],[Works for Group -OLD]], [1]!all_groups[#All], 2, 0)</f>
        <v>583272290</v>
      </c>
      <c r="N1098" s="6" t="s">
        <v>63</v>
      </c>
      <c r="O1098" s="6" t="s">
        <v>62</v>
      </c>
      <c r="P1098" s="6" t="s">
        <v>69</v>
      </c>
      <c r="Q1098" s="7"/>
      <c r="R1098" s="9" t="s">
        <v>9965</v>
      </c>
      <c r="S1098" s="9" t="s">
        <v>9881</v>
      </c>
      <c r="T1098" s="9" t="s">
        <v>8512</v>
      </c>
      <c r="U1098" s="9" t="s">
        <v>9966</v>
      </c>
      <c r="V1098" s="9" t="s">
        <v>8501</v>
      </c>
      <c r="W1098" s="4"/>
      <c r="AI1098" s="4"/>
      <c r="AJ1098" s="4"/>
      <c r="AK1098" s="4"/>
    </row>
    <row r="1099" spans="1:37" x14ac:dyDescent="0.2">
      <c r="A1099" s="6" t="s">
        <v>4926</v>
      </c>
      <c r="B1099" s="7" t="str">
        <f>VLOOKUP(payroll_active[[#This Row],[Full Name]], [1]!all_ppl_post[#Data], 2, 0)</f>
        <v>476546300</v>
      </c>
      <c r="C1099" s="8" t="s">
        <v>4927</v>
      </c>
      <c r="D1099" s="8" t="s">
        <v>4928</v>
      </c>
      <c r="E1099" s="8" t="s">
        <v>811</v>
      </c>
      <c r="F1099" s="8" t="s">
        <v>64</v>
      </c>
      <c r="G1099" s="8"/>
      <c r="H1099" s="8"/>
      <c r="I1099" s="7"/>
      <c r="J1099" s="8" t="s">
        <v>9879</v>
      </c>
      <c r="K1099" s="8" t="str">
        <f>VLOOKUP(payroll_active[[#This Row],[Works for Corrected Majority]],[1]!Table1[#Data],2,0)</f>
        <v>583272290</v>
      </c>
      <c r="L1099" s="8" t="s">
        <v>9879</v>
      </c>
      <c r="M1099" s="7" t="str">
        <f>VLOOKUP(payroll_active[[#This Row],[Works for Group -OLD]], [1]!all_groups[#All], 2, 0)</f>
        <v>583272290</v>
      </c>
      <c r="N1099" s="6" t="s">
        <v>63</v>
      </c>
      <c r="O1099" s="6" t="s">
        <v>62</v>
      </c>
      <c r="P1099" s="6" t="s">
        <v>69</v>
      </c>
      <c r="Q1099" s="7"/>
      <c r="R1099" s="9" t="s">
        <v>9889</v>
      </c>
      <c r="S1099" s="9" t="s">
        <v>9881</v>
      </c>
      <c r="T1099" s="9" t="s">
        <v>8512</v>
      </c>
      <c r="U1099" s="9" t="s">
        <v>9017</v>
      </c>
      <c r="V1099" s="9" t="s">
        <v>8501</v>
      </c>
      <c r="W1099" s="4"/>
      <c r="AI1099" s="4"/>
      <c r="AJ1099" s="4"/>
      <c r="AK1099" s="4"/>
    </row>
    <row r="1100" spans="1:37" x14ac:dyDescent="0.2">
      <c r="A1100" s="6" t="s">
        <v>4851</v>
      </c>
      <c r="B1100" s="7" t="str">
        <f>VLOOKUP(payroll_active[[#This Row],[Full Name]], [1]!all_ppl_post[#Data], 2, 0)</f>
        <v>476546415</v>
      </c>
      <c r="C1100" s="8" t="s">
        <v>4852</v>
      </c>
      <c r="D1100" s="8" t="s">
        <v>4853</v>
      </c>
      <c r="E1100" s="8" t="s">
        <v>135</v>
      </c>
      <c r="F1100" s="8" t="s">
        <v>64</v>
      </c>
      <c r="G1100" s="8"/>
      <c r="H1100" s="8"/>
      <c r="I1100" s="7"/>
      <c r="J1100" s="8" t="s">
        <v>9879</v>
      </c>
      <c r="K1100" s="8" t="str">
        <f>VLOOKUP(payroll_active[[#This Row],[Works for Corrected Majority]],[1]!Table1[#Data],2,0)</f>
        <v>583272290</v>
      </c>
      <c r="L1100" s="8" t="s">
        <v>9879</v>
      </c>
      <c r="M1100" s="7" t="str">
        <f>VLOOKUP(payroll_active[[#This Row],[Works for Group -OLD]], [1]!all_groups[#All], 2, 0)</f>
        <v>583272290</v>
      </c>
      <c r="N1100" s="6" t="s">
        <v>63</v>
      </c>
      <c r="O1100" s="6" t="s">
        <v>62</v>
      </c>
      <c r="P1100" s="6" t="s">
        <v>69</v>
      </c>
      <c r="Q1100" s="7"/>
      <c r="R1100" s="9" t="s">
        <v>9940</v>
      </c>
      <c r="S1100" s="9" t="s">
        <v>9881</v>
      </c>
      <c r="T1100" s="9" t="s">
        <v>8512</v>
      </c>
      <c r="U1100" s="9" t="s">
        <v>8625</v>
      </c>
      <c r="V1100" s="9" t="s">
        <v>8501</v>
      </c>
      <c r="W1100" s="4"/>
      <c r="AI1100" s="4"/>
      <c r="AJ1100" s="4"/>
      <c r="AK1100" s="4"/>
    </row>
    <row r="1101" spans="1:37" x14ac:dyDescent="0.2">
      <c r="A1101" s="6" t="s">
        <v>4796</v>
      </c>
      <c r="B1101" s="7" t="str">
        <f>VLOOKUP(payroll_active[[#This Row],[Full Name]], [1]!all_ppl_post[#Data], 2, 0)</f>
        <v>476546473</v>
      </c>
      <c r="C1101" s="8" t="s">
        <v>4797</v>
      </c>
      <c r="D1101" s="8" t="s">
        <v>4798</v>
      </c>
      <c r="E1101" s="8" t="s">
        <v>4799</v>
      </c>
      <c r="F1101" s="8" t="s">
        <v>64</v>
      </c>
      <c r="G1101" s="8"/>
      <c r="H1101" s="8"/>
      <c r="I1101" s="7"/>
      <c r="J1101" s="8" t="s">
        <v>9879</v>
      </c>
      <c r="K1101" s="8" t="str">
        <f>VLOOKUP(payroll_active[[#This Row],[Works for Corrected Majority]],[1]!Table1[#Data],2,0)</f>
        <v>583272290</v>
      </c>
      <c r="L1101" s="8" t="s">
        <v>9879</v>
      </c>
      <c r="M1101" s="7" t="str">
        <f>VLOOKUP(payroll_active[[#This Row],[Works for Group -OLD]], [1]!all_groups[#All], 2, 0)</f>
        <v>583272290</v>
      </c>
      <c r="N1101" s="6" t="s">
        <v>63</v>
      </c>
      <c r="O1101" s="6" t="s">
        <v>62</v>
      </c>
      <c r="P1101" s="6" t="s">
        <v>69</v>
      </c>
      <c r="Q1101" s="7"/>
      <c r="R1101" s="9" t="s">
        <v>9895</v>
      </c>
      <c r="S1101" s="9" t="s">
        <v>9881</v>
      </c>
      <c r="T1101" s="9" t="s">
        <v>8512</v>
      </c>
      <c r="U1101" s="9" t="s">
        <v>9896</v>
      </c>
      <c r="V1101" s="9" t="s">
        <v>8501</v>
      </c>
      <c r="W1101" s="4"/>
      <c r="AI1101" s="4"/>
      <c r="AJ1101" s="4"/>
      <c r="AK1101" s="4"/>
    </row>
    <row r="1102" spans="1:37" x14ac:dyDescent="0.2">
      <c r="A1102" s="6" t="s">
        <v>4690</v>
      </c>
      <c r="B1102" s="7" t="str">
        <f>VLOOKUP(payroll_active[[#This Row],[Full Name]], [1]!all_ppl_post[#Data], 2, 0)</f>
        <v>476546618</v>
      </c>
      <c r="C1102" s="8" t="s">
        <v>4691</v>
      </c>
      <c r="D1102" s="8" t="s">
        <v>3810</v>
      </c>
      <c r="E1102" s="8" t="s">
        <v>4692</v>
      </c>
      <c r="F1102" s="8" t="s">
        <v>64</v>
      </c>
      <c r="G1102" s="8"/>
      <c r="H1102" s="8"/>
      <c r="I1102" s="7"/>
      <c r="J1102" s="8" t="s">
        <v>9879</v>
      </c>
      <c r="K1102" s="8" t="str">
        <f>VLOOKUP(payroll_active[[#This Row],[Works for Corrected Majority]],[1]!Table1[#Data],2,0)</f>
        <v>583272290</v>
      </c>
      <c r="L1102" s="8" t="s">
        <v>9879</v>
      </c>
      <c r="M1102" s="7" t="str">
        <f>VLOOKUP(payroll_active[[#This Row],[Works for Group -OLD]], [1]!all_groups[#All], 2, 0)</f>
        <v>583272290</v>
      </c>
      <c r="N1102" s="6" t="s">
        <v>63</v>
      </c>
      <c r="O1102" s="6" t="s">
        <v>62</v>
      </c>
      <c r="P1102" s="6" t="s">
        <v>69</v>
      </c>
      <c r="Q1102" s="7"/>
      <c r="R1102" s="9" t="s">
        <v>9931</v>
      </c>
      <c r="S1102" s="9" t="s">
        <v>9881</v>
      </c>
      <c r="T1102" s="9" t="s">
        <v>8512</v>
      </c>
      <c r="U1102" s="9" t="s">
        <v>9932</v>
      </c>
      <c r="V1102" s="9" t="s">
        <v>8501</v>
      </c>
      <c r="W1102" s="4"/>
      <c r="AI1102" s="4"/>
      <c r="AJ1102" s="4"/>
      <c r="AK1102" s="4"/>
    </row>
    <row r="1103" spans="1:37" x14ac:dyDescent="0.2">
      <c r="A1103" s="6" t="s">
        <v>4672</v>
      </c>
      <c r="B1103" s="7" t="str">
        <f>VLOOKUP(payroll_active[[#This Row],[Full Name]], [1]!all_ppl_post[#Data], 2, 0)</f>
        <v>476546733</v>
      </c>
      <c r="C1103" s="8" t="s">
        <v>4673</v>
      </c>
      <c r="D1103" s="8" t="s">
        <v>4674</v>
      </c>
      <c r="E1103" s="8" t="s">
        <v>4675</v>
      </c>
      <c r="F1103" s="8" t="s">
        <v>64</v>
      </c>
      <c r="G1103" s="8"/>
      <c r="H1103" s="8"/>
      <c r="I1103" s="7"/>
      <c r="J1103" s="8" t="s">
        <v>9879</v>
      </c>
      <c r="K1103" s="8" t="str">
        <f>VLOOKUP(payroll_active[[#This Row],[Works for Corrected Majority]],[1]!Table1[#Data],2,0)</f>
        <v>583272290</v>
      </c>
      <c r="L1103" s="8" t="s">
        <v>9879</v>
      </c>
      <c r="M1103" s="7" t="str">
        <f>VLOOKUP(payroll_active[[#This Row],[Works for Group -OLD]], [1]!all_groups[#All], 2, 0)</f>
        <v>583272290</v>
      </c>
      <c r="N1103" s="6" t="s">
        <v>63</v>
      </c>
      <c r="O1103" s="6" t="s">
        <v>62</v>
      </c>
      <c r="P1103" s="6" t="s">
        <v>69</v>
      </c>
      <c r="Q1103" s="7"/>
      <c r="R1103" s="9" t="s">
        <v>9971</v>
      </c>
      <c r="S1103" s="9" t="s">
        <v>9881</v>
      </c>
      <c r="T1103" s="9" t="s">
        <v>8512</v>
      </c>
      <c r="U1103" s="9" t="s">
        <v>9972</v>
      </c>
      <c r="V1103" s="9" t="s">
        <v>8501</v>
      </c>
      <c r="W1103" s="4"/>
      <c r="AI1103" s="4"/>
      <c r="AJ1103" s="4"/>
      <c r="AK1103" s="4"/>
    </row>
    <row r="1104" spans="1:37" x14ac:dyDescent="0.2">
      <c r="A1104" s="6" t="s">
        <v>4554</v>
      </c>
      <c r="B1104" s="7" t="str">
        <f>VLOOKUP(payroll_active[[#This Row],[Full Name]], [1]!all_ppl_post[#Data], 2, 0)</f>
        <v>476546936</v>
      </c>
      <c r="C1104" s="8" t="s">
        <v>4555</v>
      </c>
      <c r="D1104" s="8" t="s">
        <v>4556</v>
      </c>
      <c r="E1104" s="8" t="s">
        <v>4557</v>
      </c>
      <c r="F1104" s="8" t="s">
        <v>64</v>
      </c>
      <c r="G1104" s="8"/>
      <c r="H1104" s="8"/>
      <c r="I1104" s="7"/>
      <c r="J1104" s="8" t="s">
        <v>9879</v>
      </c>
      <c r="K1104" s="8" t="str">
        <f>VLOOKUP(payroll_active[[#This Row],[Works for Corrected Majority]],[1]!Table1[#Data],2,0)</f>
        <v>583272290</v>
      </c>
      <c r="L1104" s="8" t="s">
        <v>9879</v>
      </c>
      <c r="M1104" s="7" t="str">
        <f>VLOOKUP(payroll_active[[#This Row],[Works for Group -OLD]], [1]!all_groups[#All], 2, 0)</f>
        <v>583272290</v>
      </c>
      <c r="N1104" s="6" t="s">
        <v>63</v>
      </c>
      <c r="O1104" s="6" t="s">
        <v>62</v>
      </c>
      <c r="P1104" s="6" t="s">
        <v>69</v>
      </c>
      <c r="Q1104" s="7"/>
      <c r="R1104" s="9" t="s">
        <v>9888</v>
      </c>
      <c r="S1104" s="9" t="s">
        <v>9881</v>
      </c>
      <c r="T1104" s="9" t="s">
        <v>8512</v>
      </c>
      <c r="U1104" s="9" t="s">
        <v>9579</v>
      </c>
      <c r="V1104" s="9" t="s">
        <v>8501</v>
      </c>
      <c r="W1104" s="4"/>
      <c r="AI1104" s="4"/>
      <c r="AJ1104" s="4"/>
      <c r="AK1104" s="4"/>
    </row>
    <row r="1105" spans="1:37" x14ac:dyDescent="0.2">
      <c r="A1105" s="6" t="s">
        <v>4528</v>
      </c>
      <c r="B1105" s="7" t="str">
        <f>VLOOKUP(payroll_active[[#This Row],[Full Name]], [1]!all_ppl_post[#Data], 2, 0)</f>
        <v>476546967</v>
      </c>
      <c r="C1105" s="8" t="s">
        <v>4529</v>
      </c>
      <c r="D1105" s="8" t="s">
        <v>4530</v>
      </c>
      <c r="E1105" s="8" t="s">
        <v>426</v>
      </c>
      <c r="F1105" s="8" t="s">
        <v>64</v>
      </c>
      <c r="G1105" s="8"/>
      <c r="H1105" s="8"/>
      <c r="I1105" s="7"/>
      <c r="J1105" s="8" t="s">
        <v>9879</v>
      </c>
      <c r="K1105" s="8" t="str">
        <f>VLOOKUP(payroll_active[[#This Row],[Works for Corrected Majority]],[1]!Table1[#Data],2,0)</f>
        <v>583272290</v>
      </c>
      <c r="L1105" s="8" t="s">
        <v>9879</v>
      </c>
      <c r="M1105" s="7" t="str">
        <f>VLOOKUP(payroll_active[[#This Row],[Works for Group -OLD]], [1]!all_groups[#All], 2, 0)</f>
        <v>583272290</v>
      </c>
      <c r="N1105" s="6" t="s">
        <v>63</v>
      </c>
      <c r="O1105" s="6" t="s">
        <v>62</v>
      </c>
      <c r="P1105" s="6" t="s">
        <v>69</v>
      </c>
      <c r="Q1105" s="7"/>
      <c r="R1105" s="9" t="s">
        <v>9934</v>
      </c>
      <c r="S1105" s="9" t="s">
        <v>9881</v>
      </c>
      <c r="T1105" s="9" t="s">
        <v>8512</v>
      </c>
      <c r="U1105" s="9" t="s">
        <v>8549</v>
      </c>
      <c r="V1105" s="9" t="s">
        <v>8501</v>
      </c>
      <c r="W1105" s="4"/>
      <c r="AI1105" s="4"/>
      <c r="AJ1105" s="4"/>
      <c r="AK1105" s="4"/>
    </row>
    <row r="1106" spans="1:37" x14ac:dyDescent="0.2">
      <c r="A1106" s="6" t="s">
        <v>4507</v>
      </c>
      <c r="B1106" s="7" t="str">
        <f>VLOOKUP(payroll_active[[#This Row],[Full Name]], [1]!all_ppl_post[#Data], 2, 0)</f>
        <v>476547010</v>
      </c>
      <c r="C1106" s="8" t="s">
        <v>4508</v>
      </c>
      <c r="D1106" s="8" t="s">
        <v>4509</v>
      </c>
      <c r="E1106" s="8" t="s">
        <v>521</v>
      </c>
      <c r="F1106" s="8" t="s">
        <v>64</v>
      </c>
      <c r="G1106" s="8"/>
      <c r="H1106" s="8"/>
      <c r="I1106" s="7"/>
      <c r="J1106" s="8" t="s">
        <v>9879</v>
      </c>
      <c r="K1106" s="8" t="str">
        <f>VLOOKUP(payroll_active[[#This Row],[Works for Corrected Majority]],[1]!Table1[#Data],2,0)</f>
        <v>583272290</v>
      </c>
      <c r="L1106" s="8" t="s">
        <v>9879</v>
      </c>
      <c r="M1106" s="7" t="str">
        <f>VLOOKUP(payroll_active[[#This Row],[Works for Group -OLD]], [1]!all_groups[#All], 2, 0)</f>
        <v>583272290</v>
      </c>
      <c r="N1106" s="6" t="s">
        <v>63</v>
      </c>
      <c r="O1106" s="6" t="s">
        <v>62</v>
      </c>
      <c r="P1106" s="6" t="s">
        <v>69</v>
      </c>
      <c r="Q1106" s="7"/>
      <c r="R1106" s="9" t="s">
        <v>9954</v>
      </c>
      <c r="S1106" s="9" t="s">
        <v>9881</v>
      </c>
      <c r="T1106" s="9" t="s">
        <v>8512</v>
      </c>
      <c r="U1106" s="9" t="s">
        <v>8507</v>
      </c>
      <c r="V1106" s="9" t="s">
        <v>8501</v>
      </c>
      <c r="W1106" s="4"/>
      <c r="AI1106" s="4"/>
      <c r="AJ1106" s="4"/>
      <c r="AK1106" s="4"/>
    </row>
    <row r="1107" spans="1:37" x14ac:dyDescent="0.2">
      <c r="A1107" s="6" t="s">
        <v>4385</v>
      </c>
      <c r="B1107" s="7" t="str">
        <f>VLOOKUP(payroll_active[[#This Row],[Full Name]], [1]!all_ppl_post[#Data], 2, 0)</f>
        <v>476547176</v>
      </c>
      <c r="C1107" s="8" t="s">
        <v>4199</v>
      </c>
      <c r="D1107" s="8" t="s">
        <v>4386</v>
      </c>
      <c r="E1107" s="8" t="s">
        <v>710</v>
      </c>
      <c r="F1107" s="8" t="s">
        <v>64</v>
      </c>
      <c r="G1107" s="8"/>
      <c r="H1107" s="8"/>
      <c r="I1107" s="7"/>
      <c r="J1107" s="8" t="s">
        <v>9879</v>
      </c>
      <c r="K1107" s="8" t="str">
        <f>VLOOKUP(payroll_active[[#This Row],[Works for Corrected Majority]],[1]!Table1[#Data],2,0)</f>
        <v>583272290</v>
      </c>
      <c r="L1107" s="8" t="s">
        <v>9879</v>
      </c>
      <c r="M1107" s="7" t="str">
        <f>VLOOKUP(payroll_active[[#This Row],[Works for Group -OLD]], [1]!all_groups[#All], 2, 0)</f>
        <v>583272290</v>
      </c>
      <c r="N1107" s="6" t="s">
        <v>63</v>
      </c>
      <c r="O1107" s="6" t="s">
        <v>62</v>
      </c>
      <c r="P1107" s="6" t="s">
        <v>69</v>
      </c>
      <c r="Q1107" s="7"/>
      <c r="R1107" s="9" t="s">
        <v>9962</v>
      </c>
      <c r="S1107" s="9" t="s">
        <v>9881</v>
      </c>
      <c r="T1107" s="9" t="s">
        <v>8512</v>
      </c>
      <c r="U1107" s="9" t="s">
        <v>9173</v>
      </c>
      <c r="V1107" s="9" t="s">
        <v>8501</v>
      </c>
      <c r="W1107" s="4"/>
      <c r="AI1107" s="4"/>
      <c r="AJ1107" s="4"/>
      <c r="AK1107" s="4"/>
    </row>
    <row r="1108" spans="1:37" x14ac:dyDescent="0.2">
      <c r="A1108" s="6" t="s">
        <v>4283</v>
      </c>
      <c r="B1108" s="7" t="str">
        <f>VLOOKUP(payroll_active[[#This Row],[Full Name]], [1]!all_ppl_post[#Data], 2, 0)</f>
        <v>476547414</v>
      </c>
      <c r="C1108" s="8" t="s">
        <v>4284</v>
      </c>
      <c r="D1108" s="8" t="s">
        <v>4285</v>
      </c>
      <c r="E1108" s="8" t="s">
        <v>4286</v>
      </c>
      <c r="F1108" s="8" t="s">
        <v>64</v>
      </c>
      <c r="G1108" s="8"/>
      <c r="H1108" s="8"/>
      <c r="I1108" s="7"/>
      <c r="J1108" s="8" t="s">
        <v>9879</v>
      </c>
      <c r="K1108" s="8" t="str">
        <f>VLOOKUP(payroll_active[[#This Row],[Works for Corrected Majority]],[1]!Table1[#Data],2,0)</f>
        <v>583272290</v>
      </c>
      <c r="L1108" s="8" t="s">
        <v>9879</v>
      </c>
      <c r="M1108" s="7" t="str">
        <f>VLOOKUP(payroll_active[[#This Row],[Works for Group -OLD]], [1]!all_groups[#All], 2, 0)</f>
        <v>583272290</v>
      </c>
      <c r="N1108" s="6" t="s">
        <v>63</v>
      </c>
      <c r="O1108" s="6" t="s">
        <v>62</v>
      </c>
      <c r="P1108" s="6" t="s">
        <v>69</v>
      </c>
      <c r="Q1108" s="7"/>
      <c r="R1108" s="9" t="s">
        <v>9893</v>
      </c>
      <c r="S1108" s="9" t="s">
        <v>9881</v>
      </c>
      <c r="T1108" s="9" t="s">
        <v>8512</v>
      </c>
      <c r="U1108" s="9" t="s">
        <v>9894</v>
      </c>
      <c r="V1108" s="9" t="s">
        <v>8501</v>
      </c>
      <c r="W1108" s="4"/>
      <c r="AI1108" s="4"/>
      <c r="AJ1108" s="4"/>
      <c r="AK1108" s="4"/>
    </row>
    <row r="1109" spans="1:37" x14ac:dyDescent="0.2">
      <c r="A1109" s="6" t="s">
        <v>4252</v>
      </c>
      <c r="B1109" s="7" t="str">
        <f>VLOOKUP(payroll_active[[#This Row],[Full Name]], [1]!all_ppl_post[#Data], 2, 0)</f>
        <v>476547486</v>
      </c>
      <c r="C1109" s="8" t="s">
        <v>4253</v>
      </c>
      <c r="D1109" s="8" t="s">
        <v>4254</v>
      </c>
      <c r="E1109" s="8" t="s">
        <v>3901</v>
      </c>
      <c r="F1109" s="8" t="s">
        <v>64</v>
      </c>
      <c r="G1109" s="8"/>
      <c r="H1109" s="8"/>
      <c r="I1109" s="7"/>
      <c r="J1109" s="8" t="s">
        <v>9879</v>
      </c>
      <c r="K1109" s="8" t="str">
        <f>VLOOKUP(payroll_active[[#This Row],[Works for Corrected Majority]],[1]!Table1[#Data],2,0)</f>
        <v>583272290</v>
      </c>
      <c r="L1109" s="8" t="s">
        <v>9879</v>
      </c>
      <c r="M1109" s="7" t="str">
        <f>VLOOKUP(payroll_active[[#This Row],[Works for Group -OLD]], [1]!all_groups[#All], 2, 0)</f>
        <v>583272290</v>
      </c>
      <c r="N1109" s="6" t="s">
        <v>63</v>
      </c>
      <c r="O1109" s="6" t="s">
        <v>62</v>
      </c>
      <c r="P1109" s="6" t="s">
        <v>69</v>
      </c>
      <c r="Q1109" s="7"/>
      <c r="R1109" s="9" t="s">
        <v>9882</v>
      </c>
      <c r="S1109" s="9" t="s">
        <v>9881</v>
      </c>
      <c r="T1109" s="9" t="s">
        <v>8512</v>
      </c>
      <c r="U1109" s="9" t="s">
        <v>9883</v>
      </c>
      <c r="V1109" s="9" t="s">
        <v>8501</v>
      </c>
      <c r="W1109" s="4"/>
      <c r="AI1109" s="4"/>
      <c r="AJ1109" s="4"/>
      <c r="AK1109" s="4"/>
    </row>
    <row r="1110" spans="1:37" x14ac:dyDescent="0.2">
      <c r="A1110" s="6" t="s">
        <v>4032</v>
      </c>
      <c r="B1110" s="7" t="str">
        <f>VLOOKUP(payroll_active[[#This Row],[Full Name]], [1]!all_ppl_post[#Data], 2, 0)</f>
        <v>476547982</v>
      </c>
      <c r="C1110" s="8" t="s">
        <v>4033</v>
      </c>
      <c r="D1110" s="8" t="s">
        <v>4034</v>
      </c>
      <c r="E1110" s="8" t="s">
        <v>426</v>
      </c>
      <c r="F1110" s="8" t="s">
        <v>64</v>
      </c>
      <c r="G1110" s="8"/>
      <c r="H1110" s="8"/>
      <c r="I1110" s="7"/>
      <c r="J1110" s="8" t="s">
        <v>9879</v>
      </c>
      <c r="K1110" s="8" t="str">
        <f>VLOOKUP(payroll_active[[#This Row],[Works for Corrected Majority]],[1]!Table1[#Data],2,0)</f>
        <v>583272290</v>
      </c>
      <c r="L1110" s="8" t="s">
        <v>9879</v>
      </c>
      <c r="M1110" s="7" t="str">
        <f>VLOOKUP(payroll_active[[#This Row],[Works for Group -OLD]], [1]!all_groups[#All], 2, 0)</f>
        <v>583272290</v>
      </c>
      <c r="N1110" s="6" t="s">
        <v>63</v>
      </c>
      <c r="O1110" s="6" t="s">
        <v>62</v>
      </c>
      <c r="P1110" s="6" t="s">
        <v>69</v>
      </c>
      <c r="Q1110" s="7"/>
      <c r="R1110" s="9" t="s">
        <v>9902</v>
      </c>
      <c r="S1110" s="9" t="s">
        <v>9881</v>
      </c>
      <c r="T1110" s="9" t="s">
        <v>8512</v>
      </c>
      <c r="U1110" s="9" t="s">
        <v>8549</v>
      </c>
      <c r="V1110" s="9" t="s">
        <v>8501</v>
      </c>
      <c r="W1110" s="4"/>
      <c r="AI1110" s="4"/>
      <c r="AJ1110" s="4"/>
      <c r="AK1110" s="4"/>
    </row>
    <row r="1111" spans="1:37" x14ac:dyDescent="0.2">
      <c r="A1111" s="6" t="s">
        <v>4010</v>
      </c>
      <c r="B1111" s="7" t="str">
        <f>VLOOKUP(payroll_active[[#This Row],[Full Name]], [1]!all_ppl_post[#Data], 2, 0)</f>
        <v>476547996</v>
      </c>
      <c r="C1111" s="8" t="s">
        <v>4011</v>
      </c>
      <c r="D1111" s="8" t="s">
        <v>4012</v>
      </c>
      <c r="E1111" s="8" t="s">
        <v>4013</v>
      </c>
      <c r="F1111" s="8" t="s">
        <v>64</v>
      </c>
      <c r="G1111" s="8"/>
      <c r="H1111" s="8"/>
      <c r="I1111" s="7"/>
      <c r="J1111" s="8" t="s">
        <v>9879</v>
      </c>
      <c r="K1111" s="8" t="str">
        <f>VLOOKUP(payroll_active[[#This Row],[Works for Corrected Majority]],[1]!Table1[#Data],2,0)</f>
        <v>583272290</v>
      </c>
      <c r="L1111" s="8" t="s">
        <v>9879</v>
      </c>
      <c r="M1111" s="7" t="str">
        <f>VLOOKUP(payroll_active[[#This Row],[Works for Group -OLD]], [1]!all_groups[#All], 2, 0)</f>
        <v>583272290</v>
      </c>
      <c r="N1111" s="6" t="s">
        <v>63</v>
      </c>
      <c r="O1111" s="6" t="s">
        <v>62</v>
      </c>
      <c r="P1111" s="6" t="s">
        <v>69</v>
      </c>
      <c r="Q1111" s="7"/>
      <c r="R1111" s="9" t="s">
        <v>9913</v>
      </c>
      <c r="S1111" s="9" t="s">
        <v>9881</v>
      </c>
      <c r="T1111" s="9" t="s">
        <v>8512</v>
      </c>
      <c r="U1111" s="9" t="s">
        <v>9914</v>
      </c>
      <c r="V1111" s="9" t="s">
        <v>8501</v>
      </c>
      <c r="W1111" s="4"/>
      <c r="AI1111" s="4"/>
      <c r="AJ1111" s="4"/>
      <c r="AK1111" s="4"/>
    </row>
    <row r="1112" spans="1:37" x14ac:dyDescent="0.2">
      <c r="A1112" s="6" t="s">
        <v>3753</v>
      </c>
      <c r="B1112" s="7" t="str">
        <f>VLOOKUP(payroll_active[[#This Row],[Full Name]], [1]!all_ppl_post[#Data], 2, 0)</f>
        <v>567678572</v>
      </c>
      <c r="C1112" s="8" t="s">
        <v>3754</v>
      </c>
      <c r="D1112" s="8" t="s">
        <v>3404</v>
      </c>
      <c r="E1112" s="8" t="s">
        <v>957</v>
      </c>
      <c r="F1112" s="8" t="s">
        <v>64</v>
      </c>
      <c r="G1112" s="8"/>
      <c r="H1112" s="8"/>
      <c r="I1112" s="7"/>
      <c r="J1112" s="8" t="s">
        <v>9879</v>
      </c>
      <c r="K1112" s="8" t="str">
        <f>VLOOKUP(payroll_active[[#This Row],[Works for Corrected Majority]],[1]!Table1[#Data],2,0)</f>
        <v>583272290</v>
      </c>
      <c r="L1112" s="8" t="s">
        <v>9879</v>
      </c>
      <c r="M1112" s="7" t="str">
        <f>VLOOKUP(payroll_active[[#This Row],[Works for Group -OLD]], [1]!all_groups[#All], 2, 0)</f>
        <v>583272290</v>
      </c>
      <c r="N1112" s="6" t="s">
        <v>63</v>
      </c>
      <c r="O1112" s="6" t="s">
        <v>62</v>
      </c>
      <c r="P1112" s="6" t="s">
        <v>69</v>
      </c>
      <c r="Q1112" s="7"/>
      <c r="R1112" s="9" t="s">
        <v>9929</v>
      </c>
      <c r="S1112" s="9" t="s">
        <v>9881</v>
      </c>
      <c r="T1112" s="9" t="s">
        <v>8512</v>
      </c>
      <c r="U1112" s="9" t="s">
        <v>8630</v>
      </c>
      <c r="V1112" s="9" t="s">
        <v>8501</v>
      </c>
      <c r="W1112" s="4"/>
      <c r="AI1112" s="4"/>
      <c r="AJ1112" s="4"/>
      <c r="AK1112" s="4"/>
    </row>
    <row r="1113" spans="1:37" x14ac:dyDescent="0.2">
      <c r="A1113" s="6" t="s">
        <v>3471</v>
      </c>
      <c r="B1113" s="7" t="str">
        <f>VLOOKUP(payroll_active[[#This Row],[Full Name]], [1]!all_ppl_post[#Data], 2, 0)</f>
        <v>567679066</v>
      </c>
      <c r="C1113" s="8" t="s">
        <v>3472</v>
      </c>
      <c r="D1113" s="8" t="s">
        <v>3473</v>
      </c>
      <c r="E1113" s="8" t="s">
        <v>3220</v>
      </c>
      <c r="F1113" s="8" t="s">
        <v>64</v>
      </c>
      <c r="G1113" s="8"/>
      <c r="H1113" s="8"/>
      <c r="I1113" s="7"/>
      <c r="J1113" s="8" t="s">
        <v>9879</v>
      </c>
      <c r="K1113" s="8" t="str">
        <f>VLOOKUP(payroll_active[[#This Row],[Works for Corrected Majority]],[1]!Table1[#Data],2,0)</f>
        <v>583272290</v>
      </c>
      <c r="L1113" s="8" t="s">
        <v>9879</v>
      </c>
      <c r="M1113" s="7" t="str">
        <f>VLOOKUP(payroll_active[[#This Row],[Works for Group -OLD]], [1]!all_groups[#All], 2, 0)</f>
        <v>583272290</v>
      </c>
      <c r="N1113" s="6" t="s">
        <v>63</v>
      </c>
      <c r="O1113" s="6" t="s">
        <v>62</v>
      </c>
      <c r="P1113" s="6" t="s">
        <v>69</v>
      </c>
      <c r="Q1113" s="7"/>
      <c r="R1113" s="9" t="s">
        <v>9950</v>
      </c>
      <c r="S1113" s="9" t="s">
        <v>9881</v>
      </c>
      <c r="T1113" s="9" t="s">
        <v>8512</v>
      </c>
      <c r="U1113" s="9" t="s">
        <v>9153</v>
      </c>
      <c r="V1113" s="9" t="s">
        <v>8501</v>
      </c>
      <c r="W1113" s="4"/>
      <c r="AI1113" s="4"/>
      <c r="AJ1113" s="4"/>
      <c r="AK1113" s="4"/>
    </row>
    <row r="1114" spans="1:37" x14ac:dyDescent="0.2">
      <c r="A1114" s="6" t="s">
        <v>3467</v>
      </c>
      <c r="B1114" s="7" t="str">
        <f>VLOOKUP(payroll_active[[#This Row],[Full Name]], [1]!all_ppl_post[#Data], 2, 0)</f>
        <v>567679067</v>
      </c>
      <c r="C1114" s="8" t="s">
        <v>3468</v>
      </c>
      <c r="D1114" s="8" t="s">
        <v>419</v>
      </c>
      <c r="E1114" s="8" t="s">
        <v>135</v>
      </c>
      <c r="F1114" s="8" t="s">
        <v>64</v>
      </c>
      <c r="G1114" s="8"/>
      <c r="H1114" s="8"/>
      <c r="I1114" s="7"/>
      <c r="J1114" s="8" t="s">
        <v>9879</v>
      </c>
      <c r="K1114" s="8" t="str">
        <f>VLOOKUP(payroll_active[[#This Row],[Works for Corrected Majority]],[1]!Table1[#Data],2,0)</f>
        <v>583272290</v>
      </c>
      <c r="L1114" s="8" t="s">
        <v>9879</v>
      </c>
      <c r="M1114" s="7" t="str">
        <f>VLOOKUP(payroll_active[[#This Row],[Works for Group -OLD]], [1]!all_groups[#All], 2, 0)</f>
        <v>583272290</v>
      </c>
      <c r="N1114" s="6" t="s">
        <v>63</v>
      </c>
      <c r="O1114" s="6" t="s">
        <v>62</v>
      </c>
      <c r="P1114" s="6" t="s">
        <v>69</v>
      </c>
      <c r="Q1114" s="7"/>
      <c r="R1114" s="9" t="s">
        <v>9935</v>
      </c>
      <c r="S1114" s="9" t="s">
        <v>9881</v>
      </c>
      <c r="T1114" s="9" t="s">
        <v>8512</v>
      </c>
      <c r="U1114" s="9" t="s">
        <v>8625</v>
      </c>
      <c r="V1114" s="9" t="s">
        <v>8501</v>
      </c>
      <c r="W1114" s="4"/>
      <c r="AI1114" s="4"/>
      <c r="AJ1114" s="4"/>
      <c r="AK1114" s="4"/>
    </row>
    <row r="1115" spans="1:37" x14ac:dyDescent="0.2">
      <c r="A1115" s="6" t="s">
        <v>3408</v>
      </c>
      <c r="B1115" s="7" t="str">
        <f>VLOOKUP(payroll_active[[#This Row],[Full Name]], [1]!all_ppl_post[#Data], 2, 0)</f>
        <v>567679111</v>
      </c>
      <c r="C1115" s="8" t="s">
        <v>3409</v>
      </c>
      <c r="D1115" s="8" t="s">
        <v>3410</v>
      </c>
      <c r="E1115" s="8" t="s">
        <v>521</v>
      </c>
      <c r="F1115" s="8" t="s">
        <v>64</v>
      </c>
      <c r="G1115" s="8"/>
      <c r="H1115" s="8"/>
      <c r="I1115" s="7"/>
      <c r="J1115" s="8" t="s">
        <v>9879</v>
      </c>
      <c r="K1115" s="8" t="str">
        <f>VLOOKUP(payroll_active[[#This Row],[Works for Corrected Majority]],[1]!Table1[#Data],2,0)</f>
        <v>583272290</v>
      </c>
      <c r="L1115" s="8" t="s">
        <v>9879</v>
      </c>
      <c r="M1115" s="7" t="str">
        <f>VLOOKUP(payroll_active[[#This Row],[Works for Group -OLD]], [1]!all_groups[#All], 2, 0)</f>
        <v>583272290</v>
      </c>
      <c r="N1115" s="6" t="s">
        <v>63</v>
      </c>
      <c r="O1115" s="6" t="s">
        <v>62</v>
      </c>
      <c r="P1115" s="6" t="s">
        <v>69</v>
      </c>
      <c r="Q1115" s="7"/>
      <c r="R1115" s="9" t="s">
        <v>9886</v>
      </c>
      <c r="S1115" s="9" t="s">
        <v>9881</v>
      </c>
      <c r="T1115" s="9" t="s">
        <v>8512</v>
      </c>
      <c r="U1115" s="9" t="s">
        <v>8507</v>
      </c>
      <c r="V1115" s="9" t="s">
        <v>8501</v>
      </c>
      <c r="W1115" s="4"/>
      <c r="AI1115" s="4"/>
      <c r="AJ1115" s="4"/>
      <c r="AK1115" s="4"/>
    </row>
    <row r="1116" spans="1:37" x14ac:dyDescent="0.2">
      <c r="A1116" s="6" t="s">
        <v>3397</v>
      </c>
      <c r="B1116" s="7" t="str">
        <f>VLOOKUP(payroll_active[[#This Row],[Full Name]], [1]!all_ppl_post[#Data], 2, 0)</f>
        <v>567679117</v>
      </c>
      <c r="C1116" s="8" t="s">
        <v>3398</v>
      </c>
      <c r="D1116" s="8" t="s">
        <v>3399</v>
      </c>
      <c r="E1116" s="8" t="s">
        <v>2187</v>
      </c>
      <c r="F1116" s="8" t="s">
        <v>64</v>
      </c>
      <c r="G1116" s="8"/>
      <c r="H1116" s="8"/>
      <c r="I1116" s="7"/>
      <c r="J1116" s="8" t="s">
        <v>9879</v>
      </c>
      <c r="K1116" s="8" t="str">
        <f>VLOOKUP(payroll_active[[#This Row],[Works for Corrected Majority]],[1]!Table1[#Data],2,0)</f>
        <v>583272290</v>
      </c>
      <c r="L1116" s="8" t="s">
        <v>9879</v>
      </c>
      <c r="M1116" s="7" t="str">
        <f>VLOOKUP(payroll_active[[#This Row],[Works for Group -OLD]], [1]!all_groups[#All], 2, 0)</f>
        <v>583272290</v>
      </c>
      <c r="N1116" s="6" t="s">
        <v>63</v>
      </c>
      <c r="O1116" s="6" t="s">
        <v>62</v>
      </c>
      <c r="P1116" s="6" t="s">
        <v>69</v>
      </c>
      <c r="Q1116" s="7"/>
      <c r="R1116" s="9" t="s">
        <v>9956</v>
      </c>
      <c r="S1116" s="9" t="s">
        <v>9881</v>
      </c>
      <c r="T1116" s="9" t="s">
        <v>8512</v>
      </c>
      <c r="U1116" s="9" t="s">
        <v>9485</v>
      </c>
      <c r="V1116" s="9" t="s">
        <v>8501</v>
      </c>
      <c r="W1116" s="4"/>
      <c r="AI1116" s="4"/>
      <c r="AJ1116" s="4"/>
      <c r="AK1116" s="4"/>
    </row>
    <row r="1117" spans="1:37" x14ac:dyDescent="0.2">
      <c r="A1117" s="6" t="s">
        <v>3273</v>
      </c>
      <c r="B1117" s="7" t="str">
        <f>VLOOKUP(payroll_active[[#This Row],[Full Name]], [1]!all_ppl_post[#Data], 2, 0)</f>
        <v>567679193</v>
      </c>
      <c r="C1117" s="8" t="s">
        <v>3274</v>
      </c>
      <c r="D1117" s="8" t="s">
        <v>3275</v>
      </c>
      <c r="E1117" s="8" t="s">
        <v>521</v>
      </c>
      <c r="F1117" s="8" t="s">
        <v>64</v>
      </c>
      <c r="G1117" s="8"/>
      <c r="H1117" s="8"/>
      <c r="I1117" s="7"/>
      <c r="J1117" s="8" t="s">
        <v>9879</v>
      </c>
      <c r="K1117" s="8" t="str">
        <f>VLOOKUP(payroll_active[[#This Row],[Works for Corrected Majority]],[1]!Table1[#Data],2,0)</f>
        <v>583272290</v>
      </c>
      <c r="L1117" s="8" t="s">
        <v>9879</v>
      </c>
      <c r="M1117" s="7" t="str">
        <f>VLOOKUP(payroll_active[[#This Row],[Works for Group -OLD]], [1]!all_groups[#All], 2, 0)</f>
        <v>583272290</v>
      </c>
      <c r="N1117" s="6" t="s">
        <v>63</v>
      </c>
      <c r="O1117" s="6" t="s">
        <v>62</v>
      </c>
      <c r="P1117" s="6" t="s">
        <v>69</v>
      </c>
      <c r="Q1117" s="7"/>
      <c r="R1117" s="9" t="s">
        <v>9943</v>
      </c>
      <c r="S1117" s="9" t="s">
        <v>9881</v>
      </c>
      <c r="T1117" s="9" t="s">
        <v>8512</v>
      </c>
      <c r="U1117" s="9" t="s">
        <v>8507</v>
      </c>
      <c r="V1117" s="9" t="s">
        <v>8501</v>
      </c>
      <c r="W1117" s="4"/>
      <c r="AI1117" s="4"/>
      <c r="AJ1117" s="4"/>
      <c r="AK1117" s="4"/>
    </row>
    <row r="1118" spans="1:37" x14ac:dyDescent="0.2">
      <c r="A1118" s="6" t="s">
        <v>3137</v>
      </c>
      <c r="B1118" s="7" t="str">
        <f>VLOOKUP(payroll_active[[#This Row],[Full Name]], [1]!all_ppl_post[#Data], 2, 0)</f>
        <v>567679242</v>
      </c>
      <c r="C1118" s="8" t="s">
        <v>3138</v>
      </c>
      <c r="D1118" s="8" t="s">
        <v>3139</v>
      </c>
      <c r="E1118" s="8" t="s">
        <v>135</v>
      </c>
      <c r="F1118" s="8" t="s">
        <v>64</v>
      </c>
      <c r="G1118" s="8"/>
      <c r="H1118" s="8"/>
      <c r="I1118" s="7"/>
      <c r="J1118" s="8" t="s">
        <v>9879</v>
      </c>
      <c r="K1118" s="8" t="str">
        <f>VLOOKUP(payroll_active[[#This Row],[Works for Corrected Majority]],[1]!Table1[#Data],2,0)</f>
        <v>583272290</v>
      </c>
      <c r="L1118" s="8" t="s">
        <v>9879</v>
      </c>
      <c r="M1118" s="7" t="str">
        <f>VLOOKUP(payroll_active[[#This Row],[Works for Group -OLD]], [1]!all_groups[#All], 2, 0)</f>
        <v>583272290</v>
      </c>
      <c r="N1118" s="6" t="s">
        <v>63</v>
      </c>
      <c r="O1118" s="6" t="s">
        <v>62</v>
      </c>
      <c r="P1118" s="6" t="s">
        <v>69</v>
      </c>
      <c r="Q1118" s="7"/>
      <c r="R1118" s="9" t="s">
        <v>9938</v>
      </c>
      <c r="S1118" s="9" t="s">
        <v>9881</v>
      </c>
      <c r="T1118" s="9" t="s">
        <v>8512</v>
      </c>
      <c r="U1118" s="9" t="s">
        <v>8625</v>
      </c>
      <c r="V1118" s="9" t="s">
        <v>8501</v>
      </c>
      <c r="W1118" s="4"/>
      <c r="AI1118" s="4"/>
      <c r="AJ1118" s="4"/>
      <c r="AK1118" s="4"/>
    </row>
    <row r="1119" spans="1:37" x14ac:dyDescent="0.2">
      <c r="A1119" s="6" t="s">
        <v>3115</v>
      </c>
      <c r="B1119" s="7" t="str">
        <f>VLOOKUP(payroll_active[[#This Row],[Full Name]], [1]!all_ppl_post[#Data], 2, 0)</f>
        <v>567679247</v>
      </c>
      <c r="C1119" s="8" t="s">
        <v>3116</v>
      </c>
      <c r="D1119" s="8" t="s">
        <v>3117</v>
      </c>
      <c r="E1119" s="8" t="s">
        <v>3118</v>
      </c>
      <c r="F1119" s="8" t="s">
        <v>64</v>
      </c>
      <c r="G1119" s="8"/>
      <c r="H1119" s="8"/>
      <c r="I1119" s="7"/>
      <c r="J1119" s="8" t="s">
        <v>9879</v>
      </c>
      <c r="K1119" s="8" t="str">
        <f>VLOOKUP(payroll_active[[#This Row],[Works for Corrected Majority]],[1]!Table1[#Data],2,0)</f>
        <v>583272290</v>
      </c>
      <c r="L1119" s="8" t="s">
        <v>9879</v>
      </c>
      <c r="M1119" s="7" t="str">
        <f>VLOOKUP(payroll_active[[#This Row],[Works for Group -OLD]], [1]!all_groups[#All], 2, 0)</f>
        <v>583272290</v>
      </c>
      <c r="N1119" s="6" t="s">
        <v>63</v>
      </c>
      <c r="O1119" s="6" t="s">
        <v>62</v>
      </c>
      <c r="P1119" s="6" t="s">
        <v>69</v>
      </c>
      <c r="Q1119" s="7"/>
      <c r="R1119" s="9" t="s">
        <v>9960</v>
      </c>
      <c r="S1119" s="9" t="s">
        <v>9881</v>
      </c>
      <c r="T1119" s="9" t="s">
        <v>8512</v>
      </c>
      <c r="U1119" s="9" t="s">
        <v>9961</v>
      </c>
      <c r="V1119" s="9" t="s">
        <v>8501</v>
      </c>
      <c r="W1119" s="4"/>
      <c r="AI1119" s="4"/>
      <c r="AJ1119" s="4"/>
      <c r="AK1119" s="4"/>
    </row>
    <row r="1120" spans="1:37" x14ac:dyDescent="0.2">
      <c r="A1120" s="6" t="s">
        <v>3110</v>
      </c>
      <c r="B1120" s="7" t="str">
        <f>VLOOKUP(payroll_active[[#This Row],[Full Name]], [1]!all_ppl_post[#Data], 2, 0)</f>
        <v>567679249</v>
      </c>
      <c r="C1120" s="8" t="s">
        <v>3111</v>
      </c>
      <c r="D1120" s="8" t="s">
        <v>3112</v>
      </c>
      <c r="E1120" s="8" t="s">
        <v>434</v>
      </c>
      <c r="F1120" s="8" t="s">
        <v>64</v>
      </c>
      <c r="G1120" s="8"/>
      <c r="H1120" s="8"/>
      <c r="I1120" s="7"/>
      <c r="J1120" s="8" t="s">
        <v>9879</v>
      </c>
      <c r="K1120" s="8" t="str">
        <f>VLOOKUP(payroll_active[[#This Row],[Works for Corrected Majority]],[1]!Table1[#Data],2,0)</f>
        <v>583272290</v>
      </c>
      <c r="L1120" s="8" t="s">
        <v>9879</v>
      </c>
      <c r="M1120" s="7" t="str">
        <f>VLOOKUP(payroll_active[[#This Row],[Works for Group -OLD]], [1]!all_groups[#All], 2, 0)</f>
        <v>583272290</v>
      </c>
      <c r="N1120" s="6" t="s">
        <v>63</v>
      </c>
      <c r="O1120" s="6" t="s">
        <v>62</v>
      </c>
      <c r="P1120" s="6" t="s">
        <v>69</v>
      </c>
      <c r="Q1120" s="7"/>
      <c r="R1120" s="9" t="s">
        <v>9922</v>
      </c>
      <c r="S1120" s="9" t="s">
        <v>9881</v>
      </c>
      <c r="T1120" s="9" t="s">
        <v>8512</v>
      </c>
      <c r="U1120" s="9" t="s">
        <v>8515</v>
      </c>
      <c r="V1120" s="9" t="s">
        <v>8501</v>
      </c>
      <c r="W1120" s="4"/>
      <c r="AI1120" s="4"/>
      <c r="AJ1120" s="4"/>
      <c r="AK1120" s="4"/>
    </row>
    <row r="1121" spans="1:37" x14ac:dyDescent="0.2">
      <c r="A1121" s="6" t="s">
        <v>2929</v>
      </c>
      <c r="B1121" s="7" t="str">
        <f>VLOOKUP(payroll_active[[#This Row],[Full Name]], [1]!all_ppl_post[#Data], 2, 0)</f>
        <v>567679346</v>
      </c>
      <c r="C1121" s="8" t="s">
        <v>2930</v>
      </c>
      <c r="D1121" s="8" t="s">
        <v>2931</v>
      </c>
      <c r="E1121" s="8" t="s">
        <v>2932</v>
      </c>
      <c r="F1121" s="8" t="s">
        <v>64</v>
      </c>
      <c r="G1121" s="8"/>
      <c r="H1121" s="8"/>
      <c r="I1121" s="7"/>
      <c r="J1121" s="8" t="s">
        <v>9879</v>
      </c>
      <c r="K1121" s="8" t="str">
        <f>VLOOKUP(payroll_active[[#This Row],[Works for Corrected Majority]],[1]!Table1[#Data],2,0)</f>
        <v>583272290</v>
      </c>
      <c r="L1121" s="8" t="s">
        <v>9879</v>
      </c>
      <c r="M1121" s="7" t="str">
        <f>VLOOKUP(payroll_active[[#This Row],[Works for Group -OLD]], [1]!all_groups[#All], 2, 0)</f>
        <v>583272290</v>
      </c>
      <c r="N1121" s="6" t="s">
        <v>63</v>
      </c>
      <c r="O1121" s="6" t="s">
        <v>62</v>
      </c>
      <c r="P1121" s="6" t="s">
        <v>69</v>
      </c>
      <c r="Q1121" s="7"/>
      <c r="R1121" s="9" t="s">
        <v>9919</v>
      </c>
      <c r="S1121" s="9" t="s">
        <v>9881</v>
      </c>
      <c r="T1121" s="9" t="s">
        <v>8512</v>
      </c>
      <c r="U1121" s="9" t="s">
        <v>9920</v>
      </c>
      <c r="V1121" s="9" t="s">
        <v>8501</v>
      </c>
      <c r="W1121" s="4"/>
      <c r="AI1121" s="4"/>
      <c r="AJ1121" s="4"/>
      <c r="AK1121" s="4"/>
    </row>
    <row r="1122" spans="1:37" x14ac:dyDescent="0.2">
      <c r="A1122" s="6" t="s">
        <v>2925</v>
      </c>
      <c r="B1122" s="7" t="str">
        <f>VLOOKUP(payroll_active[[#This Row],[Full Name]], [1]!all_ppl_post[#Data], 2, 0)</f>
        <v>567679347</v>
      </c>
      <c r="C1122" s="8" t="s">
        <v>2926</v>
      </c>
      <c r="D1122" s="8" t="s">
        <v>1063</v>
      </c>
      <c r="E1122" s="8" t="s">
        <v>426</v>
      </c>
      <c r="F1122" s="8" t="s">
        <v>64</v>
      </c>
      <c r="G1122" s="8"/>
      <c r="H1122" s="8"/>
      <c r="I1122" s="7"/>
      <c r="J1122" s="8" t="s">
        <v>9879</v>
      </c>
      <c r="K1122" s="8" t="str">
        <f>VLOOKUP(payroll_active[[#This Row],[Works for Corrected Majority]],[1]!Table1[#Data],2,0)</f>
        <v>583272290</v>
      </c>
      <c r="L1122" s="8" t="s">
        <v>9879</v>
      </c>
      <c r="M1122" s="7" t="str">
        <f>VLOOKUP(payroll_active[[#This Row],[Works for Group -OLD]], [1]!all_groups[#All], 2, 0)</f>
        <v>583272290</v>
      </c>
      <c r="N1122" s="6" t="s">
        <v>63</v>
      </c>
      <c r="O1122" s="6" t="s">
        <v>62</v>
      </c>
      <c r="P1122" s="6" t="s">
        <v>69</v>
      </c>
      <c r="Q1122" s="7"/>
      <c r="R1122" s="9" t="s">
        <v>9933</v>
      </c>
      <c r="S1122" s="9" t="s">
        <v>9881</v>
      </c>
      <c r="T1122" s="9" t="s">
        <v>8512</v>
      </c>
      <c r="U1122" s="9" t="s">
        <v>8549</v>
      </c>
      <c r="V1122" s="9" t="s">
        <v>8501</v>
      </c>
      <c r="W1122" s="4"/>
      <c r="AI1122" s="4"/>
      <c r="AJ1122" s="4"/>
      <c r="AK1122" s="4"/>
    </row>
    <row r="1123" spans="1:37" x14ac:dyDescent="0.2">
      <c r="A1123" s="6" t="s">
        <v>2827</v>
      </c>
      <c r="B1123" s="7" t="str">
        <f>VLOOKUP(payroll_active[[#This Row],[Full Name]], [1]!all_ppl_post[#Data], 2, 0)</f>
        <v>567679402</v>
      </c>
      <c r="C1123" s="8" t="s">
        <v>400</v>
      </c>
      <c r="D1123" s="8" t="s">
        <v>2828</v>
      </c>
      <c r="E1123" s="8" t="s">
        <v>624</v>
      </c>
      <c r="F1123" s="8" t="s">
        <v>64</v>
      </c>
      <c r="G1123" s="8"/>
      <c r="H1123" s="8"/>
      <c r="I1123" s="7"/>
      <c r="J1123" s="8" t="s">
        <v>9879</v>
      </c>
      <c r="K1123" s="8" t="str">
        <f>VLOOKUP(payroll_active[[#This Row],[Works for Corrected Majority]],[1]!Table1[#Data],2,0)</f>
        <v>583272290</v>
      </c>
      <c r="L1123" s="8" t="s">
        <v>9879</v>
      </c>
      <c r="M1123" s="7" t="str">
        <f>VLOOKUP(payroll_active[[#This Row],[Works for Group -OLD]], [1]!all_groups[#All], 2, 0)</f>
        <v>583272290</v>
      </c>
      <c r="N1123" s="6" t="s">
        <v>63</v>
      </c>
      <c r="O1123" s="6" t="s">
        <v>62</v>
      </c>
      <c r="P1123" s="6" t="s">
        <v>69</v>
      </c>
      <c r="Q1123" s="7"/>
      <c r="R1123" s="9" t="s">
        <v>9952</v>
      </c>
      <c r="S1123" s="9" t="s">
        <v>9881</v>
      </c>
      <c r="T1123" s="9" t="s">
        <v>8512</v>
      </c>
      <c r="U1123" s="9" t="s">
        <v>8606</v>
      </c>
      <c r="V1123" s="9" t="s">
        <v>8501</v>
      </c>
      <c r="W1123" s="4"/>
      <c r="AI1123" s="4"/>
      <c r="AJ1123" s="4"/>
      <c r="AK1123" s="4"/>
    </row>
    <row r="1124" spans="1:37" x14ac:dyDescent="0.2">
      <c r="A1124" s="6" t="s">
        <v>2761</v>
      </c>
      <c r="B1124" s="7" t="str">
        <f>VLOOKUP(payroll_active[[#This Row],[Full Name]], [1]!all_ppl_post[#Data], 2, 0)</f>
        <v>568447747</v>
      </c>
      <c r="C1124" s="8" t="s">
        <v>2762</v>
      </c>
      <c r="D1124" s="8" t="s">
        <v>2763</v>
      </c>
      <c r="E1124" s="8" t="s">
        <v>477</v>
      </c>
      <c r="F1124" s="8" t="s">
        <v>64</v>
      </c>
      <c r="G1124" s="8"/>
      <c r="H1124" s="8"/>
      <c r="I1124" s="7"/>
      <c r="J1124" s="8" t="s">
        <v>9879</v>
      </c>
      <c r="K1124" s="8" t="str">
        <f>VLOOKUP(payroll_active[[#This Row],[Works for Corrected Majority]],[1]!Table1[#Data],2,0)</f>
        <v>583272290</v>
      </c>
      <c r="L1124" s="8" t="s">
        <v>9879</v>
      </c>
      <c r="M1124" s="7" t="str">
        <f>VLOOKUP(payroll_active[[#This Row],[Works for Group -OLD]], [1]!all_groups[#All], 2, 0)</f>
        <v>583272290</v>
      </c>
      <c r="N1124" s="6" t="s">
        <v>63</v>
      </c>
      <c r="O1124" s="6" t="s">
        <v>62</v>
      </c>
      <c r="P1124" s="6" t="s">
        <v>69</v>
      </c>
      <c r="Q1124" s="7"/>
      <c r="R1124" s="9" t="s">
        <v>9953</v>
      </c>
      <c r="S1124" s="9" t="s">
        <v>9881</v>
      </c>
      <c r="T1124" s="9" t="s">
        <v>8512</v>
      </c>
      <c r="U1124" s="9" t="s">
        <v>8988</v>
      </c>
      <c r="V1124" s="9" t="s">
        <v>8501</v>
      </c>
      <c r="W1124" s="4"/>
      <c r="AI1124" s="4"/>
      <c r="AJ1124" s="4"/>
      <c r="AK1124" s="4"/>
    </row>
    <row r="1125" spans="1:37" x14ac:dyDescent="0.2">
      <c r="A1125" s="6" t="s">
        <v>2590</v>
      </c>
      <c r="B1125" s="7" t="str">
        <f>VLOOKUP(payroll_active[[#This Row],[Full Name]], [1]!all_ppl_post[#Data], 2, 0)</f>
        <v>625374638</v>
      </c>
      <c r="C1125" s="8" t="s">
        <v>2591</v>
      </c>
      <c r="D1125" s="8" t="s">
        <v>2592</v>
      </c>
      <c r="E1125" s="8" t="s">
        <v>521</v>
      </c>
      <c r="F1125" s="8" t="s">
        <v>64</v>
      </c>
      <c r="G1125" s="8"/>
      <c r="H1125" s="8"/>
      <c r="I1125" s="7"/>
      <c r="J1125" s="8" t="s">
        <v>9879</v>
      </c>
      <c r="K1125" s="8" t="str">
        <f>VLOOKUP(payroll_active[[#This Row],[Works for Corrected Majority]],[1]!Table1[#Data],2,0)</f>
        <v>583272290</v>
      </c>
      <c r="L1125" s="8" t="s">
        <v>9879</v>
      </c>
      <c r="M1125" s="7" t="str">
        <f>VLOOKUP(payroll_active[[#This Row],[Works for Group -OLD]], [1]!all_groups[#All], 2, 0)</f>
        <v>583272290</v>
      </c>
      <c r="N1125" s="6" t="s">
        <v>63</v>
      </c>
      <c r="O1125" s="6" t="s">
        <v>62</v>
      </c>
      <c r="P1125" s="6" t="s">
        <v>69</v>
      </c>
      <c r="Q1125" s="7"/>
      <c r="R1125" s="9" t="s">
        <v>9887</v>
      </c>
      <c r="S1125" s="9" t="s">
        <v>9881</v>
      </c>
      <c r="T1125" s="9" t="s">
        <v>8512</v>
      </c>
      <c r="U1125" s="9" t="s">
        <v>8507</v>
      </c>
      <c r="V1125" s="9" t="s">
        <v>8501</v>
      </c>
      <c r="W1125" s="4"/>
      <c r="AI1125" s="4"/>
      <c r="AJ1125" s="4"/>
      <c r="AK1125" s="4"/>
    </row>
    <row r="1126" spans="1:37" x14ac:dyDescent="0.2">
      <c r="A1126" s="6" t="s">
        <v>2565</v>
      </c>
      <c r="B1126" s="7" t="str">
        <f>VLOOKUP(payroll_active[[#This Row],[Full Name]], [1]!all_ppl_post[#Data], 2, 0)</f>
        <v>625374647</v>
      </c>
      <c r="C1126" s="8" t="s">
        <v>2566</v>
      </c>
      <c r="D1126" s="8" t="s">
        <v>2567</v>
      </c>
      <c r="E1126" s="8" t="s">
        <v>2568</v>
      </c>
      <c r="F1126" s="8" t="s">
        <v>64</v>
      </c>
      <c r="G1126" s="8"/>
      <c r="H1126" s="8"/>
      <c r="I1126" s="7"/>
      <c r="J1126" s="8" t="s">
        <v>9879</v>
      </c>
      <c r="K1126" s="8" t="str">
        <f>VLOOKUP(payroll_active[[#This Row],[Works for Corrected Majority]],[1]!Table1[#Data],2,0)</f>
        <v>583272290</v>
      </c>
      <c r="L1126" s="8" t="s">
        <v>9879</v>
      </c>
      <c r="M1126" s="7" t="str">
        <f>VLOOKUP(payroll_active[[#This Row],[Works for Group -OLD]], [1]!all_groups[#All], 2, 0)</f>
        <v>583272290</v>
      </c>
      <c r="N1126" s="6" t="s">
        <v>63</v>
      </c>
      <c r="O1126" s="6" t="s">
        <v>62</v>
      </c>
      <c r="P1126" s="6" t="s">
        <v>69</v>
      </c>
      <c r="Q1126" s="7"/>
      <c r="R1126" s="9" t="s">
        <v>9968</v>
      </c>
      <c r="S1126" s="9" t="s">
        <v>9881</v>
      </c>
      <c r="T1126" s="9" t="s">
        <v>8512</v>
      </c>
      <c r="U1126" s="9" t="s">
        <v>8777</v>
      </c>
      <c r="V1126" s="9" t="s">
        <v>8501</v>
      </c>
      <c r="W1126" s="4"/>
      <c r="AI1126" s="4"/>
      <c r="AJ1126" s="4"/>
      <c r="AK1126" s="4"/>
    </row>
    <row r="1127" spans="1:37" x14ac:dyDescent="0.2">
      <c r="A1127" s="6" t="s">
        <v>2544</v>
      </c>
      <c r="B1127" s="7" t="str">
        <f>VLOOKUP(payroll_active[[#This Row],[Full Name]], [1]!all_ppl_post[#Data], 2, 0)</f>
        <v>625374653</v>
      </c>
      <c r="C1127" s="8" t="s">
        <v>2545</v>
      </c>
      <c r="D1127" s="8" t="s">
        <v>2546</v>
      </c>
      <c r="E1127" s="8" t="s">
        <v>2547</v>
      </c>
      <c r="F1127" s="8" t="s">
        <v>64</v>
      </c>
      <c r="G1127" s="8"/>
      <c r="H1127" s="8"/>
      <c r="I1127" s="7"/>
      <c r="J1127" s="8" t="s">
        <v>9879</v>
      </c>
      <c r="K1127" s="8" t="str">
        <f>VLOOKUP(payroll_active[[#This Row],[Works for Corrected Majority]],[1]!Table1[#Data],2,0)</f>
        <v>583272290</v>
      </c>
      <c r="L1127" s="8" t="s">
        <v>9879</v>
      </c>
      <c r="M1127" s="7" t="str">
        <f>VLOOKUP(payroll_active[[#This Row],[Works for Group -OLD]], [1]!all_groups[#All], 2, 0)</f>
        <v>583272290</v>
      </c>
      <c r="N1127" s="6" t="s">
        <v>63</v>
      </c>
      <c r="O1127" s="6" t="s">
        <v>62</v>
      </c>
      <c r="P1127" s="6" t="s">
        <v>69</v>
      </c>
      <c r="Q1127" s="7"/>
      <c r="R1127" s="9" t="s">
        <v>9955</v>
      </c>
      <c r="S1127" s="9" t="s">
        <v>9881</v>
      </c>
      <c r="T1127" s="9" t="s">
        <v>8512</v>
      </c>
      <c r="U1127" s="9" t="s">
        <v>9309</v>
      </c>
      <c r="V1127" s="9" t="s">
        <v>8501</v>
      </c>
      <c r="W1127" s="4"/>
      <c r="AI1127" s="4"/>
      <c r="AJ1127" s="4"/>
      <c r="AK1127" s="4"/>
    </row>
    <row r="1128" spans="1:37" x14ac:dyDescent="0.2">
      <c r="A1128" s="6" t="s">
        <v>2539</v>
      </c>
      <c r="B1128" s="7" t="str">
        <f>VLOOKUP(payroll_active[[#This Row],[Full Name]], [1]!all_ppl_post[#Data], 2, 0)</f>
        <v>625374656</v>
      </c>
      <c r="C1128" s="8" t="s">
        <v>2068</v>
      </c>
      <c r="D1128" s="8" t="s">
        <v>2540</v>
      </c>
      <c r="E1128" s="8" t="s">
        <v>521</v>
      </c>
      <c r="F1128" s="8" t="s">
        <v>64</v>
      </c>
      <c r="G1128" s="8"/>
      <c r="H1128" s="8"/>
      <c r="I1128" s="7"/>
      <c r="J1128" s="8" t="s">
        <v>9879</v>
      </c>
      <c r="K1128" s="8" t="str">
        <f>VLOOKUP(payroll_active[[#This Row],[Works for Corrected Majority]],[1]!Table1[#Data],2,0)</f>
        <v>583272290</v>
      </c>
      <c r="L1128" s="8" t="s">
        <v>9879</v>
      </c>
      <c r="M1128" s="7" t="str">
        <f>VLOOKUP(payroll_active[[#This Row],[Works for Group -OLD]], [1]!all_groups[#All], 2, 0)</f>
        <v>583272290</v>
      </c>
      <c r="N1128" s="6" t="s">
        <v>63</v>
      </c>
      <c r="O1128" s="6" t="s">
        <v>62</v>
      </c>
      <c r="P1128" s="6" t="s">
        <v>69</v>
      </c>
      <c r="Q1128" s="7"/>
      <c r="R1128" s="9" t="s">
        <v>9891</v>
      </c>
      <c r="S1128" s="9" t="s">
        <v>9881</v>
      </c>
      <c r="T1128" s="9" t="s">
        <v>8512</v>
      </c>
      <c r="U1128" s="9" t="s">
        <v>8507</v>
      </c>
      <c r="V1128" s="9" t="s">
        <v>8501</v>
      </c>
      <c r="W1128" s="4"/>
      <c r="AI1128" s="4"/>
      <c r="AJ1128" s="4"/>
      <c r="AK1128" s="4"/>
    </row>
    <row r="1129" spans="1:37" x14ac:dyDescent="0.2">
      <c r="A1129" s="6" t="s">
        <v>2359</v>
      </c>
      <c r="B1129" s="7" t="str">
        <f>VLOOKUP(payroll_active[[#This Row],[Full Name]], [1]!all_ppl_post[#Data], 2, 0)</f>
        <v>681225275</v>
      </c>
      <c r="C1129" s="8" t="s">
        <v>2360</v>
      </c>
      <c r="D1129" s="8" t="s">
        <v>2361</v>
      </c>
      <c r="E1129" s="8" t="s">
        <v>2362</v>
      </c>
      <c r="F1129" s="8" t="s">
        <v>64</v>
      </c>
      <c r="G1129" s="8"/>
      <c r="H1129" s="8"/>
      <c r="I1129" s="7"/>
      <c r="J1129" s="8" t="s">
        <v>9879</v>
      </c>
      <c r="K1129" s="8" t="str">
        <f>VLOOKUP(payroll_active[[#This Row],[Works for Corrected Majority]],[1]!Table1[#Data],2,0)</f>
        <v>583272290</v>
      </c>
      <c r="L1129" s="8" t="s">
        <v>9879</v>
      </c>
      <c r="M1129" s="7" t="str">
        <f>VLOOKUP(payroll_active[[#This Row],[Works for Group -OLD]], [1]!all_groups[#All], 2, 0)</f>
        <v>583272290</v>
      </c>
      <c r="N1129" s="6" t="s">
        <v>63</v>
      </c>
      <c r="O1129" s="6" t="s">
        <v>62</v>
      </c>
      <c r="P1129" s="6" t="s">
        <v>69</v>
      </c>
      <c r="Q1129" s="7"/>
      <c r="R1129" s="9" t="s">
        <v>9898</v>
      </c>
      <c r="S1129" s="9" t="s">
        <v>9881</v>
      </c>
      <c r="T1129" s="9" t="s">
        <v>8512</v>
      </c>
      <c r="U1129" s="9" t="s">
        <v>9899</v>
      </c>
      <c r="V1129" s="9" t="s">
        <v>8501</v>
      </c>
      <c r="W1129" s="4"/>
      <c r="AI1129" s="4"/>
      <c r="AJ1129" s="4"/>
      <c r="AK1129" s="4"/>
    </row>
    <row r="1130" spans="1:37" x14ac:dyDescent="0.2">
      <c r="A1130" s="6" t="s">
        <v>2339</v>
      </c>
      <c r="B1130" s="7" t="str">
        <f>VLOOKUP(payroll_active[[#This Row],[Full Name]], [1]!all_ppl_post[#Data], 2, 0)</f>
        <v>681225287</v>
      </c>
      <c r="C1130" s="8" t="s">
        <v>191</v>
      </c>
      <c r="D1130" s="8" t="s">
        <v>2340</v>
      </c>
      <c r="E1130" s="8" t="s">
        <v>827</v>
      </c>
      <c r="F1130" s="8" t="s">
        <v>64</v>
      </c>
      <c r="G1130" s="8"/>
      <c r="H1130" s="8"/>
      <c r="I1130" s="7"/>
      <c r="J1130" s="8" t="s">
        <v>9879</v>
      </c>
      <c r="K1130" s="8" t="str">
        <f>VLOOKUP(payroll_active[[#This Row],[Works for Corrected Majority]],[1]!Table1[#Data],2,0)</f>
        <v>583272290</v>
      </c>
      <c r="L1130" s="8" t="s">
        <v>9879</v>
      </c>
      <c r="M1130" s="7" t="str">
        <f>VLOOKUP(payroll_active[[#This Row],[Works for Group -OLD]], [1]!all_groups[#All], 2, 0)</f>
        <v>583272290</v>
      </c>
      <c r="N1130" s="6" t="s">
        <v>63</v>
      </c>
      <c r="O1130" s="6" t="s">
        <v>62</v>
      </c>
      <c r="P1130" s="6" t="s">
        <v>69</v>
      </c>
      <c r="Q1130" s="7"/>
      <c r="R1130" s="9" t="s">
        <v>9946</v>
      </c>
      <c r="S1130" s="9" t="s">
        <v>9881</v>
      </c>
      <c r="T1130" s="9" t="s">
        <v>8512</v>
      </c>
      <c r="U1130" s="9" t="s">
        <v>8709</v>
      </c>
      <c r="V1130" s="9" t="s">
        <v>8501</v>
      </c>
      <c r="W1130" s="4"/>
      <c r="AI1130" s="4"/>
      <c r="AJ1130" s="4"/>
      <c r="AK1130" s="4"/>
    </row>
    <row r="1131" spans="1:37" x14ac:dyDescent="0.2">
      <c r="A1131" s="6" t="s">
        <v>2220</v>
      </c>
      <c r="B1131" s="7" t="str">
        <f>VLOOKUP(payroll_active[[#This Row],[Full Name]], [1]!all_ppl_post[#Data], 2, 0)</f>
        <v>681225357</v>
      </c>
      <c r="C1131" s="8" t="s">
        <v>2221</v>
      </c>
      <c r="D1131" s="8" t="s">
        <v>197</v>
      </c>
      <c r="E1131" s="8" t="s">
        <v>878</v>
      </c>
      <c r="F1131" s="8" t="s">
        <v>64</v>
      </c>
      <c r="G1131" s="8"/>
      <c r="H1131" s="8"/>
      <c r="I1131" s="7"/>
      <c r="J1131" s="8" t="s">
        <v>9879</v>
      </c>
      <c r="K1131" s="8" t="str">
        <f>VLOOKUP(payroll_active[[#This Row],[Works for Corrected Majority]],[1]!Table1[#Data],2,0)</f>
        <v>583272290</v>
      </c>
      <c r="L1131" s="8" t="s">
        <v>9879</v>
      </c>
      <c r="M1131" s="7" t="str">
        <f>VLOOKUP(payroll_active[[#This Row],[Works for Group -OLD]], [1]!all_groups[#All], 2, 0)</f>
        <v>583272290</v>
      </c>
      <c r="N1131" s="6" t="s">
        <v>63</v>
      </c>
      <c r="O1131" s="6" t="s">
        <v>62</v>
      </c>
      <c r="P1131" s="6" t="s">
        <v>69</v>
      </c>
      <c r="Q1131" s="7"/>
      <c r="R1131" s="9" t="s">
        <v>9948</v>
      </c>
      <c r="S1131" s="9" t="s">
        <v>9881</v>
      </c>
      <c r="T1131" s="9" t="s">
        <v>8512</v>
      </c>
      <c r="U1131" s="9" t="s">
        <v>8659</v>
      </c>
      <c r="V1131" s="9" t="s">
        <v>8501</v>
      </c>
      <c r="W1131" s="4"/>
      <c r="AI1131" s="4"/>
      <c r="AJ1131" s="4"/>
      <c r="AK1131" s="4"/>
    </row>
    <row r="1132" spans="1:37" x14ac:dyDescent="0.2">
      <c r="A1132" s="6" t="s">
        <v>2000</v>
      </c>
      <c r="B1132" s="7" t="str">
        <f>VLOOKUP(payroll_active[[#This Row],[Full Name]], [1]!all_ppl_post[#Data], 2, 0)</f>
        <v>765291035</v>
      </c>
      <c r="C1132" s="8" t="s">
        <v>2001</v>
      </c>
      <c r="D1132" s="8" t="s">
        <v>2002</v>
      </c>
      <c r="E1132" s="8" t="s">
        <v>521</v>
      </c>
      <c r="F1132" s="8" t="s">
        <v>64</v>
      </c>
      <c r="G1132" s="8"/>
      <c r="H1132" s="8"/>
      <c r="I1132" s="7"/>
      <c r="J1132" s="8" t="s">
        <v>9879</v>
      </c>
      <c r="K1132" s="8" t="str">
        <f>VLOOKUP(payroll_active[[#This Row],[Works for Corrected Majority]],[1]!Table1[#Data],2,0)</f>
        <v>583272290</v>
      </c>
      <c r="L1132" s="8" t="s">
        <v>9879</v>
      </c>
      <c r="M1132" s="7" t="str">
        <f>VLOOKUP(payroll_active[[#This Row],[Works for Group -OLD]], [1]!all_groups[#All], 2, 0)</f>
        <v>583272290</v>
      </c>
      <c r="N1132" s="6" t="s">
        <v>63</v>
      </c>
      <c r="O1132" s="6" t="s">
        <v>62</v>
      </c>
      <c r="P1132" s="6" t="s">
        <v>69</v>
      </c>
      <c r="Q1132" s="7"/>
      <c r="R1132" s="9" t="s">
        <v>9900</v>
      </c>
      <c r="S1132" s="9" t="s">
        <v>9881</v>
      </c>
      <c r="T1132" s="9" t="s">
        <v>8512</v>
      </c>
      <c r="U1132" s="9" t="s">
        <v>8507</v>
      </c>
      <c r="V1132" s="9" t="s">
        <v>8501</v>
      </c>
      <c r="W1132" s="4"/>
      <c r="AI1132" s="4"/>
      <c r="AJ1132" s="4"/>
      <c r="AK1132" s="4"/>
    </row>
    <row r="1133" spans="1:37" x14ac:dyDescent="0.2">
      <c r="A1133" s="6" t="s">
        <v>1995</v>
      </c>
      <c r="B1133" s="7" t="str">
        <f>VLOOKUP(payroll_active[[#This Row],[Full Name]], [1]!all_ppl_post[#Data], 2, 0)</f>
        <v>765291036</v>
      </c>
      <c r="C1133" s="8" t="s">
        <v>1996</v>
      </c>
      <c r="D1133" s="8" t="s">
        <v>1997</v>
      </c>
      <c r="E1133" s="8" t="s">
        <v>521</v>
      </c>
      <c r="F1133" s="8" t="s">
        <v>64</v>
      </c>
      <c r="G1133" s="8"/>
      <c r="H1133" s="8"/>
      <c r="I1133" s="7"/>
      <c r="J1133" s="8" t="s">
        <v>9879</v>
      </c>
      <c r="K1133" s="8" t="str">
        <f>VLOOKUP(payroll_active[[#This Row],[Works for Corrected Majority]],[1]!Table1[#Data],2,0)</f>
        <v>583272290</v>
      </c>
      <c r="L1133" s="8" t="s">
        <v>9879</v>
      </c>
      <c r="M1133" s="7" t="str">
        <f>VLOOKUP(payroll_active[[#This Row],[Works for Group -OLD]], [1]!all_groups[#All], 2, 0)</f>
        <v>583272290</v>
      </c>
      <c r="N1133" s="6" t="s">
        <v>63</v>
      </c>
      <c r="O1133" s="6" t="s">
        <v>62</v>
      </c>
      <c r="P1133" s="6" t="s">
        <v>69</v>
      </c>
      <c r="Q1133" s="7"/>
      <c r="R1133" s="9" t="s">
        <v>9927</v>
      </c>
      <c r="S1133" s="9" t="s">
        <v>9881</v>
      </c>
      <c r="T1133" s="9" t="s">
        <v>8512</v>
      </c>
      <c r="U1133" s="9" t="s">
        <v>8507</v>
      </c>
      <c r="V1133" s="9" t="s">
        <v>8501</v>
      </c>
      <c r="W1133" s="4"/>
      <c r="AI1133" s="4"/>
      <c r="AJ1133" s="4"/>
      <c r="AK113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2841-AA53-6346-8A9B-5A95EEB4345B}">
  <dimension ref="A1:AK1253"/>
  <sheetViews>
    <sheetView topLeftCell="A409" workbookViewId="0">
      <selection activeCell="C437" sqref="C437"/>
    </sheetView>
  </sheetViews>
  <sheetFormatPr baseColWidth="10" defaultRowHeight="16" x14ac:dyDescent="0.2"/>
  <cols>
    <col min="1" max="1" width="24.83203125" style="5" bestFit="1" customWidth="1"/>
    <col min="2" max="2" width="18.6640625" style="5" customWidth="1"/>
    <col min="3" max="3" width="12.6640625" style="5" customWidth="1"/>
    <col min="4" max="4" width="12.33203125" style="5" customWidth="1"/>
    <col min="5" max="5" width="10.83203125" style="5"/>
    <col min="6" max="6" width="21.33203125" style="5" customWidth="1"/>
    <col min="7" max="7" width="20.5" style="5" customWidth="1"/>
    <col min="8" max="8" width="18" style="5" customWidth="1"/>
    <col min="9" max="9" width="19" style="5" customWidth="1"/>
    <col min="10" max="11" width="69.5" style="5" bestFit="1" customWidth="1"/>
    <col min="12" max="12" width="18.6640625" style="5" customWidth="1"/>
    <col min="13" max="13" width="18.5" style="5" customWidth="1"/>
    <col min="14" max="15" width="10.83203125" style="5"/>
    <col min="16" max="16" width="11.6640625" style="5" customWidth="1"/>
    <col min="17" max="17" width="14.1640625" style="5" customWidth="1"/>
    <col min="18" max="19" width="10.83203125" style="5"/>
    <col min="20" max="20" width="17.6640625" style="5" customWidth="1"/>
    <col min="21" max="21" width="20.6640625" style="5" customWidth="1"/>
    <col min="22" max="16384" width="10.83203125" style="5"/>
  </cols>
  <sheetData>
    <row r="1" spans="1:37" x14ac:dyDescent="0.2">
      <c r="A1" s="2" t="s">
        <v>49</v>
      </c>
      <c r="B1" s="3" t="s">
        <v>8483</v>
      </c>
      <c r="C1" s="2" t="s">
        <v>50</v>
      </c>
      <c r="D1" s="2" t="s">
        <v>51</v>
      </c>
      <c r="E1" s="2" t="s">
        <v>52</v>
      </c>
      <c r="F1" s="2" t="s">
        <v>36</v>
      </c>
      <c r="G1" s="2" t="s">
        <v>12</v>
      </c>
      <c r="H1" s="2" t="s">
        <v>10</v>
      </c>
      <c r="I1" s="2" t="s">
        <v>8484</v>
      </c>
      <c r="J1" s="2" t="s">
        <v>8485</v>
      </c>
      <c r="K1" s="2" t="s">
        <v>8486</v>
      </c>
      <c r="L1" s="2" t="s">
        <v>8487</v>
      </c>
      <c r="M1" s="2" t="s">
        <v>8488</v>
      </c>
      <c r="N1" s="2" t="s">
        <v>33</v>
      </c>
      <c r="O1" s="2" t="s">
        <v>32</v>
      </c>
      <c r="P1" s="2" t="s">
        <v>54</v>
      </c>
      <c r="Q1" s="2" t="s">
        <v>8489</v>
      </c>
      <c r="R1" s="2" t="s">
        <v>8490</v>
      </c>
      <c r="S1" s="2" t="s">
        <v>8491</v>
      </c>
      <c r="T1" s="2" t="s">
        <v>8492</v>
      </c>
      <c r="U1" s="2" t="s">
        <v>8493</v>
      </c>
      <c r="V1" s="2" t="s">
        <v>8494</v>
      </c>
      <c r="W1" s="4"/>
      <c r="AI1" s="4"/>
      <c r="AJ1" s="4"/>
      <c r="AK1" s="4"/>
    </row>
    <row r="2" spans="1:37" x14ac:dyDescent="0.2">
      <c r="A2" s="6" t="s">
        <v>2034</v>
      </c>
      <c r="B2" s="7" t="str">
        <f>VLOOKUP(Table36[[#This Row],[Full Name]], [1]!all_people5[#Data], 53, 0)</f>
        <v>Solano</v>
      </c>
      <c r="C2" s="8" t="s">
        <v>2035</v>
      </c>
      <c r="D2" s="8" t="s">
        <v>2036</v>
      </c>
      <c r="E2" s="8" t="s">
        <v>2037</v>
      </c>
      <c r="F2" s="8" t="s">
        <v>408</v>
      </c>
      <c r="G2" s="8" t="s">
        <v>526</v>
      </c>
      <c r="H2" s="8" t="s">
        <v>8495</v>
      </c>
      <c r="I2" s="7"/>
      <c r="J2" s="8" t="s">
        <v>8496</v>
      </c>
      <c r="K2" s="8" t="e">
        <f>VLOOKUP(Table36[[#This Row],[Works for Corrected Majority]],[1]!Table1[#Data],2,0)</f>
        <v>#N/A</v>
      </c>
      <c r="L2" s="8" t="s">
        <v>8496</v>
      </c>
      <c r="M2" s="7" t="e">
        <f>VLOOKUP(Table36[[#This Row],[Works for Group -OLD]], [1]!all_groups[#All], 2, 0)</f>
        <v>#N/A</v>
      </c>
      <c r="N2" s="6" t="s">
        <v>63</v>
      </c>
      <c r="O2" s="6" t="s">
        <v>62</v>
      </c>
      <c r="P2" s="6" t="s">
        <v>69</v>
      </c>
      <c r="Q2" s="7"/>
      <c r="R2" s="9" t="s">
        <v>8497</v>
      </c>
      <c r="S2" s="9" t="s">
        <v>8498</v>
      </c>
      <c r="T2" s="9" t="s">
        <v>8499</v>
      </c>
      <c r="U2" s="9" t="s">
        <v>8500</v>
      </c>
      <c r="V2" s="9" t="s">
        <v>8501</v>
      </c>
      <c r="W2" s="4"/>
      <c r="AI2" s="4"/>
      <c r="AJ2" s="4"/>
      <c r="AK2" s="4"/>
    </row>
    <row r="3" spans="1:37" x14ac:dyDescent="0.2">
      <c r="A3" s="6" t="s">
        <v>1363</v>
      </c>
      <c r="B3" s="7" t="str">
        <f>VLOOKUP(Table36[[#This Row],[Full Name]], [1]!all_people5[#Data], 53, 0)</f>
        <v>Brown</v>
      </c>
      <c r="C3" s="8" t="s">
        <v>1364</v>
      </c>
      <c r="D3" s="8" t="s">
        <v>1365</v>
      </c>
      <c r="E3" s="8" t="s">
        <v>521</v>
      </c>
      <c r="F3" s="8" t="s">
        <v>408</v>
      </c>
      <c r="G3" s="8" t="s">
        <v>526</v>
      </c>
      <c r="H3" s="8" t="s">
        <v>8502</v>
      </c>
      <c r="I3" s="7" t="str">
        <f>VLOOKUP(Table36[[#This Row],[Reports to Person]], [1]!all_people[#All], 2, 0)</f>
        <v>476542945</v>
      </c>
      <c r="J3" s="8" t="s">
        <v>8503</v>
      </c>
      <c r="K3" s="8" t="str">
        <f>VLOOKUP(Table36[[#This Row],[Works for Corrected Majority]],[1]!Table1[#Data],2,0)</f>
        <v>476549657</v>
      </c>
      <c r="L3" s="8" t="s">
        <v>8503</v>
      </c>
      <c r="M3" s="7" t="str">
        <f>VLOOKUP(Table36[[#This Row],[Works for Group -OLD]], [1]!all_groups[#All], 2, 0)</f>
        <v>476549657</v>
      </c>
      <c r="N3" s="6" t="s">
        <v>63</v>
      </c>
      <c r="O3" s="6" t="s">
        <v>62</v>
      </c>
      <c r="P3" s="6" t="s">
        <v>69</v>
      </c>
      <c r="Q3" s="7"/>
      <c r="R3" s="9" t="s">
        <v>8504</v>
      </c>
      <c r="S3" s="9" t="s">
        <v>8505</v>
      </c>
      <c r="T3" s="9" t="s">
        <v>8506</v>
      </c>
      <c r="U3" s="9" t="s">
        <v>8507</v>
      </c>
      <c r="V3" s="9" t="s">
        <v>8501</v>
      </c>
      <c r="W3" s="4"/>
      <c r="AI3" s="4"/>
      <c r="AJ3" s="4"/>
      <c r="AK3" s="4"/>
    </row>
    <row r="4" spans="1:37" x14ac:dyDescent="0.2">
      <c r="A4" s="6" t="s">
        <v>5560</v>
      </c>
      <c r="B4" s="7" t="str">
        <f>VLOOKUP(Table36[[#This Row],[Full Name]], [1]!all_people5[#Data], 53, 0)</f>
        <v>Johnson</v>
      </c>
      <c r="C4" s="8" t="s">
        <v>5561</v>
      </c>
      <c r="D4" s="8" t="s">
        <v>1321</v>
      </c>
      <c r="E4" s="8" t="s">
        <v>5562</v>
      </c>
      <c r="F4" s="8" t="s">
        <v>408</v>
      </c>
      <c r="G4" s="8" t="s">
        <v>526</v>
      </c>
      <c r="H4" s="8" t="s">
        <v>8502</v>
      </c>
      <c r="I4" s="7" t="str">
        <f>VLOOKUP(Table36[[#This Row],[Reports to Person]], [1]!all_people[#All], 2, 0)</f>
        <v>476542945</v>
      </c>
      <c r="J4" s="8" t="s">
        <v>8503</v>
      </c>
      <c r="K4" s="8" t="str">
        <f>VLOOKUP(Table36[[#This Row],[Works for Corrected Majority]],[1]!Table1[#Data],2,0)</f>
        <v>476549657</v>
      </c>
      <c r="L4" s="8" t="s">
        <v>8503</v>
      </c>
      <c r="M4" s="7" t="str">
        <f>VLOOKUP(Table36[[#This Row],[Works for Group -OLD]], [1]!all_groups[#All], 2, 0)</f>
        <v>476549657</v>
      </c>
      <c r="N4" s="6" t="s">
        <v>63</v>
      </c>
      <c r="O4" s="6" t="s">
        <v>62</v>
      </c>
      <c r="P4" s="6" t="s">
        <v>69</v>
      </c>
      <c r="Q4" s="7"/>
      <c r="R4" s="9" t="s">
        <v>8508</v>
      </c>
      <c r="S4" s="9" t="s">
        <v>8505</v>
      </c>
      <c r="T4" s="9" t="s">
        <v>8509</v>
      </c>
      <c r="U4" s="9" t="s">
        <v>8510</v>
      </c>
      <c r="V4" s="9" t="s">
        <v>8501</v>
      </c>
      <c r="W4" s="4"/>
      <c r="AI4" s="4"/>
      <c r="AJ4" s="4"/>
      <c r="AK4" s="4"/>
    </row>
    <row r="5" spans="1:37" x14ac:dyDescent="0.2">
      <c r="A5" s="6" t="s">
        <v>5519</v>
      </c>
      <c r="B5" s="7" t="str">
        <f>VLOOKUP(Table36[[#This Row],[Full Name]], [1]!all_people5[#Data], 53, 0)</f>
        <v>Newman</v>
      </c>
      <c r="C5" s="8" t="s">
        <v>5520</v>
      </c>
      <c r="D5" s="8" t="s">
        <v>5521</v>
      </c>
      <c r="E5" s="8" t="s">
        <v>5522</v>
      </c>
      <c r="F5" s="8" t="s">
        <v>408</v>
      </c>
      <c r="G5" s="8" t="s">
        <v>407</v>
      </c>
      <c r="H5" s="8" t="s">
        <v>8502</v>
      </c>
      <c r="I5" s="7" t="str">
        <f>VLOOKUP(Table36[[#This Row],[Reports to Person]], [1]!all_people[#All], 2, 0)</f>
        <v>476542945</v>
      </c>
      <c r="J5" s="8" t="s">
        <v>8503</v>
      </c>
      <c r="K5" s="8" t="str">
        <f>VLOOKUP(Table36[[#This Row],[Works for Corrected Majority]],[1]!Table1[#Data],2,0)</f>
        <v>476549657</v>
      </c>
      <c r="L5" s="8" t="s">
        <v>8503</v>
      </c>
      <c r="M5" s="7" t="str">
        <f>VLOOKUP(Table36[[#This Row],[Works for Group -OLD]], [1]!all_groups[#All], 2, 0)</f>
        <v>476549657</v>
      </c>
      <c r="N5" s="6" t="s">
        <v>63</v>
      </c>
      <c r="O5" s="6" t="s">
        <v>62</v>
      </c>
      <c r="P5" s="6" t="s">
        <v>69</v>
      </c>
      <c r="Q5" s="7"/>
      <c r="R5" s="9" t="s">
        <v>8511</v>
      </c>
      <c r="S5" s="9" t="s">
        <v>8505</v>
      </c>
      <c r="T5" s="9" t="s">
        <v>8512</v>
      </c>
      <c r="U5" s="9" t="s">
        <v>8513</v>
      </c>
      <c r="V5" s="9" t="s">
        <v>8501</v>
      </c>
      <c r="W5" s="4"/>
      <c r="AI5" s="4"/>
      <c r="AJ5" s="4"/>
      <c r="AK5" s="4"/>
    </row>
    <row r="6" spans="1:37" x14ac:dyDescent="0.2">
      <c r="A6" s="6" t="s">
        <v>5500</v>
      </c>
      <c r="B6" s="7" t="str">
        <f>VLOOKUP(Table36[[#This Row],[Full Name]], [1]!all_people5[#Data], 53, 0)</f>
        <v>Garcia</v>
      </c>
      <c r="C6" s="8" t="s">
        <v>5501</v>
      </c>
      <c r="D6" s="8" t="s">
        <v>425</v>
      </c>
      <c r="E6" s="8" t="s">
        <v>434</v>
      </c>
      <c r="F6" s="8" t="s">
        <v>408</v>
      </c>
      <c r="G6" s="8" t="s">
        <v>526</v>
      </c>
      <c r="H6" s="8" t="s">
        <v>8502</v>
      </c>
      <c r="I6" s="7" t="str">
        <f>VLOOKUP(Table36[[#This Row],[Reports to Person]], [1]!all_people[#All], 2, 0)</f>
        <v>476542945</v>
      </c>
      <c r="J6" s="8" t="s">
        <v>8503</v>
      </c>
      <c r="K6" s="8" t="str">
        <f>VLOOKUP(Table36[[#This Row],[Works for Corrected Majority]],[1]!Table1[#Data],2,0)</f>
        <v>476549657</v>
      </c>
      <c r="L6" s="8" t="s">
        <v>8503</v>
      </c>
      <c r="M6" s="7" t="str">
        <f>VLOOKUP(Table36[[#This Row],[Works for Group -OLD]], [1]!all_groups[#All], 2, 0)</f>
        <v>476549657</v>
      </c>
      <c r="N6" s="6" t="s">
        <v>63</v>
      </c>
      <c r="O6" s="6" t="s">
        <v>62</v>
      </c>
      <c r="P6" s="6" t="s">
        <v>69</v>
      </c>
      <c r="Q6" s="7"/>
      <c r="R6" s="9" t="s">
        <v>8514</v>
      </c>
      <c r="S6" s="9" t="s">
        <v>8505</v>
      </c>
      <c r="T6" s="9" t="s">
        <v>8506</v>
      </c>
      <c r="U6" s="9" t="s">
        <v>8515</v>
      </c>
      <c r="V6" s="9" t="s">
        <v>8501</v>
      </c>
      <c r="W6" s="4"/>
      <c r="AI6" s="4"/>
      <c r="AJ6" s="4"/>
      <c r="AK6" s="4"/>
    </row>
    <row r="7" spans="1:37" x14ac:dyDescent="0.2">
      <c r="A7" s="6" t="s">
        <v>3970</v>
      </c>
      <c r="B7" s="7" t="str">
        <f>VLOOKUP(Table36[[#This Row],[Full Name]], [1]!all_people5[#Data], 53, 0)</f>
        <v>Kroun</v>
      </c>
      <c r="C7" s="8" t="s">
        <v>3971</v>
      </c>
      <c r="D7" s="8" t="s">
        <v>3972</v>
      </c>
      <c r="E7" s="8" t="s">
        <v>3973</v>
      </c>
      <c r="F7" s="8" t="s">
        <v>408</v>
      </c>
      <c r="G7" s="8" t="s">
        <v>526</v>
      </c>
      <c r="H7" s="8" t="s">
        <v>8502</v>
      </c>
      <c r="I7" s="7" t="str">
        <f>VLOOKUP(Table36[[#This Row],[Reports to Person]], [1]!all_people[#All], 2, 0)</f>
        <v>476542945</v>
      </c>
      <c r="J7" s="8" t="s">
        <v>8503</v>
      </c>
      <c r="K7" s="8" t="str">
        <f>VLOOKUP(Table36[[#This Row],[Works for Corrected Majority]],[1]!Table1[#Data],2,0)</f>
        <v>476549657</v>
      </c>
      <c r="L7" s="8" t="s">
        <v>8503</v>
      </c>
      <c r="M7" s="7" t="str">
        <f>VLOOKUP(Table36[[#This Row],[Works for Group -OLD]], [1]!all_groups[#All], 2, 0)</f>
        <v>476549657</v>
      </c>
      <c r="N7" s="6" t="s">
        <v>63</v>
      </c>
      <c r="O7" s="6" t="s">
        <v>62</v>
      </c>
      <c r="P7" s="6" t="s">
        <v>69</v>
      </c>
      <c r="Q7" s="7"/>
      <c r="R7" s="9" t="s">
        <v>8516</v>
      </c>
      <c r="S7" s="9" t="s">
        <v>8505</v>
      </c>
      <c r="T7" s="9" t="s">
        <v>8506</v>
      </c>
      <c r="U7" s="9" t="s">
        <v>8517</v>
      </c>
      <c r="V7" s="9" t="s">
        <v>8501</v>
      </c>
      <c r="W7" s="4"/>
      <c r="AI7" s="4"/>
      <c r="AJ7" s="4"/>
      <c r="AK7" s="4"/>
    </row>
    <row r="8" spans="1:37" x14ac:dyDescent="0.2">
      <c r="A8" s="6" t="s">
        <v>5079</v>
      </c>
      <c r="B8" s="7" t="str">
        <f>VLOOKUP(Table36[[#This Row],[Full Name]], [1]!all_people5[#Data], 53, 0)</f>
        <v>Grelick</v>
      </c>
      <c r="C8" s="8" t="s">
        <v>2876</v>
      </c>
      <c r="D8" s="8" t="s">
        <v>5080</v>
      </c>
      <c r="E8" s="8" t="s">
        <v>5081</v>
      </c>
      <c r="F8" s="8" t="s">
        <v>408</v>
      </c>
      <c r="G8" s="8" t="s">
        <v>407</v>
      </c>
      <c r="H8" s="8" t="s">
        <v>8502</v>
      </c>
      <c r="I8" s="7" t="str">
        <f>VLOOKUP(Table36[[#This Row],[Reports to Person]], [1]!all_people[#All], 2, 0)</f>
        <v>476542945</v>
      </c>
      <c r="J8" s="8" t="s">
        <v>8503</v>
      </c>
      <c r="K8" s="8" t="str">
        <f>VLOOKUP(Table36[[#This Row],[Works for Corrected Majority]],[1]!Table1[#Data],2,0)</f>
        <v>476549657</v>
      </c>
      <c r="L8" s="8" t="s">
        <v>8503</v>
      </c>
      <c r="M8" s="7" t="str">
        <f>VLOOKUP(Table36[[#This Row],[Works for Group -OLD]], [1]!all_groups[#All], 2, 0)</f>
        <v>476549657</v>
      </c>
      <c r="N8" s="6" t="s">
        <v>63</v>
      </c>
      <c r="O8" s="6" t="s">
        <v>62</v>
      </c>
      <c r="P8" s="6" t="s">
        <v>69</v>
      </c>
      <c r="Q8" s="7"/>
      <c r="R8" s="9" t="s">
        <v>8518</v>
      </c>
      <c r="S8" s="9" t="s">
        <v>8505</v>
      </c>
      <c r="T8" s="9" t="s">
        <v>8512</v>
      </c>
      <c r="U8" s="9" t="s">
        <v>8519</v>
      </c>
      <c r="V8" s="9" t="s">
        <v>8501</v>
      </c>
      <c r="W8" s="4"/>
      <c r="AI8" s="4"/>
      <c r="AJ8" s="4"/>
      <c r="AK8" s="4"/>
    </row>
    <row r="9" spans="1:37" x14ac:dyDescent="0.2">
      <c r="A9" s="6" t="s">
        <v>5035</v>
      </c>
      <c r="B9" s="7" t="str">
        <f>VLOOKUP(Table36[[#This Row],[Full Name]], [1]!all_people5[#Data], 53, 0)</f>
        <v>Brandon</v>
      </c>
      <c r="C9" s="8" t="s">
        <v>5036</v>
      </c>
      <c r="D9" s="8" t="s">
        <v>5037</v>
      </c>
      <c r="E9" s="8" t="s">
        <v>3169</v>
      </c>
      <c r="F9" s="8" t="s">
        <v>408</v>
      </c>
      <c r="G9" s="8" t="s">
        <v>526</v>
      </c>
      <c r="H9" s="8" t="s">
        <v>8502</v>
      </c>
      <c r="I9" s="7" t="str">
        <f>VLOOKUP(Table36[[#This Row],[Reports to Person]], [1]!all_people[#All], 2, 0)</f>
        <v>476542945</v>
      </c>
      <c r="J9" s="8" t="s">
        <v>8503</v>
      </c>
      <c r="K9" s="8" t="str">
        <f>VLOOKUP(Table36[[#This Row],[Works for Corrected Majority]],[1]!Table1[#Data],2,0)</f>
        <v>476549657</v>
      </c>
      <c r="L9" s="8" t="s">
        <v>8503</v>
      </c>
      <c r="M9" s="7" t="str">
        <f>VLOOKUP(Table36[[#This Row],[Works for Group -OLD]], [1]!all_groups[#All], 2, 0)</f>
        <v>476549657</v>
      </c>
      <c r="N9" s="6" t="s">
        <v>63</v>
      </c>
      <c r="O9" s="6" t="s">
        <v>62</v>
      </c>
      <c r="P9" s="6" t="s">
        <v>69</v>
      </c>
      <c r="Q9" s="7"/>
      <c r="R9" s="9" t="s">
        <v>8520</v>
      </c>
      <c r="S9" s="9" t="s">
        <v>8505</v>
      </c>
      <c r="T9" s="9" t="s">
        <v>8506</v>
      </c>
      <c r="U9" s="9" t="s">
        <v>8521</v>
      </c>
      <c r="V9" s="9" t="s">
        <v>8501</v>
      </c>
      <c r="W9" s="4"/>
      <c r="AI9" s="4"/>
      <c r="AJ9" s="4"/>
      <c r="AK9" s="4"/>
    </row>
    <row r="10" spans="1:37" x14ac:dyDescent="0.2">
      <c r="A10" s="6" t="s">
        <v>1015</v>
      </c>
      <c r="B10" s="7" t="e">
        <f>VLOOKUP(Table36[[#This Row],[Full Name]], [1]!all_people5[#Data], 53, 0)</f>
        <v>#N/A</v>
      </c>
      <c r="C10" s="8" t="s">
        <v>1016</v>
      </c>
      <c r="D10" s="8" t="s">
        <v>1017</v>
      </c>
      <c r="E10" s="8" t="s">
        <v>521</v>
      </c>
      <c r="F10" s="8" t="s">
        <v>408</v>
      </c>
      <c r="G10" s="8" t="s">
        <v>526</v>
      </c>
      <c r="H10" s="8" t="s">
        <v>8502</v>
      </c>
      <c r="I10" s="7" t="str">
        <f>VLOOKUP(Table36[[#This Row],[Reports to Person]], [1]!all_people[#All], 2, 0)</f>
        <v>476542945</v>
      </c>
      <c r="J10" s="8" t="s">
        <v>8503</v>
      </c>
      <c r="K10" s="8" t="str">
        <f>VLOOKUP(Table36[[#This Row],[Works for Corrected Majority]],[1]!Table1[#Data],2,0)</f>
        <v>476549657</v>
      </c>
      <c r="L10" s="8" t="s">
        <v>8503</v>
      </c>
      <c r="M10" s="7" t="str">
        <f>VLOOKUP(Table36[[#This Row],[Works for Group -OLD]], [1]!all_groups[#All], 2, 0)</f>
        <v>476549657</v>
      </c>
      <c r="N10" s="6" t="s">
        <v>63</v>
      </c>
      <c r="O10" s="6" t="s">
        <v>62</v>
      </c>
      <c r="P10" s="6" t="s">
        <v>69</v>
      </c>
      <c r="Q10" s="7"/>
      <c r="R10" s="9" t="s">
        <v>8522</v>
      </c>
      <c r="S10" s="9" t="s">
        <v>8505</v>
      </c>
      <c r="T10" s="9" t="s">
        <v>8506</v>
      </c>
      <c r="U10" s="9" t="s">
        <v>8507</v>
      </c>
      <c r="V10" s="9" t="s">
        <v>8501</v>
      </c>
      <c r="W10" s="4"/>
      <c r="AI10" s="4"/>
      <c r="AJ10" s="4"/>
      <c r="AK10" s="4"/>
    </row>
    <row r="11" spans="1:37" x14ac:dyDescent="0.2">
      <c r="A11" s="6" t="s">
        <v>518</v>
      </c>
      <c r="B11" s="7" t="e">
        <f>VLOOKUP(Table36[[#This Row],[Full Name]], [1]!all_people5[#Data], 53, 0)</f>
        <v>#N/A</v>
      </c>
      <c r="C11" s="8" t="s">
        <v>519</v>
      </c>
      <c r="D11" s="8" t="s">
        <v>520</v>
      </c>
      <c r="E11" s="8" t="s">
        <v>521</v>
      </c>
      <c r="F11" s="8" t="s">
        <v>408</v>
      </c>
      <c r="G11" s="8" t="s">
        <v>407</v>
      </c>
      <c r="H11" s="8" t="s">
        <v>8523</v>
      </c>
      <c r="I11" s="7" t="str">
        <f>VLOOKUP(Table36[[#This Row],[Reports to Person]], [1]!all_people[#All], 2, 0)</f>
        <v>979250181</v>
      </c>
      <c r="J11" s="8" t="s">
        <v>8524</v>
      </c>
      <c r="K11" s="8" t="str">
        <f>VLOOKUP(Table36[[#This Row],[Works for Corrected Majority]],[1]!Table1[#Data],2,0)</f>
        <v>997358042</v>
      </c>
      <c r="L11" s="8" t="s">
        <v>8524</v>
      </c>
      <c r="M11" s="7" t="str">
        <f>VLOOKUP(Table36[[#This Row],[Works for Group -OLD]], [1]!all_groups[#All], 2, 0)</f>
        <v>997358042</v>
      </c>
      <c r="N11" s="6" t="s">
        <v>63</v>
      </c>
      <c r="O11" s="6" t="s">
        <v>62</v>
      </c>
      <c r="P11" s="6" t="s">
        <v>69</v>
      </c>
      <c r="Q11" s="7"/>
      <c r="R11" s="9" t="s">
        <v>8525</v>
      </c>
      <c r="S11" s="9" t="s">
        <v>8526</v>
      </c>
      <c r="T11" s="9" t="s">
        <v>8512</v>
      </c>
      <c r="U11" s="9" t="s">
        <v>8507</v>
      </c>
      <c r="V11" s="9" t="s">
        <v>8501</v>
      </c>
      <c r="W11" s="4"/>
      <c r="AI11" s="4"/>
      <c r="AJ11" s="4"/>
      <c r="AK11" s="4"/>
    </row>
    <row r="12" spans="1:37" x14ac:dyDescent="0.2">
      <c r="A12" s="6" t="s">
        <v>5435</v>
      </c>
      <c r="B12" s="7" t="str">
        <f>VLOOKUP(Table36[[#This Row],[Full Name]], [1]!all_people5[#Data], 53, 0)</f>
        <v>Pasquale</v>
      </c>
      <c r="C12" s="8" t="s">
        <v>5436</v>
      </c>
      <c r="D12" s="8" t="s">
        <v>5437</v>
      </c>
      <c r="E12" s="8" t="s">
        <v>2663</v>
      </c>
      <c r="F12" s="8" t="s">
        <v>408</v>
      </c>
      <c r="G12" s="8" t="s">
        <v>526</v>
      </c>
      <c r="H12" s="8" t="s">
        <v>8527</v>
      </c>
      <c r="I12" s="7" t="str">
        <f>VLOOKUP(Table36[[#This Row],[Reports to Person]], [1]!all_people[#All], 2, 0)</f>
        <v>476543856</v>
      </c>
      <c r="J12" s="8" t="s">
        <v>8528</v>
      </c>
      <c r="K12" s="8" t="str">
        <f>VLOOKUP(Table36[[#This Row],[Works for Corrected Majority]],[1]!Table1[#Data],2,0)</f>
        <v>476549659</v>
      </c>
      <c r="L12" s="8" t="s">
        <v>8528</v>
      </c>
      <c r="M12" s="7" t="str">
        <f>VLOOKUP(Table36[[#This Row],[Works for Group -OLD]], [1]!all_groups[#All], 2, 0)</f>
        <v>476549659</v>
      </c>
      <c r="N12" s="6" t="s">
        <v>63</v>
      </c>
      <c r="O12" s="6" t="s">
        <v>62</v>
      </c>
      <c r="P12" s="6" t="s">
        <v>69</v>
      </c>
      <c r="Q12" s="7"/>
      <c r="R12" s="9" t="s">
        <v>8529</v>
      </c>
      <c r="S12" s="9" t="s">
        <v>8530</v>
      </c>
      <c r="T12" s="9" t="s">
        <v>8531</v>
      </c>
      <c r="U12" s="9" t="s">
        <v>8532</v>
      </c>
      <c r="V12" s="9" t="s">
        <v>8501</v>
      </c>
      <c r="W12" s="4"/>
      <c r="AI12" s="4"/>
      <c r="AJ12" s="4"/>
      <c r="AK12" s="4"/>
    </row>
    <row r="13" spans="1:37" x14ac:dyDescent="0.2">
      <c r="A13" s="6" t="s">
        <v>2843</v>
      </c>
      <c r="B13" s="7" t="str">
        <f>VLOOKUP(Table36[[#This Row],[Full Name]], [1]!all_people5[#Data], 53, 0)</f>
        <v>Razzore</v>
      </c>
      <c r="C13" s="8" t="s">
        <v>2844</v>
      </c>
      <c r="D13" s="8" t="s">
        <v>2845</v>
      </c>
      <c r="E13" s="8" t="s">
        <v>737</v>
      </c>
      <c r="F13" s="8" t="s">
        <v>408</v>
      </c>
      <c r="G13" s="8" t="s">
        <v>526</v>
      </c>
      <c r="H13" s="8" t="s">
        <v>8527</v>
      </c>
      <c r="I13" s="7" t="str">
        <f>VLOOKUP(Table36[[#This Row],[Reports to Person]], [1]!all_people[#All], 2, 0)</f>
        <v>476543856</v>
      </c>
      <c r="J13" s="8" t="s">
        <v>8528</v>
      </c>
      <c r="K13" s="8" t="str">
        <f>VLOOKUP(Table36[[#This Row],[Works for Corrected Majority]],[1]!Table1[#Data],2,0)</f>
        <v>476549659</v>
      </c>
      <c r="L13" s="8" t="s">
        <v>8528</v>
      </c>
      <c r="M13" s="7" t="str">
        <f>VLOOKUP(Table36[[#This Row],[Works for Group -OLD]], [1]!all_groups[#All], 2, 0)</f>
        <v>476549659</v>
      </c>
      <c r="N13" s="6" t="s">
        <v>63</v>
      </c>
      <c r="O13" s="6" t="s">
        <v>62</v>
      </c>
      <c r="P13" s="6" t="s">
        <v>69</v>
      </c>
      <c r="Q13" s="7"/>
      <c r="R13" s="9" t="s">
        <v>8533</v>
      </c>
      <c r="S13" s="9" t="s">
        <v>8530</v>
      </c>
      <c r="T13" s="9" t="s">
        <v>8531</v>
      </c>
      <c r="U13" s="9" t="s">
        <v>8534</v>
      </c>
      <c r="V13" s="9" t="s">
        <v>8501</v>
      </c>
      <c r="W13" s="4"/>
      <c r="AI13" s="4"/>
      <c r="AJ13" s="4"/>
      <c r="AK13" s="4"/>
    </row>
    <row r="14" spans="1:37" x14ac:dyDescent="0.2">
      <c r="A14" s="6" t="s">
        <v>5019</v>
      </c>
      <c r="B14" s="7" t="str">
        <f>VLOOKUP(Table36[[#This Row],[Full Name]], [1]!all_people5[#Data], 53, 0)</f>
        <v>Reinhart</v>
      </c>
      <c r="C14" s="8" t="s">
        <v>2520</v>
      </c>
      <c r="D14" s="8" t="s">
        <v>5020</v>
      </c>
      <c r="E14" s="8" t="s">
        <v>2104</v>
      </c>
      <c r="F14" s="8" t="s">
        <v>408</v>
      </c>
      <c r="G14" s="8" t="s">
        <v>526</v>
      </c>
      <c r="H14" s="8" t="s">
        <v>8527</v>
      </c>
      <c r="I14" s="7" t="str">
        <f>VLOOKUP(Table36[[#This Row],[Reports to Person]], [1]!all_people[#All], 2, 0)</f>
        <v>476543856</v>
      </c>
      <c r="J14" s="8" t="s">
        <v>8528</v>
      </c>
      <c r="K14" s="8" t="str">
        <f>VLOOKUP(Table36[[#This Row],[Works for Corrected Majority]],[1]!Table1[#Data],2,0)</f>
        <v>476549659</v>
      </c>
      <c r="L14" s="8" t="s">
        <v>8528</v>
      </c>
      <c r="M14" s="7" t="str">
        <f>VLOOKUP(Table36[[#This Row],[Works for Group -OLD]], [1]!all_groups[#All], 2, 0)</f>
        <v>476549659</v>
      </c>
      <c r="N14" s="6" t="s">
        <v>63</v>
      </c>
      <c r="O14" s="6" t="s">
        <v>62</v>
      </c>
      <c r="P14" s="6" t="s">
        <v>69</v>
      </c>
      <c r="Q14" s="7"/>
      <c r="R14" s="9" t="s">
        <v>8535</v>
      </c>
      <c r="S14" s="9" t="s">
        <v>8530</v>
      </c>
      <c r="T14" s="9" t="s">
        <v>8531</v>
      </c>
      <c r="U14" s="9" t="s">
        <v>8536</v>
      </c>
      <c r="V14" s="9" t="s">
        <v>8501</v>
      </c>
      <c r="W14" s="4"/>
      <c r="AI14" s="4"/>
      <c r="AJ14" s="4"/>
      <c r="AK14" s="4"/>
    </row>
    <row r="15" spans="1:37" x14ac:dyDescent="0.2">
      <c r="A15" s="6" t="s">
        <v>5406</v>
      </c>
      <c r="B15" s="7" t="str">
        <f>VLOOKUP(Table36[[#This Row],[Full Name]], [1]!all_people5[#Data], 53, 0)</f>
        <v>Fischetti</v>
      </c>
      <c r="C15" s="8" t="s">
        <v>5407</v>
      </c>
      <c r="D15" s="8" t="s">
        <v>5408</v>
      </c>
      <c r="E15" s="8" t="s">
        <v>698</v>
      </c>
      <c r="F15" s="8" t="s">
        <v>408</v>
      </c>
      <c r="G15" s="8" t="s">
        <v>526</v>
      </c>
      <c r="H15" s="8" t="s">
        <v>8527</v>
      </c>
      <c r="I15" s="7" t="str">
        <f>VLOOKUP(Table36[[#This Row],[Reports to Person]], [1]!all_people[#All], 2, 0)</f>
        <v>476543856</v>
      </c>
      <c r="J15" s="8" t="s">
        <v>8528</v>
      </c>
      <c r="K15" s="8" t="str">
        <f>VLOOKUP(Table36[[#This Row],[Works for Corrected Majority]],[1]!Table1[#Data],2,0)</f>
        <v>476549659</v>
      </c>
      <c r="L15" s="8" t="s">
        <v>8528</v>
      </c>
      <c r="M15" s="7" t="str">
        <f>VLOOKUP(Table36[[#This Row],[Works for Group -OLD]], [1]!all_groups[#All], 2, 0)</f>
        <v>476549659</v>
      </c>
      <c r="N15" s="6" t="s">
        <v>63</v>
      </c>
      <c r="O15" s="6" t="s">
        <v>62</v>
      </c>
      <c r="P15" s="6" t="s">
        <v>69</v>
      </c>
      <c r="Q15" s="7"/>
      <c r="R15" s="9" t="s">
        <v>8537</v>
      </c>
      <c r="S15" s="9" t="s">
        <v>8530</v>
      </c>
      <c r="T15" s="9" t="s">
        <v>8531</v>
      </c>
      <c r="U15" s="9" t="s">
        <v>8538</v>
      </c>
      <c r="V15" s="9" t="s">
        <v>8501</v>
      </c>
      <c r="W15" s="4"/>
      <c r="AI15" s="4"/>
      <c r="AJ15" s="4"/>
      <c r="AK15" s="4"/>
    </row>
    <row r="16" spans="1:37" x14ac:dyDescent="0.2">
      <c r="A16" s="6" t="s">
        <v>3732</v>
      </c>
      <c r="B16" s="7" t="str">
        <f>VLOOKUP(Table36[[#This Row],[Full Name]], [1]!all_people5[#Data], 53, 0)</f>
        <v>Morin</v>
      </c>
      <c r="C16" s="8" t="s">
        <v>3733</v>
      </c>
      <c r="D16" s="8" t="s">
        <v>3734</v>
      </c>
      <c r="E16" s="8" t="s">
        <v>1890</v>
      </c>
      <c r="F16" s="8" t="s">
        <v>408</v>
      </c>
      <c r="G16" s="8" t="s">
        <v>407</v>
      </c>
      <c r="H16" s="8" t="s">
        <v>8527</v>
      </c>
      <c r="I16" s="7" t="str">
        <f>VLOOKUP(Table36[[#This Row],[Reports to Person]], [1]!all_people[#All], 2, 0)</f>
        <v>476543856</v>
      </c>
      <c r="J16" s="8" t="s">
        <v>8528</v>
      </c>
      <c r="K16" s="8" t="str">
        <f>VLOOKUP(Table36[[#This Row],[Works for Corrected Majority]],[1]!Table1[#Data],2,0)</f>
        <v>476549659</v>
      </c>
      <c r="L16" s="8" t="s">
        <v>8528</v>
      </c>
      <c r="M16" s="7" t="str">
        <f>VLOOKUP(Table36[[#This Row],[Works for Group -OLD]], [1]!all_groups[#All], 2, 0)</f>
        <v>476549659</v>
      </c>
      <c r="N16" s="6" t="s">
        <v>63</v>
      </c>
      <c r="O16" s="6" t="s">
        <v>62</v>
      </c>
      <c r="P16" s="6" t="s">
        <v>69</v>
      </c>
      <c r="Q16" s="7"/>
      <c r="R16" s="9" t="s">
        <v>8539</v>
      </c>
      <c r="S16" s="9" t="s">
        <v>8530</v>
      </c>
      <c r="T16" s="9" t="s">
        <v>8512</v>
      </c>
      <c r="U16" s="9" t="s">
        <v>8540</v>
      </c>
      <c r="V16" s="9" t="s">
        <v>8501</v>
      </c>
      <c r="W16" s="4"/>
      <c r="AI16" s="4"/>
      <c r="AJ16" s="4"/>
      <c r="AK16" s="4"/>
    </row>
    <row r="17" spans="1:37" x14ac:dyDescent="0.2">
      <c r="A17" s="6" t="s">
        <v>4996</v>
      </c>
      <c r="B17" s="7" t="str">
        <f>VLOOKUP(Table36[[#This Row],[Full Name]], [1]!all_people5[#Data], 53, 0)</f>
        <v>Anderson</v>
      </c>
      <c r="C17" s="8" t="s">
        <v>3631</v>
      </c>
      <c r="D17" s="8" t="s">
        <v>1040</v>
      </c>
      <c r="E17" s="8" t="s">
        <v>2663</v>
      </c>
      <c r="F17" s="8" t="s">
        <v>408</v>
      </c>
      <c r="G17" s="8" t="s">
        <v>526</v>
      </c>
      <c r="H17" s="8" t="s">
        <v>8527</v>
      </c>
      <c r="I17" s="7" t="str">
        <f>VLOOKUP(Table36[[#This Row],[Reports to Person]], [1]!all_people[#All], 2, 0)</f>
        <v>476543856</v>
      </c>
      <c r="J17" s="8" t="s">
        <v>8528</v>
      </c>
      <c r="K17" s="8" t="str">
        <f>VLOOKUP(Table36[[#This Row],[Works for Corrected Majority]],[1]!Table1[#Data],2,0)</f>
        <v>476549659</v>
      </c>
      <c r="L17" s="8" t="s">
        <v>8528</v>
      </c>
      <c r="M17" s="7" t="str">
        <f>VLOOKUP(Table36[[#This Row],[Works for Group -OLD]], [1]!all_groups[#All], 2, 0)</f>
        <v>476549659</v>
      </c>
      <c r="N17" s="6" t="s">
        <v>63</v>
      </c>
      <c r="O17" s="6" t="s">
        <v>62</v>
      </c>
      <c r="P17" s="6" t="s">
        <v>69</v>
      </c>
      <c r="Q17" s="7"/>
      <c r="R17" s="9" t="s">
        <v>8541</v>
      </c>
      <c r="S17" s="9" t="s">
        <v>8530</v>
      </c>
      <c r="T17" s="9" t="s">
        <v>8531</v>
      </c>
      <c r="U17" s="9" t="s">
        <v>8532</v>
      </c>
      <c r="V17" s="9" t="s">
        <v>8501</v>
      </c>
      <c r="W17" s="4"/>
      <c r="AI17" s="4"/>
      <c r="AJ17" s="4"/>
      <c r="AK17" s="4"/>
    </row>
    <row r="18" spans="1:37" x14ac:dyDescent="0.2">
      <c r="A18" s="6" t="s">
        <v>2837</v>
      </c>
      <c r="B18" s="7" t="str">
        <f>VLOOKUP(Table36[[#This Row],[Full Name]], [1]!all_people5[#Data], 53, 0)</f>
        <v>Wagner</v>
      </c>
      <c r="C18" s="8" t="s">
        <v>2838</v>
      </c>
      <c r="D18" s="8" t="s">
        <v>2839</v>
      </c>
      <c r="E18" s="8" t="s">
        <v>2663</v>
      </c>
      <c r="F18" s="8" t="s">
        <v>408</v>
      </c>
      <c r="G18" s="8" t="s">
        <v>526</v>
      </c>
      <c r="H18" s="8" t="s">
        <v>8527</v>
      </c>
      <c r="I18" s="7" t="str">
        <f>VLOOKUP(Table36[[#This Row],[Reports to Person]], [1]!all_people[#All], 2, 0)</f>
        <v>476543856</v>
      </c>
      <c r="J18" s="8" t="s">
        <v>8528</v>
      </c>
      <c r="K18" s="8" t="str">
        <f>VLOOKUP(Table36[[#This Row],[Works for Corrected Majority]],[1]!Table1[#Data],2,0)</f>
        <v>476549659</v>
      </c>
      <c r="L18" s="8" t="s">
        <v>8528</v>
      </c>
      <c r="M18" s="7" t="str">
        <f>VLOOKUP(Table36[[#This Row],[Works for Group -OLD]], [1]!all_groups[#All], 2, 0)</f>
        <v>476549659</v>
      </c>
      <c r="N18" s="6" t="s">
        <v>63</v>
      </c>
      <c r="O18" s="6" t="s">
        <v>62</v>
      </c>
      <c r="P18" s="6" t="s">
        <v>69</v>
      </c>
      <c r="Q18" s="7"/>
      <c r="R18" s="9" t="s">
        <v>8542</v>
      </c>
      <c r="S18" s="9" t="s">
        <v>8530</v>
      </c>
      <c r="T18" s="9" t="s">
        <v>8531</v>
      </c>
      <c r="U18" s="9" t="s">
        <v>8532</v>
      </c>
      <c r="V18" s="9" t="s">
        <v>8501</v>
      </c>
      <c r="W18" s="4"/>
      <c r="AI18" s="4"/>
      <c r="AJ18" s="4"/>
      <c r="AK18" s="4"/>
    </row>
    <row r="19" spans="1:37" x14ac:dyDescent="0.2">
      <c r="A19" s="6" t="s">
        <v>5384</v>
      </c>
      <c r="B19" s="7" t="str">
        <f>VLOOKUP(Table36[[#This Row],[Full Name]], [1]!all_people5[#Data], 53, 0)</f>
        <v>Yost</v>
      </c>
      <c r="C19" s="8" t="s">
        <v>5385</v>
      </c>
      <c r="D19" s="8" t="s">
        <v>5386</v>
      </c>
      <c r="E19" s="8" t="s">
        <v>375</v>
      </c>
      <c r="F19" s="8" t="s">
        <v>408</v>
      </c>
      <c r="G19" s="8" t="s">
        <v>526</v>
      </c>
      <c r="H19" s="8" t="s">
        <v>8527</v>
      </c>
      <c r="I19" s="7" t="str">
        <f>VLOOKUP(Table36[[#This Row],[Reports to Person]], [1]!all_people[#All], 2, 0)</f>
        <v>476543856</v>
      </c>
      <c r="J19" s="8" t="s">
        <v>8528</v>
      </c>
      <c r="K19" s="8" t="str">
        <f>VLOOKUP(Table36[[#This Row],[Works for Corrected Majority]],[1]!Table1[#Data],2,0)</f>
        <v>476549659</v>
      </c>
      <c r="L19" s="8" t="s">
        <v>8528</v>
      </c>
      <c r="M19" s="7" t="str">
        <f>VLOOKUP(Table36[[#This Row],[Works for Group -OLD]], [1]!all_groups[#All], 2, 0)</f>
        <v>476549659</v>
      </c>
      <c r="N19" s="6" t="s">
        <v>63</v>
      </c>
      <c r="O19" s="6" t="s">
        <v>62</v>
      </c>
      <c r="P19" s="6" t="s">
        <v>69</v>
      </c>
      <c r="Q19" s="7"/>
      <c r="R19" s="9" t="s">
        <v>8543</v>
      </c>
      <c r="S19" s="9" t="s">
        <v>8530</v>
      </c>
      <c r="T19" s="9" t="s">
        <v>8531</v>
      </c>
      <c r="U19" s="9" t="s">
        <v>8544</v>
      </c>
      <c r="V19" s="9" t="s">
        <v>8501</v>
      </c>
      <c r="W19" s="4"/>
      <c r="AI19" s="4"/>
      <c r="AJ19" s="4"/>
      <c r="AK19" s="4"/>
    </row>
    <row r="20" spans="1:37" x14ac:dyDescent="0.2">
      <c r="A20" s="6" t="s">
        <v>5373</v>
      </c>
      <c r="B20" s="7" t="str">
        <f>VLOOKUP(Table36[[#This Row],[Full Name]], [1]!all_people5[#Data], 53, 0)</f>
        <v>Collini</v>
      </c>
      <c r="C20" s="8" t="s">
        <v>5374</v>
      </c>
      <c r="D20" s="8" t="s">
        <v>5375</v>
      </c>
      <c r="E20" s="8" t="s">
        <v>369</v>
      </c>
      <c r="F20" s="8" t="s">
        <v>408</v>
      </c>
      <c r="G20" s="8" t="s">
        <v>526</v>
      </c>
      <c r="H20" s="8" t="s">
        <v>8527</v>
      </c>
      <c r="I20" s="7" t="str">
        <f>VLOOKUP(Table36[[#This Row],[Reports to Person]], [1]!all_people[#All], 2, 0)</f>
        <v>476543856</v>
      </c>
      <c r="J20" s="8" t="s">
        <v>8528</v>
      </c>
      <c r="K20" s="8" t="str">
        <f>VLOOKUP(Table36[[#This Row],[Works for Corrected Majority]],[1]!Table1[#Data],2,0)</f>
        <v>476549659</v>
      </c>
      <c r="L20" s="8" t="s">
        <v>8528</v>
      </c>
      <c r="M20" s="7" t="str">
        <f>VLOOKUP(Table36[[#This Row],[Works for Group -OLD]], [1]!all_groups[#All], 2, 0)</f>
        <v>476549659</v>
      </c>
      <c r="N20" s="6" t="s">
        <v>63</v>
      </c>
      <c r="O20" s="6" t="s">
        <v>62</v>
      </c>
      <c r="P20" s="6" t="s">
        <v>69</v>
      </c>
      <c r="Q20" s="7"/>
      <c r="R20" s="9" t="s">
        <v>8545</v>
      </c>
      <c r="S20" s="9" t="s">
        <v>8530</v>
      </c>
      <c r="T20" s="9" t="s">
        <v>8531</v>
      </c>
      <c r="U20" s="9" t="s">
        <v>8546</v>
      </c>
      <c r="V20" s="9" t="s">
        <v>8501</v>
      </c>
      <c r="W20" s="4"/>
      <c r="AI20" s="4"/>
      <c r="AJ20" s="4"/>
      <c r="AK20" s="4"/>
    </row>
    <row r="21" spans="1:37" x14ac:dyDescent="0.2">
      <c r="A21" s="6" t="s">
        <v>2146</v>
      </c>
      <c r="B21" s="7" t="str">
        <f>VLOOKUP(Table36[[#This Row],[Full Name]], [1]!all_people5[#Data], 53, 0)</f>
        <v>Turoski Jr</v>
      </c>
      <c r="C21" s="8" t="s">
        <v>2147</v>
      </c>
      <c r="D21" s="8" t="s">
        <v>2148</v>
      </c>
      <c r="E21" s="8" t="s">
        <v>737</v>
      </c>
      <c r="F21" s="8" t="s">
        <v>408</v>
      </c>
      <c r="G21" s="8" t="s">
        <v>407</v>
      </c>
      <c r="H21" s="8" t="s">
        <v>8527</v>
      </c>
      <c r="I21" s="7" t="str">
        <f>VLOOKUP(Table36[[#This Row],[Reports to Person]], [1]!all_people[#All], 2, 0)</f>
        <v>476543856</v>
      </c>
      <c r="J21" s="8" t="s">
        <v>8528</v>
      </c>
      <c r="K21" s="8" t="str">
        <f>VLOOKUP(Table36[[#This Row],[Works for Corrected Majority]],[1]!Table1[#Data],2,0)</f>
        <v>476549659</v>
      </c>
      <c r="L21" s="8" t="s">
        <v>8528</v>
      </c>
      <c r="M21" s="7" t="str">
        <f>VLOOKUP(Table36[[#This Row],[Works for Group -OLD]], [1]!all_groups[#All], 2, 0)</f>
        <v>476549659</v>
      </c>
      <c r="N21" s="6" t="s">
        <v>63</v>
      </c>
      <c r="O21" s="6" t="s">
        <v>62</v>
      </c>
      <c r="P21" s="6" t="s">
        <v>69</v>
      </c>
      <c r="Q21" s="7"/>
      <c r="R21" s="9" t="s">
        <v>8547</v>
      </c>
      <c r="S21" s="9" t="s">
        <v>8530</v>
      </c>
      <c r="T21" s="9" t="s">
        <v>8512</v>
      </c>
      <c r="U21" s="9" t="s">
        <v>8534</v>
      </c>
      <c r="V21" s="9" t="s">
        <v>8501</v>
      </c>
      <c r="W21" s="4"/>
      <c r="AI21" s="4"/>
      <c r="AJ21" s="4"/>
      <c r="AK21" s="4"/>
    </row>
    <row r="22" spans="1:37" x14ac:dyDescent="0.2">
      <c r="A22" s="6" t="s">
        <v>4969</v>
      </c>
      <c r="B22" s="7" t="str">
        <f>VLOOKUP(Table36[[#This Row],[Full Name]], [1]!all_people5[#Data], 53, 0)</f>
        <v>Turoski Sr</v>
      </c>
      <c r="C22" s="8" t="s">
        <v>2147</v>
      </c>
      <c r="D22" s="8" t="s">
        <v>4970</v>
      </c>
      <c r="E22" s="8" t="s">
        <v>426</v>
      </c>
      <c r="F22" s="8" t="s">
        <v>408</v>
      </c>
      <c r="G22" s="8" t="s">
        <v>407</v>
      </c>
      <c r="H22" s="8" t="s">
        <v>8527</v>
      </c>
      <c r="I22" s="7" t="str">
        <f>VLOOKUP(Table36[[#This Row],[Reports to Person]], [1]!all_people[#All], 2, 0)</f>
        <v>476543856</v>
      </c>
      <c r="J22" s="8" t="s">
        <v>8528</v>
      </c>
      <c r="K22" s="8" t="str">
        <f>VLOOKUP(Table36[[#This Row],[Works for Corrected Majority]],[1]!Table1[#Data],2,0)</f>
        <v>476549659</v>
      </c>
      <c r="L22" s="8" t="s">
        <v>8528</v>
      </c>
      <c r="M22" s="7" t="str">
        <f>VLOOKUP(Table36[[#This Row],[Works for Group -OLD]], [1]!all_groups[#All], 2, 0)</f>
        <v>476549659</v>
      </c>
      <c r="N22" s="6" t="s">
        <v>63</v>
      </c>
      <c r="O22" s="6" t="s">
        <v>62</v>
      </c>
      <c r="P22" s="6" t="s">
        <v>69</v>
      </c>
      <c r="Q22" s="7"/>
      <c r="R22" s="9" t="s">
        <v>8548</v>
      </c>
      <c r="S22" s="9" t="s">
        <v>8530</v>
      </c>
      <c r="T22" s="9" t="s">
        <v>8512</v>
      </c>
      <c r="U22" s="9" t="s">
        <v>8549</v>
      </c>
      <c r="V22" s="9" t="s">
        <v>8501</v>
      </c>
      <c r="W22" s="4"/>
      <c r="AI22" s="4"/>
      <c r="AJ22" s="4"/>
      <c r="AK22" s="4"/>
    </row>
    <row r="23" spans="1:37" x14ac:dyDescent="0.2">
      <c r="A23" s="6" t="s">
        <v>5282</v>
      </c>
      <c r="B23" s="7" t="str">
        <f>VLOOKUP(Table36[[#This Row],[Full Name]], [1]!all_people5[#Data], 53, 0)</f>
        <v>Dmytrow</v>
      </c>
      <c r="C23" s="8" t="s">
        <v>5283</v>
      </c>
      <c r="D23" s="8" t="s">
        <v>5284</v>
      </c>
      <c r="E23" s="8" t="s">
        <v>698</v>
      </c>
      <c r="F23" s="8" t="s">
        <v>408</v>
      </c>
      <c r="G23" s="8" t="s">
        <v>526</v>
      </c>
      <c r="H23" s="8" t="s">
        <v>8527</v>
      </c>
      <c r="I23" s="7" t="str">
        <f>VLOOKUP(Table36[[#This Row],[Reports to Person]], [1]!all_people[#All], 2, 0)</f>
        <v>476543856</v>
      </c>
      <c r="J23" s="8" t="s">
        <v>8528</v>
      </c>
      <c r="K23" s="8" t="str">
        <f>VLOOKUP(Table36[[#This Row],[Works for Corrected Majority]],[1]!Table1[#Data],2,0)</f>
        <v>476549659</v>
      </c>
      <c r="L23" s="8" t="s">
        <v>8528</v>
      </c>
      <c r="M23" s="7" t="str">
        <f>VLOOKUP(Table36[[#This Row],[Works for Group -OLD]], [1]!all_groups[#All], 2, 0)</f>
        <v>476549659</v>
      </c>
      <c r="N23" s="6" t="s">
        <v>63</v>
      </c>
      <c r="O23" s="6" t="s">
        <v>62</v>
      </c>
      <c r="P23" s="6" t="s">
        <v>69</v>
      </c>
      <c r="Q23" s="7"/>
      <c r="R23" s="9" t="s">
        <v>8550</v>
      </c>
      <c r="S23" s="9" t="s">
        <v>8530</v>
      </c>
      <c r="T23" s="9" t="s">
        <v>8531</v>
      </c>
      <c r="U23" s="9" t="s">
        <v>8538</v>
      </c>
      <c r="V23" s="9" t="s">
        <v>8501</v>
      </c>
      <c r="W23" s="4"/>
      <c r="AI23" s="4"/>
      <c r="AJ23" s="4"/>
      <c r="AK23" s="4"/>
    </row>
    <row r="24" spans="1:37" x14ac:dyDescent="0.2">
      <c r="A24" s="6" t="s">
        <v>2124</v>
      </c>
      <c r="B24" s="7" t="str">
        <f>VLOOKUP(Table36[[#This Row],[Full Name]], [1]!all_people5[#Data], 53, 0)</f>
        <v>Valentino</v>
      </c>
      <c r="C24" s="8" t="s">
        <v>2125</v>
      </c>
      <c r="D24" s="8" t="s">
        <v>2126</v>
      </c>
      <c r="E24" s="8" t="s">
        <v>737</v>
      </c>
      <c r="F24" s="8" t="s">
        <v>408</v>
      </c>
      <c r="G24" s="8" t="s">
        <v>526</v>
      </c>
      <c r="H24" s="8" t="s">
        <v>8527</v>
      </c>
      <c r="I24" s="7" t="str">
        <f>VLOOKUP(Table36[[#This Row],[Reports to Person]], [1]!all_people[#All], 2, 0)</f>
        <v>476543856</v>
      </c>
      <c r="J24" s="8" t="s">
        <v>8528</v>
      </c>
      <c r="K24" s="8" t="str">
        <f>VLOOKUP(Table36[[#This Row],[Works for Corrected Majority]],[1]!Table1[#Data],2,0)</f>
        <v>476549659</v>
      </c>
      <c r="L24" s="8" t="s">
        <v>8528</v>
      </c>
      <c r="M24" s="7" t="str">
        <f>VLOOKUP(Table36[[#This Row],[Works for Group -OLD]], [1]!all_groups[#All], 2, 0)</f>
        <v>476549659</v>
      </c>
      <c r="N24" s="6" t="s">
        <v>63</v>
      </c>
      <c r="O24" s="6" t="s">
        <v>62</v>
      </c>
      <c r="P24" s="6" t="s">
        <v>69</v>
      </c>
      <c r="Q24" s="7"/>
      <c r="R24" s="9" t="s">
        <v>8551</v>
      </c>
      <c r="S24" s="9" t="s">
        <v>8530</v>
      </c>
      <c r="T24" s="9" t="s">
        <v>8531</v>
      </c>
      <c r="U24" s="9" t="s">
        <v>8534</v>
      </c>
      <c r="V24" s="9" t="s">
        <v>8501</v>
      </c>
      <c r="W24" s="4"/>
      <c r="AI24" s="4"/>
      <c r="AJ24" s="4"/>
      <c r="AK24" s="4"/>
    </row>
    <row r="25" spans="1:37" x14ac:dyDescent="0.2">
      <c r="A25" s="6" t="s">
        <v>4889</v>
      </c>
      <c r="B25" s="7" t="str">
        <f>VLOOKUP(Table36[[#This Row],[Full Name]], [1]!all_people5[#Data], 53, 0)</f>
        <v>Marselle</v>
      </c>
      <c r="C25" s="8" t="s">
        <v>4890</v>
      </c>
      <c r="D25" s="8" t="s">
        <v>4891</v>
      </c>
      <c r="E25" s="8" t="s">
        <v>434</v>
      </c>
      <c r="F25" s="8" t="s">
        <v>408</v>
      </c>
      <c r="G25" s="8" t="s">
        <v>526</v>
      </c>
      <c r="H25" s="8" t="s">
        <v>8527</v>
      </c>
      <c r="I25" s="7" t="str">
        <f>VLOOKUP(Table36[[#This Row],[Reports to Person]], [1]!all_people[#All], 2, 0)</f>
        <v>476543856</v>
      </c>
      <c r="J25" s="8" t="s">
        <v>8528</v>
      </c>
      <c r="K25" s="8" t="str">
        <f>VLOOKUP(Table36[[#This Row],[Works for Corrected Majority]],[1]!Table1[#Data],2,0)</f>
        <v>476549659</v>
      </c>
      <c r="L25" s="8" t="s">
        <v>8528</v>
      </c>
      <c r="M25" s="7" t="str">
        <f>VLOOKUP(Table36[[#This Row],[Works for Group -OLD]], [1]!all_groups[#All], 2, 0)</f>
        <v>476549659</v>
      </c>
      <c r="N25" s="6" t="s">
        <v>63</v>
      </c>
      <c r="O25" s="6" t="s">
        <v>62</v>
      </c>
      <c r="P25" s="6" t="s">
        <v>69</v>
      </c>
      <c r="Q25" s="7"/>
      <c r="R25" s="9" t="s">
        <v>8552</v>
      </c>
      <c r="S25" s="9" t="s">
        <v>8530</v>
      </c>
      <c r="T25" s="9" t="s">
        <v>8531</v>
      </c>
      <c r="U25" s="9" t="s">
        <v>8515</v>
      </c>
      <c r="V25" s="9" t="s">
        <v>8501</v>
      </c>
      <c r="W25" s="4"/>
      <c r="AI25" s="4"/>
      <c r="AJ25" s="4"/>
      <c r="AK25" s="4"/>
    </row>
    <row r="26" spans="1:37" x14ac:dyDescent="0.2">
      <c r="A26" s="6" t="s">
        <v>5240</v>
      </c>
      <c r="B26" s="7" t="str">
        <f>VLOOKUP(Table36[[#This Row],[Full Name]], [1]!all_people5[#Data], 53, 0)</f>
        <v>Porzio</v>
      </c>
      <c r="C26" s="8" t="s">
        <v>5241</v>
      </c>
      <c r="D26" s="8" t="s">
        <v>2656</v>
      </c>
      <c r="E26" s="8" t="s">
        <v>375</v>
      </c>
      <c r="F26" s="8" t="s">
        <v>408</v>
      </c>
      <c r="G26" s="8" t="s">
        <v>526</v>
      </c>
      <c r="H26" s="8" t="s">
        <v>8527</v>
      </c>
      <c r="I26" s="7" t="str">
        <f>VLOOKUP(Table36[[#This Row],[Reports to Person]], [1]!all_people[#All], 2, 0)</f>
        <v>476543856</v>
      </c>
      <c r="J26" s="8" t="s">
        <v>8528</v>
      </c>
      <c r="K26" s="8" t="str">
        <f>VLOOKUP(Table36[[#This Row],[Works for Corrected Majority]],[1]!Table1[#Data],2,0)</f>
        <v>476549659</v>
      </c>
      <c r="L26" s="8" t="s">
        <v>8528</v>
      </c>
      <c r="M26" s="7" t="str">
        <f>VLOOKUP(Table36[[#This Row],[Works for Group -OLD]], [1]!all_groups[#All], 2, 0)</f>
        <v>476549659</v>
      </c>
      <c r="N26" s="6" t="s">
        <v>63</v>
      </c>
      <c r="O26" s="6" t="s">
        <v>62</v>
      </c>
      <c r="P26" s="6" t="s">
        <v>69</v>
      </c>
      <c r="Q26" s="7"/>
      <c r="R26" s="9" t="s">
        <v>8553</v>
      </c>
      <c r="S26" s="9" t="s">
        <v>8530</v>
      </c>
      <c r="T26" s="9" t="s">
        <v>8531</v>
      </c>
      <c r="U26" s="9" t="s">
        <v>8544</v>
      </c>
      <c r="V26" s="9" t="s">
        <v>8501</v>
      </c>
      <c r="W26" s="4"/>
      <c r="AI26" s="4"/>
      <c r="AJ26" s="4"/>
      <c r="AK26" s="4"/>
    </row>
    <row r="27" spans="1:37" x14ac:dyDescent="0.2">
      <c r="A27" s="6" t="s">
        <v>4829</v>
      </c>
      <c r="B27" s="7" t="str">
        <f>VLOOKUP(Table36[[#This Row],[Full Name]], [1]!all_people5[#Data], 53, 0)</f>
        <v>Fasano</v>
      </c>
      <c r="C27" s="8" t="s">
        <v>4830</v>
      </c>
      <c r="D27" s="8" t="s">
        <v>4831</v>
      </c>
      <c r="E27" s="8" t="s">
        <v>375</v>
      </c>
      <c r="F27" s="8" t="s">
        <v>408</v>
      </c>
      <c r="G27" s="8" t="s">
        <v>526</v>
      </c>
      <c r="H27" s="8" t="s">
        <v>8527</v>
      </c>
      <c r="I27" s="7" t="str">
        <f>VLOOKUP(Table36[[#This Row],[Reports to Person]], [1]!all_people[#All], 2, 0)</f>
        <v>476543856</v>
      </c>
      <c r="J27" s="8" t="s">
        <v>8528</v>
      </c>
      <c r="K27" s="8" t="str">
        <f>VLOOKUP(Table36[[#This Row],[Works for Corrected Majority]],[1]!Table1[#Data],2,0)</f>
        <v>476549659</v>
      </c>
      <c r="L27" s="8" t="s">
        <v>8528</v>
      </c>
      <c r="M27" s="7" t="str">
        <f>VLOOKUP(Table36[[#This Row],[Works for Group -OLD]], [1]!all_groups[#All], 2, 0)</f>
        <v>476549659</v>
      </c>
      <c r="N27" s="6" t="s">
        <v>63</v>
      </c>
      <c r="O27" s="6" t="s">
        <v>62</v>
      </c>
      <c r="P27" s="6" t="s">
        <v>69</v>
      </c>
      <c r="Q27" s="7"/>
      <c r="R27" s="9" t="s">
        <v>8554</v>
      </c>
      <c r="S27" s="9" t="s">
        <v>8530</v>
      </c>
      <c r="T27" s="9" t="s">
        <v>8531</v>
      </c>
      <c r="U27" s="9" t="s">
        <v>8544</v>
      </c>
      <c r="V27" s="9" t="s">
        <v>8501</v>
      </c>
      <c r="W27" s="4"/>
      <c r="AI27" s="4"/>
      <c r="AJ27" s="4"/>
      <c r="AK27" s="4"/>
    </row>
    <row r="28" spans="1:37" x14ac:dyDescent="0.2">
      <c r="A28" s="6" t="s">
        <v>4741</v>
      </c>
      <c r="B28" s="7" t="str">
        <f>VLOOKUP(Table36[[#This Row],[Full Name]], [1]!all_people5[#Data], 53, 0)</f>
        <v>Matarazzo</v>
      </c>
      <c r="C28" s="8" t="s">
        <v>4742</v>
      </c>
      <c r="D28" s="8" t="s">
        <v>4743</v>
      </c>
      <c r="E28" s="8" t="s">
        <v>4744</v>
      </c>
      <c r="F28" s="8" t="s">
        <v>408</v>
      </c>
      <c r="G28" s="8" t="s">
        <v>526</v>
      </c>
      <c r="H28" s="8" t="s">
        <v>8527</v>
      </c>
      <c r="I28" s="7" t="str">
        <f>VLOOKUP(Table36[[#This Row],[Reports to Person]], [1]!all_people[#All], 2, 0)</f>
        <v>476543856</v>
      </c>
      <c r="J28" s="8" t="s">
        <v>8528</v>
      </c>
      <c r="K28" s="8" t="str">
        <f>VLOOKUP(Table36[[#This Row],[Works for Corrected Majority]],[1]!Table1[#Data],2,0)</f>
        <v>476549659</v>
      </c>
      <c r="L28" s="8" t="s">
        <v>8528</v>
      </c>
      <c r="M28" s="7" t="str">
        <f>VLOOKUP(Table36[[#This Row],[Works for Group -OLD]], [1]!all_groups[#All], 2, 0)</f>
        <v>476549659</v>
      </c>
      <c r="N28" s="6" t="s">
        <v>63</v>
      </c>
      <c r="O28" s="6" t="s">
        <v>62</v>
      </c>
      <c r="P28" s="6" t="s">
        <v>69</v>
      </c>
      <c r="Q28" s="7"/>
      <c r="R28" s="9" t="s">
        <v>8555</v>
      </c>
      <c r="S28" s="9" t="s">
        <v>8530</v>
      </c>
      <c r="T28" s="9" t="s">
        <v>8531</v>
      </c>
      <c r="U28" s="9" t="s">
        <v>8556</v>
      </c>
      <c r="V28" s="9" t="s">
        <v>8501</v>
      </c>
      <c r="W28" s="4"/>
      <c r="AI28" s="4"/>
      <c r="AJ28" s="4"/>
      <c r="AK28" s="4"/>
    </row>
    <row r="29" spans="1:37" x14ac:dyDescent="0.2">
      <c r="A29" s="6" t="s">
        <v>1008</v>
      </c>
      <c r="B29" s="7" t="e">
        <f>VLOOKUP(Table36[[#This Row],[Full Name]], [1]!all_people5[#Data], 53, 0)</f>
        <v>#N/A</v>
      </c>
      <c r="C29" s="8" t="s">
        <v>1009</v>
      </c>
      <c r="D29" s="8" t="s">
        <v>1010</v>
      </c>
      <c r="E29" s="8" t="s">
        <v>737</v>
      </c>
      <c r="F29" s="8" t="s">
        <v>408</v>
      </c>
      <c r="G29" s="8" t="s">
        <v>526</v>
      </c>
      <c r="H29" s="8" t="s">
        <v>8527</v>
      </c>
      <c r="I29" s="7" t="str">
        <f>VLOOKUP(Table36[[#This Row],[Reports to Person]], [1]!all_people[#All], 2, 0)</f>
        <v>476543856</v>
      </c>
      <c r="J29" s="8" t="s">
        <v>8528</v>
      </c>
      <c r="K29" s="8" t="str">
        <f>VLOOKUP(Table36[[#This Row],[Works for Corrected Majority]],[1]!Table1[#Data],2,0)</f>
        <v>476549659</v>
      </c>
      <c r="L29" s="8" t="s">
        <v>8528</v>
      </c>
      <c r="M29" s="7" t="str">
        <f>VLOOKUP(Table36[[#This Row],[Works for Group -OLD]], [1]!all_groups[#All], 2, 0)</f>
        <v>476549659</v>
      </c>
      <c r="N29" s="6" t="s">
        <v>63</v>
      </c>
      <c r="O29" s="6" t="s">
        <v>62</v>
      </c>
      <c r="P29" s="6" t="s">
        <v>69</v>
      </c>
      <c r="Q29" s="7"/>
      <c r="R29" s="9" t="s">
        <v>8557</v>
      </c>
      <c r="S29" s="9" t="s">
        <v>8530</v>
      </c>
      <c r="T29" s="9" t="s">
        <v>8531</v>
      </c>
      <c r="U29" s="9" t="s">
        <v>8534</v>
      </c>
      <c r="V29" s="9" t="s">
        <v>8501</v>
      </c>
      <c r="W29" s="4"/>
      <c r="AI29" s="4"/>
      <c r="AJ29" s="4"/>
      <c r="AK29" s="4"/>
    </row>
    <row r="30" spans="1:37" x14ac:dyDescent="0.2">
      <c r="A30" s="6" t="s">
        <v>1003</v>
      </c>
      <c r="B30" s="7" t="e">
        <f>VLOOKUP(Table36[[#This Row],[Full Name]], [1]!all_people5[#Data], 53, 0)</f>
        <v>#N/A</v>
      </c>
      <c r="C30" s="8" t="s">
        <v>1004</v>
      </c>
      <c r="D30" s="8" t="s">
        <v>1005</v>
      </c>
      <c r="E30" s="8" t="s">
        <v>737</v>
      </c>
      <c r="F30" s="8" t="s">
        <v>408</v>
      </c>
      <c r="G30" s="8" t="s">
        <v>526</v>
      </c>
      <c r="H30" s="8" t="s">
        <v>8527</v>
      </c>
      <c r="I30" s="7" t="str">
        <f>VLOOKUP(Table36[[#This Row],[Reports to Person]], [1]!all_people[#All], 2, 0)</f>
        <v>476543856</v>
      </c>
      <c r="J30" s="8" t="s">
        <v>8528</v>
      </c>
      <c r="K30" s="8" t="str">
        <f>VLOOKUP(Table36[[#This Row],[Works for Corrected Majority]],[1]!Table1[#Data],2,0)</f>
        <v>476549659</v>
      </c>
      <c r="L30" s="8" t="s">
        <v>8528</v>
      </c>
      <c r="M30" s="7" t="str">
        <f>VLOOKUP(Table36[[#This Row],[Works for Group -OLD]], [1]!all_groups[#All], 2, 0)</f>
        <v>476549659</v>
      </c>
      <c r="N30" s="6" t="s">
        <v>63</v>
      </c>
      <c r="O30" s="6" t="s">
        <v>62</v>
      </c>
      <c r="P30" s="6" t="s">
        <v>69</v>
      </c>
      <c r="Q30" s="7"/>
      <c r="R30" s="9" t="s">
        <v>8558</v>
      </c>
      <c r="S30" s="9" t="s">
        <v>8530</v>
      </c>
      <c r="T30" s="9" t="s">
        <v>8531</v>
      </c>
      <c r="U30" s="9" t="s">
        <v>8534</v>
      </c>
      <c r="V30" s="9" t="s">
        <v>8501</v>
      </c>
      <c r="W30" s="4"/>
      <c r="AI30" s="4"/>
      <c r="AJ30" s="4"/>
      <c r="AK30" s="4"/>
    </row>
    <row r="31" spans="1:37" x14ac:dyDescent="0.2">
      <c r="A31" s="6" t="s">
        <v>998</v>
      </c>
      <c r="B31" s="7" t="e">
        <f>VLOOKUP(Table36[[#This Row],[Full Name]], [1]!all_people5[#Data], 53, 0)</f>
        <v>#N/A</v>
      </c>
      <c r="C31" s="8" t="s">
        <v>999</v>
      </c>
      <c r="D31" s="8" t="s">
        <v>1000</v>
      </c>
      <c r="E31" s="8" t="s">
        <v>737</v>
      </c>
      <c r="F31" s="8" t="s">
        <v>408</v>
      </c>
      <c r="G31" s="8" t="s">
        <v>526</v>
      </c>
      <c r="H31" s="8" t="s">
        <v>8527</v>
      </c>
      <c r="I31" s="7" t="str">
        <f>VLOOKUP(Table36[[#This Row],[Reports to Person]], [1]!all_people[#All], 2, 0)</f>
        <v>476543856</v>
      </c>
      <c r="J31" s="8" t="s">
        <v>8528</v>
      </c>
      <c r="K31" s="8" t="str">
        <f>VLOOKUP(Table36[[#This Row],[Works for Corrected Majority]],[1]!Table1[#Data],2,0)</f>
        <v>476549659</v>
      </c>
      <c r="L31" s="8" t="s">
        <v>8528</v>
      </c>
      <c r="M31" s="7" t="str">
        <f>VLOOKUP(Table36[[#This Row],[Works for Group -OLD]], [1]!all_groups[#All], 2, 0)</f>
        <v>476549659</v>
      </c>
      <c r="N31" s="6" t="s">
        <v>63</v>
      </c>
      <c r="O31" s="6" t="s">
        <v>62</v>
      </c>
      <c r="P31" s="6" t="s">
        <v>69</v>
      </c>
      <c r="Q31" s="7"/>
      <c r="R31" s="9" t="s">
        <v>8559</v>
      </c>
      <c r="S31" s="9" t="s">
        <v>8530</v>
      </c>
      <c r="T31" s="9" t="s">
        <v>8531</v>
      </c>
      <c r="U31" s="9" t="s">
        <v>8534</v>
      </c>
      <c r="V31" s="9" t="s">
        <v>8501</v>
      </c>
      <c r="W31" s="4"/>
      <c r="AI31" s="4"/>
      <c r="AJ31" s="4"/>
      <c r="AK31" s="4"/>
    </row>
    <row r="32" spans="1:37" x14ac:dyDescent="0.2">
      <c r="A32" s="6" t="s">
        <v>1191</v>
      </c>
      <c r="B32" s="7" t="str">
        <f>VLOOKUP(Table36[[#This Row],[Full Name]], [1]!all_people5[#Data], 53, 0)</f>
        <v>Mcdonald</v>
      </c>
      <c r="C32" s="8" t="s">
        <v>1192</v>
      </c>
      <c r="D32" s="8" t="s">
        <v>1193</v>
      </c>
      <c r="E32" s="8" t="s">
        <v>937</v>
      </c>
      <c r="F32" s="8" t="s">
        <v>408</v>
      </c>
      <c r="G32" s="8" t="s">
        <v>407</v>
      </c>
      <c r="H32" s="8" t="s">
        <v>8560</v>
      </c>
      <c r="I32" s="7" t="str">
        <f>VLOOKUP(Table36[[#This Row],[Reports to Person]], [1]!all_people[#All], 2, 0)</f>
        <v>979126052</v>
      </c>
      <c r="J32" s="8" t="s">
        <v>8561</v>
      </c>
      <c r="K32" s="8" t="str">
        <f>VLOOKUP(Table36[[#This Row],[Works for Corrected Majority]],[1]!Table1[#Data],2,0)</f>
        <v>997334689</v>
      </c>
      <c r="L32" s="8" t="s">
        <v>8561</v>
      </c>
      <c r="M32" s="7" t="str">
        <f>VLOOKUP(Table36[[#This Row],[Works for Group -OLD]], [1]!all_groups[#All], 2, 0)</f>
        <v>997334689</v>
      </c>
      <c r="N32" s="6" t="s">
        <v>63</v>
      </c>
      <c r="O32" s="6" t="s">
        <v>62</v>
      </c>
      <c r="P32" s="6" t="s">
        <v>69</v>
      </c>
      <c r="Q32" s="7"/>
      <c r="R32" s="9" t="s">
        <v>8562</v>
      </c>
      <c r="S32" s="9" t="s">
        <v>8563</v>
      </c>
      <c r="T32" s="9" t="s">
        <v>8512</v>
      </c>
      <c r="U32" s="9" t="s">
        <v>8564</v>
      </c>
      <c r="V32" s="9" t="s">
        <v>8501</v>
      </c>
      <c r="W32" s="4"/>
      <c r="AI32" s="4"/>
      <c r="AJ32" s="4"/>
      <c r="AK32" s="4"/>
    </row>
    <row r="33" spans="1:37" x14ac:dyDescent="0.2">
      <c r="A33" s="6" t="s">
        <v>7889</v>
      </c>
      <c r="B33" s="7" t="str">
        <f>VLOOKUP(Table36[[#This Row],[Full Name]], [1]!all_people5[#Data], 53, 0)</f>
        <v>Erdman</v>
      </c>
      <c r="C33" s="8" t="s">
        <v>171</v>
      </c>
      <c r="D33" s="8" t="s">
        <v>7890</v>
      </c>
      <c r="E33" s="8" t="s">
        <v>7891</v>
      </c>
      <c r="F33" s="8" t="s">
        <v>408</v>
      </c>
      <c r="G33" s="8" t="s">
        <v>407</v>
      </c>
      <c r="H33" s="8" t="s">
        <v>8560</v>
      </c>
      <c r="I33" s="7" t="str">
        <f>VLOOKUP(Table36[[#This Row],[Reports to Person]], [1]!all_people[#All], 2, 0)</f>
        <v>979126052</v>
      </c>
      <c r="J33" s="8" t="s">
        <v>8561</v>
      </c>
      <c r="K33" s="8" t="str">
        <f>VLOOKUP(Table36[[#This Row],[Works for Corrected Majority]],[1]!Table1[#Data],2,0)</f>
        <v>997334689</v>
      </c>
      <c r="L33" s="8" t="s">
        <v>8561</v>
      </c>
      <c r="M33" s="7" t="str">
        <f>VLOOKUP(Table36[[#This Row],[Works for Group -OLD]], [1]!all_groups[#All], 2, 0)</f>
        <v>997334689</v>
      </c>
      <c r="N33" s="6" t="s">
        <v>63</v>
      </c>
      <c r="O33" s="6" t="s">
        <v>62</v>
      </c>
      <c r="P33" s="6" t="s">
        <v>69</v>
      </c>
      <c r="Q33" s="7"/>
      <c r="R33" s="9" t="s">
        <v>8565</v>
      </c>
      <c r="S33" s="9" t="s">
        <v>8563</v>
      </c>
      <c r="T33" s="9" t="s">
        <v>8512</v>
      </c>
      <c r="U33" s="9" t="s">
        <v>8566</v>
      </c>
      <c r="V33" s="9" t="s">
        <v>8501</v>
      </c>
      <c r="W33" s="4"/>
      <c r="AI33" s="4"/>
      <c r="AJ33" s="4"/>
      <c r="AK33" s="4"/>
    </row>
    <row r="34" spans="1:37" x14ac:dyDescent="0.2">
      <c r="A34" s="6" t="s">
        <v>4678</v>
      </c>
      <c r="B34" s="7" t="str">
        <f>VLOOKUP(Table36[[#This Row],[Full Name]], [1]!all_people5[#Data], 53, 0)</f>
        <v>Sheehan</v>
      </c>
      <c r="C34" s="8" t="s">
        <v>4679</v>
      </c>
      <c r="D34" s="8" t="s">
        <v>4680</v>
      </c>
      <c r="E34" s="8" t="s">
        <v>2431</v>
      </c>
      <c r="F34" s="8" t="s">
        <v>408</v>
      </c>
      <c r="G34" s="8" t="s">
        <v>407</v>
      </c>
      <c r="H34" s="8" t="s">
        <v>8560</v>
      </c>
      <c r="I34" s="7" t="str">
        <f>VLOOKUP(Table36[[#This Row],[Reports to Person]], [1]!all_people[#All], 2, 0)</f>
        <v>979126052</v>
      </c>
      <c r="J34" s="8" t="s">
        <v>8561</v>
      </c>
      <c r="K34" s="8" t="str">
        <f>VLOOKUP(Table36[[#This Row],[Works for Corrected Majority]],[1]!Table1[#Data],2,0)</f>
        <v>997334689</v>
      </c>
      <c r="L34" s="8" t="s">
        <v>8561</v>
      </c>
      <c r="M34" s="7" t="str">
        <f>VLOOKUP(Table36[[#This Row],[Works for Group -OLD]], [1]!all_groups[#All], 2, 0)</f>
        <v>997334689</v>
      </c>
      <c r="N34" s="6" t="s">
        <v>63</v>
      </c>
      <c r="O34" s="6" t="s">
        <v>62</v>
      </c>
      <c r="P34" s="6" t="s">
        <v>69</v>
      </c>
      <c r="Q34" s="7"/>
      <c r="R34" s="9" t="s">
        <v>8567</v>
      </c>
      <c r="S34" s="9" t="s">
        <v>8563</v>
      </c>
      <c r="T34" s="9" t="s">
        <v>8512</v>
      </c>
      <c r="U34" s="9" t="s">
        <v>8568</v>
      </c>
      <c r="V34" s="9" t="s">
        <v>8501</v>
      </c>
      <c r="W34" s="4"/>
      <c r="AI34" s="4"/>
      <c r="AJ34" s="4"/>
      <c r="AK34" s="4"/>
    </row>
    <row r="35" spans="1:37" x14ac:dyDescent="0.2">
      <c r="A35" s="6" t="s">
        <v>510</v>
      </c>
      <c r="B35" s="7" t="e">
        <f>VLOOKUP(Table36[[#This Row],[Full Name]], [1]!all_people5[#Data], 53, 0)</f>
        <v>#N/A</v>
      </c>
      <c r="C35" s="8" t="s">
        <v>511</v>
      </c>
      <c r="D35" s="8" t="s">
        <v>512</v>
      </c>
      <c r="E35" s="8" t="s">
        <v>513</v>
      </c>
      <c r="F35" s="8" t="s">
        <v>408</v>
      </c>
      <c r="G35" s="8" t="s">
        <v>407</v>
      </c>
      <c r="H35" s="8" t="s">
        <v>8560</v>
      </c>
      <c r="I35" s="7" t="str">
        <f>VLOOKUP(Table36[[#This Row],[Reports to Person]], [1]!all_people[#All], 2, 0)</f>
        <v>979126052</v>
      </c>
      <c r="J35" s="8" t="s">
        <v>8561</v>
      </c>
      <c r="K35" s="8" t="str">
        <f>VLOOKUP(Table36[[#This Row],[Works for Corrected Majority]],[1]!Table1[#Data],2,0)</f>
        <v>997334689</v>
      </c>
      <c r="L35" s="8" t="s">
        <v>8561</v>
      </c>
      <c r="M35" s="7" t="str">
        <f>VLOOKUP(Table36[[#This Row],[Works for Group -OLD]], [1]!all_groups[#All], 2, 0)</f>
        <v>997334689</v>
      </c>
      <c r="N35" s="6" t="s">
        <v>63</v>
      </c>
      <c r="O35" s="6" t="s">
        <v>62</v>
      </c>
      <c r="P35" s="6" t="s">
        <v>69</v>
      </c>
      <c r="Q35" s="7"/>
      <c r="R35" s="9" t="s">
        <v>8569</v>
      </c>
      <c r="S35" s="9" t="s">
        <v>8563</v>
      </c>
      <c r="T35" s="9" t="s">
        <v>8512</v>
      </c>
      <c r="U35" s="9" t="s">
        <v>8570</v>
      </c>
      <c r="V35" s="9" t="s">
        <v>8501</v>
      </c>
      <c r="W35" s="4"/>
      <c r="AI35" s="4"/>
      <c r="AJ35" s="4"/>
      <c r="AK35" s="4"/>
    </row>
    <row r="36" spans="1:37" x14ac:dyDescent="0.2">
      <c r="A36" s="6" t="s">
        <v>505</v>
      </c>
      <c r="B36" s="7" t="e">
        <f>VLOOKUP(Table36[[#This Row],[Full Name]], [1]!all_people5[#Data], 53, 0)</f>
        <v>#N/A</v>
      </c>
      <c r="C36" s="8" t="s">
        <v>506</v>
      </c>
      <c r="D36" s="8" t="s">
        <v>507</v>
      </c>
      <c r="E36" s="8" t="s">
        <v>464</v>
      </c>
      <c r="F36" s="8" t="s">
        <v>408</v>
      </c>
      <c r="G36" s="8" t="s">
        <v>407</v>
      </c>
      <c r="H36" s="8" t="s">
        <v>8560</v>
      </c>
      <c r="I36" s="7" t="str">
        <f>VLOOKUP(Table36[[#This Row],[Reports to Person]], [1]!all_people[#All], 2, 0)</f>
        <v>979126052</v>
      </c>
      <c r="J36" s="8" t="s">
        <v>8561</v>
      </c>
      <c r="K36" s="8" t="str">
        <f>VLOOKUP(Table36[[#This Row],[Works for Corrected Majority]],[1]!Table1[#Data],2,0)</f>
        <v>997334689</v>
      </c>
      <c r="L36" s="8" t="s">
        <v>8561</v>
      </c>
      <c r="M36" s="7" t="str">
        <f>VLOOKUP(Table36[[#This Row],[Works for Group -OLD]], [1]!all_groups[#All], 2, 0)</f>
        <v>997334689</v>
      </c>
      <c r="N36" s="6" t="s">
        <v>63</v>
      </c>
      <c r="O36" s="6" t="s">
        <v>62</v>
      </c>
      <c r="P36" s="6" t="s">
        <v>69</v>
      </c>
      <c r="Q36" s="7"/>
      <c r="R36" s="9" t="s">
        <v>8571</v>
      </c>
      <c r="S36" s="9" t="s">
        <v>8563</v>
      </c>
      <c r="T36" s="9" t="s">
        <v>8512</v>
      </c>
      <c r="U36" s="9" t="s">
        <v>8572</v>
      </c>
      <c r="V36" s="9" t="s">
        <v>8501</v>
      </c>
      <c r="W36" s="4"/>
      <c r="AI36" s="4"/>
      <c r="AJ36" s="4"/>
      <c r="AK36" s="4"/>
    </row>
    <row r="37" spans="1:37" x14ac:dyDescent="0.2">
      <c r="A37" s="6" t="s">
        <v>991</v>
      </c>
      <c r="B37" s="7" t="e">
        <f>VLOOKUP(Table36[[#This Row],[Full Name]], [1]!all_people5[#Data], 53, 0)</f>
        <v>#N/A</v>
      </c>
      <c r="C37" s="8" t="s">
        <v>992</v>
      </c>
      <c r="D37" s="8" t="s">
        <v>993</v>
      </c>
      <c r="E37" s="8" t="s">
        <v>350</v>
      </c>
      <c r="F37" s="8" t="s">
        <v>408</v>
      </c>
      <c r="G37" s="8" t="s">
        <v>526</v>
      </c>
      <c r="H37" s="8" t="s">
        <v>8573</v>
      </c>
      <c r="I37" s="7" t="str">
        <f>VLOOKUP(Table36[[#This Row],[Reports to Person]], [1]!all_people[#All], 2, 0)</f>
        <v>1022043291</v>
      </c>
      <c r="J37" s="8" t="s">
        <v>8574</v>
      </c>
      <c r="K37" s="8" t="str">
        <f>VLOOKUP(Table36[[#This Row],[Works for Corrected Majority]],[1]!Table1[#Data],2,0)</f>
        <v>997368060</v>
      </c>
      <c r="L37" s="8" t="s">
        <v>8574</v>
      </c>
      <c r="M37" s="7" t="str">
        <f>VLOOKUP(Table36[[#This Row],[Works for Group -OLD]], [1]!all_groups[#All], 2, 0)</f>
        <v>997368060</v>
      </c>
      <c r="N37" s="6" t="s">
        <v>63</v>
      </c>
      <c r="O37" s="6" t="s">
        <v>62</v>
      </c>
      <c r="P37" s="6" t="s">
        <v>69</v>
      </c>
      <c r="Q37" s="7"/>
      <c r="R37" s="9" t="s">
        <v>8575</v>
      </c>
      <c r="S37" s="9" t="s">
        <v>8576</v>
      </c>
      <c r="T37" s="9" t="s">
        <v>8577</v>
      </c>
      <c r="U37" s="9" t="s">
        <v>8578</v>
      </c>
      <c r="V37" s="9" t="s">
        <v>8501</v>
      </c>
      <c r="W37" s="4"/>
      <c r="AI37" s="4"/>
      <c r="AJ37" s="4"/>
      <c r="AK37" s="4"/>
    </row>
    <row r="38" spans="1:37" x14ac:dyDescent="0.2">
      <c r="A38" s="6" t="s">
        <v>1197</v>
      </c>
      <c r="B38" s="7" t="str">
        <f>VLOOKUP(Table36[[#This Row],[Full Name]], [1]!all_people5[#Data], 53, 0)</f>
        <v>Cohen</v>
      </c>
      <c r="C38" s="8" t="s">
        <v>1198</v>
      </c>
      <c r="D38" s="8" t="s">
        <v>1199</v>
      </c>
      <c r="E38" s="8" t="s">
        <v>1200</v>
      </c>
      <c r="F38" s="8" t="s">
        <v>408</v>
      </c>
      <c r="G38" s="8" t="s">
        <v>526</v>
      </c>
      <c r="H38" s="8" t="s">
        <v>8579</v>
      </c>
      <c r="I38" s="7" t="str">
        <f>VLOOKUP(Table36[[#This Row],[Reports to Person]], [1]!all_people[#All], 2, 0)</f>
        <v>476544109</v>
      </c>
      <c r="J38" s="8" t="s">
        <v>8580</v>
      </c>
      <c r="K38" s="8" t="str">
        <f>VLOOKUP(Table36[[#This Row],[Works for Corrected Majority]],[1]!Table1[#Data],2,0)</f>
        <v>476549666</v>
      </c>
      <c r="L38" s="8" t="s">
        <v>8580</v>
      </c>
      <c r="M38" s="7" t="str">
        <f>VLOOKUP(Table36[[#This Row],[Works for Group -OLD]], [1]!all_groups[#All], 2, 0)</f>
        <v>476549666</v>
      </c>
      <c r="N38" s="6" t="s">
        <v>63</v>
      </c>
      <c r="O38" s="6" t="s">
        <v>62</v>
      </c>
      <c r="P38" s="6" t="s">
        <v>69</v>
      </c>
      <c r="Q38" s="7"/>
      <c r="R38" s="9" t="s">
        <v>8581</v>
      </c>
      <c r="S38" s="9" t="s">
        <v>8582</v>
      </c>
      <c r="T38" s="9" t="s">
        <v>8509</v>
      </c>
      <c r="U38" s="9" t="s">
        <v>8583</v>
      </c>
      <c r="V38" s="9" t="s">
        <v>8501</v>
      </c>
      <c r="W38" s="4"/>
      <c r="AI38" s="4"/>
      <c r="AJ38" s="4"/>
      <c r="AK38" s="4"/>
    </row>
    <row r="39" spans="1:37" x14ac:dyDescent="0.2">
      <c r="A39" s="6" t="s">
        <v>4913</v>
      </c>
      <c r="B39" s="7" t="str">
        <f>VLOOKUP(Table36[[#This Row],[Full Name]], [1]!all_people5[#Data], 53, 0)</f>
        <v>Phillips</v>
      </c>
      <c r="C39" s="8" t="s">
        <v>4914</v>
      </c>
      <c r="D39" s="8" t="s">
        <v>4915</v>
      </c>
      <c r="E39" s="8" t="s">
        <v>4916</v>
      </c>
      <c r="F39" s="8" t="s">
        <v>408</v>
      </c>
      <c r="G39" s="8" t="s">
        <v>407</v>
      </c>
      <c r="H39" s="8" t="s">
        <v>8579</v>
      </c>
      <c r="I39" s="7" t="str">
        <f>VLOOKUP(Table36[[#This Row],[Reports to Person]], [1]!all_people[#All], 2, 0)</f>
        <v>476544109</v>
      </c>
      <c r="J39" s="8" t="s">
        <v>8580</v>
      </c>
      <c r="K39" s="8" t="str">
        <f>VLOOKUP(Table36[[#This Row],[Works for Corrected Majority]],[1]!Table1[#Data],2,0)</f>
        <v>476549666</v>
      </c>
      <c r="L39" s="8" t="s">
        <v>8580</v>
      </c>
      <c r="M39" s="7" t="str">
        <f>VLOOKUP(Table36[[#This Row],[Works for Group -OLD]], [1]!all_groups[#All], 2, 0)</f>
        <v>476549666</v>
      </c>
      <c r="N39" s="6" t="s">
        <v>63</v>
      </c>
      <c r="O39" s="6" t="s">
        <v>62</v>
      </c>
      <c r="P39" s="6" t="s">
        <v>69</v>
      </c>
      <c r="Q39" s="7"/>
      <c r="R39" s="9" t="s">
        <v>8584</v>
      </c>
      <c r="S39" s="9" t="s">
        <v>8582</v>
      </c>
      <c r="T39" s="9" t="s">
        <v>8512</v>
      </c>
      <c r="U39" s="9" t="s">
        <v>8585</v>
      </c>
      <c r="V39" s="9" t="s">
        <v>8501</v>
      </c>
      <c r="W39" s="4"/>
      <c r="AI39" s="4"/>
      <c r="AJ39" s="4"/>
      <c r="AK39" s="4"/>
    </row>
    <row r="40" spans="1:37" x14ac:dyDescent="0.2">
      <c r="A40" s="6" t="s">
        <v>2642</v>
      </c>
      <c r="B40" s="7" t="str">
        <f>VLOOKUP(Table36[[#This Row],[Full Name]], [1]!all_people5[#Data], 53, 0)</f>
        <v>Wekselbaum</v>
      </c>
      <c r="C40" s="8" t="s">
        <v>2643</v>
      </c>
      <c r="D40" s="8" t="s">
        <v>2644</v>
      </c>
      <c r="E40" s="8" t="s">
        <v>2645</v>
      </c>
      <c r="F40" s="8" t="s">
        <v>408</v>
      </c>
      <c r="G40" s="8" t="s">
        <v>526</v>
      </c>
      <c r="H40" s="8" t="s">
        <v>8579</v>
      </c>
      <c r="I40" s="7" t="str">
        <f>VLOOKUP(Table36[[#This Row],[Reports to Person]], [1]!all_people[#All], 2, 0)</f>
        <v>476544109</v>
      </c>
      <c r="J40" s="8" t="s">
        <v>8580</v>
      </c>
      <c r="K40" s="8" t="str">
        <f>VLOOKUP(Table36[[#This Row],[Works for Corrected Majority]],[1]!Table1[#Data],2,0)</f>
        <v>476549666</v>
      </c>
      <c r="L40" s="8" t="s">
        <v>8580</v>
      </c>
      <c r="M40" s="7" t="str">
        <f>VLOOKUP(Table36[[#This Row],[Works for Group -OLD]], [1]!all_groups[#All], 2, 0)</f>
        <v>476549666</v>
      </c>
      <c r="N40" s="6" t="s">
        <v>63</v>
      </c>
      <c r="O40" s="6" t="s">
        <v>62</v>
      </c>
      <c r="P40" s="6" t="s">
        <v>69</v>
      </c>
      <c r="Q40" s="7"/>
      <c r="R40" s="9" t="s">
        <v>8586</v>
      </c>
      <c r="S40" s="9" t="s">
        <v>8582</v>
      </c>
      <c r="T40" s="9" t="s">
        <v>8509</v>
      </c>
      <c r="U40" s="9" t="s">
        <v>8587</v>
      </c>
      <c r="V40" s="9" t="s">
        <v>8501</v>
      </c>
      <c r="W40" s="4"/>
      <c r="AI40" s="4"/>
      <c r="AJ40" s="4"/>
      <c r="AK40" s="4"/>
    </row>
    <row r="41" spans="1:37" x14ac:dyDescent="0.2">
      <c r="A41" s="6" t="s">
        <v>4901</v>
      </c>
      <c r="B41" s="7" t="str">
        <f>VLOOKUP(Table36[[#This Row],[Full Name]], [1]!all_people5[#Data], 53, 0)</f>
        <v>Kruger</v>
      </c>
      <c r="C41" s="8" t="s">
        <v>3288</v>
      </c>
      <c r="D41" s="8" t="s">
        <v>4902</v>
      </c>
      <c r="E41" s="8" t="s">
        <v>464</v>
      </c>
      <c r="F41" s="8" t="s">
        <v>408</v>
      </c>
      <c r="G41" s="8" t="s">
        <v>526</v>
      </c>
      <c r="H41" s="8" t="s">
        <v>8579</v>
      </c>
      <c r="I41" s="7" t="str">
        <f>VLOOKUP(Table36[[#This Row],[Reports to Person]], [1]!all_people[#All], 2, 0)</f>
        <v>476544109</v>
      </c>
      <c r="J41" s="8" t="s">
        <v>8580</v>
      </c>
      <c r="K41" s="8" t="str">
        <f>VLOOKUP(Table36[[#This Row],[Works for Corrected Majority]],[1]!Table1[#Data],2,0)</f>
        <v>476549666</v>
      </c>
      <c r="L41" s="8" t="s">
        <v>8580</v>
      </c>
      <c r="M41" s="7" t="str">
        <f>VLOOKUP(Table36[[#This Row],[Works for Group -OLD]], [1]!all_groups[#All], 2, 0)</f>
        <v>476549666</v>
      </c>
      <c r="N41" s="6" t="s">
        <v>63</v>
      </c>
      <c r="O41" s="6" t="s">
        <v>62</v>
      </c>
      <c r="P41" s="6" t="s">
        <v>69</v>
      </c>
      <c r="Q41" s="7"/>
      <c r="R41" s="9" t="s">
        <v>8588</v>
      </c>
      <c r="S41" s="9" t="s">
        <v>8582</v>
      </c>
      <c r="T41" s="9" t="s">
        <v>8509</v>
      </c>
      <c r="U41" s="9" t="s">
        <v>8572</v>
      </c>
      <c r="V41" s="9" t="s">
        <v>8501</v>
      </c>
      <c r="W41" s="4"/>
      <c r="AI41" s="4"/>
      <c r="AJ41" s="4"/>
      <c r="AK41" s="4"/>
    </row>
    <row r="42" spans="1:37" x14ac:dyDescent="0.2">
      <c r="A42" s="6" t="s">
        <v>4875</v>
      </c>
      <c r="B42" s="7" t="str">
        <f>VLOOKUP(Table36[[#This Row],[Full Name]], [1]!all_people5[#Data], 53, 0)</f>
        <v>Jacobsen</v>
      </c>
      <c r="C42" s="8" t="s">
        <v>4876</v>
      </c>
      <c r="D42" s="8" t="s">
        <v>4877</v>
      </c>
      <c r="E42" s="8" t="s">
        <v>440</v>
      </c>
      <c r="F42" s="8" t="s">
        <v>408</v>
      </c>
      <c r="G42" s="8" t="s">
        <v>407</v>
      </c>
      <c r="H42" s="8" t="s">
        <v>8579</v>
      </c>
      <c r="I42" s="7" t="str">
        <f>VLOOKUP(Table36[[#This Row],[Reports to Person]], [1]!all_people[#All], 2, 0)</f>
        <v>476544109</v>
      </c>
      <c r="J42" s="8" t="s">
        <v>8580</v>
      </c>
      <c r="K42" s="8" t="str">
        <f>VLOOKUP(Table36[[#This Row],[Works for Corrected Majority]],[1]!Table1[#Data],2,0)</f>
        <v>476549666</v>
      </c>
      <c r="L42" s="8" t="s">
        <v>8580</v>
      </c>
      <c r="M42" s="7" t="str">
        <f>VLOOKUP(Table36[[#This Row],[Works for Group -OLD]], [1]!all_groups[#All], 2, 0)</f>
        <v>476549666</v>
      </c>
      <c r="N42" s="6" t="s">
        <v>63</v>
      </c>
      <c r="O42" s="6" t="s">
        <v>62</v>
      </c>
      <c r="P42" s="6" t="s">
        <v>69</v>
      </c>
      <c r="Q42" s="7"/>
      <c r="R42" s="9" t="s">
        <v>8589</v>
      </c>
      <c r="S42" s="9" t="s">
        <v>8582</v>
      </c>
      <c r="T42" s="9" t="s">
        <v>8512</v>
      </c>
      <c r="U42" s="9" t="s">
        <v>8590</v>
      </c>
      <c r="V42" s="9" t="s">
        <v>8501</v>
      </c>
      <c r="W42" s="4"/>
      <c r="AI42" s="4"/>
      <c r="AJ42" s="4"/>
      <c r="AK42" s="4"/>
    </row>
    <row r="43" spans="1:37" x14ac:dyDescent="0.2">
      <c r="A43" s="6" t="s">
        <v>983</v>
      </c>
      <c r="B43" s="7" t="e">
        <f>VLOOKUP(Table36[[#This Row],[Full Name]], [1]!all_people5[#Data], 53, 0)</f>
        <v>#N/A</v>
      </c>
      <c r="C43" s="8" t="s">
        <v>984</v>
      </c>
      <c r="D43" s="8" t="s">
        <v>985</v>
      </c>
      <c r="E43" s="8" t="s">
        <v>986</v>
      </c>
      <c r="F43" s="8" t="s">
        <v>408</v>
      </c>
      <c r="G43" s="8" t="s">
        <v>526</v>
      </c>
      <c r="H43" s="8" t="s">
        <v>8579</v>
      </c>
      <c r="I43" s="7" t="str">
        <f>VLOOKUP(Table36[[#This Row],[Reports to Person]], [1]!all_people[#All], 2, 0)</f>
        <v>476544109</v>
      </c>
      <c r="J43" s="8" t="s">
        <v>8580</v>
      </c>
      <c r="K43" s="8" t="str">
        <f>VLOOKUP(Table36[[#This Row],[Works for Corrected Majority]],[1]!Table1[#Data],2,0)</f>
        <v>476549666</v>
      </c>
      <c r="L43" s="8" t="s">
        <v>8580</v>
      </c>
      <c r="M43" s="7" t="str">
        <f>VLOOKUP(Table36[[#This Row],[Works for Group -OLD]], [1]!all_groups[#All], 2, 0)</f>
        <v>476549666</v>
      </c>
      <c r="N43" s="6" t="s">
        <v>63</v>
      </c>
      <c r="O43" s="6" t="s">
        <v>62</v>
      </c>
      <c r="P43" s="6" t="s">
        <v>69</v>
      </c>
      <c r="Q43" s="7"/>
      <c r="R43" s="9" t="s">
        <v>8591</v>
      </c>
      <c r="S43" s="9" t="s">
        <v>8582</v>
      </c>
      <c r="T43" s="9" t="s">
        <v>8509</v>
      </c>
      <c r="U43" s="9" t="s">
        <v>8592</v>
      </c>
      <c r="V43" s="9" t="s">
        <v>8501</v>
      </c>
      <c r="W43" s="4"/>
      <c r="AI43" s="4"/>
      <c r="AJ43" s="4"/>
      <c r="AK43" s="4"/>
    </row>
    <row r="44" spans="1:37" x14ac:dyDescent="0.2">
      <c r="A44" s="6" t="s">
        <v>497</v>
      </c>
      <c r="B44" s="7" t="e">
        <f>VLOOKUP(Table36[[#This Row],[Full Name]], [1]!all_people5[#Data], 53, 0)</f>
        <v>#N/A</v>
      </c>
      <c r="C44" s="8" t="s">
        <v>498</v>
      </c>
      <c r="D44" s="8" t="s">
        <v>499</v>
      </c>
      <c r="E44" s="8" t="s">
        <v>500</v>
      </c>
      <c r="F44" s="8" t="s">
        <v>408</v>
      </c>
      <c r="G44" s="8" t="s">
        <v>407</v>
      </c>
      <c r="H44" s="8" t="s">
        <v>8579</v>
      </c>
      <c r="I44" s="7" t="str">
        <f>VLOOKUP(Table36[[#This Row],[Reports to Person]], [1]!all_people[#All], 2, 0)</f>
        <v>476544109</v>
      </c>
      <c r="J44" s="8" t="s">
        <v>8580</v>
      </c>
      <c r="K44" s="8" t="str">
        <f>VLOOKUP(Table36[[#This Row],[Works for Corrected Majority]],[1]!Table1[#Data],2,0)</f>
        <v>476549666</v>
      </c>
      <c r="L44" s="8" t="s">
        <v>8580</v>
      </c>
      <c r="M44" s="7" t="str">
        <f>VLOOKUP(Table36[[#This Row],[Works for Group -OLD]], [1]!all_groups[#All], 2, 0)</f>
        <v>476549666</v>
      </c>
      <c r="N44" s="6" t="s">
        <v>63</v>
      </c>
      <c r="O44" s="6" t="s">
        <v>62</v>
      </c>
      <c r="P44" s="6" t="s">
        <v>69</v>
      </c>
      <c r="Q44" s="7"/>
      <c r="R44" s="9" t="s">
        <v>8593</v>
      </c>
      <c r="S44" s="9" t="s">
        <v>8582</v>
      </c>
      <c r="T44" s="9" t="s">
        <v>8512</v>
      </c>
      <c r="U44" s="9" t="s">
        <v>8594</v>
      </c>
      <c r="V44" s="9" t="s">
        <v>8501</v>
      </c>
      <c r="W44" s="4"/>
      <c r="AI44" s="4"/>
      <c r="AJ44" s="4"/>
      <c r="AK44" s="4"/>
    </row>
    <row r="45" spans="1:37" x14ac:dyDescent="0.2">
      <c r="A45" s="6" t="s">
        <v>978</v>
      </c>
      <c r="B45" s="7" t="e">
        <f>VLOOKUP(Table36[[#This Row],[Full Name]], [1]!all_people5[#Data], 53, 0)</f>
        <v>#N/A</v>
      </c>
      <c r="C45" s="8" t="s">
        <v>979</v>
      </c>
      <c r="D45" s="8" t="s">
        <v>980</v>
      </c>
      <c r="E45" s="8" t="s">
        <v>434</v>
      </c>
      <c r="F45" s="8" t="s">
        <v>408</v>
      </c>
      <c r="G45" s="8" t="s">
        <v>526</v>
      </c>
      <c r="H45" s="8" t="s">
        <v>8579</v>
      </c>
      <c r="I45" s="7" t="str">
        <f>VLOOKUP(Table36[[#This Row],[Reports to Person]], [1]!all_people[#All], 2, 0)</f>
        <v>476544109</v>
      </c>
      <c r="J45" s="8" t="s">
        <v>8580</v>
      </c>
      <c r="K45" s="8" t="str">
        <f>VLOOKUP(Table36[[#This Row],[Works for Corrected Majority]],[1]!Table1[#Data],2,0)</f>
        <v>476549666</v>
      </c>
      <c r="L45" s="8" t="s">
        <v>8580</v>
      </c>
      <c r="M45" s="7" t="str">
        <f>VLOOKUP(Table36[[#This Row],[Works for Group -OLD]], [1]!all_groups[#All], 2, 0)</f>
        <v>476549666</v>
      </c>
      <c r="N45" s="6" t="s">
        <v>63</v>
      </c>
      <c r="O45" s="6" t="s">
        <v>62</v>
      </c>
      <c r="P45" s="6" t="s">
        <v>69</v>
      </c>
      <c r="Q45" s="7"/>
      <c r="R45" s="9" t="s">
        <v>8595</v>
      </c>
      <c r="S45" s="9" t="s">
        <v>8582</v>
      </c>
      <c r="T45" s="9" t="s">
        <v>8509</v>
      </c>
      <c r="U45" s="9" t="s">
        <v>8515</v>
      </c>
      <c r="V45" s="9" t="s">
        <v>8501</v>
      </c>
      <c r="W45" s="4"/>
      <c r="AI45" s="4"/>
      <c r="AJ45" s="4"/>
      <c r="AK45" s="4"/>
    </row>
    <row r="46" spans="1:37" x14ac:dyDescent="0.2">
      <c r="A46" s="6" t="s">
        <v>2385</v>
      </c>
      <c r="B46" s="7" t="str">
        <f>VLOOKUP(Table36[[#This Row],[Full Name]], [1]!all_people5[#Data], 53, 0)</f>
        <v>Frasier</v>
      </c>
      <c r="C46" s="8" t="s">
        <v>2386</v>
      </c>
      <c r="D46" s="8" t="s">
        <v>2387</v>
      </c>
      <c r="E46" s="8" t="s">
        <v>2120</v>
      </c>
      <c r="F46" s="8" t="s">
        <v>408</v>
      </c>
      <c r="G46" s="8" t="s">
        <v>526</v>
      </c>
      <c r="H46" s="8" t="s">
        <v>8596</v>
      </c>
      <c r="I46" s="7" t="str">
        <f>VLOOKUP(Table36[[#This Row],[Reports to Person]], [1]!all_people[#All], 2, 0)</f>
        <v>617421711</v>
      </c>
      <c r="J46" s="8" t="s">
        <v>8597</v>
      </c>
      <c r="K46" s="8" t="str">
        <f>VLOOKUP(Table36[[#This Row],[Works for Corrected Majority]],[1]!Table1[#Data],2,0)</f>
        <v>624135429</v>
      </c>
      <c r="L46" s="8" t="s">
        <v>8597</v>
      </c>
      <c r="M46" s="7" t="str">
        <f>VLOOKUP(Table36[[#This Row],[Works for Group -OLD]], [1]!all_groups[#All], 2, 0)</f>
        <v>624135429</v>
      </c>
      <c r="N46" s="6" t="s">
        <v>63</v>
      </c>
      <c r="O46" s="6" t="s">
        <v>62</v>
      </c>
      <c r="P46" s="6" t="s">
        <v>69</v>
      </c>
      <c r="Q46" s="7"/>
      <c r="R46" s="9" t="s">
        <v>8598</v>
      </c>
      <c r="S46" s="9" t="s">
        <v>8599</v>
      </c>
      <c r="T46" s="9" t="s">
        <v>8509</v>
      </c>
      <c r="U46" s="9" t="s">
        <v>8600</v>
      </c>
      <c r="V46" s="9" t="s">
        <v>8501</v>
      </c>
      <c r="W46" s="4"/>
      <c r="AI46" s="4"/>
      <c r="AJ46" s="4"/>
      <c r="AK46" s="4"/>
    </row>
    <row r="47" spans="1:37" x14ac:dyDescent="0.2">
      <c r="A47" s="6" t="s">
        <v>2375</v>
      </c>
      <c r="B47" s="7" t="str">
        <f>VLOOKUP(Table36[[#This Row],[Full Name]], [1]!all_people5[#Data], 53, 0)</f>
        <v>Johnson</v>
      </c>
      <c r="C47" s="8" t="s">
        <v>2376</v>
      </c>
      <c r="D47" s="8" t="s">
        <v>1321</v>
      </c>
      <c r="E47" s="8" t="s">
        <v>2377</v>
      </c>
      <c r="F47" s="8" t="s">
        <v>408</v>
      </c>
      <c r="G47" s="8" t="s">
        <v>526</v>
      </c>
      <c r="H47" s="8" t="s">
        <v>8596</v>
      </c>
      <c r="I47" s="7" t="str">
        <f>VLOOKUP(Table36[[#This Row],[Reports to Person]], [1]!all_people[#All], 2, 0)</f>
        <v>617421711</v>
      </c>
      <c r="J47" s="8" t="s">
        <v>8597</v>
      </c>
      <c r="K47" s="8" t="str">
        <f>VLOOKUP(Table36[[#This Row],[Works for Corrected Majority]],[1]!Table1[#Data],2,0)</f>
        <v>624135429</v>
      </c>
      <c r="L47" s="8" t="s">
        <v>8597</v>
      </c>
      <c r="M47" s="7" t="str">
        <f>VLOOKUP(Table36[[#This Row],[Works for Group -OLD]], [1]!all_groups[#All], 2, 0)</f>
        <v>624135429</v>
      </c>
      <c r="N47" s="6" t="s">
        <v>63</v>
      </c>
      <c r="O47" s="6" t="s">
        <v>62</v>
      </c>
      <c r="P47" s="6" t="s">
        <v>69</v>
      </c>
      <c r="Q47" s="7"/>
      <c r="R47" s="9" t="s">
        <v>8601</v>
      </c>
      <c r="S47" s="9" t="s">
        <v>8599</v>
      </c>
      <c r="T47" s="9" t="s">
        <v>8509</v>
      </c>
      <c r="U47" s="9" t="s">
        <v>8602</v>
      </c>
      <c r="V47" s="9" t="s">
        <v>8501</v>
      </c>
      <c r="W47" s="4"/>
      <c r="AI47" s="4"/>
      <c r="AJ47" s="4"/>
      <c r="AK47" s="4"/>
    </row>
    <row r="48" spans="1:37" x14ac:dyDescent="0.2">
      <c r="A48" s="6" t="s">
        <v>2396</v>
      </c>
      <c r="B48" s="7" t="str">
        <f>VLOOKUP(Table36[[#This Row],[Full Name]], [1]!all_people5[#Data], 53, 0)</f>
        <v>Dozier</v>
      </c>
      <c r="C48" s="8" t="s">
        <v>2397</v>
      </c>
      <c r="D48" s="8" t="s">
        <v>2398</v>
      </c>
      <c r="E48" s="8" t="s">
        <v>426</v>
      </c>
      <c r="F48" s="8" t="s">
        <v>408</v>
      </c>
      <c r="G48" s="8" t="s">
        <v>526</v>
      </c>
      <c r="H48" s="8" t="s">
        <v>8596</v>
      </c>
      <c r="I48" s="7" t="str">
        <f>VLOOKUP(Table36[[#This Row],[Reports to Person]], [1]!all_people[#All], 2, 0)</f>
        <v>617421711</v>
      </c>
      <c r="J48" s="8" t="s">
        <v>8597</v>
      </c>
      <c r="K48" s="8" t="str">
        <f>VLOOKUP(Table36[[#This Row],[Works for Corrected Majority]],[1]!Table1[#Data],2,0)</f>
        <v>624135429</v>
      </c>
      <c r="L48" s="8" t="s">
        <v>8597</v>
      </c>
      <c r="M48" s="7" t="str">
        <f>VLOOKUP(Table36[[#This Row],[Works for Group -OLD]], [1]!all_groups[#All], 2, 0)</f>
        <v>624135429</v>
      </c>
      <c r="N48" s="6" t="s">
        <v>63</v>
      </c>
      <c r="O48" s="6" t="s">
        <v>62</v>
      </c>
      <c r="P48" s="6" t="s">
        <v>69</v>
      </c>
      <c r="Q48" s="7"/>
      <c r="R48" s="9" t="s">
        <v>8603</v>
      </c>
      <c r="S48" s="9" t="s">
        <v>8599</v>
      </c>
      <c r="T48" s="9" t="s">
        <v>8509</v>
      </c>
      <c r="U48" s="9" t="s">
        <v>8549</v>
      </c>
      <c r="V48" s="9" t="s">
        <v>8501</v>
      </c>
      <c r="W48" s="4"/>
      <c r="AI48" s="4"/>
      <c r="AJ48" s="4"/>
      <c r="AK48" s="4"/>
    </row>
    <row r="49" spans="1:37" x14ac:dyDescent="0.2">
      <c r="A49" s="6" t="s">
        <v>2117</v>
      </c>
      <c r="B49" s="7" t="str">
        <f>VLOOKUP(Table36[[#This Row],[Full Name]], [1]!all_people5[#Data], 53, 0)</f>
        <v>Isler</v>
      </c>
      <c r="C49" s="8" t="s">
        <v>2118</v>
      </c>
      <c r="D49" s="8" t="s">
        <v>2119</v>
      </c>
      <c r="E49" s="8" t="s">
        <v>2120</v>
      </c>
      <c r="F49" s="8" t="s">
        <v>408</v>
      </c>
      <c r="G49" s="8" t="s">
        <v>526</v>
      </c>
      <c r="H49" s="8" t="s">
        <v>8596</v>
      </c>
      <c r="I49" s="7" t="str">
        <f>VLOOKUP(Table36[[#This Row],[Reports to Person]], [1]!all_people[#All], 2, 0)</f>
        <v>617421711</v>
      </c>
      <c r="J49" s="8" t="s">
        <v>8597</v>
      </c>
      <c r="K49" s="8" t="str">
        <f>VLOOKUP(Table36[[#This Row],[Works for Corrected Majority]],[1]!Table1[#Data],2,0)</f>
        <v>624135429</v>
      </c>
      <c r="L49" s="8" t="s">
        <v>8597</v>
      </c>
      <c r="M49" s="7" t="str">
        <f>VLOOKUP(Table36[[#This Row],[Works for Group -OLD]], [1]!all_groups[#All], 2, 0)</f>
        <v>624135429</v>
      </c>
      <c r="N49" s="6" t="s">
        <v>63</v>
      </c>
      <c r="O49" s="6" t="s">
        <v>62</v>
      </c>
      <c r="P49" s="6" t="s">
        <v>69</v>
      </c>
      <c r="Q49" s="7"/>
      <c r="R49" s="9" t="s">
        <v>8604</v>
      </c>
      <c r="S49" s="9" t="s">
        <v>8599</v>
      </c>
      <c r="T49" s="9" t="s">
        <v>8509</v>
      </c>
      <c r="U49" s="9" t="s">
        <v>8600</v>
      </c>
      <c r="V49" s="9" t="s">
        <v>8501</v>
      </c>
      <c r="W49" s="4"/>
      <c r="AI49" s="4"/>
      <c r="AJ49" s="4"/>
      <c r="AK49" s="4"/>
    </row>
    <row r="50" spans="1:37" x14ac:dyDescent="0.2">
      <c r="A50" s="6" t="s">
        <v>2365</v>
      </c>
      <c r="B50" s="7" t="str">
        <f>VLOOKUP(Table36[[#This Row],[Full Name]], [1]!all_people5[#Data], 53, 0)</f>
        <v>Reilly</v>
      </c>
      <c r="C50" s="8" t="s">
        <v>2366</v>
      </c>
      <c r="D50" s="8" t="s">
        <v>2367</v>
      </c>
      <c r="E50" s="8" t="s">
        <v>624</v>
      </c>
      <c r="F50" s="8" t="s">
        <v>408</v>
      </c>
      <c r="G50" s="8" t="s">
        <v>526</v>
      </c>
      <c r="H50" s="8" t="s">
        <v>8596</v>
      </c>
      <c r="I50" s="7" t="str">
        <f>VLOOKUP(Table36[[#This Row],[Reports to Person]], [1]!all_people[#All], 2, 0)</f>
        <v>617421711</v>
      </c>
      <c r="J50" s="8" t="s">
        <v>8597</v>
      </c>
      <c r="K50" s="8" t="str">
        <f>VLOOKUP(Table36[[#This Row],[Works for Corrected Majority]],[1]!Table1[#Data],2,0)</f>
        <v>624135429</v>
      </c>
      <c r="L50" s="8" t="s">
        <v>8597</v>
      </c>
      <c r="M50" s="7" t="str">
        <f>VLOOKUP(Table36[[#This Row],[Works for Group -OLD]], [1]!all_groups[#All], 2, 0)</f>
        <v>624135429</v>
      </c>
      <c r="N50" s="6" t="s">
        <v>63</v>
      </c>
      <c r="O50" s="6" t="s">
        <v>62</v>
      </c>
      <c r="P50" s="6" t="s">
        <v>69</v>
      </c>
      <c r="Q50" s="7"/>
      <c r="R50" s="9" t="s">
        <v>8605</v>
      </c>
      <c r="S50" s="9" t="s">
        <v>8599</v>
      </c>
      <c r="T50" s="9" t="s">
        <v>8509</v>
      </c>
      <c r="U50" s="9" t="s">
        <v>8606</v>
      </c>
      <c r="V50" s="9" t="s">
        <v>8501</v>
      </c>
      <c r="W50" s="4"/>
      <c r="AI50" s="4"/>
      <c r="AJ50" s="4"/>
      <c r="AK50" s="4"/>
    </row>
    <row r="51" spans="1:37" x14ac:dyDescent="0.2">
      <c r="A51" s="6" t="s">
        <v>1903</v>
      </c>
      <c r="B51" s="7" t="str">
        <f>VLOOKUP(Table36[[#This Row],[Full Name]], [1]!all_people5[#Data], 53, 0)</f>
        <v>Giltner</v>
      </c>
      <c r="C51" s="8" t="s">
        <v>1904</v>
      </c>
      <c r="D51" s="8" t="s">
        <v>1905</v>
      </c>
      <c r="E51" s="8" t="s">
        <v>440</v>
      </c>
      <c r="F51" s="8" t="s">
        <v>408</v>
      </c>
      <c r="G51" s="8" t="s">
        <v>407</v>
      </c>
      <c r="H51" s="8" t="s">
        <v>8596</v>
      </c>
      <c r="I51" s="7" t="str">
        <f>VLOOKUP(Table36[[#This Row],[Reports to Person]], [1]!all_people[#All], 2, 0)</f>
        <v>617421711</v>
      </c>
      <c r="J51" s="8" t="s">
        <v>8597</v>
      </c>
      <c r="K51" s="8" t="str">
        <f>VLOOKUP(Table36[[#This Row],[Works for Corrected Majority]],[1]!Table1[#Data],2,0)</f>
        <v>624135429</v>
      </c>
      <c r="L51" s="8" t="s">
        <v>8597</v>
      </c>
      <c r="M51" s="7" t="str">
        <f>VLOOKUP(Table36[[#This Row],[Works for Group -OLD]], [1]!all_groups[#All], 2, 0)</f>
        <v>624135429</v>
      </c>
      <c r="N51" s="6" t="s">
        <v>63</v>
      </c>
      <c r="O51" s="6" t="s">
        <v>62</v>
      </c>
      <c r="P51" s="6" t="s">
        <v>69</v>
      </c>
      <c r="Q51" s="7"/>
      <c r="R51" s="9" t="s">
        <v>8607</v>
      </c>
      <c r="S51" s="9" t="s">
        <v>8599</v>
      </c>
      <c r="T51" s="9" t="s">
        <v>8512</v>
      </c>
      <c r="U51" s="9" t="s">
        <v>8590</v>
      </c>
      <c r="V51" s="9" t="s">
        <v>8501</v>
      </c>
      <c r="W51" s="4"/>
      <c r="AI51" s="4"/>
      <c r="AJ51" s="4"/>
      <c r="AK51" s="4"/>
    </row>
    <row r="52" spans="1:37" x14ac:dyDescent="0.2">
      <c r="A52" s="6" t="s">
        <v>2390</v>
      </c>
      <c r="B52" s="7" t="str">
        <f>VLOOKUP(Table36[[#This Row],[Full Name]], [1]!all_people5[#Data], 53, 0)</f>
        <v>Ellis</v>
      </c>
      <c r="C52" s="8" t="s">
        <v>2391</v>
      </c>
      <c r="D52" s="8" t="s">
        <v>2392</v>
      </c>
      <c r="E52" s="8" t="s">
        <v>2393</v>
      </c>
      <c r="F52" s="8" t="s">
        <v>408</v>
      </c>
      <c r="G52" s="8" t="s">
        <v>526</v>
      </c>
      <c r="H52" s="8" t="s">
        <v>8596</v>
      </c>
      <c r="I52" s="7" t="str">
        <f>VLOOKUP(Table36[[#This Row],[Reports to Person]], [1]!all_people[#All], 2, 0)</f>
        <v>617421711</v>
      </c>
      <c r="J52" s="8" t="s">
        <v>8597</v>
      </c>
      <c r="K52" s="8" t="str">
        <f>VLOOKUP(Table36[[#This Row],[Works for Corrected Majority]],[1]!Table1[#Data],2,0)</f>
        <v>624135429</v>
      </c>
      <c r="L52" s="8" t="s">
        <v>8597</v>
      </c>
      <c r="M52" s="7" t="str">
        <f>VLOOKUP(Table36[[#This Row],[Works for Group -OLD]], [1]!all_groups[#All], 2, 0)</f>
        <v>624135429</v>
      </c>
      <c r="N52" s="6" t="s">
        <v>63</v>
      </c>
      <c r="O52" s="6" t="s">
        <v>62</v>
      </c>
      <c r="P52" s="6" t="s">
        <v>69</v>
      </c>
      <c r="Q52" s="7"/>
      <c r="R52" s="9" t="s">
        <v>8608</v>
      </c>
      <c r="S52" s="9" t="s">
        <v>8599</v>
      </c>
      <c r="T52" s="9" t="s">
        <v>8509</v>
      </c>
      <c r="U52" s="9" t="s">
        <v>8609</v>
      </c>
      <c r="V52" s="9" t="s">
        <v>8501</v>
      </c>
      <c r="W52" s="4"/>
      <c r="AI52" s="4"/>
      <c r="AJ52" s="4"/>
      <c r="AK52" s="4"/>
    </row>
    <row r="53" spans="1:37" x14ac:dyDescent="0.2">
      <c r="A53" s="6" t="s">
        <v>2380</v>
      </c>
      <c r="B53" s="7" t="str">
        <f>VLOOKUP(Table36[[#This Row],[Full Name]], [1]!all_people5[#Data], 53, 0)</f>
        <v>Harmongoff</v>
      </c>
      <c r="C53" s="8" t="s">
        <v>2381</v>
      </c>
      <c r="D53" s="8" t="s">
        <v>2382</v>
      </c>
      <c r="E53" s="8" t="s">
        <v>583</v>
      </c>
      <c r="F53" s="8" t="s">
        <v>408</v>
      </c>
      <c r="G53" s="8" t="s">
        <v>526</v>
      </c>
      <c r="H53" s="8" t="s">
        <v>8596</v>
      </c>
      <c r="I53" s="7" t="str">
        <f>VLOOKUP(Table36[[#This Row],[Reports to Person]], [1]!all_people[#All], 2, 0)</f>
        <v>617421711</v>
      </c>
      <c r="J53" s="8" t="s">
        <v>8597</v>
      </c>
      <c r="K53" s="8" t="str">
        <f>VLOOKUP(Table36[[#This Row],[Works for Corrected Majority]],[1]!Table1[#Data],2,0)</f>
        <v>624135429</v>
      </c>
      <c r="L53" s="8" t="s">
        <v>8597</v>
      </c>
      <c r="M53" s="7" t="str">
        <f>VLOOKUP(Table36[[#This Row],[Works for Group -OLD]], [1]!all_groups[#All], 2, 0)</f>
        <v>624135429</v>
      </c>
      <c r="N53" s="6" t="s">
        <v>63</v>
      </c>
      <c r="O53" s="6" t="s">
        <v>62</v>
      </c>
      <c r="P53" s="6" t="s">
        <v>69</v>
      </c>
      <c r="Q53" s="7"/>
      <c r="R53" s="9" t="s">
        <v>8610</v>
      </c>
      <c r="S53" s="9" t="s">
        <v>8599</v>
      </c>
      <c r="T53" s="9" t="s">
        <v>8509</v>
      </c>
      <c r="U53" s="9" t="s">
        <v>8611</v>
      </c>
      <c r="V53" s="9" t="s">
        <v>8501</v>
      </c>
      <c r="W53" s="4"/>
      <c r="AI53" s="4"/>
      <c r="AJ53" s="4"/>
      <c r="AK53" s="4"/>
    </row>
    <row r="54" spans="1:37" x14ac:dyDescent="0.2">
      <c r="A54" s="6" t="s">
        <v>2401</v>
      </c>
      <c r="B54" s="7" t="str">
        <f>VLOOKUP(Table36[[#This Row],[Full Name]], [1]!all_people5[#Data], 53, 0)</f>
        <v>Alcena</v>
      </c>
      <c r="C54" s="8" t="s">
        <v>2402</v>
      </c>
      <c r="D54" s="8" t="s">
        <v>2403</v>
      </c>
      <c r="E54" s="8" t="s">
        <v>2404</v>
      </c>
      <c r="F54" s="8" t="s">
        <v>408</v>
      </c>
      <c r="G54" s="8" t="s">
        <v>526</v>
      </c>
      <c r="H54" s="8" t="s">
        <v>8596</v>
      </c>
      <c r="I54" s="7" t="str">
        <f>VLOOKUP(Table36[[#This Row],[Reports to Person]], [1]!all_people[#All], 2, 0)</f>
        <v>617421711</v>
      </c>
      <c r="J54" s="8" t="s">
        <v>8597</v>
      </c>
      <c r="K54" s="8" t="str">
        <f>VLOOKUP(Table36[[#This Row],[Works for Corrected Majority]],[1]!Table1[#Data],2,0)</f>
        <v>624135429</v>
      </c>
      <c r="L54" s="8" t="s">
        <v>8597</v>
      </c>
      <c r="M54" s="7" t="str">
        <f>VLOOKUP(Table36[[#This Row],[Works for Group -OLD]], [1]!all_groups[#All], 2, 0)</f>
        <v>624135429</v>
      </c>
      <c r="N54" s="6" t="s">
        <v>63</v>
      </c>
      <c r="O54" s="6" t="s">
        <v>62</v>
      </c>
      <c r="P54" s="6" t="s">
        <v>69</v>
      </c>
      <c r="Q54" s="7"/>
      <c r="R54" s="9" t="s">
        <v>8612</v>
      </c>
      <c r="S54" s="9" t="s">
        <v>8599</v>
      </c>
      <c r="T54" s="9" t="s">
        <v>8509</v>
      </c>
      <c r="U54" s="9" t="s">
        <v>8613</v>
      </c>
      <c r="V54" s="9" t="s">
        <v>8501</v>
      </c>
      <c r="W54" s="4"/>
      <c r="AI54" s="4"/>
      <c r="AJ54" s="4"/>
      <c r="AK54" s="4"/>
    </row>
    <row r="55" spans="1:37" x14ac:dyDescent="0.2">
      <c r="A55" s="6" t="s">
        <v>973</v>
      </c>
      <c r="B55" s="7" t="e">
        <f>VLOOKUP(Table36[[#This Row],[Full Name]], [1]!all_people5[#Data], 53, 0)</f>
        <v>#N/A</v>
      </c>
      <c r="C55" s="8" t="s">
        <v>974</v>
      </c>
      <c r="D55" s="8" t="s">
        <v>975</v>
      </c>
      <c r="E55" s="8" t="s">
        <v>737</v>
      </c>
      <c r="F55" s="8" t="s">
        <v>408</v>
      </c>
      <c r="G55" s="8" t="s">
        <v>526</v>
      </c>
      <c r="H55" s="8" t="s">
        <v>8596</v>
      </c>
      <c r="I55" s="7" t="str">
        <f>VLOOKUP(Table36[[#This Row],[Reports to Person]], [1]!all_people[#All], 2, 0)</f>
        <v>617421711</v>
      </c>
      <c r="J55" s="8" t="s">
        <v>8597</v>
      </c>
      <c r="K55" s="8" t="str">
        <f>VLOOKUP(Table36[[#This Row],[Works for Corrected Majority]],[1]!Table1[#Data],2,0)</f>
        <v>624135429</v>
      </c>
      <c r="L55" s="8" t="s">
        <v>8597</v>
      </c>
      <c r="M55" s="7" t="str">
        <f>VLOOKUP(Table36[[#This Row],[Works for Group -OLD]], [1]!all_groups[#All], 2, 0)</f>
        <v>624135429</v>
      </c>
      <c r="N55" s="6" t="s">
        <v>63</v>
      </c>
      <c r="O55" s="6" t="s">
        <v>62</v>
      </c>
      <c r="P55" s="6" t="s">
        <v>69</v>
      </c>
      <c r="Q55" s="7"/>
      <c r="R55" s="9" t="s">
        <v>8614</v>
      </c>
      <c r="S55" s="9" t="s">
        <v>8599</v>
      </c>
      <c r="T55" s="9" t="s">
        <v>8509</v>
      </c>
      <c r="U55" s="9" t="s">
        <v>8534</v>
      </c>
      <c r="V55" s="9" t="s">
        <v>8501</v>
      </c>
      <c r="W55" s="4"/>
      <c r="AI55" s="4"/>
      <c r="AJ55" s="4"/>
      <c r="AK55" s="4"/>
    </row>
    <row r="56" spans="1:37" x14ac:dyDescent="0.2">
      <c r="A56" s="6" t="s">
        <v>967</v>
      </c>
      <c r="B56" s="7" t="e">
        <f>VLOOKUP(Table36[[#This Row],[Full Name]], [1]!all_people5[#Data], 53, 0)</f>
        <v>#N/A</v>
      </c>
      <c r="C56" s="8" t="s">
        <v>968</v>
      </c>
      <c r="D56" s="8" t="s">
        <v>969</v>
      </c>
      <c r="E56" s="8" t="s">
        <v>970</v>
      </c>
      <c r="F56" s="8" t="s">
        <v>408</v>
      </c>
      <c r="G56" s="8" t="s">
        <v>526</v>
      </c>
      <c r="H56" s="8" t="s">
        <v>8596</v>
      </c>
      <c r="I56" s="7" t="str">
        <f>VLOOKUP(Table36[[#This Row],[Reports to Person]], [1]!all_people[#All], 2, 0)</f>
        <v>617421711</v>
      </c>
      <c r="J56" s="8" t="s">
        <v>8597</v>
      </c>
      <c r="K56" s="8" t="str">
        <f>VLOOKUP(Table36[[#This Row],[Works for Corrected Majority]],[1]!Table1[#Data],2,0)</f>
        <v>624135429</v>
      </c>
      <c r="L56" s="8" t="s">
        <v>8597</v>
      </c>
      <c r="M56" s="7" t="str">
        <f>VLOOKUP(Table36[[#This Row],[Works for Group -OLD]], [1]!all_groups[#All], 2, 0)</f>
        <v>624135429</v>
      </c>
      <c r="N56" s="6" t="s">
        <v>63</v>
      </c>
      <c r="O56" s="6" t="s">
        <v>62</v>
      </c>
      <c r="P56" s="6" t="s">
        <v>69</v>
      </c>
      <c r="Q56" s="7"/>
      <c r="R56" s="9" t="s">
        <v>8615</v>
      </c>
      <c r="S56" s="9" t="s">
        <v>8599</v>
      </c>
      <c r="T56" s="9" t="s">
        <v>8509</v>
      </c>
      <c r="U56" s="9" t="s">
        <v>8616</v>
      </c>
      <c r="V56" s="9" t="s">
        <v>8501</v>
      </c>
      <c r="W56" s="4"/>
      <c r="AI56" s="4"/>
      <c r="AJ56" s="4"/>
      <c r="AK56" s="4"/>
    </row>
    <row r="57" spans="1:37" x14ac:dyDescent="0.2">
      <c r="A57" s="6" t="s">
        <v>1591</v>
      </c>
      <c r="B57" s="7" t="str">
        <f>VLOOKUP(Table36[[#This Row],[Full Name]], [1]!all_people5[#Data], 53, 0)</f>
        <v>Segall</v>
      </c>
      <c r="C57" s="8" t="s">
        <v>1592</v>
      </c>
      <c r="D57" s="8" t="s">
        <v>1593</v>
      </c>
      <c r="E57" s="8" t="s">
        <v>599</v>
      </c>
      <c r="F57" s="8" t="s">
        <v>408</v>
      </c>
      <c r="G57" s="8" t="s">
        <v>526</v>
      </c>
      <c r="H57" s="8" t="s">
        <v>8617</v>
      </c>
      <c r="I57" s="7" t="str">
        <f>VLOOKUP(Table36[[#This Row],[Reports to Person]], [1]!all_people[#All], 2, 0)</f>
        <v>476543935</v>
      </c>
      <c r="J57" s="8" t="s">
        <v>8618</v>
      </c>
      <c r="K57" s="8" t="str">
        <f>VLOOKUP(Table36[[#This Row],[Works for Corrected Majority]],[1]!Table1[#Data],2,0)</f>
        <v>558451598</v>
      </c>
      <c r="L57" s="8" t="s">
        <v>8618</v>
      </c>
      <c r="M57" s="7" t="str">
        <f>VLOOKUP(Table36[[#This Row],[Works for Group -OLD]], [1]!all_groups[#All], 2, 0)</f>
        <v>558451598</v>
      </c>
      <c r="N57" s="6" t="s">
        <v>63</v>
      </c>
      <c r="O57" s="6" t="s">
        <v>62</v>
      </c>
      <c r="P57" s="6" t="s">
        <v>69</v>
      </c>
      <c r="Q57" s="7"/>
      <c r="R57" s="9" t="s">
        <v>8619</v>
      </c>
      <c r="S57" s="9" t="s">
        <v>8620</v>
      </c>
      <c r="T57" s="9" t="s">
        <v>8509</v>
      </c>
      <c r="U57" s="9" t="s">
        <v>8621</v>
      </c>
      <c r="V57" s="9" t="s">
        <v>8501</v>
      </c>
      <c r="W57" s="4"/>
      <c r="AI57" s="4"/>
      <c r="AJ57" s="4"/>
      <c r="AK57" s="4"/>
    </row>
    <row r="58" spans="1:37" x14ac:dyDescent="0.2">
      <c r="A58" s="6" t="s">
        <v>2101</v>
      </c>
      <c r="B58" s="7" t="str">
        <f>VLOOKUP(Table36[[#This Row],[Full Name]], [1]!all_people5[#Data], 53, 0)</f>
        <v>Zuckerman</v>
      </c>
      <c r="C58" s="8" t="s">
        <v>2102</v>
      </c>
      <c r="D58" s="8" t="s">
        <v>2103</v>
      </c>
      <c r="E58" s="8" t="s">
        <v>2104</v>
      </c>
      <c r="F58" s="8" t="s">
        <v>408</v>
      </c>
      <c r="G58" s="8" t="s">
        <v>526</v>
      </c>
      <c r="H58" s="8" t="s">
        <v>8617</v>
      </c>
      <c r="I58" s="7" t="str">
        <f>VLOOKUP(Table36[[#This Row],[Reports to Person]], [1]!all_people[#All], 2, 0)</f>
        <v>476543935</v>
      </c>
      <c r="J58" s="8" t="s">
        <v>8618</v>
      </c>
      <c r="K58" s="8" t="str">
        <f>VLOOKUP(Table36[[#This Row],[Works for Corrected Majority]],[1]!Table1[#Data],2,0)</f>
        <v>558451598</v>
      </c>
      <c r="L58" s="8" t="s">
        <v>8618</v>
      </c>
      <c r="M58" s="7" t="str">
        <f>VLOOKUP(Table36[[#This Row],[Works for Group -OLD]], [1]!all_groups[#All], 2, 0)</f>
        <v>558451598</v>
      </c>
      <c r="N58" s="6" t="s">
        <v>63</v>
      </c>
      <c r="O58" s="6" t="s">
        <v>62</v>
      </c>
      <c r="P58" s="6" t="s">
        <v>69</v>
      </c>
      <c r="Q58" s="7"/>
      <c r="R58" s="9" t="s">
        <v>8622</v>
      </c>
      <c r="S58" s="9" t="s">
        <v>8620</v>
      </c>
      <c r="T58" s="9" t="s">
        <v>8509</v>
      </c>
      <c r="U58" s="9" t="s">
        <v>8536</v>
      </c>
      <c r="V58" s="9" t="s">
        <v>8501</v>
      </c>
      <c r="W58" s="4"/>
      <c r="AI58" s="4"/>
      <c r="AJ58" s="4"/>
      <c r="AK58" s="4"/>
    </row>
    <row r="59" spans="1:37" x14ac:dyDescent="0.2">
      <c r="A59" s="6" t="s">
        <v>3738</v>
      </c>
      <c r="B59" s="7" t="str">
        <f>VLOOKUP(Table36[[#This Row],[Full Name]], [1]!all_people5[#Data], 53, 0)</f>
        <v>Jung</v>
      </c>
      <c r="C59" s="8" t="s">
        <v>3739</v>
      </c>
      <c r="D59" s="8" t="s">
        <v>3740</v>
      </c>
      <c r="E59" s="8" t="s">
        <v>434</v>
      </c>
      <c r="F59" s="8" t="s">
        <v>408</v>
      </c>
      <c r="G59" s="8" t="s">
        <v>526</v>
      </c>
      <c r="H59" s="8" t="s">
        <v>8617</v>
      </c>
      <c r="I59" s="7" t="str">
        <f>VLOOKUP(Table36[[#This Row],[Reports to Person]], [1]!all_people[#All], 2, 0)</f>
        <v>476543935</v>
      </c>
      <c r="J59" s="8" t="s">
        <v>8618</v>
      </c>
      <c r="K59" s="8" t="str">
        <f>VLOOKUP(Table36[[#This Row],[Works for Corrected Majority]],[1]!Table1[#Data],2,0)</f>
        <v>558451598</v>
      </c>
      <c r="L59" s="8" t="s">
        <v>8618</v>
      </c>
      <c r="M59" s="7" t="str">
        <f>VLOOKUP(Table36[[#This Row],[Works for Group -OLD]], [1]!all_groups[#All], 2, 0)</f>
        <v>558451598</v>
      </c>
      <c r="N59" s="6" t="s">
        <v>63</v>
      </c>
      <c r="O59" s="6" t="s">
        <v>62</v>
      </c>
      <c r="P59" s="6" t="s">
        <v>69</v>
      </c>
      <c r="Q59" s="7"/>
      <c r="R59" s="9" t="s">
        <v>8623</v>
      </c>
      <c r="S59" s="9" t="s">
        <v>8620</v>
      </c>
      <c r="T59" s="9" t="s">
        <v>8509</v>
      </c>
      <c r="U59" s="9" t="s">
        <v>8515</v>
      </c>
      <c r="V59" s="9" t="s">
        <v>8501</v>
      </c>
      <c r="W59" s="4"/>
      <c r="AI59" s="4"/>
      <c r="AJ59" s="4"/>
      <c r="AK59" s="4"/>
    </row>
    <row r="60" spans="1:37" x14ac:dyDescent="0.2">
      <c r="A60" s="6" t="s">
        <v>4336</v>
      </c>
      <c r="B60" s="7" t="str">
        <f>VLOOKUP(Table36[[#This Row],[Full Name]], [1]!all_people5[#Data], 53, 0)</f>
        <v>Weinberger</v>
      </c>
      <c r="C60" s="8" t="s">
        <v>4337</v>
      </c>
      <c r="D60" s="8" t="s">
        <v>4338</v>
      </c>
      <c r="E60" s="8" t="s">
        <v>135</v>
      </c>
      <c r="F60" s="8" t="s">
        <v>408</v>
      </c>
      <c r="G60" s="8" t="s">
        <v>526</v>
      </c>
      <c r="H60" s="8" t="s">
        <v>8617</v>
      </c>
      <c r="I60" s="7" t="str">
        <f>VLOOKUP(Table36[[#This Row],[Reports to Person]], [1]!all_people[#All], 2, 0)</f>
        <v>476543935</v>
      </c>
      <c r="J60" s="8" t="s">
        <v>8618</v>
      </c>
      <c r="K60" s="8" t="str">
        <f>VLOOKUP(Table36[[#This Row],[Works for Corrected Majority]],[1]!Table1[#Data],2,0)</f>
        <v>558451598</v>
      </c>
      <c r="L60" s="8" t="s">
        <v>8618</v>
      </c>
      <c r="M60" s="7" t="str">
        <f>VLOOKUP(Table36[[#This Row],[Works for Group -OLD]], [1]!all_groups[#All], 2, 0)</f>
        <v>558451598</v>
      </c>
      <c r="N60" s="6" t="s">
        <v>63</v>
      </c>
      <c r="O60" s="6" t="s">
        <v>62</v>
      </c>
      <c r="P60" s="6" t="s">
        <v>69</v>
      </c>
      <c r="Q60" s="7"/>
      <c r="R60" s="9" t="s">
        <v>8624</v>
      </c>
      <c r="S60" s="9" t="s">
        <v>8620</v>
      </c>
      <c r="T60" s="9" t="s">
        <v>8509</v>
      </c>
      <c r="U60" s="9" t="s">
        <v>8625</v>
      </c>
      <c r="V60" s="9" t="s">
        <v>8501</v>
      </c>
      <c r="W60" s="4"/>
      <c r="AI60" s="4"/>
      <c r="AJ60" s="4"/>
      <c r="AK60" s="4"/>
    </row>
    <row r="61" spans="1:37" x14ac:dyDescent="0.2">
      <c r="A61" s="6" t="s">
        <v>4262</v>
      </c>
      <c r="B61" s="7" t="str">
        <f>VLOOKUP(Table36[[#This Row],[Full Name]], [1]!all_people5[#Data], 53, 0)</f>
        <v>Cheung</v>
      </c>
      <c r="C61" s="8" t="s">
        <v>4263</v>
      </c>
      <c r="D61" s="8" t="s">
        <v>4264</v>
      </c>
      <c r="E61" s="8" t="s">
        <v>434</v>
      </c>
      <c r="F61" s="8" t="s">
        <v>408</v>
      </c>
      <c r="G61" s="8" t="s">
        <v>526</v>
      </c>
      <c r="H61" s="8" t="s">
        <v>8617</v>
      </c>
      <c r="I61" s="7" t="str">
        <f>VLOOKUP(Table36[[#This Row],[Reports to Person]], [1]!all_people[#All], 2, 0)</f>
        <v>476543935</v>
      </c>
      <c r="J61" s="8" t="s">
        <v>8618</v>
      </c>
      <c r="K61" s="8" t="str">
        <f>VLOOKUP(Table36[[#This Row],[Works for Corrected Majority]],[1]!Table1[#Data],2,0)</f>
        <v>558451598</v>
      </c>
      <c r="L61" s="8" t="s">
        <v>8618</v>
      </c>
      <c r="M61" s="7" t="str">
        <f>VLOOKUP(Table36[[#This Row],[Works for Group -OLD]], [1]!all_groups[#All], 2, 0)</f>
        <v>558451598</v>
      </c>
      <c r="N61" s="6" t="s">
        <v>63</v>
      </c>
      <c r="O61" s="6" t="s">
        <v>62</v>
      </c>
      <c r="P61" s="6" t="s">
        <v>69</v>
      </c>
      <c r="Q61" s="7"/>
      <c r="R61" s="9" t="s">
        <v>8626</v>
      </c>
      <c r="S61" s="9" t="s">
        <v>8620</v>
      </c>
      <c r="T61" s="9" t="s">
        <v>8509</v>
      </c>
      <c r="U61" s="9" t="s">
        <v>8515</v>
      </c>
      <c r="V61" s="9" t="s">
        <v>8501</v>
      </c>
      <c r="W61" s="4"/>
      <c r="AI61" s="4"/>
      <c r="AJ61" s="4"/>
      <c r="AK61" s="4"/>
    </row>
    <row r="62" spans="1:37" x14ac:dyDescent="0.2">
      <c r="A62" s="6" t="s">
        <v>2435</v>
      </c>
      <c r="B62" s="7" t="str">
        <f>VLOOKUP(Table36[[#This Row],[Full Name]], [1]!all_people5[#Data], 53, 0)</f>
        <v>Galarza-mullins</v>
      </c>
      <c r="C62" s="8" t="s">
        <v>2436</v>
      </c>
      <c r="D62" s="8" t="s">
        <v>2437</v>
      </c>
      <c r="E62" s="8" t="s">
        <v>583</v>
      </c>
      <c r="F62" s="8" t="s">
        <v>408</v>
      </c>
      <c r="G62" s="8" t="s">
        <v>526</v>
      </c>
      <c r="H62" s="8" t="s">
        <v>8617</v>
      </c>
      <c r="I62" s="7" t="str">
        <f>VLOOKUP(Table36[[#This Row],[Reports to Person]], [1]!all_people[#All], 2, 0)</f>
        <v>476543935</v>
      </c>
      <c r="J62" s="8" t="s">
        <v>8618</v>
      </c>
      <c r="K62" s="8" t="str">
        <f>VLOOKUP(Table36[[#This Row],[Works for Corrected Majority]],[1]!Table1[#Data],2,0)</f>
        <v>558451598</v>
      </c>
      <c r="L62" s="8" t="s">
        <v>8618</v>
      </c>
      <c r="M62" s="7" t="str">
        <f>VLOOKUP(Table36[[#This Row],[Works for Group -OLD]], [1]!all_groups[#All], 2, 0)</f>
        <v>558451598</v>
      </c>
      <c r="N62" s="6" t="s">
        <v>63</v>
      </c>
      <c r="O62" s="6" t="s">
        <v>62</v>
      </c>
      <c r="P62" s="6" t="s">
        <v>69</v>
      </c>
      <c r="Q62" s="7"/>
      <c r="R62" s="9" t="s">
        <v>8627</v>
      </c>
      <c r="S62" s="9" t="s">
        <v>8620</v>
      </c>
      <c r="T62" s="9" t="s">
        <v>8509</v>
      </c>
      <c r="U62" s="9" t="s">
        <v>8611</v>
      </c>
      <c r="V62" s="9" t="s">
        <v>8501</v>
      </c>
      <c r="W62" s="4"/>
      <c r="AI62" s="4"/>
      <c r="AJ62" s="4"/>
      <c r="AK62" s="4"/>
    </row>
    <row r="63" spans="1:37" x14ac:dyDescent="0.2">
      <c r="A63" s="6" t="s">
        <v>960</v>
      </c>
      <c r="B63" s="7" t="e">
        <f>VLOOKUP(Table36[[#This Row],[Full Name]], [1]!all_people5[#Data], 53, 0)</f>
        <v>#N/A</v>
      </c>
      <c r="C63" s="8" t="s">
        <v>961</v>
      </c>
      <c r="D63" s="8" t="s">
        <v>962</v>
      </c>
      <c r="E63" s="8" t="s">
        <v>426</v>
      </c>
      <c r="F63" s="8" t="s">
        <v>408</v>
      </c>
      <c r="G63" s="8" t="s">
        <v>526</v>
      </c>
      <c r="H63" s="8" t="s">
        <v>8617</v>
      </c>
      <c r="I63" s="7" t="str">
        <f>VLOOKUP(Table36[[#This Row],[Reports to Person]], [1]!all_people[#All], 2, 0)</f>
        <v>476543935</v>
      </c>
      <c r="J63" s="8" t="s">
        <v>8618</v>
      </c>
      <c r="K63" s="8" t="str">
        <f>VLOOKUP(Table36[[#This Row],[Works for Corrected Majority]],[1]!Table1[#Data],2,0)</f>
        <v>558451598</v>
      </c>
      <c r="L63" s="8" t="s">
        <v>8618</v>
      </c>
      <c r="M63" s="7" t="str">
        <f>VLOOKUP(Table36[[#This Row],[Works for Group -OLD]], [1]!all_groups[#All], 2, 0)</f>
        <v>558451598</v>
      </c>
      <c r="N63" s="6" t="s">
        <v>63</v>
      </c>
      <c r="O63" s="6" t="s">
        <v>62</v>
      </c>
      <c r="P63" s="6" t="s">
        <v>69</v>
      </c>
      <c r="Q63" s="7"/>
      <c r="R63" s="9" t="s">
        <v>8628</v>
      </c>
      <c r="S63" s="9" t="s">
        <v>8620</v>
      </c>
      <c r="T63" s="9" t="s">
        <v>8509</v>
      </c>
      <c r="U63" s="9" t="s">
        <v>8549</v>
      </c>
      <c r="V63" s="9" t="s">
        <v>8501</v>
      </c>
      <c r="W63" s="4"/>
      <c r="AI63" s="4"/>
      <c r="AJ63" s="4"/>
      <c r="AK63" s="4"/>
    </row>
    <row r="64" spans="1:37" x14ac:dyDescent="0.2">
      <c r="A64" s="6" t="s">
        <v>954</v>
      </c>
      <c r="B64" s="7" t="e">
        <f>VLOOKUP(Table36[[#This Row],[Full Name]], [1]!all_people5[#Data], 53, 0)</f>
        <v>#N/A</v>
      </c>
      <c r="C64" s="8" t="s">
        <v>955</v>
      </c>
      <c r="D64" s="8" t="s">
        <v>956</v>
      </c>
      <c r="E64" s="8" t="s">
        <v>957</v>
      </c>
      <c r="F64" s="8" t="s">
        <v>408</v>
      </c>
      <c r="G64" s="8" t="s">
        <v>526</v>
      </c>
      <c r="H64" s="8" t="s">
        <v>8617</v>
      </c>
      <c r="I64" s="7" t="str">
        <f>VLOOKUP(Table36[[#This Row],[Reports to Person]], [1]!all_people[#All], 2, 0)</f>
        <v>476543935</v>
      </c>
      <c r="J64" s="8" t="s">
        <v>8618</v>
      </c>
      <c r="K64" s="8" t="str">
        <f>VLOOKUP(Table36[[#This Row],[Works for Corrected Majority]],[1]!Table1[#Data],2,0)</f>
        <v>558451598</v>
      </c>
      <c r="L64" s="8" t="s">
        <v>8618</v>
      </c>
      <c r="M64" s="7" t="str">
        <f>VLOOKUP(Table36[[#This Row],[Works for Group -OLD]], [1]!all_groups[#All], 2, 0)</f>
        <v>558451598</v>
      </c>
      <c r="N64" s="6" t="s">
        <v>63</v>
      </c>
      <c r="O64" s="6" t="s">
        <v>62</v>
      </c>
      <c r="P64" s="6" t="s">
        <v>69</v>
      </c>
      <c r="Q64" s="7"/>
      <c r="R64" s="9" t="s">
        <v>8629</v>
      </c>
      <c r="S64" s="9" t="s">
        <v>8620</v>
      </c>
      <c r="T64" s="9" t="s">
        <v>8509</v>
      </c>
      <c r="U64" s="9" t="s">
        <v>8630</v>
      </c>
      <c r="V64" s="9" t="s">
        <v>8501</v>
      </c>
      <c r="W64" s="4"/>
      <c r="AI64" s="4"/>
      <c r="AJ64" s="4"/>
      <c r="AK64" s="4"/>
    </row>
    <row r="65" spans="1:37" x14ac:dyDescent="0.2">
      <c r="A65" s="6" t="s">
        <v>4544</v>
      </c>
      <c r="B65" s="7" t="str">
        <f>VLOOKUP(Table36[[#This Row],[Full Name]], [1]!all_people5[#Data], 53, 0)</f>
        <v>Bergin</v>
      </c>
      <c r="C65" s="8" t="s">
        <v>4545</v>
      </c>
      <c r="D65" s="8" t="s">
        <v>4546</v>
      </c>
      <c r="E65" s="8" t="s">
        <v>521</v>
      </c>
      <c r="F65" s="8" t="s">
        <v>408</v>
      </c>
      <c r="G65" s="8" t="s">
        <v>526</v>
      </c>
      <c r="H65" s="8" t="s">
        <v>2358</v>
      </c>
      <c r="I65" s="7" t="str">
        <f>VLOOKUP(Table36[[#This Row],[Reports to Person]], [1]!all_people[#All], 2, 0)</f>
        <v>476543796</v>
      </c>
      <c r="J65" s="8" t="s">
        <v>8631</v>
      </c>
      <c r="K65" s="8" t="str">
        <f>VLOOKUP(Table36[[#This Row],[Works for Corrected Majority]],[1]!Table1[#Data],2,0)</f>
        <v>476549667</v>
      </c>
      <c r="L65" s="8" t="s">
        <v>8631</v>
      </c>
      <c r="M65" s="7" t="str">
        <f>VLOOKUP(Table36[[#This Row],[Works for Group -OLD]], [1]!all_groups[#All], 2, 0)</f>
        <v>476549667</v>
      </c>
      <c r="N65" s="6" t="s">
        <v>63</v>
      </c>
      <c r="O65" s="6" t="s">
        <v>62</v>
      </c>
      <c r="P65" s="6" t="s">
        <v>69</v>
      </c>
      <c r="Q65" s="7"/>
      <c r="R65" s="9" t="s">
        <v>8632</v>
      </c>
      <c r="S65" s="9" t="s">
        <v>8633</v>
      </c>
      <c r="T65" s="9" t="s">
        <v>8634</v>
      </c>
      <c r="U65" s="9" t="s">
        <v>8507</v>
      </c>
      <c r="V65" s="9" t="s">
        <v>8501</v>
      </c>
      <c r="W65" s="4"/>
      <c r="AI65" s="4"/>
      <c r="AJ65" s="4"/>
      <c r="AK65" s="4"/>
    </row>
    <row r="66" spans="1:37" x14ac:dyDescent="0.2">
      <c r="A66" s="6" t="s">
        <v>4533</v>
      </c>
      <c r="B66" s="7" t="str">
        <f>VLOOKUP(Table36[[#This Row],[Full Name]], [1]!all_people5[#Data], 53, 0)</f>
        <v>Savino</v>
      </c>
      <c r="C66" s="8" t="s">
        <v>4534</v>
      </c>
      <c r="D66" s="8" t="s">
        <v>4535</v>
      </c>
      <c r="E66" s="8" t="s">
        <v>375</v>
      </c>
      <c r="F66" s="8" t="s">
        <v>408</v>
      </c>
      <c r="G66" s="8" t="s">
        <v>526</v>
      </c>
      <c r="H66" s="8" t="s">
        <v>2358</v>
      </c>
      <c r="I66" s="7" t="str">
        <f>VLOOKUP(Table36[[#This Row],[Reports to Person]], [1]!all_people[#All], 2, 0)</f>
        <v>476543796</v>
      </c>
      <c r="J66" s="8" t="s">
        <v>8631</v>
      </c>
      <c r="K66" s="8" t="str">
        <f>VLOOKUP(Table36[[#This Row],[Works for Corrected Majority]],[1]!Table1[#Data],2,0)</f>
        <v>476549667</v>
      </c>
      <c r="L66" s="8" t="s">
        <v>8631</v>
      </c>
      <c r="M66" s="7" t="str">
        <f>VLOOKUP(Table36[[#This Row],[Works for Group -OLD]], [1]!all_groups[#All], 2, 0)</f>
        <v>476549667</v>
      </c>
      <c r="N66" s="6" t="s">
        <v>63</v>
      </c>
      <c r="O66" s="6" t="s">
        <v>62</v>
      </c>
      <c r="P66" s="6" t="s">
        <v>69</v>
      </c>
      <c r="Q66" s="7"/>
      <c r="R66" s="9" t="s">
        <v>8635</v>
      </c>
      <c r="S66" s="9" t="s">
        <v>8633</v>
      </c>
      <c r="T66" s="9" t="s">
        <v>8634</v>
      </c>
      <c r="U66" s="9" t="s">
        <v>8544</v>
      </c>
      <c r="V66" s="9" t="s">
        <v>8501</v>
      </c>
      <c r="W66" s="4"/>
      <c r="AI66" s="4"/>
      <c r="AJ66" s="4"/>
      <c r="AK66" s="4"/>
    </row>
    <row r="67" spans="1:37" x14ac:dyDescent="0.2">
      <c r="A67" s="6" t="s">
        <v>4713</v>
      </c>
      <c r="B67" s="7" t="str">
        <f>VLOOKUP(Table36[[#This Row],[Full Name]], [1]!all_people5[#Data], 53, 0)</f>
        <v>Dicocco</v>
      </c>
      <c r="C67" s="8" t="s">
        <v>4714</v>
      </c>
      <c r="D67" s="8" t="s">
        <v>4715</v>
      </c>
      <c r="E67" s="8" t="s">
        <v>2663</v>
      </c>
      <c r="F67" s="8" t="s">
        <v>408</v>
      </c>
      <c r="G67" s="8" t="s">
        <v>526</v>
      </c>
      <c r="H67" s="8" t="s">
        <v>2358</v>
      </c>
      <c r="I67" s="7" t="str">
        <f>VLOOKUP(Table36[[#This Row],[Reports to Person]], [1]!all_people[#All], 2, 0)</f>
        <v>476543796</v>
      </c>
      <c r="J67" s="8" t="s">
        <v>8631</v>
      </c>
      <c r="K67" s="8" t="str">
        <f>VLOOKUP(Table36[[#This Row],[Works for Corrected Majority]],[1]!Table1[#Data],2,0)</f>
        <v>476549667</v>
      </c>
      <c r="L67" s="8" t="s">
        <v>8631</v>
      </c>
      <c r="M67" s="7" t="str">
        <f>VLOOKUP(Table36[[#This Row],[Works for Group -OLD]], [1]!all_groups[#All], 2, 0)</f>
        <v>476549667</v>
      </c>
      <c r="N67" s="6" t="s">
        <v>63</v>
      </c>
      <c r="O67" s="6" t="s">
        <v>62</v>
      </c>
      <c r="P67" s="6" t="s">
        <v>69</v>
      </c>
      <c r="Q67" s="7"/>
      <c r="R67" s="9" t="s">
        <v>8636</v>
      </c>
      <c r="S67" s="9" t="s">
        <v>8633</v>
      </c>
      <c r="T67" s="9" t="s">
        <v>8634</v>
      </c>
      <c r="U67" s="9" t="s">
        <v>8532</v>
      </c>
      <c r="V67" s="9" t="s">
        <v>8501</v>
      </c>
      <c r="W67" s="4"/>
      <c r="AI67" s="4"/>
      <c r="AJ67" s="4"/>
      <c r="AK67" s="4"/>
    </row>
    <row r="68" spans="1:37" x14ac:dyDescent="0.2">
      <c r="A68" s="6" t="s">
        <v>4374</v>
      </c>
      <c r="B68" s="7" t="str">
        <f>VLOOKUP(Table36[[#This Row],[Full Name]], [1]!all_people5[#Data], 53, 0)</f>
        <v>Maddalla</v>
      </c>
      <c r="C68" s="8" t="s">
        <v>4375</v>
      </c>
      <c r="D68" s="8" t="s">
        <v>4376</v>
      </c>
      <c r="E68" s="8" t="s">
        <v>4377</v>
      </c>
      <c r="F68" s="8" t="s">
        <v>408</v>
      </c>
      <c r="G68" s="8" t="s">
        <v>407</v>
      </c>
      <c r="H68" s="8" t="s">
        <v>8637</v>
      </c>
      <c r="I68" s="7" t="str">
        <f>VLOOKUP(Table36[[#This Row],[Reports to Person]], [1]!all_people[#All], 2, 0)</f>
        <v>476544861</v>
      </c>
      <c r="J68" s="8" t="s">
        <v>8638</v>
      </c>
      <c r="K68" s="8" t="str">
        <f>VLOOKUP(Table36[[#This Row],[Works for Corrected Majority]],[1]!Table1[#Data],2,0)</f>
        <v>476549669</v>
      </c>
      <c r="L68" s="8" t="s">
        <v>8638</v>
      </c>
      <c r="M68" s="7" t="str">
        <f>VLOOKUP(Table36[[#This Row],[Works for Group -OLD]], [1]!all_groups[#All], 2, 0)</f>
        <v>476549669</v>
      </c>
      <c r="N68" s="6" t="s">
        <v>63</v>
      </c>
      <c r="O68" s="6" t="s">
        <v>62</v>
      </c>
      <c r="P68" s="6" t="s">
        <v>69</v>
      </c>
      <c r="Q68" s="7"/>
      <c r="R68" s="9" t="s">
        <v>8639</v>
      </c>
      <c r="S68" s="9" t="s">
        <v>8640</v>
      </c>
      <c r="T68" s="9" t="s">
        <v>8512</v>
      </c>
      <c r="U68" s="9" t="s">
        <v>8641</v>
      </c>
      <c r="V68" s="9" t="s">
        <v>8501</v>
      </c>
      <c r="W68" s="4"/>
      <c r="AI68" s="4"/>
      <c r="AJ68" s="4"/>
      <c r="AK68" s="4"/>
    </row>
    <row r="69" spans="1:37" x14ac:dyDescent="0.2">
      <c r="A69" s="6" t="s">
        <v>4606</v>
      </c>
      <c r="B69" s="7" t="str">
        <f>VLOOKUP(Table36[[#This Row],[Full Name]], [1]!all_people5[#Data], 53, 0)</f>
        <v>Gronemeier</v>
      </c>
      <c r="C69" s="8" t="s">
        <v>4607</v>
      </c>
      <c r="D69" s="8" t="s">
        <v>4608</v>
      </c>
      <c r="E69" s="8" t="s">
        <v>4609</v>
      </c>
      <c r="F69" s="8" t="s">
        <v>408</v>
      </c>
      <c r="G69" s="8" t="s">
        <v>526</v>
      </c>
      <c r="H69" s="8" t="s">
        <v>8637</v>
      </c>
      <c r="I69" s="7" t="str">
        <f>VLOOKUP(Table36[[#This Row],[Reports to Person]], [1]!all_people[#All], 2, 0)</f>
        <v>476544861</v>
      </c>
      <c r="J69" s="8" t="s">
        <v>8638</v>
      </c>
      <c r="K69" s="8" t="str">
        <f>VLOOKUP(Table36[[#This Row],[Works for Corrected Majority]],[1]!Table1[#Data],2,0)</f>
        <v>476549669</v>
      </c>
      <c r="L69" s="8" t="s">
        <v>8638</v>
      </c>
      <c r="M69" s="7" t="str">
        <f>VLOOKUP(Table36[[#This Row],[Works for Group -OLD]], [1]!all_groups[#All], 2, 0)</f>
        <v>476549669</v>
      </c>
      <c r="N69" s="6" t="s">
        <v>63</v>
      </c>
      <c r="O69" s="6" t="s">
        <v>62</v>
      </c>
      <c r="P69" s="6" t="s">
        <v>69</v>
      </c>
      <c r="Q69" s="7"/>
      <c r="R69" s="9" t="s">
        <v>8642</v>
      </c>
      <c r="S69" s="9" t="s">
        <v>8640</v>
      </c>
      <c r="T69" s="9" t="s">
        <v>8643</v>
      </c>
      <c r="U69" s="9" t="s">
        <v>8644</v>
      </c>
      <c r="V69" s="9" t="s">
        <v>8501</v>
      </c>
      <c r="W69" s="4"/>
      <c r="AI69" s="4"/>
      <c r="AJ69" s="4"/>
      <c r="AK69" s="4"/>
    </row>
    <row r="70" spans="1:37" x14ac:dyDescent="0.2">
      <c r="A70" s="6" t="s">
        <v>4370</v>
      </c>
      <c r="B70" s="7" t="str">
        <f>VLOOKUP(Table36[[#This Row],[Full Name]], [1]!all_people5[#Data], 53, 0)</f>
        <v>Aumick</v>
      </c>
      <c r="C70" s="8" t="s">
        <v>3203</v>
      </c>
      <c r="D70" s="8" t="s">
        <v>4371</v>
      </c>
      <c r="E70" s="8" t="s">
        <v>867</v>
      </c>
      <c r="F70" s="8" t="s">
        <v>408</v>
      </c>
      <c r="G70" s="8" t="s">
        <v>526</v>
      </c>
      <c r="H70" s="8" t="s">
        <v>8637</v>
      </c>
      <c r="I70" s="7" t="str">
        <f>VLOOKUP(Table36[[#This Row],[Reports to Person]], [1]!all_people[#All], 2, 0)</f>
        <v>476544861</v>
      </c>
      <c r="J70" s="8" t="s">
        <v>8638</v>
      </c>
      <c r="K70" s="8" t="str">
        <f>VLOOKUP(Table36[[#This Row],[Works for Corrected Majority]],[1]!Table1[#Data],2,0)</f>
        <v>476549669</v>
      </c>
      <c r="L70" s="8" t="s">
        <v>8638</v>
      </c>
      <c r="M70" s="7" t="str">
        <f>VLOOKUP(Table36[[#This Row],[Works for Group -OLD]], [1]!all_groups[#All], 2, 0)</f>
        <v>476549669</v>
      </c>
      <c r="N70" s="6" t="s">
        <v>63</v>
      </c>
      <c r="O70" s="6" t="s">
        <v>62</v>
      </c>
      <c r="P70" s="6" t="s">
        <v>69</v>
      </c>
      <c r="Q70" s="7"/>
      <c r="R70" s="9" t="s">
        <v>8645</v>
      </c>
      <c r="S70" s="9" t="s">
        <v>8640</v>
      </c>
      <c r="T70" s="9" t="s">
        <v>8643</v>
      </c>
      <c r="U70" s="9" t="s">
        <v>8646</v>
      </c>
      <c r="V70" s="9" t="s">
        <v>8501</v>
      </c>
      <c r="W70" s="4"/>
      <c r="AI70" s="4"/>
      <c r="AJ70" s="4"/>
      <c r="AK70" s="4"/>
    </row>
    <row r="71" spans="1:37" x14ac:dyDescent="0.2">
      <c r="A71" s="6" t="s">
        <v>4365</v>
      </c>
      <c r="B71" s="7" t="str">
        <f>VLOOKUP(Table36[[#This Row],[Full Name]], [1]!all_people5[#Data], 53, 0)</f>
        <v>Fillgrove</v>
      </c>
      <c r="C71" s="8" t="s">
        <v>4366</v>
      </c>
      <c r="D71" s="8" t="s">
        <v>4367</v>
      </c>
      <c r="E71" s="8" t="s">
        <v>3310</v>
      </c>
      <c r="F71" s="8" t="s">
        <v>408</v>
      </c>
      <c r="G71" s="8" t="s">
        <v>526</v>
      </c>
      <c r="H71" s="8" t="s">
        <v>8637</v>
      </c>
      <c r="I71" s="7" t="str">
        <f>VLOOKUP(Table36[[#This Row],[Reports to Person]], [1]!all_people[#All], 2, 0)</f>
        <v>476544861</v>
      </c>
      <c r="J71" s="8" t="s">
        <v>8638</v>
      </c>
      <c r="K71" s="8" t="str">
        <f>VLOOKUP(Table36[[#This Row],[Works for Corrected Majority]],[1]!Table1[#Data],2,0)</f>
        <v>476549669</v>
      </c>
      <c r="L71" s="8" t="s">
        <v>8638</v>
      </c>
      <c r="M71" s="7" t="str">
        <f>VLOOKUP(Table36[[#This Row],[Works for Group -OLD]], [1]!all_groups[#All], 2, 0)</f>
        <v>476549669</v>
      </c>
      <c r="N71" s="6" t="s">
        <v>63</v>
      </c>
      <c r="O71" s="6" t="s">
        <v>62</v>
      </c>
      <c r="P71" s="6" t="s">
        <v>69</v>
      </c>
      <c r="Q71" s="7"/>
      <c r="R71" s="9" t="s">
        <v>8647</v>
      </c>
      <c r="S71" s="9" t="s">
        <v>8640</v>
      </c>
      <c r="T71" s="9" t="s">
        <v>8643</v>
      </c>
      <c r="U71" s="9" t="s">
        <v>8648</v>
      </c>
      <c r="V71" s="9" t="s">
        <v>8501</v>
      </c>
      <c r="W71" s="4"/>
      <c r="AI71" s="4"/>
      <c r="AJ71" s="4"/>
      <c r="AK71" s="4"/>
    </row>
    <row r="72" spans="1:37" x14ac:dyDescent="0.2">
      <c r="A72" s="6" t="s">
        <v>4361</v>
      </c>
      <c r="B72" s="7" t="str">
        <f>VLOOKUP(Table36[[#This Row],[Full Name]], [1]!all_people5[#Data], 53, 0)</f>
        <v>Culbertson</v>
      </c>
      <c r="C72" s="8" t="s">
        <v>3545</v>
      </c>
      <c r="D72" s="8" t="s">
        <v>4362</v>
      </c>
      <c r="E72" s="8" t="s">
        <v>434</v>
      </c>
      <c r="F72" s="8" t="s">
        <v>408</v>
      </c>
      <c r="G72" s="8" t="s">
        <v>526</v>
      </c>
      <c r="H72" s="8" t="s">
        <v>8637</v>
      </c>
      <c r="I72" s="7" t="str">
        <f>VLOOKUP(Table36[[#This Row],[Reports to Person]], [1]!all_people[#All], 2, 0)</f>
        <v>476544861</v>
      </c>
      <c r="J72" s="8" t="s">
        <v>8638</v>
      </c>
      <c r="K72" s="8" t="str">
        <f>VLOOKUP(Table36[[#This Row],[Works for Corrected Majority]],[1]!Table1[#Data],2,0)</f>
        <v>476549669</v>
      </c>
      <c r="L72" s="8" t="s">
        <v>8638</v>
      </c>
      <c r="M72" s="7" t="str">
        <f>VLOOKUP(Table36[[#This Row],[Works for Group -OLD]], [1]!all_groups[#All], 2, 0)</f>
        <v>476549669</v>
      </c>
      <c r="N72" s="6" t="s">
        <v>63</v>
      </c>
      <c r="O72" s="6" t="s">
        <v>62</v>
      </c>
      <c r="P72" s="6" t="s">
        <v>69</v>
      </c>
      <c r="Q72" s="7"/>
      <c r="R72" s="9" t="s">
        <v>8649</v>
      </c>
      <c r="S72" s="9" t="s">
        <v>8640</v>
      </c>
      <c r="T72" s="9" t="s">
        <v>8643</v>
      </c>
      <c r="U72" s="9" t="s">
        <v>8515</v>
      </c>
      <c r="V72" s="9" t="s">
        <v>8501</v>
      </c>
      <c r="W72" s="4"/>
      <c r="AI72" s="4"/>
      <c r="AJ72" s="4"/>
      <c r="AK72" s="4"/>
    </row>
    <row r="73" spans="1:37" x14ac:dyDescent="0.2">
      <c r="A73" s="6" t="s">
        <v>2095</v>
      </c>
      <c r="B73" s="7" t="str">
        <f>VLOOKUP(Table36[[#This Row],[Full Name]], [1]!all_people5[#Data], 53, 0)</f>
        <v>Eberth</v>
      </c>
      <c r="C73" s="8" t="s">
        <v>2096</v>
      </c>
      <c r="D73" s="8" t="s">
        <v>2097</v>
      </c>
      <c r="E73" s="8" t="s">
        <v>2098</v>
      </c>
      <c r="F73" s="8" t="s">
        <v>408</v>
      </c>
      <c r="G73" s="8" t="s">
        <v>526</v>
      </c>
      <c r="H73" s="8" t="s">
        <v>8637</v>
      </c>
      <c r="I73" s="7" t="str">
        <f>VLOOKUP(Table36[[#This Row],[Reports to Person]], [1]!all_people[#All], 2, 0)</f>
        <v>476544861</v>
      </c>
      <c r="J73" s="8" t="s">
        <v>8638</v>
      </c>
      <c r="K73" s="8" t="str">
        <f>VLOOKUP(Table36[[#This Row],[Works for Corrected Majority]],[1]!Table1[#Data],2,0)</f>
        <v>476549669</v>
      </c>
      <c r="L73" s="8" t="s">
        <v>8638</v>
      </c>
      <c r="M73" s="7" t="str">
        <f>VLOOKUP(Table36[[#This Row],[Works for Group -OLD]], [1]!all_groups[#All], 2, 0)</f>
        <v>476549669</v>
      </c>
      <c r="N73" s="6" t="s">
        <v>63</v>
      </c>
      <c r="O73" s="6" t="s">
        <v>62</v>
      </c>
      <c r="P73" s="6" t="s">
        <v>69</v>
      </c>
      <c r="Q73" s="7"/>
      <c r="R73" s="9" t="s">
        <v>8650</v>
      </c>
      <c r="S73" s="9" t="s">
        <v>8640</v>
      </c>
      <c r="T73" s="9" t="s">
        <v>8643</v>
      </c>
      <c r="U73" s="9" t="s">
        <v>8651</v>
      </c>
      <c r="V73" s="9" t="s">
        <v>8501</v>
      </c>
      <c r="W73" s="4"/>
      <c r="AI73" s="4"/>
      <c r="AJ73" s="4"/>
      <c r="AK73" s="4"/>
    </row>
    <row r="74" spans="1:37" x14ac:dyDescent="0.2">
      <c r="A74" s="6" t="s">
        <v>4063</v>
      </c>
      <c r="B74" s="7" t="str">
        <f>VLOOKUP(Table36[[#This Row],[Full Name]], [1]!all_people5[#Data], 53, 0)</f>
        <v>Sorbero</v>
      </c>
      <c r="C74" s="8" t="s">
        <v>2705</v>
      </c>
      <c r="D74" s="8" t="s">
        <v>4064</v>
      </c>
      <c r="E74" s="8" t="s">
        <v>426</v>
      </c>
      <c r="F74" s="8" t="s">
        <v>408</v>
      </c>
      <c r="G74" s="8" t="s">
        <v>407</v>
      </c>
      <c r="H74" s="8" t="s">
        <v>8637</v>
      </c>
      <c r="I74" s="7" t="str">
        <f>VLOOKUP(Table36[[#This Row],[Reports to Person]], [1]!all_people[#All], 2, 0)</f>
        <v>476544861</v>
      </c>
      <c r="J74" s="8" t="s">
        <v>8638</v>
      </c>
      <c r="K74" s="8" t="str">
        <f>VLOOKUP(Table36[[#This Row],[Works for Corrected Majority]],[1]!Table1[#Data],2,0)</f>
        <v>476549669</v>
      </c>
      <c r="L74" s="8" t="s">
        <v>8638</v>
      </c>
      <c r="M74" s="7" t="str">
        <f>VLOOKUP(Table36[[#This Row],[Works for Group -OLD]], [1]!all_groups[#All], 2, 0)</f>
        <v>476549669</v>
      </c>
      <c r="N74" s="6" t="s">
        <v>63</v>
      </c>
      <c r="O74" s="6" t="s">
        <v>62</v>
      </c>
      <c r="P74" s="6" t="s">
        <v>69</v>
      </c>
      <c r="Q74" s="7"/>
      <c r="R74" s="9" t="s">
        <v>8652</v>
      </c>
      <c r="S74" s="9" t="s">
        <v>8640</v>
      </c>
      <c r="T74" s="9" t="s">
        <v>8512</v>
      </c>
      <c r="U74" s="9" t="s">
        <v>8549</v>
      </c>
      <c r="V74" s="9" t="s">
        <v>8501</v>
      </c>
      <c r="W74" s="4"/>
      <c r="AI74" s="4"/>
      <c r="AJ74" s="4"/>
      <c r="AK74" s="4"/>
    </row>
    <row r="75" spans="1:37" x14ac:dyDescent="0.2">
      <c r="A75" s="6" t="s">
        <v>4294</v>
      </c>
      <c r="B75" s="7" t="str">
        <f>VLOOKUP(Table36[[#This Row],[Full Name]], [1]!all_people5[#Data], 53, 0)</f>
        <v>Schmidt</v>
      </c>
      <c r="C75" s="8" t="s">
        <v>4295</v>
      </c>
      <c r="D75" s="8" t="s">
        <v>4296</v>
      </c>
      <c r="E75" s="8" t="s">
        <v>2974</v>
      </c>
      <c r="F75" s="8" t="s">
        <v>408</v>
      </c>
      <c r="G75" s="8" t="s">
        <v>526</v>
      </c>
      <c r="H75" s="8" t="s">
        <v>8637</v>
      </c>
      <c r="I75" s="7" t="str">
        <f>VLOOKUP(Table36[[#This Row],[Reports to Person]], [1]!all_people[#All], 2, 0)</f>
        <v>476544861</v>
      </c>
      <c r="J75" s="8" t="s">
        <v>8638</v>
      </c>
      <c r="K75" s="8" t="str">
        <f>VLOOKUP(Table36[[#This Row],[Works for Corrected Majority]],[1]!Table1[#Data],2,0)</f>
        <v>476549669</v>
      </c>
      <c r="L75" s="8" t="s">
        <v>8638</v>
      </c>
      <c r="M75" s="7" t="str">
        <f>VLOOKUP(Table36[[#This Row],[Works for Group -OLD]], [1]!all_groups[#All], 2, 0)</f>
        <v>476549669</v>
      </c>
      <c r="N75" s="6" t="s">
        <v>63</v>
      </c>
      <c r="O75" s="6" t="s">
        <v>62</v>
      </c>
      <c r="P75" s="6" t="s">
        <v>69</v>
      </c>
      <c r="Q75" s="7"/>
      <c r="R75" s="9" t="s">
        <v>8653</v>
      </c>
      <c r="S75" s="9" t="s">
        <v>8640</v>
      </c>
      <c r="T75" s="9" t="s">
        <v>8643</v>
      </c>
      <c r="U75" s="9" t="s">
        <v>8654</v>
      </c>
      <c r="V75" s="9" t="s">
        <v>8501</v>
      </c>
      <c r="W75" s="4"/>
      <c r="AI75" s="4"/>
      <c r="AJ75" s="4"/>
      <c r="AK75" s="4"/>
    </row>
    <row r="76" spans="1:37" x14ac:dyDescent="0.2">
      <c r="A76" s="6" t="s">
        <v>4539</v>
      </c>
      <c r="B76" s="7" t="str">
        <f>VLOOKUP(Table36[[#This Row],[Full Name]], [1]!all_people5[#Data], 53, 0)</f>
        <v>Stimson</v>
      </c>
      <c r="C76" s="8" t="s">
        <v>4540</v>
      </c>
      <c r="D76" s="8" t="s">
        <v>4541</v>
      </c>
      <c r="E76" s="8" t="s">
        <v>676</v>
      </c>
      <c r="F76" s="8" t="s">
        <v>408</v>
      </c>
      <c r="G76" s="8" t="s">
        <v>526</v>
      </c>
      <c r="H76" s="8" t="s">
        <v>8637</v>
      </c>
      <c r="I76" s="7" t="str">
        <f>VLOOKUP(Table36[[#This Row],[Reports to Person]], [1]!all_people[#All], 2, 0)</f>
        <v>476544861</v>
      </c>
      <c r="J76" s="8" t="s">
        <v>8638</v>
      </c>
      <c r="K76" s="8" t="str">
        <f>VLOOKUP(Table36[[#This Row],[Works for Corrected Majority]],[1]!Table1[#Data],2,0)</f>
        <v>476549669</v>
      </c>
      <c r="L76" s="8" t="s">
        <v>8638</v>
      </c>
      <c r="M76" s="7" t="str">
        <f>VLOOKUP(Table36[[#This Row],[Works for Group -OLD]], [1]!all_groups[#All], 2, 0)</f>
        <v>476549669</v>
      </c>
      <c r="N76" s="6" t="s">
        <v>63</v>
      </c>
      <c r="O76" s="6" t="s">
        <v>62</v>
      </c>
      <c r="P76" s="6" t="s">
        <v>69</v>
      </c>
      <c r="Q76" s="7"/>
      <c r="R76" s="9" t="s">
        <v>8655</v>
      </c>
      <c r="S76" s="9" t="s">
        <v>8640</v>
      </c>
      <c r="T76" s="9" t="s">
        <v>8643</v>
      </c>
      <c r="U76" s="9" t="s">
        <v>8656</v>
      </c>
      <c r="V76" s="9" t="s">
        <v>8501</v>
      </c>
      <c r="W76" s="4"/>
      <c r="AI76" s="4"/>
      <c r="AJ76" s="4"/>
      <c r="AK76" s="4"/>
    </row>
    <row r="77" spans="1:37" x14ac:dyDescent="0.2">
      <c r="A77" s="6" t="s">
        <v>4289</v>
      </c>
      <c r="B77" s="7" t="str">
        <f>VLOOKUP(Table36[[#This Row],[Full Name]], [1]!all_people5[#Data], 53, 0)</f>
        <v>Muldowney</v>
      </c>
      <c r="C77" s="8" t="s">
        <v>4290</v>
      </c>
      <c r="D77" s="8" t="s">
        <v>4291</v>
      </c>
      <c r="E77" s="8" t="s">
        <v>878</v>
      </c>
      <c r="F77" s="8" t="s">
        <v>408</v>
      </c>
      <c r="G77" s="8" t="s">
        <v>526</v>
      </c>
      <c r="H77" s="8" t="s">
        <v>8637</v>
      </c>
      <c r="I77" s="7" t="str">
        <f>VLOOKUP(Table36[[#This Row],[Reports to Person]], [1]!all_people[#All], 2, 0)</f>
        <v>476544861</v>
      </c>
      <c r="J77" s="8" t="s">
        <v>8638</v>
      </c>
      <c r="K77" s="8" t="str">
        <f>VLOOKUP(Table36[[#This Row],[Works for Corrected Majority]],[1]!Table1[#Data],2,0)</f>
        <v>476549669</v>
      </c>
      <c r="L77" s="8" t="s">
        <v>8638</v>
      </c>
      <c r="M77" s="7" t="str">
        <f>VLOOKUP(Table36[[#This Row],[Works for Group -OLD]], [1]!all_groups[#All], 2, 0)</f>
        <v>476549669</v>
      </c>
      <c r="N77" s="6" t="s">
        <v>63</v>
      </c>
      <c r="O77" s="6" t="s">
        <v>62</v>
      </c>
      <c r="P77" s="6" t="s">
        <v>69</v>
      </c>
      <c r="Q77" s="7"/>
      <c r="R77" s="9" t="s">
        <v>8657</v>
      </c>
      <c r="S77" s="9" t="s">
        <v>8640</v>
      </c>
      <c r="T77" s="9" t="s">
        <v>8658</v>
      </c>
      <c r="U77" s="9" t="s">
        <v>8659</v>
      </c>
      <c r="V77" s="9" t="s">
        <v>8501</v>
      </c>
      <c r="W77" s="4"/>
      <c r="AI77" s="4"/>
      <c r="AJ77" s="4"/>
      <c r="AK77" s="4"/>
    </row>
    <row r="78" spans="1:37" x14ac:dyDescent="0.2">
      <c r="A78" s="6" t="s">
        <v>4468</v>
      </c>
      <c r="B78" s="7" t="str">
        <f>VLOOKUP(Table36[[#This Row],[Full Name]], [1]!all_people5[#Data], 53, 0)</f>
        <v>Vanstrom</v>
      </c>
      <c r="C78" s="8" t="s">
        <v>4469</v>
      </c>
      <c r="D78" s="8" t="s">
        <v>4470</v>
      </c>
      <c r="E78" s="8" t="s">
        <v>867</v>
      </c>
      <c r="F78" s="8" t="s">
        <v>408</v>
      </c>
      <c r="G78" s="8" t="s">
        <v>526</v>
      </c>
      <c r="H78" s="8" t="s">
        <v>8637</v>
      </c>
      <c r="I78" s="7" t="str">
        <f>VLOOKUP(Table36[[#This Row],[Reports to Person]], [1]!all_people[#All], 2, 0)</f>
        <v>476544861</v>
      </c>
      <c r="J78" s="8" t="s">
        <v>8638</v>
      </c>
      <c r="K78" s="8" t="str">
        <f>VLOOKUP(Table36[[#This Row],[Works for Corrected Majority]],[1]!Table1[#Data],2,0)</f>
        <v>476549669</v>
      </c>
      <c r="L78" s="8" t="s">
        <v>8638</v>
      </c>
      <c r="M78" s="7" t="str">
        <f>VLOOKUP(Table36[[#This Row],[Works for Group -OLD]], [1]!all_groups[#All], 2, 0)</f>
        <v>476549669</v>
      </c>
      <c r="N78" s="6" t="s">
        <v>63</v>
      </c>
      <c r="O78" s="6" t="s">
        <v>62</v>
      </c>
      <c r="P78" s="6" t="s">
        <v>69</v>
      </c>
      <c r="Q78" s="7"/>
      <c r="R78" s="9" t="s">
        <v>8660</v>
      </c>
      <c r="S78" s="9" t="s">
        <v>8640</v>
      </c>
      <c r="T78" s="9" t="s">
        <v>8658</v>
      </c>
      <c r="U78" s="9" t="s">
        <v>8646</v>
      </c>
      <c r="V78" s="9" t="s">
        <v>8501</v>
      </c>
      <c r="W78" s="4"/>
      <c r="AI78" s="4"/>
      <c r="AJ78" s="4"/>
      <c r="AK78" s="4"/>
    </row>
    <row r="79" spans="1:37" x14ac:dyDescent="0.2">
      <c r="A79" s="6" t="s">
        <v>2354</v>
      </c>
      <c r="B79" s="7" t="str">
        <f>VLOOKUP(Table36[[#This Row],[Full Name]], [1]!all_people5[#Data], 53, 0)</f>
        <v>Hill</v>
      </c>
      <c r="C79" s="8" t="s">
        <v>2355</v>
      </c>
      <c r="D79" s="8" t="s">
        <v>543</v>
      </c>
      <c r="E79" s="8" t="s">
        <v>513</v>
      </c>
      <c r="F79" s="8" t="s">
        <v>408</v>
      </c>
      <c r="G79" s="8" t="s">
        <v>407</v>
      </c>
      <c r="H79" s="8" t="s">
        <v>8637</v>
      </c>
      <c r="I79" s="7" t="str">
        <f>VLOOKUP(Table36[[#This Row],[Reports to Person]], [1]!all_people[#All], 2, 0)</f>
        <v>476544861</v>
      </c>
      <c r="J79" s="8" t="s">
        <v>8638</v>
      </c>
      <c r="K79" s="8" t="str">
        <f>VLOOKUP(Table36[[#This Row],[Works for Corrected Majority]],[1]!Table1[#Data],2,0)</f>
        <v>476549669</v>
      </c>
      <c r="L79" s="8" t="s">
        <v>8638</v>
      </c>
      <c r="M79" s="7" t="str">
        <f>VLOOKUP(Table36[[#This Row],[Works for Group -OLD]], [1]!all_groups[#All], 2, 0)</f>
        <v>476549669</v>
      </c>
      <c r="N79" s="6" t="s">
        <v>63</v>
      </c>
      <c r="O79" s="6" t="s">
        <v>62</v>
      </c>
      <c r="P79" s="6" t="s">
        <v>69</v>
      </c>
      <c r="Q79" s="7"/>
      <c r="R79" s="9" t="s">
        <v>8661</v>
      </c>
      <c r="S79" s="9" t="s">
        <v>8640</v>
      </c>
      <c r="T79" s="9" t="s">
        <v>8512</v>
      </c>
      <c r="U79" s="9" t="s">
        <v>8570</v>
      </c>
      <c r="V79" s="9" t="s">
        <v>8501</v>
      </c>
      <c r="W79" s="4"/>
      <c r="AI79" s="4"/>
      <c r="AJ79" s="4"/>
      <c r="AK79" s="4"/>
    </row>
    <row r="80" spans="1:37" x14ac:dyDescent="0.2">
      <c r="A80" s="6" t="s">
        <v>2885</v>
      </c>
      <c r="B80" s="7" t="str">
        <f>VLOOKUP(Table36[[#This Row],[Full Name]], [1]!all_people5[#Data], 53, 0)</f>
        <v>Gonzalez</v>
      </c>
      <c r="C80" s="8" t="s">
        <v>2886</v>
      </c>
      <c r="D80" s="8" t="s">
        <v>2887</v>
      </c>
      <c r="E80" s="8" t="s">
        <v>2888</v>
      </c>
      <c r="F80" s="8" t="s">
        <v>408</v>
      </c>
      <c r="G80" s="8" t="s">
        <v>407</v>
      </c>
      <c r="H80" s="8" t="s">
        <v>8637</v>
      </c>
      <c r="I80" s="7" t="str">
        <f>VLOOKUP(Table36[[#This Row],[Reports to Person]], [1]!all_people[#All], 2, 0)</f>
        <v>476544861</v>
      </c>
      <c r="J80" s="8" t="s">
        <v>8638</v>
      </c>
      <c r="K80" s="8" t="str">
        <f>VLOOKUP(Table36[[#This Row],[Works for Corrected Majority]],[1]!Table1[#Data],2,0)</f>
        <v>476549669</v>
      </c>
      <c r="L80" s="8" t="s">
        <v>8638</v>
      </c>
      <c r="M80" s="7" t="str">
        <f>VLOOKUP(Table36[[#This Row],[Works for Group -OLD]], [1]!all_groups[#All], 2, 0)</f>
        <v>476549669</v>
      </c>
      <c r="N80" s="6" t="s">
        <v>63</v>
      </c>
      <c r="O80" s="6" t="s">
        <v>62</v>
      </c>
      <c r="P80" s="6" t="s">
        <v>69</v>
      </c>
      <c r="Q80" s="7"/>
      <c r="R80" s="9" t="s">
        <v>8662</v>
      </c>
      <c r="S80" s="9" t="s">
        <v>8640</v>
      </c>
      <c r="T80" s="9" t="s">
        <v>8512</v>
      </c>
      <c r="U80" s="9" t="s">
        <v>8663</v>
      </c>
      <c r="V80" s="9" t="s">
        <v>8501</v>
      </c>
      <c r="W80" s="4"/>
      <c r="AI80" s="4"/>
      <c r="AJ80" s="4"/>
      <c r="AK80" s="4"/>
    </row>
    <row r="81" spans="1:37" x14ac:dyDescent="0.2">
      <c r="A81" s="6" t="s">
        <v>2880</v>
      </c>
      <c r="B81" s="7" t="str">
        <f>VLOOKUP(Table36[[#This Row],[Full Name]], [1]!all_people5[#Data], 53, 0)</f>
        <v>Holcomb</v>
      </c>
      <c r="C81" s="8" t="s">
        <v>2881</v>
      </c>
      <c r="D81" s="8" t="s">
        <v>2882</v>
      </c>
      <c r="E81" s="8" t="s">
        <v>867</v>
      </c>
      <c r="F81" s="8" t="s">
        <v>408</v>
      </c>
      <c r="G81" s="8" t="s">
        <v>526</v>
      </c>
      <c r="H81" s="8" t="s">
        <v>8637</v>
      </c>
      <c r="I81" s="7" t="str">
        <f>VLOOKUP(Table36[[#This Row],[Reports to Person]], [1]!all_people[#All], 2, 0)</f>
        <v>476544861</v>
      </c>
      <c r="J81" s="8" t="s">
        <v>8638</v>
      </c>
      <c r="K81" s="8" t="str">
        <f>VLOOKUP(Table36[[#This Row],[Works for Corrected Majority]],[1]!Table1[#Data],2,0)</f>
        <v>476549669</v>
      </c>
      <c r="L81" s="8" t="s">
        <v>8638</v>
      </c>
      <c r="M81" s="7" t="str">
        <f>VLOOKUP(Table36[[#This Row],[Works for Group -OLD]], [1]!all_groups[#All], 2, 0)</f>
        <v>476549669</v>
      </c>
      <c r="N81" s="6" t="s">
        <v>63</v>
      </c>
      <c r="O81" s="6" t="s">
        <v>62</v>
      </c>
      <c r="P81" s="6" t="s">
        <v>69</v>
      </c>
      <c r="Q81" s="7"/>
      <c r="R81" s="9" t="s">
        <v>8664</v>
      </c>
      <c r="S81" s="9" t="s">
        <v>8640</v>
      </c>
      <c r="T81" s="9" t="s">
        <v>8658</v>
      </c>
      <c r="U81" s="9" t="s">
        <v>8646</v>
      </c>
      <c r="V81" s="9" t="s">
        <v>8501</v>
      </c>
      <c r="W81" s="4"/>
      <c r="AI81" s="4"/>
      <c r="AJ81" s="4"/>
      <c r="AK81" s="4"/>
    </row>
    <row r="82" spans="1:37" x14ac:dyDescent="0.2">
      <c r="A82" s="6" t="s">
        <v>4278</v>
      </c>
      <c r="B82" s="7" t="str">
        <f>VLOOKUP(Table36[[#This Row],[Full Name]], [1]!all_people5[#Data], 53, 0)</f>
        <v>Debrino</v>
      </c>
      <c r="C82" s="8" t="s">
        <v>2455</v>
      </c>
      <c r="D82" s="8" t="s">
        <v>4279</v>
      </c>
      <c r="E82" s="8" t="s">
        <v>4280</v>
      </c>
      <c r="F82" s="8" t="s">
        <v>408</v>
      </c>
      <c r="G82" s="8" t="s">
        <v>407</v>
      </c>
      <c r="H82" s="8" t="s">
        <v>8637</v>
      </c>
      <c r="I82" s="7" t="str">
        <f>VLOOKUP(Table36[[#This Row],[Reports to Person]], [1]!all_people[#All], 2, 0)</f>
        <v>476544861</v>
      </c>
      <c r="J82" s="8" t="s">
        <v>8638</v>
      </c>
      <c r="K82" s="8" t="str">
        <f>VLOOKUP(Table36[[#This Row],[Works for Corrected Majority]],[1]!Table1[#Data],2,0)</f>
        <v>476549669</v>
      </c>
      <c r="L82" s="8" t="s">
        <v>8638</v>
      </c>
      <c r="M82" s="7" t="str">
        <f>VLOOKUP(Table36[[#This Row],[Works for Group -OLD]], [1]!all_groups[#All], 2, 0)</f>
        <v>476549669</v>
      </c>
      <c r="N82" s="6" t="s">
        <v>63</v>
      </c>
      <c r="O82" s="6" t="s">
        <v>62</v>
      </c>
      <c r="P82" s="6" t="s">
        <v>69</v>
      </c>
      <c r="Q82" s="7"/>
      <c r="R82" s="9" t="s">
        <v>8665</v>
      </c>
      <c r="S82" s="9" t="s">
        <v>8640</v>
      </c>
      <c r="T82" s="9" t="s">
        <v>8512</v>
      </c>
      <c r="U82" s="9" t="s">
        <v>8666</v>
      </c>
      <c r="V82" s="9" t="s">
        <v>8501</v>
      </c>
      <c r="W82" s="4"/>
      <c r="AI82" s="4"/>
      <c r="AJ82" s="4"/>
      <c r="AK82" s="4"/>
    </row>
    <row r="83" spans="1:37" x14ac:dyDescent="0.2">
      <c r="A83" s="6" t="s">
        <v>2875</v>
      </c>
      <c r="B83" s="7" t="str">
        <f>VLOOKUP(Table36[[#This Row],[Full Name]], [1]!all_people5[#Data], 53, 0)</f>
        <v>Rowley</v>
      </c>
      <c r="C83" s="8" t="s">
        <v>2876</v>
      </c>
      <c r="D83" s="8" t="s">
        <v>2877</v>
      </c>
      <c r="E83" s="8" t="s">
        <v>867</v>
      </c>
      <c r="F83" s="8" t="s">
        <v>408</v>
      </c>
      <c r="G83" s="8" t="s">
        <v>526</v>
      </c>
      <c r="H83" s="8" t="s">
        <v>8637</v>
      </c>
      <c r="I83" s="7" t="str">
        <f>VLOOKUP(Table36[[#This Row],[Reports to Person]], [1]!all_people[#All], 2, 0)</f>
        <v>476544861</v>
      </c>
      <c r="J83" s="8" t="s">
        <v>8638</v>
      </c>
      <c r="K83" s="8" t="str">
        <f>VLOOKUP(Table36[[#This Row],[Works for Corrected Majority]],[1]!Table1[#Data],2,0)</f>
        <v>476549669</v>
      </c>
      <c r="L83" s="8" t="s">
        <v>8638</v>
      </c>
      <c r="M83" s="7" t="str">
        <f>VLOOKUP(Table36[[#This Row],[Works for Group -OLD]], [1]!all_groups[#All], 2, 0)</f>
        <v>476549669</v>
      </c>
      <c r="N83" s="6" t="s">
        <v>63</v>
      </c>
      <c r="O83" s="6" t="s">
        <v>62</v>
      </c>
      <c r="P83" s="6" t="s">
        <v>69</v>
      </c>
      <c r="Q83" s="7"/>
      <c r="R83" s="9" t="s">
        <v>8667</v>
      </c>
      <c r="S83" s="9" t="s">
        <v>8640</v>
      </c>
      <c r="T83" s="9" t="s">
        <v>8658</v>
      </c>
      <c r="U83" s="9" t="s">
        <v>8646</v>
      </c>
      <c r="V83" s="9" t="s">
        <v>8501</v>
      </c>
      <c r="W83" s="4"/>
      <c r="AI83" s="4"/>
      <c r="AJ83" s="4"/>
      <c r="AK83" s="4"/>
    </row>
    <row r="84" spans="1:37" x14ac:dyDescent="0.2">
      <c r="A84" s="6" t="s">
        <v>3919</v>
      </c>
      <c r="B84" s="7" t="str">
        <f>VLOOKUP(Table36[[#This Row],[Full Name]], [1]!all_people5[#Data], 53, 0)</f>
        <v>Berghela Jr</v>
      </c>
      <c r="C84" s="8" t="s">
        <v>3920</v>
      </c>
      <c r="D84" s="8" t="s">
        <v>3921</v>
      </c>
      <c r="E84" s="8" t="s">
        <v>3922</v>
      </c>
      <c r="F84" s="8" t="s">
        <v>64</v>
      </c>
      <c r="G84" s="8"/>
      <c r="H84" s="8"/>
      <c r="I84" s="7"/>
      <c r="J84" s="8" t="s">
        <v>2453</v>
      </c>
      <c r="K84" s="8" t="str">
        <f>VLOOKUP(Table36[[#This Row],[Works for Corrected Majority]],[1]!Table1[#Data],2,0)</f>
        <v>476549004</v>
      </c>
      <c r="L84" s="8" t="s">
        <v>2453</v>
      </c>
      <c r="M84" s="7" t="str">
        <f>VLOOKUP(Table36[[#This Row],[Works for Group -OLD]], [1]!all_groups[#All], 2, 0)</f>
        <v>476549004</v>
      </c>
      <c r="N84" s="6" t="s">
        <v>63</v>
      </c>
      <c r="O84" s="6" t="s">
        <v>62</v>
      </c>
      <c r="P84" s="6" t="s">
        <v>69</v>
      </c>
      <c r="Q84" s="7"/>
      <c r="R84" s="9" t="s">
        <v>8668</v>
      </c>
      <c r="S84" s="9" t="s">
        <v>8669</v>
      </c>
      <c r="T84" s="9" t="s">
        <v>8512</v>
      </c>
      <c r="U84" s="9" t="s">
        <v>8670</v>
      </c>
      <c r="V84" s="9" t="s">
        <v>8501</v>
      </c>
      <c r="W84" s="4"/>
      <c r="AI84" s="4"/>
      <c r="AJ84" s="4"/>
      <c r="AK84" s="4"/>
    </row>
    <row r="85" spans="1:37" x14ac:dyDescent="0.2">
      <c r="A85" s="6" t="s">
        <v>7413</v>
      </c>
      <c r="B85" s="7" t="str">
        <f>VLOOKUP(Table36[[#This Row],[Full Name]], [1]!all_people5[#Data], 53, 0)</f>
        <v>Tatko</v>
      </c>
      <c r="C85" s="8" t="s">
        <v>7414</v>
      </c>
      <c r="D85" s="8" t="s">
        <v>7415</v>
      </c>
      <c r="E85" s="8" t="s">
        <v>7416</v>
      </c>
      <c r="F85" s="8" t="s">
        <v>64</v>
      </c>
      <c r="G85" s="8"/>
      <c r="H85" s="8"/>
      <c r="I85" s="7"/>
      <c r="J85" s="8" t="s">
        <v>2453</v>
      </c>
      <c r="K85" s="8" t="str">
        <f>VLOOKUP(Table36[[#This Row],[Works for Corrected Majority]],[1]!Table1[#Data],2,0)</f>
        <v>476549004</v>
      </c>
      <c r="L85" s="8" t="s">
        <v>2453</v>
      </c>
      <c r="M85" s="7" t="str">
        <f>VLOOKUP(Table36[[#This Row],[Works for Group -OLD]], [1]!all_groups[#All], 2, 0)</f>
        <v>476549004</v>
      </c>
      <c r="N85" s="6" t="s">
        <v>63</v>
      </c>
      <c r="O85" s="6" t="s">
        <v>62</v>
      </c>
      <c r="P85" s="6" t="s">
        <v>69</v>
      </c>
      <c r="Q85" s="7"/>
      <c r="R85" s="9" t="s">
        <v>8671</v>
      </c>
      <c r="S85" s="9" t="s">
        <v>8669</v>
      </c>
      <c r="T85" s="9" t="s">
        <v>8512</v>
      </c>
      <c r="U85" s="9" t="s">
        <v>8672</v>
      </c>
      <c r="V85" s="9" t="s">
        <v>8501</v>
      </c>
      <c r="W85" s="4"/>
      <c r="AI85" s="4"/>
      <c r="AJ85" s="4"/>
      <c r="AK85" s="4"/>
    </row>
    <row r="86" spans="1:37" x14ac:dyDescent="0.2">
      <c r="A86" s="6" t="s">
        <v>2454</v>
      </c>
      <c r="B86" s="7" t="str">
        <f>VLOOKUP(Table36[[#This Row],[Full Name]], [1]!all_people5[#Data], 53, 0)</f>
        <v>Mcleod</v>
      </c>
      <c r="C86" s="8" t="s">
        <v>2455</v>
      </c>
      <c r="D86" s="8" t="s">
        <v>2456</v>
      </c>
      <c r="E86" s="8" t="s">
        <v>2457</v>
      </c>
      <c r="F86" s="8" t="s">
        <v>64</v>
      </c>
      <c r="G86" s="8"/>
      <c r="H86" s="8"/>
      <c r="I86" s="7"/>
      <c r="J86" s="8" t="s">
        <v>2453</v>
      </c>
      <c r="K86" s="8" t="str">
        <f>VLOOKUP(Table36[[#This Row],[Works for Corrected Majority]],[1]!Table1[#Data],2,0)</f>
        <v>476549004</v>
      </c>
      <c r="L86" s="8" t="s">
        <v>2453</v>
      </c>
      <c r="M86" s="7" t="str">
        <f>VLOOKUP(Table36[[#This Row],[Works for Group -OLD]], [1]!all_groups[#All], 2, 0)</f>
        <v>476549004</v>
      </c>
      <c r="N86" s="6" t="s">
        <v>63</v>
      </c>
      <c r="O86" s="6" t="s">
        <v>62</v>
      </c>
      <c r="P86" s="6" t="s">
        <v>69</v>
      </c>
      <c r="Q86" s="7"/>
      <c r="R86" s="9" t="s">
        <v>8673</v>
      </c>
      <c r="S86" s="9" t="s">
        <v>8669</v>
      </c>
      <c r="T86" s="9" t="s">
        <v>8512</v>
      </c>
      <c r="U86" s="9" t="s">
        <v>8674</v>
      </c>
      <c r="V86" s="9" t="s">
        <v>8501</v>
      </c>
      <c r="W86" s="4"/>
      <c r="AI86" s="4"/>
      <c r="AJ86" s="4"/>
      <c r="AK86" s="4"/>
    </row>
    <row r="87" spans="1:37" x14ac:dyDescent="0.2">
      <c r="A87" s="6" t="s">
        <v>7339</v>
      </c>
      <c r="B87" s="7" t="str">
        <f>VLOOKUP(Table36[[#This Row],[Full Name]], [1]!all_people5[#Data], 53, 0)</f>
        <v>Carrk Jr</v>
      </c>
      <c r="C87" s="8" t="s">
        <v>7340</v>
      </c>
      <c r="D87" s="8" t="s">
        <v>7341</v>
      </c>
      <c r="E87" s="8" t="s">
        <v>7342</v>
      </c>
      <c r="F87" s="8" t="s">
        <v>64</v>
      </c>
      <c r="G87" s="8"/>
      <c r="H87" s="8"/>
      <c r="I87" s="7"/>
      <c r="J87" s="8" t="s">
        <v>2453</v>
      </c>
      <c r="K87" s="8" t="str">
        <f>VLOOKUP(Table36[[#This Row],[Works for Corrected Majority]],[1]!Table1[#Data],2,0)</f>
        <v>476549004</v>
      </c>
      <c r="L87" s="8" t="s">
        <v>2453</v>
      </c>
      <c r="M87" s="7" t="str">
        <f>VLOOKUP(Table36[[#This Row],[Works for Group -OLD]], [1]!all_groups[#All], 2, 0)</f>
        <v>476549004</v>
      </c>
      <c r="N87" s="6" t="s">
        <v>63</v>
      </c>
      <c r="O87" s="6" t="s">
        <v>62</v>
      </c>
      <c r="P87" s="6" t="s">
        <v>69</v>
      </c>
      <c r="Q87" s="7"/>
      <c r="R87" s="9" t="s">
        <v>8675</v>
      </c>
      <c r="S87" s="9" t="s">
        <v>8669</v>
      </c>
      <c r="T87" s="9" t="s">
        <v>8512</v>
      </c>
      <c r="U87" s="9" t="s">
        <v>8676</v>
      </c>
      <c r="V87" s="9" t="s">
        <v>8501</v>
      </c>
      <c r="W87" s="4"/>
      <c r="AI87" s="4"/>
      <c r="AJ87" s="4"/>
      <c r="AK87" s="4"/>
    </row>
    <row r="88" spans="1:37" x14ac:dyDescent="0.2">
      <c r="A88" s="6" t="s">
        <v>7326</v>
      </c>
      <c r="B88" s="7" t="str">
        <f>VLOOKUP(Table36[[#This Row],[Full Name]], [1]!all_people5[#Data], 53, 0)</f>
        <v>Henne</v>
      </c>
      <c r="C88" s="8" t="s">
        <v>7327</v>
      </c>
      <c r="D88" s="8" t="s">
        <v>7328</v>
      </c>
      <c r="E88" s="8" t="s">
        <v>3480</v>
      </c>
      <c r="F88" s="8" t="s">
        <v>64</v>
      </c>
      <c r="G88" s="8"/>
      <c r="H88" s="8"/>
      <c r="I88" s="7"/>
      <c r="J88" s="8" t="s">
        <v>3476</v>
      </c>
      <c r="K88" s="8" t="str">
        <f>VLOOKUP(Table36[[#This Row],[Works for Corrected Majority]],[1]!Table1[#Data],2,0)</f>
        <v>476549005</v>
      </c>
      <c r="L88" s="8" t="s">
        <v>3476</v>
      </c>
      <c r="M88" s="7" t="str">
        <f>VLOOKUP(Table36[[#This Row],[Works for Group -OLD]], [1]!all_groups[#All], 2, 0)</f>
        <v>476549005</v>
      </c>
      <c r="N88" s="6" t="s">
        <v>63</v>
      </c>
      <c r="O88" s="6" t="s">
        <v>62</v>
      </c>
      <c r="P88" s="6" t="s">
        <v>69</v>
      </c>
      <c r="Q88" s="7"/>
      <c r="R88" s="9" t="s">
        <v>8677</v>
      </c>
      <c r="S88" s="9" t="s">
        <v>8678</v>
      </c>
      <c r="T88" s="9" t="s">
        <v>8512</v>
      </c>
      <c r="U88" s="9" t="s">
        <v>8679</v>
      </c>
      <c r="V88" s="9" t="s">
        <v>8501</v>
      </c>
      <c r="W88" s="4"/>
      <c r="AI88" s="4"/>
      <c r="AJ88" s="4"/>
      <c r="AK88" s="4"/>
    </row>
    <row r="89" spans="1:37" x14ac:dyDescent="0.2">
      <c r="A89" s="6" t="s">
        <v>7308</v>
      </c>
      <c r="B89" s="7" t="str">
        <f>VLOOKUP(Table36[[#This Row],[Full Name]], [1]!all_people5[#Data], 53, 0)</f>
        <v>Ruggles</v>
      </c>
      <c r="C89" s="8" t="s">
        <v>7309</v>
      </c>
      <c r="D89" s="8" t="s">
        <v>7310</v>
      </c>
      <c r="E89" s="8" t="s">
        <v>7311</v>
      </c>
      <c r="F89" s="8" t="s">
        <v>64</v>
      </c>
      <c r="G89" s="8"/>
      <c r="H89" s="8"/>
      <c r="I89" s="7"/>
      <c r="J89" s="8" t="s">
        <v>3476</v>
      </c>
      <c r="K89" s="8" t="str">
        <f>VLOOKUP(Table36[[#This Row],[Works for Corrected Majority]],[1]!Table1[#Data],2,0)</f>
        <v>476549005</v>
      </c>
      <c r="L89" s="8" t="s">
        <v>3476</v>
      </c>
      <c r="M89" s="7" t="str">
        <f>VLOOKUP(Table36[[#This Row],[Works for Group -OLD]], [1]!all_groups[#All], 2, 0)</f>
        <v>476549005</v>
      </c>
      <c r="N89" s="6" t="s">
        <v>63</v>
      </c>
      <c r="O89" s="6" t="s">
        <v>62</v>
      </c>
      <c r="P89" s="6" t="s">
        <v>69</v>
      </c>
      <c r="Q89" s="7"/>
      <c r="R89" s="9" t="s">
        <v>8680</v>
      </c>
      <c r="S89" s="9" t="s">
        <v>8678</v>
      </c>
      <c r="T89" s="9" t="s">
        <v>8512</v>
      </c>
      <c r="U89" s="9" t="s">
        <v>8681</v>
      </c>
      <c r="V89" s="9" t="s">
        <v>8501</v>
      </c>
      <c r="W89" s="4"/>
      <c r="AI89" s="4"/>
      <c r="AJ89" s="4"/>
      <c r="AK89" s="4"/>
    </row>
    <row r="90" spans="1:37" x14ac:dyDescent="0.2">
      <c r="A90" s="6" t="s">
        <v>7280</v>
      </c>
      <c r="B90" s="7" t="str">
        <f>VLOOKUP(Table36[[#This Row],[Full Name]], [1]!all_people5[#Data], 53, 0)</f>
        <v>Lilac</v>
      </c>
      <c r="C90" s="8" t="s">
        <v>7281</v>
      </c>
      <c r="D90" s="8" t="s">
        <v>7282</v>
      </c>
      <c r="E90" s="8" t="s">
        <v>3480</v>
      </c>
      <c r="F90" s="8" t="s">
        <v>64</v>
      </c>
      <c r="G90" s="8"/>
      <c r="H90" s="8"/>
      <c r="I90" s="7"/>
      <c r="J90" s="8" t="s">
        <v>3476</v>
      </c>
      <c r="K90" s="8" t="str">
        <f>VLOOKUP(Table36[[#This Row],[Works for Corrected Majority]],[1]!Table1[#Data],2,0)</f>
        <v>476549005</v>
      </c>
      <c r="L90" s="8" t="s">
        <v>3476</v>
      </c>
      <c r="M90" s="7" t="str">
        <f>VLOOKUP(Table36[[#This Row],[Works for Group -OLD]], [1]!all_groups[#All], 2, 0)</f>
        <v>476549005</v>
      </c>
      <c r="N90" s="6" t="s">
        <v>63</v>
      </c>
      <c r="O90" s="6" t="s">
        <v>62</v>
      </c>
      <c r="P90" s="6" t="s">
        <v>69</v>
      </c>
      <c r="Q90" s="7"/>
      <c r="R90" s="9" t="s">
        <v>8682</v>
      </c>
      <c r="S90" s="9" t="s">
        <v>8678</v>
      </c>
      <c r="T90" s="9" t="s">
        <v>8512</v>
      </c>
      <c r="U90" s="9" t="s">
        <v>8679</v>
      </c>
      <c r="V90" s="9" t="s">
        <v>8501</v>
      </c>
      <c r="W90" s="4"/>
      <c r="AI90" s="4"/>
      <c r="AJ90" s="4"/>
      <c r="AK90" s="4"/>
    </row>
    <row r="91" spans="1:37" x14ac:dyDescent="0.2">
      <c r="A91" s="6" t="s">
        <v>3491</v>
      </c>
      <c r="B91" s="7" t="str">
        <f>VLOOKUP(Table36[[#This Row],[Full Name]], [1]!all_people5[#Data], 53, 0)</f>
        <v>Dulong</v>
      </c>
      <c r="C91" s="8" t="s">
        <v>3492</v>
      </c>
      <c r="D91" s="8" t="s">
        <v>3493</v>
      </c>
      <c r="E91" s="8" t="s">
        <v>3494</v>
      </c>
      <c r="F91" s="8" t="s">
        <v>64</v>
      </c>
      <c r="G91" s="8"/>
      <c r="H91" s="8"/>
      <c r="I91" s="7"/>
      <c r="J91" s="8" t="s">
        <v>3476</v>
      </c>
      <c r="K91" s="8" t="str">
        <f>VLOOKUP(Table36[[#This Row],[Works for Corrected Majority]],[1]!Table1[#Data],2,0)</f>
        <v>476549005</v>
      </c>
      <c r="L91" s="8" t="s">
        <v>3476</v>
      </c>
      <c r="M91" s="7" t="str">
        <f>VLOOKUP(Table36[[#This Row],[Works for Group -OLD]], [1]!all_groups[#All], 2, 0)</f>
        <v>476549005</v>
      </c>
      <c r="N91" s="6" t="s">
        <v>63</v>
      </c>
      <c r="O91" s="6" t="s">
        <v>62</v>
      </c>
      <c r="P91" s="6" t="s">
        <v>69</v>
      </c>
      <c r="Q91" s="7"/>
      <c r="R91" s="9" t="s">
        <v>8683</v>
      </c>
      <c r="S91" s="9" t="s">
        <v>8678</v>
      </c>
      <c r="T91" s="9" t="s">
        <v>8512</v>
      </c>
      <c r="U91" s="9" t="s">
        <v>8684</v>
      </c>
      <c r="V91" s="9" t="s">
        <v>8501</v>
      </c>
      <c r="W91" s="4"/>
      <c r="AI91" s="4"/>
      <c r="AJ91" s="4"/>
      <c r="AK91" s="4"/>
    </row>
    <row r="92" spans="1:37" x14ac:dyDescent="0.2">
      <c r="A92" s="6" t="s">
        <v>7198</v>
      </c>
      <c r="B92" s="7" t="str">
        <f>VLOOKUP(Table36[[#This Row],[Full Name]], [1]!all_people5[#Data], 53, 0)</f>
        <v>Retajczyk</v>
      </c>
      <c r="C92" s="8" t="s">
        <v>7199</v>
      </c>
      <c r="D92" s="8" t="s">
        <v>7200</v>
      </c>
      <c r="E92" s="8" t="s">
        <v>7172</v>
      </c>
      <c r="F92" s="8" t="s">
        <v>64</v>
      </c>
      <c r="G92" s="8"/>
      <c r="H92" s="8"/>
      <c r="I92" s="7"/>
      <c r="J92" s="8" t="s">
        <v>3476</v>
      </c>
      <c r="K92" s="8" t="str">
        <f>VLOOKUP(Table36[[#This Row],[Works for Corrected Majority]],[1]!Table1[#Data],2,0)</f>
        <v>476549005</v>
      </c>
      <c r="L92" s="8" t="s">
        <v>3476</v>
      </c>
      <c r="M92" s="7" t="str">
        <f>VLOOKUP(Table36[[#This Row],[Works for Group -OLD]], [1]!all_groups[#All], 2, 0)</f>
        <v>476549005</v>
      </c>
      <c r="N92" s="6" t="s">
        <v>63</v>
      </c>
      <c r="O92" s="6" t="s">
        <v>62</v>
      </c>
      <c r="P92" s="6" t="s">
        <v>69</v>
      </c>
      <c r="Q92" s="7"/>
      <c r="R92" s="9" t="s">
        <v>8685</v>
      </c>
      <c r="S92" s="9" t="s">
        <v>8678</v>
      </c>
      <c r="T92" s="9" t="s">
        <v>8512</v>
      </c>
      <c r="U92" s="9" t="s">
        <v>8686</v>
      </c>
      <c r="V92" s="9" t="s">
        <v>8501</v>
      </c>
      <c r="W92" s="4"/>
      <c r="AI92" s="4"/>
      <c r="AJ92" s="4"/>
      <c r="AK92" s="4"/>
    </row>
    <row r="93" spans="1:37" x14ac:dyDescent="0.2">
      <c r="A93" s="6" t="s">
        <v>7175</v>
      </c>
      <c r="B93" s="7" t="str">
        <f>VLOOKUP(Table36[[#This Row],[Full Name]], [1]!all_people5[#Data], 53, 0)</f>
        <v>Carey</v>
      </c>
      <c r="C93" s="8" t="s">
        <v>5799</v>
      </c>
      <c r="D93" s="8" t="s">
        <v>7176</v>
      </c>
      <c r="E93" s="8" t="s">
        <v>7177</v>
      </c>
      <c r="F93" s="8" t="s">
        <v>64</v>
      </c>
      <c r="G93" s="8"/>
      <c r="H93" s="8"/>
      <c r="I93" s="7"/>
      <c r="J93" s="8" t="s">
        <v>3476</v>
      </c>
      <c r="K93" s="8" t="str">
        <f>VLOOKUP(Table36[[#This Row],[Works for Corrected Majority]],[1]!Table1[#Data],2,0)</f>
        <v>476549005</v>
      </c>
      <c r="L93" s="8" t="s">
        <v>3476</v>
      </c>
      <c r="M93" s="7" t="str">
        <f>VLOOKUP(Table36[[#This Row],[Works for Group -OLD]], [1]!all_groups[#All], 2, 0)</f>
        <v>476549005</v>
      </c>
      <c r="N93" s="6" t="s">
        <v>63</v>
      </c>
      <c r="O93" s="6" t="s">
        <v>62</v>
      </c>
      <c r="P93" s="6" t="s">
        <v>69</v>
      </c>
      <c r="Q93" s="7"/>
      <c r="R93" s="9" t="s">
        <v>8687</v>
      </c>
      <c r="S93" s="9" t="s">
        <v>8678</v>
      </c>
      <c r="T93" s="9" t="s">
        <v>8512</v>
      </c>
      <c r="U93" s="9" t="s">
        <v>8688</v>
      </c>
      <c r="V93" s="9" t="s">
        <v>8501</v>
      </c>
      <c r="W93" s="4"/>
      <c r="AI93" s="4"/>
      <c r="AJ93" s="4"/>
      <c r="AK93" s="4"/>
    </row>
    <row r="94" spans="1:37" x14ac:dyDescent="0.2">
      <c r="A94" s="6" t="s">
        <v>7161</v>
      </c>
      <c r="B94" s="7" t="str">
        <f>VLOOKUP(Table36[[#This Row],[Full Name]], [1]!all_people5[#Data], 53, 0)</f>
        <v>Tiberia</v>
      </c>
      <c r="C94" s="8" t="s">
        <v>838</v>
      </c>
      <c r="D94" s="8" t="s">
        <v>7162</v>
      </c>
      <c r="E94" s="8" t="s">
        <v>7163</v>
      </c>
      <c r="F94" s="8" t="s">
        <v>64</v>
      </c>
      <c r="G94" s="8"/>
      <c r="H94" s="8"/>
      <c r="I94" s="7"/>
      <c r="J94" s="8" t="s">
        <v>3476</v>
      </c>
      <c r="K94" s="8" t="str">
        <f>VLOOKUP(Table36[[#This Row],[Works for Corrected Majority]],[1]!Table1[#Data],2,0)</f>
        <v>476549005</v>
      </c>
      <c r="L94" s="8" t="s">
        <v>3476</v>
      </c>
      <c r="M94" s="7" t="str">
        <f>VLOOKUP(Table36[[#This Row],[Works for Group -OLD]], [1]!all_groups[#All], 2, 0)</f>
        <v>476549005</v>
      </c>
      <c r="N94" s="6" t="s">
        <v>63</v>
      </c>
      <c r="O94" s="6" t="s">
        <v>62</v>
      </c>
      <c r="P94" s="6" t="s">
        <v>69</v>
      </c>
      <c r="Q94" s="7"/>
      <c r="R94" s="9" t="s">
        <v>8689</v>
      </c>
      <c r="S94" s="9" t="s">
        <v>8678</v>
      </c>
      <c r="T94" s="9" t="s">
        <v>8512</v>
      </c>
      <c r="U94" s="9" t="s">
        <v>8690</v>
      </c>
      <c r="V94" s="9" t="s">
        <v>8501</v>
      </c>
      <c r="W94" s="4"/>
      <c r="AI94" s="4"/>
      <c r="AJ94" s="4"/>
      <c r="AK94" s="4"/>
    </row>
    <row r="95" spans="1:37" x14ac:dyDescent="0.2">
      <c r="A95" s="6" t="s">
        <v>3477</v>
      </c>
      <c r="B95" s="7" t="str">
        <f>VLOOKUP(Table36[[#This Row],[Full Name]], [1]!all_people5[#Data], 53, 0)</f>
        <v>D'alba</v>
      </c>
      <c r="C95" s="8" t="s">
        <v>3478</v>
      </c>
      <c r="D95" s="8" t="s">
        <v>3479</v>
      </c>
      <c r="E95" s="8" t="s">
        <v>3480</v>
      </c>
      <c r="F95" s="8" t="s">
        <v>64</v>
      </c>
      <c r="G95" s="8"/>
      <c r="H95" s="8"/>
      <c r="I95" s="7"/>
      <c r="J95" s="8" t="s">
        <v>3476</v>
      </c>
      <c r="K95" s="8" t="str">
        <f>VLOOKUP(Table36[[#This Row],[Works for Corrected Majority]],[1]!Table1[#Data],2,0)</f>
        <v>476549005</v>
      </c>
      <c r="L95" s="8" t="s">
        <v>3476</v>
      </c>
      <c r="M95" s="7" t="str">
        <f>VLOOKUP(Table36[[#This Row],[Works for Group -OLD]], [1]!all_groups[#All], 2, 0)</f>
        <v>476549005</v>
      </c>
      <c r="N95" s="6" t="s">
        <v>63</v>
      </c>
      <c r="O95" s="6" t="s">
        <v>62</v>
      </c>
      <c r="P95" s="6" t="s">
        <v>69</v>
      </c>
      <c r="Q95" s="7"/>
      <c r="R95" s="9" t="s">
        <v>8691</v>
      </c>
      <c r="S95" s="9" t="s">
        <v>8678</v>
      </c>
      <c r="T95" s="9" t="s">
        <v>8512</v>
      </c>
      <c r="U95" s="9" t="s">
        <v>8679</v>
      </c>
      <c r="V95" s="9" t="s">
        <v>8501</v>
      </c>
      <c r="W95" s="4"/>
      <c r="AI95" s="4"/>
      <c r="AJ95" s="4"/>
      <c r="AK95" s="4"/>
    </row>
    <row r="96" spans="1:37" x14ac:dyDescent="0.2">
      <c r="A96" s="6" t="s">
        <v>7145</v>
      </c>
      <c r="B96" s="7" t="str">
        <f>VLOOKUP(Table36[[#This Row],[Full Name]], [1]!all_people5[#Data], 53, 0)</f>
        <v>Cook</v>
      </c>
      <c r="C96" s="8" t="s">
        <v>1212</v>
      </c>
      <c r="D96" s="8" t="s">
        <v>5288</v>
      </c>
      <c r="E96" s="8" t="s">
        <v>7146</v>
      </c>
      <c r="F96" s="8" t="s">
        <v>64</v>
      </c>
      <c r="G96" s="8"/>
      <c r="H96" s="8"/>
      <c r="I96" s="7"/>
      <c r="J96" s="8" t="s">
        <v>398</v>
      </c>
      <c r="K96" s="8" t="str">
        <f>VLOOKUP(Table36[[#This Row],[Works for Corrected Majority]],[1]!Table1[#Data],2,0)</f>
        <v>476549008</v>
      </c>
      <c r="L96" s="8" t="s">
        <v>398</v>
      </c>
      <c r="M96" s="7" t="str">
        <f>VLOOKUP(Table36[[#This Row],[Works for Group -OLD]], [1]!all_groups[#All], 2, 0)</f>
        <v>476549008</v>
      </c>
      <c r="N96" s="6" t="s">
        <v>63</v>
      </c>
      <c r="O96" s="6" t="s">
        <v>62</v>
      </c>
      <c r="P96" s="6" t="s">
        <v>69</v>
      </c>
      <c r="Q96" s="7"/>
      <c r="R96" s="9" t="s">
        <v>8692</v>
      </c>
      <c r="S96" s="9" t="s">
        <v>8693</v>
      </c>
      <c r="T96" s="9" t="s">
        <v>8512</v>
      </c>
      <c r="U96" s="9" t="s">
        <v>8694</v>
      </c>
      <c r="V96" s="9" t="s">
        <v>8501</v>
      </c>
      <c r="W96" s="4"/>
      <c r="AI96" s="4"/>
      <c r="AJ96" s="4"/>
      <c r="AK96" s="4"/>
    </row>
    <row r="97" spans="1:37" x14ac:dyDescent="0.2">
      <c r="A97" s="6" t="s">
        <v>7058</v>
      </c>
      <c r="B97" s="7" t="str">
        <f>VLOOKUP(Table36[[#This Row],[Full Name]], [1]!all_people5[#Data], 53, 0)</f>
        <v>Burton</v>
      </c>
      <c r="C97" s="8" t="s">
        <v>7059</v>
      </c>
      <c r="D97" s="8" t="s">
        <v>7060</v>
      </c>
      <c r="E97" s="8" t="s">
        <v>7061</v>
      </c>
      <c r="F97" s="8" t="s">
        <v>64</v>
      </c>
      <c r="G97" s="8"/>
      <c r="H97" s="8"/>
      <c r="I97" s="7"/>
      <c r="J97" s="8" t="s">
        <v>398</v>
      </c>
      <c r="K97" s="8" t="str">
        <f>VLOOKUP(Table36[[#This Row],[Works for Corrected Majority]],[1]!Table1[#Data],2,0)</f>
        <v>476549008</v>
      </c>
      <c r="L97" s="8" t="s">
        <v>398</v>
      </c>
      <c r="M97" s="7" t="str">
        <f>VLOOKUP(Table36[[#This Row],[Works for Group -OLD]], [1]!all_groups[#All], 2, 0)</f>
        <v>476549008</v>
      </c>
      <c r="N97" s="6" t="s">
        <v>63</v>
      </c>
      <c r="O97" s="6" t="s">
        <v>62</v>
      </c>
      <c r="P97" s="6" t="s">
        <v>69</v>
      </c>
      <c r="Q97" s="7"/>
      <c r="R97" s="9" t="s">
        <v>8695</v>
      </c>
      <c r="S97" s="9" t="s">
        <v>8693</v>
      </c>
      <c r="T97" s="9" t="s">
        <v>8512</v>
      </c>
      <c r="U97" s="9" t="s">
        <v>8696</v>
      </c>
      <c r="V97" s="9" t="s">
        <v>8501</v>
      </c>
      <c r="W97" s="4"/>
      <c r="AI97" s="4"/>
      <c r="AJ97" s="4"/>
      <c r="AK97" s="4"/>
    </row>
    <row r="98" spans="1:37" x14ac:dyDescent="0.2">
      <c r="A98" s="6" t="s">
        <v>399</v>
      </c>
      <c r="B98" s="7" t="e">
        <f>VLOOKUP(Table36[[#This Row],[Full Name]], [1]!all_people5[#Data], 53, 0)</f>
        <v>#N/A</v>
      </c>
      <c r="C98" s="8" t="s">
        <v>400</v>
      </c>
      <c r="D98" s="8" t="s">
        <v>401</v>
      </c>
      <c r="E98" s="8" t="s">
        <v>402</v>
      </c>
      <c r="F98" s="8" t="s">
        <v>64</v>
      </c>
      <c r="G98" s="8"/>
      <c r="H98" s="8"/>
      <c r="I98" s="7"/>
      <c r="J98" s="8" t="s">
        <v>398</v>
      </c>
      <c r="K98" s="8" t="str">
        <f>VLOOKUP(Table36[[#This Row],[Works for Corrected Majority]],[1]!Table1[#Data],2,0)</f>
        <v>476549008</v>
      </c>
      <c r="L98" s="8" t="s">
        <v>398</v>
      </c>
      <c r="M98" s="7" t="str">
        <f>VLOOKUP(Table36[[#This Row],[Works for Group -OLD]], [1]!all_groups[#All], 2, 0)</f>
        <v>476549008</v>
      </c>
      <c r="N98" s="6" t="s">
        <v>63</v>
      </c>
      <c r="O98" s="6" t="s">
        <v>62</v>
      </c>
      <c r="P98" s="6" t="s">
        <v>69</v>
      </c>
      <c r="Q98" s="7"/>
      <c r="R98" s="9" t="s">
        <v>8697</v>
      </c>
      <c r="S98" s="9" t="s">
        <v>8693</v>
      </c>
      <c r="T98" s="9" t="s">
        <v>8512</v>
      </c>
      <c r="U98" s="9" t="s">
        <v>8698</v>
      </c>
      <c r="V98" s="9" t="s">
        <v>8501</v>
      </c>
      <c r="W98" s="4"/>
      <c r="AI98" s="4"/>
      <c r="AJ98" s="4"/>
      <c r="AK98" s="4"/>
    </row>
    <row r="99" spans="1:37" x14ac:dyDescent="0.2">
      <c r="A99" s="6" t="s">
        <v>5063</v>
      </c>
      <c r="B99" s="7" t="str">
        <f>VLOOKUP(Table36[[#This Row],[Full Name]], [1]!all_people5[#Data], 53, 0)</f>
        <v>Savage</v>
      </c>
      <c r="C99" s="8" t="s">
        <v>5064</v>
      </c>
      <c r="D99" s="8" t="s">
        <v>5065</v>
      </c>
      <c r="E99" s="8" t="s">
        <v>464</v>
      </c>
      <c r="F99" s="8" t="s">
        <v>408</v>
      </c>
      <c r="G99" s="8" t="s">
        <v>526</v>
      </c>
      <c r="H99" s="8" t="s">
        <v>8699</v>
      </c>
      <c r="I99" s="7" t="str">
        <f>VLOOKUP(Table36[[#This Row],[Reports to Person]], [1]!all_people[#All], 2, 0)</f>
        <v>515137740</v>
      </c>
      <c r="J99" s="8" t="s">
        <v>8700</v>
      </c>
      <c r="K99" s="8" t="str">
        <f>VLOOKUP(Table36[[#This Row],[Works for Corrected Majority]],[1]!Table1[#Data],2,0)</f>
        <v>515124444</v>
      </c>
      <c r="L99" s="8" t="s">
        <v>8700</v>
      </c>
      <c r="M99" s="7" t="str">
        <f>VLOOKUP(Table36[[#This Row],[Works for Group -OLD]], [1]!all_groups[#All], 2, 0)</f>
        <v>515124444</v>
      </c>
      <c r="N99" s="6" t="s">
        <v>63</v>
      </c>
      <c r="O99" s="6" t="s">
        <v>62</v>
      </c>
      <c r="P99" s="6" t="s">
        <v>69</v>
      </c>
      <c r="Q99" s="7"/>
      <c r="R99" s="9" t="s">
        <v>8701</v>
      </c>
      <c r="S99" s="9" t="s">
        <v>8702</v>
      </c>
      <c r="T99" s="9" t="s">
        <v>8703</v>
      </c>
      <c r="U99" s="9" t="s">
        <v>8572</v>
      </c>
      <c r="V99" s="9" t="s">
        <v>8501</v>
      </c>
      <c r="W99" s="4"/>
      <c r="AI99" s="4"/>
      <c r="AJ99" s="4"/>
      <c r="AK99" s="4"/>
    </row>
    <row r="100" spans="1:37" x14ac:dyDescent="0.2">
      <c r="A100" s="6" t="s">
        <v>2907</v>
      </c>
      <c r="B100" s="7" t="str">
        <f>VLOOKUP(Table36[[#This Row],[Full Name]], [1]!all_people5[#Data], 53, 0)</f>
        <v>Balkin</v>
      </c>
      <c r="C100" s="8" t="s">
        <v>2908</v>
      </c>
      <c r="D100" s="8" t="s">
        <v>2909</v>
      </c>
      <c r="E100" s="8" t="s">
        <v>2910</v>
      </c>
      <c r="F100" s="8" t="s">
        <v>408</v>
      </c>
      <c r="G100" s="8" t="s">
        <v>526</v>
      </c>
      <c r="H100" s="8" t="s">
        <v>8699</v>
      </c>
      <c r="I100" s="7" t="str">
        <f>VLOOKUP(Table36[[#This Row],[Reports to Person]], [1]!all_people[#All], 2, 0)</f>
        <v>515137740</v>
      </c>
      <c r="J100" s="8" t="s">
        <v>8700</v>
      </c>
      <c r="K100" s="8" t="str">
        <f>VLOOKUP(Table36[[#This Row],[Works for Corrected Majority]],[1]!Table1[#Data],2,0)</f>
        <v>515124444</v>
      </c>
      <c r="L100" s="8" t="s">
        <v>8700</v>
      </c>
      <c r="M100" s="7" t="str">
        <f>VLOOKUP(Table36[[#This Row],[Works for Group -OLD]], [1]!all_groups[#All], 2, 0)</f>
        <v>515124444</v>
      </c>
      <c r="N100" s="6" t="s">
        <v>63</v>
      </c>
      <c r="O100" s="6" t="s">
        <v>62</v>
      </c>
      <c r="P100" s="6" t="s">
        <v>69</v>
      </c>
      <c r="Q100" s="7"/>
      <c r="R100" s="9" t="s">
        <v>8704</v>
      </c>
      <c r="S100" s="9" t="s">
        <v>8702</v>
      </c>
      <c r="T100" s="9" t="s">
        <v>8703</v>
      </c>
      <c r="U100" s="9" t="s">
        <v>8705</v>
      </c>
      <c r="V100" s="9" t="s">
        <v>8501</v>
      </c>
      <c r="W100" s="4"/>
      <c r="AI100" s="4"/>
      <c r="AJ100" s="4"/>
      <c r="AK100" s="4"/>
    </row>
    <row r="101" spans="1:37" x14ac:dyDescent="0.2">
      <c r="A101" s="6" t="s">
        <v>7786</v>
      </c>
      <c r="B101" s="7" t="str">
        <f>VLOOKUP(Table36[[#This Row],[Full Name]], [1]!all_people5[#Data], 53, 0)</f>
        <v>Palasieski</v>
      </c>
      <c r="C101" s="8" t="s">
        <v>4696</v>
      </c>
      <c r="D101" s="8" t="s">
        <v>7787</v>
      </c>
      <c r="E101" s="8" t="s">
        <v>440</v>
      </c>
      <c r="F101" s="8" t="s">
        <v>408</v>
      </c>
      <c r="G101" s="8" t="s">
        <v>407</v>
      </c>
      <c r="H101" s="8" t="s">
        <v>8699</v>
      </c>
      <c r="I101" s="7" t="str">
        <f>VLOOKUP(Table36[[#This Row],[Reports to Person]], [1]!all_people[#All], 2, 0)</f>
        <v>515137740</v>
      </c>
      <c r="J101" s="8" t="s">
        <v>8700</v>
      </c>
      <c r="K101" s="8" t="str">
        <f>VLOOKUP(Table36[[#This Row],[Works for Corrected Majority]],[1]!Table1[#Data],2,0)</f>
        <v>515124444</v>
      </c>
      <c r="L101" s="8" t="s">
        <v>8700</v>
      </c>
      <c r="M101" s="7" t="str">
        <f>VLOOKUP(Table36[[#This Row],[Works for Group -OLD]], [1]!all_groups[#All], 2, 0)</f>
        <v>515124444</v>
      </c>
      <c r="N101" s="6" t="s">
        <v>63</v>
      </c>
      <c r="O101" s="6" t="s">
        <v>62</v>
      </c>
      <c r="P101" s="6" t="s">
        <v>69</v>
      </c>
      <c r="Q101" s="7"/>
      <c r="R101" s="9" t="s">
        <v>8706</v>
      </c>
      <c r="S101" s="9" t="s">
        <v>8702</v>
      </c>
      <c r="T101" s="9" t="s">
        <v>8512</v>
      </c>
      <c r="U101" s="9" t="s">
        <v>8590</v>
      </c>
      <c r="V101" s="9" t="s">
        <v>8501</v>
      </c>
      <c r="W101" s="4"/>
      <c r="AI101" s="4"/>
      <c r="AJ101" s="4"/>
      <c r="AK101" s="4"/>
    </row>
    <row r="102" spans="1:37" x14ac:dyDescent="0.2">
      <c r="A102" s="6" t="s">
        <v>3544</v>
      </c>
      <c r="B102" s="7" t="str">
        <f>VLOOKUP(Table36[[#This Row],[Full Name]], [1]!all_people5[#Data], 53, 0)</f>
        <v>Kirkwood</v>
      </c>
      <c r="C102" s="8" t="s">
        <v>3545</v>
      </c>
      <c r="D102" s="8" t="s">
        <v>3546</v>
      </c>
      <c r="E102" s="8" t="s">
        <v>375</v>
      </c>
      <c r="F102" s="8" t="s">
        <v>408</v>
      </c>
      <c r="G102" s="8" t="s">
        <v>407</v>
      </c>
      <c r="H102" s="8" t="s">
        <v>8699</v>
      </c>
      <c r="I102" s="7" t="str">
        <f>VLOOKUP(Table36[[#This Row],[Reports to Person]], [1]!all_people[#All], 2, 0)</f>
        <v>515137740</v>
      </c>
      <c r="J102" s="8" t="s">
        <v>8700</v>
      </c>
      <c r="K102" s="8" t="str">
        <f>VLOOKUP(Table36[[#This Row],[Works for Corrected Majority]],[1]!Table1[#Data],2,0)</f>
        <v>515124444</v>
      </c>
      <c r="L102" s="8" t="s">
        <v>8700</v>
      </c>
      <c r="M102" s="7" t="str">
        <f>VLOOKUP(Table36[[#This Row],[Works for Group -OLD]], [1]!all_groups[#All], 2, 0)</f>
        <v>515124444</v>
      </c>
      <c r="N102" s="6" t="s">
        <v>63</v>
      </c>
      <c r="O102" s="6" t="s">
        <v>62</v>
      </c>
      <c r="P102" s="6" t="s">
        <v>69</v>
      </c>
      <c r="Q102" s="7"/>
      <c r="R102" s="9" t="s">
        <v>8707</v>
      </c>
      <c r="S102" s="9" t="s">
        <v>8702</v>
      </c>
      <c r="T102" s="9" t="s">
        <v>8512</v>
      </c>
      <c r="U102" s="9" t="s">
        <v>8544</v>
      </c>
      <c r="V102" s="9" t="s">
        <v>8501</v>
      </c>
      <c r="W102" s="4"/>
      <c r="AI102" s="4"/>
      <c r="AJ102" s="4"/>
      <c r="AK102" s="4"/>
    </row>
    <row r="103" spans="1:37" x14ac:dyDescent="0.2">
      <c r="A103" s="6" t="s">
        <v>1586</v>
      </c>
      <c r="B103" s="7" t="str">
        <f>VLOOKUP(Table36[[#This Row],[Full Name]], [1]!all_people5[#Data], 53, 0)</f>
        <v>Shapiro</v>
      </c>
      <c r="C103" s="8" t="s">
        <v>1587</v>
      </c>
      <c r="D103" s="8" t="s">
        <v>1588</v>
      </c>
      <c r="E103" s="8" t="s">
        <v>827</v>
      </c>
      <c r="F103" s="8" t="s">
        <v>408</v>
      </c>
      <c r="G103" s="8" t="s">
        <v>407</v>
      </c>
      <c r="H103" s="8" t="s">
        <v>8699</v>
      </c>
      <c r="I103" s="7" t="str">
        <f>VLOOKUP(Table36[[#This Row],[Reports to Person]], [1]!all_people[#All], 2, 0)</f>
        <v>515137740</v>
      </c>
      <c r="J103" s="8" t="s">
        <v>8700</v>
      </c>
      <c r="K103" s="8" t="str">
        <f>VLOOKUP(Table36[[#This Row],[Works for Corrected Majority]],[1]!Table1[#Data],2,0)</f>
        <v>515124444</v>
      </c>
      <c r="L103" s="8" t="s">
        <v>8700</v>
      </c>
      <c r="M103" s="7" t="str">
        <f>VLOOKUP(Table36[[#This Row],[Works for Group -OLD]], [1]!all_groups[#All], 2, 0)</f>
        <v>515124444</v>
      </c>
      <c r="N103" s="6" t="s">
        <v>63</v>
      </c>
      <c r="O103" s="6" t="s">
        <v>62</v>
      </c>
      <c r="P103" s="6" t="s">
        <v>69</v>
      </c>
      <c r="Q103" s="7"/>
      <c r="R103" s="9" t="s">
        <v>8708</v>
      </c>
      <c r="S103" s="9" t="s">
        <v>8702</v>
      </c>
      <c r="T103" s="9" t="s">
        <v>8512</v>
      </c>
      <c r="U103" s="9" t="s">
        <v>8709</v>
      </c>
      <c r="V103" s="9" t="s">
        <v>8501</v>
      </c>
      <c r="W103" s="4"/>
      <c r="AI103" s="4"/>
      <c r="AJ103" s="4"/>
      <c r="AK103" s="4"/>
    </row>
    <row r="104" spans="1:37" x14ac:dyDescent="0.2">
      <c r="A104" s="6" t="s">
        <v>8432</v>
      </c>
      <c r="B104" s="7" t="str">
        <f>VLOOKUP(Table36[[#This Row],[Full Name]], [1]!all_people5[#Data], 53, 0)</f>
        <v>Greco</v>
      </c>
      <c r="C104" s="8" t="s">
        <v>1491</v>
      </c>
      <c r="D104" s="8" t="s">
        <v>8433</v>
      </c>
      <c r="E104" s="8" t="s">
        <v>8434</v>
      </c>
      <c r="F104" s="8" t="s">
        <v>408</v>
      </c>
      <c r="G104" s="8" t="s">
        <v>526</v>
      </c>
      <c r="H104" s="8" t="s">
        <v>8699</v>
      </c>
      <c r="I104" s="7" t="str">
        <f>VLOOKUP(Table36[[#This Row],[Reports to Person]], [1]!all_people[#All], 2, 0)</f>
        <v>515137740</v>
      </c>
      <c r="J104" s="8" t="s">
        <v>8700</v>
      </c>
      <c r="K104" s="8" t="str">
        <f>VLOOKUP(Table36[[#This Row],[Works for Corrected Majority]],[1]!Table1[#Data],2,0)</f>
        <v>515124444</v>
      </c>
      <c r="L104" s="8" t="s">
        <v>8700</v>
      </c>
      <c r="M104" s="7" t="str">
        <f>VLOOKUP(Table36[[#This Row],[Works for Group -OLD]], [1]!all_groups[#All], 2, 0)</f>
        <v>515124444</v>
      </c>
      <c r="N104" s="6" t="s">
        <v>63</v>
      </c>
      <c r="O104" s="6" t="s">
        <v>62</v>
      </c>
      <c r="P104" s="6" t="s">
        <v>69</v>
      </c>
      <c r="Q104" s="7"/>
      <c r="R104" s="9" t="s">
        <v>8710</v>
      </c>
      <c r="S104" s="9" t="s">
        <v>8702</v>
      </c>
      <c r="T104" s="9" t="s">
        <v>8703</v>
      </c>
      <c r="U104" s="9" t="s">
        <v>8711</v>
      </c>
      <c r="V104" s="9" t="s">
        <v>8501</v>
      </c>
      <c r="W104" s="4"/>
      <c r="AI104" s="4"/>
      <c r="AJ104" s="4"/>
      <c r="AK104" s="4"/>
    </row>
    <row r="105" spans="1:37" x14ac:dyDescent="0.2">
      <c r="A105" s="6" t="s">
        <v>6447</v>
      </c>
      <c r="B105" s="7" t="str">
        <f>VLOOKUP(Table36[[#This Row],[Full Name]], [1]!all_people5[#Data], 53, 0)</f>
        <v>Jensen</v>
      </c>
      <c r="C105" s="8" t="s">
        <v>6448</v>
      </c>
      <c r="D105" s="8" t="s">
        <v>4238</v>
      </c>
      <c r="E105" s="8" t="s">
        <v>350</v>
      </c>
      <c r="F105" s="8" t="s">
        <v>408</v>
      </c>
      <c r="G105" s="8" t="s">
        <v>407</v>
      </c>
      <c r="H105" s="8" t="s">
        <v>8699</v>
      </c>
      <c r="I105" s="7" t="str">
        <f>VLOOKUP(Table36[[#This Row],[Reports to Person]], [1]!all_people[#All], 2, 0)</f>
        <v>515137740</v>
      </c>
      <c r="J105" s="8" t="s">
        <v>8700</v>
      </c>
      <c r="K105" s="8" t="str">
        <f>VLOOKUP(Table36[[#This Row],[Works for Corrected Majority]],[1]!Table1[#Data],2,0)</f>
        <v>515124444</v>
      </c>
      <c r="L105" s="8" t="s">
        <v>8700</v>
      </c>
      <c r="M105" s="7" t="str">
        <f>VLOOKUP(Table36[[#This Row],[Works for Group -OLD]], [1]!all_groups[#All], 2, 0)</f>
        <v>515124444</v>
      </c>
      <c r="N105" s="6" t="s">
        <v>63</v>
      </c>
      <c r="O105" s="6" t="s">
        <v>62</v>
      </c>
      <c r="P105" s="6" t="s">
        <v>69</v>
      </c>
      <c r="Q105" s="7"/>
      <c r="R105" s="9" t="s">
        <v>8712</v>
      </c>
      <c r="S105" s="9" t="s">
        <v>8702</v>
      </c>
      <c r="T105" s="9" t="s">
        <v>8512</v>
      </c>
      <c r="U105" s="9" t="s">
        <v>8578</v>
      </c>
      <c r="V105" s="9" t="s">
        <v>8501</v>
      </c>
      <c r="W105" s="4"/>
      <c r="AI105" s="4"/>
      <c r="AJ105" s="4"/>
      <c r="AK105" s="4"/>
    </row>
    <row r="106" spans="1:37" x14ac:dyDescent="0.2">
      <c r="A106" s="6" t="s">
        <v>2509</v>
      </c>
      <c r="B106" s="7" t="str">
        <f>VLOOKUP(Table36[[#This Row],[Full Name]], [1]!all_people5[#Data], 53, 0)</f>
        <v>Pfeiffer</v>
      </c>
      <c r="C106" s="8" t="s">
        <v>2510</v>
      </c>
      <c r="D106" s="8" t="s">
        <v>2511</v>
      </c>
      <c r="E106" s="8" t="s">
        <v>624</v>
      </c>
      <c r="F106" s="8" t="s">
        <v>408</v>
      </c>
      <c r="G106" s="8" t="s">
        <v>526</v>
      </c>
      <c r="H106" s="8" t="s">
        <v>8699</v>
      </c>
      <c r="I106" s="7" t="str">
        <f>VLOOKUP(Table36[[#This Row],[Reports to Person]], [1]!all_people[#All], 2, 0)</f>
        <v>515137740</v>
      </c>
      <c r="J106" s="8" t="s">
        <v>8700</v>
      </c>
      <c r="K106" s="8" t="str">
        <f>VLOOKUP(Table36[[#This Row],[Works for Corrected Majority]],[1]!Table1[#Data],2,0)</f>
        <v>515124444</v>
      </c>
      <c r="L106" s="8" t="s">
        <v>8700</v>
      </c>
      <c r="M106" s="7" t="str">
        <f>VLOOKUP(Table36[[#This Row],[Works for Group -OLD]], [1]!all_groups[#All], 2, 0)</f>
        <v>515124444</v>
      </c>
      <c r="N106" s="6" t="s">
        <v>63</v>
      </c>
      <c r="O106" s="6" t="s">
        <v>62</v>
      </c>
      <c r="P106" s="6" t="s">
        <v>69</v>
      </c>
      <c r="Q106" s="7"/>
      <c r="R106" s="9" t="s">
        <v>8713</v>
      </c>
      <c r="S106" s="9" t="s">
        <v>8702</v>
      </c>
      <c r="T106" s="9" t="s">
        <v>8703</v>
      </c>
      <c r="U106" s="9" t="s">
        <v>8606</v>
      </c>
      <c r="V106" s="9" t="s">
        <v>8501</v>
      </c>
      <c r="W106" s="4"/>
      <c r="AI106" s="4"/>
      <c r="AJ106" s="4"/>
      <c r="AK106" s="4"/>
    </row>
    <row r="107" spans="1:37" x14ac:dyDescent="0.2">
      <c r="A107" s="6" t="s">
        <v>2897</v>
      </c>
      <c r="B107" s="7" t="str">
        <f>VLOOKUP(Table36[[#This Row],[Full Name]], [1]!all_people5[#Data], 53, 0)</f>
        <v>O'neil</v>
      </c>
      <c r="C107" s="8" t="s">
        <v>2898</v>
      </c>
      <c r="D107" s="8" t="s">
        <v>2899</v>
      </c>
      <c r="E107" s="8" t="s">
        <v>2894</v>
      </c>
      <c r="F107" s="8" t="s">
        <v>408</v>
      </c>
      <c r="G107" s="8" t="s">
        <v>526</v>
      </c>
      <c r="H107" s="8" t="s">
        <v>8699</v>
      </c>
      <c r="I107" s="7" t="str">
        <f>VLOOKUP(Table36[[#This Row],[Reports to Person]], [1]!all_people[#All], 2, 0)</f>
        <v>515137740</v>
      </c>
      <c r="J107" s="8" t="s">
        <v>8700</v>
      </c>
      <c r="K107" s="8" t="str">
        <f>VLOOKUP(Table36[[#This Row],[Works for Corrected Majority]],[1]!Table1[#Data],2,0)</f>
        <v>515124444</v>
      </c>
      <c r="L107" s="8" t="s">
        <v>8700</v>
      </c>
      <c r="M107" s="7" t="str">
        <f>VLOOKUP(Table36[[#This Row],[Works for Group -OLD]], [1]!all_groups[#All], 2, 0)</f>
        <v>515124444</v>
      </c>
      <c r="N107" s="6" t="s">
        <v>63</v>
      </c>
      <c r="O107" s="6" t="s">
        <v>62</v>
      </c>
      <c r="P107" s="6" t="s">
        <v>69</v>
      </c>
      <c r="Q107" s="7"/>
      <c r="R107" s="9" t="s">
        <v>8714</v>
      </c>
      <c r="S107" s="9" t="s">
        <v>8702</v>
      </c>
      <c r="T107" s="9" t="s">
        <v>8703</v>
      </c>
      <c r="U107" s="9" t="s">
        <v>8715</v>
      </c>
      <c r="V107" s="9" t="s">
        <v>8501</v>
      </c>
      <c r="W107" s="4"/>
      <c r="AI107" s="4"/>
      <c r="AJ107" s="4"/>
      <c r="AK107" s="4"/>
    </row>
    <row r="108" spans="1:37" x14ac:dyDescent="0.2">
      <c r="A108" s="6" t="s">
        <v>947</v>
      </c>
      <c r="B108" s="7" t="e">
        <f>VLOOKUP(Table36[[#This Row],[Full Name]], [1]!all_people5[#Data], 53, 0)</f>
        <v>#N/A</v>
      </c>
      <c r="C108" s="8" t="s">
        <v>948</v>
      </c>
      <c r="D108" s="8" t="s">
        <v>949</v>
      </c>
      <c r="E108" s="8" t="s">
        <v>426</v>
      </c>
      <c r="F108" s="8" t="s">
        <v>408</v>
      </c>
      <c r="G108" s="8" t="s">
        <v>526</v>
      </c>
      <c r="H108" s="8" t="s">
        <v>8699</v>
      </c>
      <c r="I108" s="7" t="str">
        <f>VLOOKUP(Table36[[#This Row],[Reports to Person]], [1]!all_people[#All], 2, 0)</f>
        <v>515137740</v>
      </c>
      <c r="J108" s="8" t="s">
        <v>8700</v>
      </c>
      <c r="K108" s="8" t="str">
        <f>VLOOKUP(Table36[[#This Row],[Works for Corrected Majority]],[1]!Table1[#Data],2,0)</f>
        <v>515124444</v>
      </c>
      <c r="L108" s="8" t="s">
        <v>8700</v>
      </c>
      <c r="M108" s="7" t="str">
        <f>VLOOKUP(Table36[[#This Row],[Works for Group -OLD]], [1]!all_groups[#All], 2, 0)</f>
        <v>515124444</v>
      </c>
      <c r="N108" s="6" t="s">
        <v>63</v>
      </c>
      <c r="O108" s="6" t="s">
        <v>62</v>
      </c>
      <c r="P108" s="6" t="s">
        <v>69</v>
      </c>
      <c r="Q108" s="7"/>
      <c r="R108" s="9" t="s">
        <v>8716</v>
      </c>
      <c r="S108" s="9" t="s">
        <v>8702</v>
      </c>
      <c r="T108" s="9" t="s">
        <v>8703</v>
      </c>
      <c r="U108" s="9" t="s">
        <v>8549</v>
      </c>
      <c r="V108" s="9" t="s">
        <v>8501</v>
      </c>
      <c r="W108" s="4"/>
      <c r="AI108" s="4"/>
      <c r="AJ108" s="4"/>
      <c r="AK108" s="4"/>
    </row>
    <row r="109" spans="1:37" x14ac:dyDescent="0.2">
      <c r="A109" s="6" t="s">
        <v>5565</v>
      </c>
      <c r="B109" s="7" t="str">
        <f>VLOOKUP(Table36[[#This Row],[Full Name]], [1]!all_people5[#Data], 53, 0)</f>
        <v>Casale</v>
      </c>
      <c r="C109" s="8" t="s">
        <v>1353</v>
      </c>
      <c r="D109" s="8" t="s">
        <v>5566</v>
      </c>
      <c r="E109" s="8" t="s">
        <v>456</v>
      </c>
      <c r="F109" s="8" t="s">
        <v>408</v>
      </c>
      <c r="G109" s="8" t="s">
        <v>407</v>
      </c>
      <c r="H109" s="8" t="s">
        <v>8717</v>
      </c>
      <c r="I109" s="7" t="str">
        <f>VLOOKUP(Table36[[#This Row],[Reports to Person]], [1]!all_people[#All], 2, 0)</f>
        <v>1022049145</v>
      </c>
      <c r="J109" s="8" t="s">
        <v>8718</v>
      </c>
      <c r="K109" s="8" t="str">
        <f>VLOOKUP(Table36[[#This Row],[Works for Corrected Majority]],[1]!Table1[#Data],2,0)</f>
        <v>1031559149</v>
      </c>
      <c r="L109" s="8" t="s">
        <v>8718</v>
      </c>
      <c r="M109" s="7" t="str">
        <f>VLOOKUP(Table36[[#This Row],[Works for Group -OLD]], [1]!all_groups[#All], 2, 0)</f>
        <v>1031559149</v>
      </c>
      <c r="N109" s="6" t="s">
        <v>63</v>
      </c>
      <c r="O109" s="6" t="s">
        <v>62</v>
      </c>
      <c r="P109" s="6" t="s">
        <v>69</v>
      </c>
      <c r="Q109" s="7"/>
      <c r="R109" s="9" t="s">
        <v>8719</v>
      </c>
      <c r="S109" s="9" t="s">
        <v>8720</v>
      </c>
      <c r="T109" s="9" t="s">
        <v>8512</v>
      </c>
      <c r="U109" s="9" t="s">
        <v>8721</v>
      </c>
      <c r="V109" s="9" t="s">
        <v>8501</v>
      </c>
      <c r="W109" s="4"/>
      <c r="AI109" s="4"/>
      <c r="AJ109" s="4"/>
      <c r="AK109" s="4"/>
    </row>
    <row r="110" spans="1:37" x14ac:dyDescent="0.2">
      <c r="A110" s="6" t="s">
        <v>5548</v>
      </c>
      <c r="B110" s="7" t="str">
        <f>VLOOKUP(Table36[[#This Row],[Full Name]], [1]!all_people5[#Data], 53, 0)</f>
        <v>Fitzpatrick</v>
      </c>
      <c r="C110" s="8" t="s">
        <v>5549</v>
      </c>
      <c r="D110" s="8" t="s">
        <v>5550</v>
      </c>
      <c r="E110" s="8" t="s">
        <v>5551</v>
      </c>
      <c r="F110" s="8" t="s">
        <v>408</v>
      </c>
      <c r="G110" s="8" t="s">
        <v>407</v>
      </c>
      <c r="H110" s="8" t="s">
        <v>8717</v>
      </c>
      <c r="I110" s="7" t="str">
        <f>VLOOKUP(Table36[[#This Row],[Reports to Person]], [1]!all_people[#All], 2, 0)</f>
        <v>1022049145</v>
      </c>
      <c r="J110" s="8" t="s">
        <v>8718</v>
      </c>
      <c r="K110" s="8" t="str">
        <f>VLOOKUP(Table36[[#This Row],[Works for Corrected Majority]],[1]!Table1[#Data],2,0)</f>
        <v>1031559149</v>
      </c>
      <c r="L110" s="8" t="s">
        <v>8718</v>
      </c>
      <c r="M110" s="7" t="str">
        <f>VLOOKUP(Table36[[#This Row],[Works for Group -OLD]], [1]!all_groups[#All], 2, 0)</f>
        <v>1031559149</v>
      </c>
      <c r="N110" s="6" t="s">
        <v>63</v>
      </c>
      <c r="O110" s="6" t="s">
        <v>62</v>
      </c>
      <c r="P110" s="6" t="s">
        <v>69</v>
      </c>
      <c r="Q110" s="7"/>
      <c r="R110" s="9" t="s">
        <v>8722</v>
      </c>
      <c r="S110" s="9" t="s">
        <v>8720</v>
      </c>
      <c r="T110" s="9" t="s">
        <v>8512</v>
      </c>
      <c r="U110" s="9" t="s">
        <v>8723</v>
      </c>
      <c r="V110" s="9" t="s">
        <v>8501</v>
      </c>
      <c r="W110" s="4"/>
      <c r="AI110" s="4"/>
      <c r="AJ110" s="4"/>
      <c r="AK110" s="4"/>
    </row>
    <row r="111" spans="1:37" x14ac:dyDescent="0.2">
      <c r="A111" s="6" t="s">
        <v>5509</v>
      </c>
      <c r="B111" s="7" t="str">
        <f>VLOOKUP(Table36[[#This Row],[Full Name]], [1]!all_people5[#Data], 53, 0)</f>
        <v>Thompson</v>
      </c>
      <c r="C111" s="8" t="s">
        <v>5510</v>
      </c>
      <c r="D111" s="8" t="s">
        <v>5511</v>
      </c>
      <c r="E111" s="8" t="s">
        <v>426</v>
      </c>
      <c r="F111" s="8" t="s">
        <v>408</v>
      </c>
      <c r="G111" s="8" t="s">
        <v>407</v>
      </c>
      <c r="H111" s="8" t="s">
        <v>8717</v>
      </c>
      <c r="I111" s="7" t="str">
        <f>VLOOKUP(Table36[[#This Row],[Reports to Person]], [1]!all_people[#All], 2, 0)</f>
        <v>1022049145</v>
      </c>
      <c r="J111" s="8" t="s">
        <v>8718</v>
      </c>
      <c r="K111" s="8" t="str">
        <f>VLOOKUP(Table36[[#This Row],[Works for Corrected Majority]],[1]!Table1[#Data],2,0)</f>
        <v>1031559149</v>
      </c>
      <c r="L111" s="8" t="s">
        <v>8718</v>
      </c>
      <c r="M111" s="7" t="str">
        <f>VLOOKUP(Table36[[#This Row],[Works for Group -OLD]], [1]!all_groups[#All], 2, 0)</f>
        <v>1031559149</v>
      </c>
      <c r="N111" s="6" t="s">
        <v>63</v>
      </c>
      <c r="O111" s="6" t="s">
        <v>62</v>
      </c>
      <c r="P111" s="6" t="s">
        <v>69</v>
      </c>
      <c r="Q111" s="7"/>
      <c r="R111" s="9" t="s">
        <v>8724</v>
      </c>
      <c r="S111" s="9" t="s">
        <v>8720</v>
      </c>
      <c r="T111" s="9" t="s">
        <v>8512</v>
      </c>
      <c r="U111" s="9" t="s">
        <v>8549</v>
      </c>
      <c r="V111" s="9" t="s">
        <v>8501</v>
      </c>
      <c r="W111" s="4"/>
      <c r="AI111" s="4"/>
      <c r="AJ111" s="4"/>
      <c r="AK111" s="4"/>
    </row>
    <row r="112" spans="1:37" x14ac:dyDescent="0.2">
      <c r="A112" s="6" t="s">
        <v>1842</v>
      </c>
      <c r="B112" s="7" t="str">
        <f>VLOOKUP(Table36[[#This Row],[Full Name]], [1]!all_people5[#Data], 53, 0)</f>
        <v>Huneau</v>
      </c>
      <c r="C112" s="8" t="s">
        <v>1843</v>
      </c>
      <c r="D112" s="8" t="s">
        <v>1844</v>
      </c>
      <c r="E112" s="8" t="s">
        <v>1845</v>
      </c>
      <c r="F112" s="8" t="s">
        <v>408</v>
      </c>
      <c r="G112" s="8" t="s">
        <v>407</v>
      </c>
      <c r="H112" s="8" t="s">
        <v>8717</v>
      </c>
      <c r="I112" s="7" t="str">
        <f>VLOOKUP(Table36[[#This Row],[Reports to Person]], [1]!all_people[#All], 2, 0)</f>
        <v>1022049145</v>
      </c>
      <c r="J112" s="8" t="s">
        <v>8718</v>
      </c>
      <c r="K112" s="8" t="str">
        <f>VLOOKUP(Table36[[#This Row],[Works for Corrected Majority]],[1]!Table1[#Data],2,0)</f>
        <v>1031559149</v>
      </c>
      <c r="L112" s="8" t="s">
        <v>8718</v>
      </c>
      <c r="M112" s="7" t="str">
        <f>VLOOKUP(Table36[[#This Row],[Works for Group -OLD]], [1]!all_groups[#All], 2, 0)</f>
        <v>1031559149</v>
      </c>
      <c r="N112" s="6" t="s">
        <v>63</v>
      </c>
      <c r="O112" s="6" t="s">
        <v>62</v>
      </c>
      <c r="P112" s="6" t="s">
        <v>69</v>
      </c>
      <c r="Q112" s="7"/>
      <c r="R112" s="9" t="s">
        <v>8725</v>
      </c>
      <c r="S112" s="9" t="s">
        <v>8720</v>
      </c>
      <c r="T112" s="9" t="s">
        <v>8512</v>
      </c>
      <c r="U112" s="9" t="s">
        <v>8726</v>
      </c>
      <c r="V112" s="9" t="s">
        <v>8501</v>
      </c>
      <c r="W112" s="4"/>
      <c r="AI112" s="4"/>
      <c r="AJ112" s="4"/>
      <c r="AK112" s="4"/>
    </row>
    <row r="113" spans="1:37" x14ac:dyDescent="0.2">
      <c r="A113" s="6" t="s">
        <v>3962</v>
      </c>
      <c r="B113" s="7" t="str">
        <f>VLOOKUP(Table36[[#This Row],[Full Name]], [1]!all_people5[#Data], 53, 0)</f>
        <v>Gardinier</v>
      </c>
      <c r="C113" s="8" t="s">
        <v>3963</v>
      </c>
      <c r="D113" s="8" t="s">
        <v>3964</v>
      </c>
      <c r="E113" s="8" t="s">
        <v>3965</v>
      </c>
      <c r="F113" s="8" t="s">
        <v>408</v>
      </c>
      <c r="G113" s="8" t="s">
        <v>407</v>
      </c>
      <c r="H113" s="8" t="s">
        <v>8717</v>
      </c>
      <c r="I113" s="7" t="str">
        <f>VLOOKUP(Table36[[#This Row],[Reports to Person]], [1]!all_people[#All], 2, 0)</f>
        <v>1022049145</v>
      </c>
      <c r="J113" s="8" t="s">
        <v>8718</v>
      </c>
      <c r="K113" s="8" t="str">
        <f>VLOOKUP(Table36[[#This Row],[Works for Corrected Majority]],[1]!Table1[#Data],2,0)</f>
        <v>1031559149</v>
      </c>
      <c r="L113" s="8" t="s">
        <v>8718</v>
      </c>
      <c r="M113" s="7" t="str">
        <f>VLOOKUP(Table36[[#This Row],[Works for Group -OLD]], [1]!all_groups[#All], 2, 0)</f>
        <v>1031559149</v>
      </c>
      <c r="N113" s="6" t="s">
        <v>63</v>
      </c>
      <c r="O113" s="6" t="s">
        <v>62</v>
      </c>
      <c r="P113" s="6" t="s">
        <v>69</v>
      </c>
      <c r="Q113" s="7"/>
      <c r="R113" s="9" t="s">
        <v>8727</v>
      </c>
      <c r="S113" s="9" t="s">
        <v>8720</v>
      </c>
      <c r="T113" s="9" t="s">
        <v>8512</v>
      </c>
      <c r="U113" s="9" t="s">
        <v>8728</v>
      </c>
      <c r="V113" s="9" t="s">
        <v>8501</v>
      </c>
      <c r="W113" s="4"/>
      <c r="AI113" s="4"/>
      <c r="AJ113" s="4"/>
      <c r="AK113" s="4"/>
    </row>
    <row r="114" spans="1:37" x14ac:dyDescent="0.2">
      <c r="A114" s="6" t="s">
        <v>3197</v>
      </c>
      <c r="B114" s="7" t="str">
        <f>VLOOKUP(Table36[[#This Row],[Full Name]], [1]!all_people5[#Data], 53, 0)</f>
        <v>Cronin</v>
      </c>
      <c r="C114" s="8" t="s">
        <v>2054</v>
      </c>
      <c r="D114" s="8" t="s">
        <v>3198</v>
      </c>
      <c r="E114" s="8" t="s">
        <v>440</v>
      </c>
      <c r="F114" s="8" t="s">
        <v>408</v>
      </c>
      <c r="G114" s="8" t="s">
        <v>407</v>
      </c>
      <c r="H114" s="8" t="s">
        <v>8717</v>
      </c>
      <c r="I114" s="7" t="str">
        <f>VLOOKUP(Table36[[#This Row],[Reports to Person]], [1]!all_people[#All], 2, 0)</f>
        <v>1022049145</v>
      </c>
      <c r="J114" s="8" t="s">
        <v>8718</v>
      </c>
      <c r="K114" s="8" t="str">
        <f>VLOOKUP(Table36[[#This Row],[Works for Corrected Majority]],[1]!Table1[#Data],2,0)</f>
        <v>1031559149</v>
      </c>
      <c r="L114" s="8" t="s">
        <v>8718</v>
      </c>
      <c r="M114" s="7" t="str">
        <f>VLOOKUP(Table36[[#This Row],[Works for Group -OLD]], [1]!all_groups[#All], 2, 0)</f>
        <v>1031559149</v>
      </c>
      <c r="N114" s="6" t="s">
        <v>63</v>
      </c>
      <c r="O114" s="6" t="s">
        <v>62</v>
      </c>
      <c r="P114" s="6" t="s">
        <v>69</v>
      </c>
      <c r="Q114" s="7"/>
      <c r="R114" s="9" t="s">
        <v>8729</v>
      </c>
      <c r="S114" s="9" t="s">
        <v>8720</v>
      </c>
      <c r="T114" s="9" t="s">
        <v>8512</v>
      </c>
      <c r="U114" s="9" t="s">
        <v>8590</v>
      </c>
      <c r="V114" s="9" t="s">
        <v>8501</v>
      </c>
      <c r="W114" s="4"/>
      <c r="AI114" s="4"/>
      <c r="AJ114" s="4"/>
      <c r="AK114" s="4"/>
    </row>
    <row r="115" spans="1:37" x14ac:dyDescent="0.2">
      <c r="A115" s="6" t="s">
        <v>3956</v>
      </c>
      <c r="B115" s="7" t="str">
        <f>VLOOKUP(Table36[[#This Row],[Full Name]], [1]!all_people5[#Data], 53, 0)</f>
        <v>Gemellaro</v>
      </c>
      <c r="C115" s="8" t="s">
        <v>3957</v>
      </c>
      <c r="D115" s="8" t="s">
        <v>3958</v>
      </c>
      <c r="E115" s="8" t="s">
        <v>3959</v>
      </c>
      <c r="F115" s="8" t="s">
        <v>408</v>
      </c>
      <c r="G115" s="8" t="s">
        <v>407</v>
      </c>
      <c r="H115" s="8" t="s">
        <v>8717</v>
      </c>
      <c r="I115" s="7" t="str">
        <f>VLOOKUP(Table36[[#This Row],[Reports to Person]], [1]!all_people[#All], 2, 0)</f>
        <v>1022049145</v>
      </c>
      <c r="J115" s="8" t="s">
        <v>8718</v>
      </c>
      <c r="K115" s="8" t="str">
        <f>VLOOKUP(Table36[[#This Row],[Works for Corrected Majority]],[1]!Table1[#Data],2,0)</f>
        <v>1031559149</v>
      </c>
      <c r="L115" s="8" t="s">
        <v>8718</v>
      </c>
      <c r="M115" s="7" t="str">
        <f>VLOOKUP(Table36[[#This Row],[Works for Group -OLD]], [1]!all_groups[#All], 2, 0)</f>
        <v>1031559149</v>
      </c>
      <c r="N115" s="6" t="s">
        <v>63</v>
      </c>
      <c r="O115" s="6" t="s">
        <v>62</v>
      </c>
      <c r="P115" s="6" t="s">
        <v>69</v>
      </c>
      <c r="Q115" s="7"/>
      <c r="R115" s="9" t="s">
        <v>8730</v>
      </c>
      <c r="S115" s="9" t="s">
        <v>8720</v>
      </c>
      <c r="T115" s="9" t="s">
        <v>8512</v>
      </c>
      <c r="U115" s="9" t="s">
        <v>8731</v>
      </c>
      <c r="V115" s="9" t="s">
        <v>8501</v>
      </c>
      <c r="W115" s="4"/>
      <c r="AI115" s="4"/>
      <c r="AJ115" s="4"/>
      <c r="AK115" s="4"/>
    </row>
    <row r="116" spans="1:37" x14ac:dyDescent="0.2">
      <c r="A116" s="6" t="s">
        <v>2915</v>
      </c>
      <c r="B116" s="7" t="str">
        <f>VLOOKUP(Table36[[#This Row],[Full Name]], [1]!all_people5[#Data], 53, 0)</f>
        <v>Majok</v>
      </c>
      <c r="C116" s="8" t="s">
        <v>2916</v>
      </c>
      <c r="D116" s="8" t="s">
        <v>2917</v>
      </c>
      <c r="E116" s="8" t="s">
        <v>2918</v>
      </c>
      <c r="F116" s="8" t="s">
        <v>408</v>
      </c>
      <c r="G116" s="8" t="s">
        <v>526</v>
      </c>
      <c r="H116" s="8" t="s">
        <v>2913</v>
      </c>
      <c r="I116" s="7" t="str">
        <f>VLOOKUP(Table36[[#This Row],[Reports to Person]], [1]!all_people[#All], 2, 0)</f>
        <v>476542475</v>
      </c>
      <c r="J116" s="8" t="s">
        <v>8732</v>
      </c>
      <c r="K116" s="8" t="str">
        <f>VLOOKUP(Table36[[#This Row],[Works for Corrected Majority]],[1]!Table1[#Data],2,0)</f>
        <v>476549674</v>
      </c>
      <c r="L116" s="8" t="s">
        <v>8732</v>
      </c>
      <c r="M116" s="7" t="str">
        <f>VLOOKUP(Table36[[#This Row],[Works for Group -OLD]], [1]!all_groups[#All], 2, 0)</f>
        <v>476549674</v>
      </c>
      <c r="N116" s="6" t="s">
        <v>63</v>
      </c>
      <c r="O116" s="6" t="s">
        <v>62</v>
      </c>
      <c r="P116" s="6" t="s">
        <v>69</v>
      </c>
      <c r="Q116" s="7"/>
      <c r="R116" s="9" t="s">
        <v>8733</v>
      </c>
      <c r="S116" s="9" t="s">
        <v>8734</v>
      </c>
      <c r="T116" s="9" t="s">
        <v>8577</v>
      </c>
      <c r="U116" s="9" t="s">
        <v>8735</v>
      </c>
      <c r="V116" s="9" t="s">
        <v>8501</v>
      </c>
      <c r="W116" s="4"/>
      <c r="AI116" s="4"/>
      <c r="AJ116" s="4"/>
      <c r="AK116" s="4"/>
    </row>
    <row r="117" spans="1:37" x14ac:dyDescent="0.2">
      <c r="A117" s="6" t="s">
        <v>4247</v>
      </c>
      <c r="B117" s="7" t="str">
        <f>VLOOKUP(Table36[[#This Row],[Full Name]], [1]!all_people5[#Data], 53, 0)</f>
        <v>Wilkinson</v>
      </c>
      <c r="C117" s="8" t="s">
        <v>4248</v>
      </c>
      <c r="D117" s="8" t="s">
        <v>4249</v>
      </c>
      <c r="E117" s="8" t="s">
        <v>375</v>
      </c>
      <c r="F117" s="8" t="s">
        <v>408</v>
      </c>
      <c r="G117" s="8" t="s">
        <v>407</v>
      </c>
      <c r="H117" s="8" t="s">
        <v>2913</v>
      </c>
      <c r="I117" s="7" t="str">
        <f>VLOOKUP(Table36[[#This Row],[Reports to Person]], [1]!all_people[#All], 2, 0)</f>
        <v>476542475</v>
      </c>
      <c r="J117" s="8" t="s">
        <v>8732</v>
      </c>
      <c r="K117" s="8" t="str">
        <f>VLOOKUP(Table36[[#This Row],[Works for Corrected Majority]],[1]!Table1[#Data],2,0)</f>
        <v>476549674</v>
      </c>
      <c r="L117" s="8" t="s">
        <v>8732</v>
      </c>
      <c r="M117" s="7" t="str">
        <f>VLOOKUP(Table36[[#This Row],[Works for Group -OLD]], [1]!all_groups[#All], 2, 0)</f>
        <v>476549674</v>
      </c>
      <c r="N117" s="6" t="s">
        <v>63</v>
      </c>
      <c r="O117" s="6" t="s">
        <v>62</v>
      </c>
      <c r="P117" s="6" t="s">
        <v>69</v>
      </c>
      <c r="Q117" s="7"/>
      <c r="R117" s="9" t="s">
        <v>8736</v>
      </c>
      <c r="S117" s="9" t="s">
        <v>8734</v>
      </c>
      <c r="T117" s="9" t="s">
        <v>8512</v>
      </c>
      <c r="U117" s="9" t="s">
        <v>8544</v>
      </c>
      <c r="V117" s="9" t="s">
        <v>8501</v>
      </c>
      <c r="W117" s="4"/>
      <c r="AI117" s="4"/>
      <c r="AJ117" s="4"/>
      <c r="AK117" s="4"/>
    </row>
    <row r="118" spans="1:37" x14ac:dyDescent="0.2">
      <c r="A118" s="6" t="s">
        <v>4242</v>
      </c>
      <c r="B118" s="7" t="str">
        <f>VLOOKUP(Table36[[#This Row],[Full Name]], [1]!all_people5[#Data], 53, 0)</f>
        <v>Martino</v>
      </c>
      <c r="C118" s="8" t="s">
        <v>3492</v>
      </c>
      <c r="D118" s="8" t="s">
        <v>4243</v>
      </c>
      <c r="E118" s="8" t="s">
        <v>4244</v>
      </c>
      <c r="F118" s="8" t="s">
        <v>408</v>
      </c>
      <c r="G118" s="8" t="s">
        <v>526</v>
      </c>
      <c r="H118" s="8" t="s">
        <v>2913</v>
      </c>
      <c r="I118" s="7" t="str">
        <f>VLOOKUP(Table36[[#This Row],[Reports to Person]], [1]!all_people[#All], 2, 0)</f>
        <v>476542475</v>
      </c>
      <c r="J118" s="8" t="s">
        <v>8732</v>
      </c>
      <c r="K118" s="8" t="str">
        <f>VLOOKUP(Table36[[#This Row],[Works for Corrected Majority]],[1]!Table1[#Data],2,0)</f>
        <v>476549674</v>
      </c>
      <c r="L118" s="8" t="s">
        <v>8732</v>
      </c>
      <c r="M118" s="7" t="str">
        <f>VLOOKUP(Table36[[#This Row],[Works for Group -OLD]], [1]!all_groups[#All], 2, 0)</f>
        <v>476549674</v>
      </c>
      <c r="N118" s="6" t="s">
        <v>63</v>
      </c>
      <c r="O118" s="6" t="s">
        <v>62</v>
      </c>
      <c r="P118" s="6" t="s">
        <v>69</v>
      </c>
      <c r="Q118" s="7"/>
      <c r="R118" s="9" t="s">
        <v>8737</v>
      </c>
      <c r="S118" s="9" t="s">
        <v>8734</v>
      </c>
      <c r="T118" s="9" t="s">
        <v>8577</v>
      </c>
      <c r="U118" s="9" t="s">
        <v>8738</v>
      </c>
      <c r="V118" s="9" t="s">
        <v>8501</v>
      </c>
      <c r="W118" s="4"/>
      <c r="AI118" s="4"/>
      <c r="AJ118" s="4"/>
      <c r="AK118" s="4"/>
    </row>
    <row r="119" spans="1:37" x14ac:dyDescent="0.2">
      <c r="A119" s="6" t="s">
        <v>4213</v>
      </c>
      <c r="B119" s="7" t="str">
        <f>VLOOKUP(Table36[[#This Row],[Full Name]], [1]!all_people5[#Data], 53, 0)</f>
        <v>Titus</v>
      </c>
      <c r="C119" s="8" t="s">
        <v>4214</v>
      </c>
      <c r="D119" s="8" t="s">
        <v>4215</v>
      </c>
      <c r="E119" s="8" t="s">
        <v>456</v>
      </c>
      <c r="F119" s="8" t="s">
        <v>408</v>
      </c>
      <c r="G119" s="8" t="s">
        <v>526</v>
      </c>
      <c r="H119" s="8" t="s">
        <v>2913</v>
      </c>
      <c r="I119" s="7" t="str">
        <f>VLOOKUP(Table36[[#This Row],[Reports to Person]], [1]!all_people[#All], 2, 0)</f>
        <v>476542475</v>
      </c>
      <c r="J119" s="8" t="s">
        <v>8732</v>
      </c>
      <c r="K119" s="8" t="str">
        <f>VLOOKUP(Table36[[#This Row],[Works for Corrected Majority]],[1]!Table1[#Data],2,0)</f>
        <v>476549674</v>
      </c>
      <c r="L119" s="8" t="s">
        <v>8732</v>
      </c>
      <c r="M119" s="7" t="str">
        <f>VLOOKUP(Table36[[#This Row],[Works for Group -OLD]], [1]!all_groups[#All], 2, 0)</f>
        <v>476549674</v>
      </c>
      <c r="N119" s="6" t="s">
        <v>63</v>
      </c>
      <c r="O119" s="6" t="s">
        <v>62</v>
      </c>
      <c r="P119" s="6" t="s">
        <v>69</v>
      </c>
      <c r="Q119" s="7"/>
      <c r="R119" s="9" t="s">
        <v>8739</v>
      </c>
      <c r="S119" s="9" t="s">
        <v>8734</v>
      </c>
      <c r="T119" s="9" t="s">
        <v>8577</v>
      </c>
      <c r="U119" s="9" t="s">
        <v>8721</v>
      </c>
      <c r="V119" s="9" t="s">
        <v>8501</v>
      </c>
      <c r="W119" s="4"/>
      <c r="AI119" s="4"/>
      <c r="AJ119" s="4"/>
      <c r="AK119" s="4"/>
    </row>
    <row r="120" spans="1:37" x14ac:dyDescent="0.2">
      <c r="A120" s="6" t="s">
        <v>4131</v>
      </c>
      <c r="B120" s="7" t="str">
        <f>VLOOKUP(Table36[[#This Row],[Full Name]], [1]!all_people5[#Data], 53, 0)</f>
        <v>Butler</v>
      </c>
      <c r="C120" s="8" t="s">
        <v>2350</v>
      </c>
      <c r="D120" s="8" t="s">
        <v>4132</v>
      </c>
      <c r="E120" s="8" t="s">
        <v>426</v>
      </c>
      <c r="F120" s="8" t="s">
        <v>408</v>
      </c>
      <c r="G120" s="8" t="s">
        <v>526</v>
      </c>
      <c r="H120" s="8" t="s">
        <v>2913</v>
      </c>
      <c r="I120" s="7" t="str">
        <f>VLOOKUP(Table36[[#This Row],[Reports to Person]], [1]!all_people[#All], 2, 0)</f>
        <v>476542475</v>
      </c>
      <c r="J120" s="8" t="s">
        <v>8732</v>
      </c>
      <c r="K120" s="8" t="str">
        <f>VLOOKUP(Table36[[#This Row],[Works for Corrected Majority]],[1]!Table1[#Data],2,0)</f>
        <v>476549674</v>
      </c>
      <c r="L120" s="8" t="s">
        <v>8732</v>
      </c>
      <c r="M120" s="7" t="str">
        <f>VLOOKUP(Table36[[#This Row],[Works for Group -OLD]], [1]!all_groups[#All], 2, 0)</f>
        <v>476549674</v>
      </c>
      <c r="N120" s="6" t="s">
        <v>63</v>
      </c>
      <c r="O120" s="6" t="s">
        <v>62</v>
      </c>
      <c r="P120" s="6" t="s">
        <v>69</v>
      </c>
      <c r="Q120" s="7"/>
      <c r="R120" s="9" t="s">
        <v>8740</v>
      </c>
      <c r="S120" s="9" t="s">
        <v>8734</v>
      </c>
      <c r="T120" s="9" t="s">
        <v>8577</v>
      </c>
      <c r="U120" s="9" t="s">
        <v>8549</v>
      </c>
      <c r="V120" s="9" t="s">
        <v>8501</v>
      </c>
      <c r="W120" s="4"/>
      <c r="AI120" s="4"/>
      <c r="AJ120" s="4"/>
      <c r="AK120" s="4"/>
    </row>
    <row r="121" spans="1:37" x14ac:dyDescent="0.2">
      <c r="A121" s="6" t="s">
        <v>1217</v>
      </c>
      <c r="B121" s="7" t="str">
        <f>VLOOKUP(Table36[[#This Row],[Full Name]], [1]!all_people5[#Data], 53, 0)</f>
        <v>Cahill</v>
      </c>
      <c r="C121" s="8" t="s">
        <v>1218</v>
      </c>
      <c r="D121" s="8" t="s">
        <v>1219</v>
      </c>
      <c r="E121" s="8" t="s">
        <v>937</v>
      </c>
      <c r="F121" s="8" t="s">
        <v>408</v>
      </c>
      <c r="G121" s="8" t="s">
        <v>526</v>
      </c>
      <c r="H121" s="8" t="s">
        <v>8741</v>
      </c>
      <c r="I121" s="7" t="str">
        <f>VLOOKUP(Table36[[#This Row],[Reports to Person]], [1]!all_people[#All], 2, 0)</f>
        <v>476546041</v>
      </c>
      <c r="J121" s="8" t="s">
        <v>8742</v>
      </c>
      <c r="K121" s="8" t="str">
        <f>VLOOKUP(Table36[[#This Row],[Works for Corrected Majority]],[1]!Table1[#Data],2,0)</f>
        <v>476549676</v>
      </c>
      <c r="L121" s="8" t="s">
        <v>8742</v>
      </c>
      <c r="M121" s="7" t="str">
        <f>VLOOKUP(Table36[[#This Row],[Works for Group -OLD]], [1]!all_groups[#All], 2, 0)</f>
        <v>476549676</v>
      </c>
      <c r="N121" s="6" t="s">
        <v>63</v>
      </c>
      <c r="O121" s="6" t="s">
        <v>62</v>
      </c>
      <c r="P121" s="6" t="s">
        <v>69</v>
      </c>
      <c r="Q121" s="7"/>
      <c r="R121" s="9" t="s">
        <v>8743</v>
      </c>
      <c r="S121" s="9" t="s">
        <v>8744</v>
      </c>
      <c r="T121" s="9" t="s">
        <v>8745</v>
      </c>
      <c r="U121" s="9" t="s">
        <v>8564</v>
      </c>
      <c r="V121" s="9" t="s">
        <v>8501</v>
      </c>
      <c r="W121" s="4"/>
      <c r="AI121" s="4"/>
      <c r="AJ121" s="4"/>
      <c r="AK121" s="4"/>
    </row>
    <row r="122" spans="1:37" x14ac:dyDescent="0.2">
      <c r="A122" s="6" t="s">
        <v>2803</v>
      </c>
      <c r="B122" s="7" t="str">
        <f>VLOOKUP(Table36[[#This Row],[Full Name]], [1]!all_people5[#Data], 53, 0)</f>
        <v>Coffin</v>
      </c>
      <c r="C122" s="8" t="s">
        <v>2804</v>
      </c>
      <c r="D122" s="8" t="s">
        <v>2805</v>
      </c>
      <c r="E122" s="8" t="s">
        <v>440</v>
      </c>
      <c r="F122" s="8" t="s">
        <v>408</v>
      </c>
      <c r="G122" s="8" t="s">
        <v>407</v>
      </c>
      <c r="H122" s="8" t="s">
        <v>8741</v>
      </c>
      <c r="I122" s="7" t="str">
        <f>VLOOKUP(Table36[[#This Row],[Reports to Person]], [1]!all_people[#All], 2, 0)</f>
        <v>476546041</v>
      </c>
      <c r="J122" s="8" t="s">
        <v>8742</v>
      </c>
      <c r="K122" s="8" t="str">
        <f>VLOOKUP(Table36[[#This Row],[Works for Corrected Majority]],[1]!Table1[#Data],2,0)</f>
        <v>476549676</v>
      </c>
      <c r="L122" s="8" t="s">
        <v>8742</v>
      </c>
      <c r="M122" s="7" t="str">
        <f>VLOOKUP(Table36[[#This Row],[Works for Group -OLD]], [1]!all_groups[#All], 2, 0)</f>
        <v>476549676</v>
      </c>
      <c r="N122" s="6" t="s">
        <v>63</v>
      </c>
      <c r="O122" s="6" t="s">
        <v>62</v>
      </c>
      <c r="P122" s="6" t="s">
        <v>69</v>
      </c>
      <c r="Q122" s="7"/>
      <c r="R122" s="9" t="s">
        <v>8746</v>
      </c>
      <c r="S122" s="9" t="s">
        <v>8744</v>
      </c>
      <c r="T122" s="9" t="s">
        <v>8512</v>
      </c>
      <c r="U122" s="9" t="s">
        <v>8590</v>
      </c>
      <c r="V122" s="9" t="s">
        <v>8501</v>
      </c>
      <c r="W122" s="4"/>
      <c r="AI122" s="4"/>
      <c r="AJ122" s="4"/>
      <c r="AK122" s="4"/>
    </row>
    <row r="123" spans="1:37" x14ac:dyDescent="0.2">
      <c r="A123" s="6" t="s">
        <v>2089</v>
      </c>
      <c r="B123" s="7" t="str">
        <f>VLOOKUP(Table36[[#This Row],[Full Name]], [1]!all_people5[#Data], 53, 0)</f>
        <v>Cohen</v>
      </c>
      <c r="C123" s="8" t="s">
        <v>2090</v>
      </c>
      <c r="D123" s="8" t="s">
        <v>1199</v>
      </c>
      <c r="E123" s="8" t="s">
        <v>456</v>
      </c>
      <c r="F123" s="8" t="s">
        <v>408</v>
      </c>
      <c r="G123" s="8" t="s">
        <v>526</v>
      </c>
      <c r="H123" s="8" t="s">
        <v>8741</v>
      </c>
      <c r="I123" s="7" t="str">
        <f>VLOOKUP(Table36[[#This Row],[Reports to Person]], [1]!all_people[#All], 2, 0)</f>
        <v>476546041</v>
      </c>
      <c r="J123" s="8" t="s">
        <v>8742</v>
      </c>
      <c r="K123" s="8" t="str">
        <f>VLOOKUP(Table36[[#This Row],[Works for Corrected Majority]],[1]!Table1[#Data],2,0)</f>
        <v>476549676</v>
      </c>
      <c r="L123" s="8" t="s">
        <v>8742</v>
      </c>
      <c r="M123" s="7" t="str">
        <f>VLOOKUP(Table36[[#This Row],[Works for Group -OLD]], [1]!all_groups[#All], 2, 0)</f>
        <v>476549676</v>
      </c>
      <c r="N123" s="6" t="s">
        <v>63</v>
      </c>
      <c r="O123" s="6" t="s">
        <v>62</v>
      </c>
      <c r="P123" s="6" t="s">
        <v>69</v>
      </c>
      <c r="Q123" s="7"/>
      <c r="R123" s="9" t="s">
        <v>8747</v>
      </c>
      <c r="S123" s="9" t="s">
        <v>8744</v>
      </c>
      <c r="T123" s="9" t="s">
        <v>8748</v>
      </c>
      <c r="U123" s="9" t="s">
        <v>8721</v>
      </c>
      <c r="V123" s="9" t="s">
        <v>8501</v>
      </c>
      <c r="W123" s="4"/>
      <c r="AI123" s="4"/>
      <c r="AJ123" s="4"/>
      <c r="AK123" s="4"/>
    </row>
    <row r="124" spans="1:37" x14ac:dyDescent="0.2">
      <c r="A124" s="6" t="s">
        <v>2084</v>
      </c>
      <c r="B124" s="7" t="str">
        <f>VLOOKUP(Table36[[#This Row],[Full Name]], [1]!all_people5[#Data], 53, 0)</f>
        <v>Mulgrew</v>
      </c>
      <c r="C124" s="8" t="s">
        <v>2085</v>
      </c>
      <c r="D124" s="8" t="s">
        <v>2086</v>
      </c>
      <c r="E124" s="8" t="s">
        <v>426</v>
      </c>
      <c r="F124" s="8" t="s">
        <v>408</v>
      </c>
      <c r="G124" s="8" t="s">
        <v>526</v>
      </c>
      <c r="H124" s="8" t="s">
        <v>8741</v>
      </c>
      <c r="I124" s="7" t="str">
        <f>VLOOKUP(Table36[[#This Row],[Reports to Person]], [1]!all_people[#All], 2, 0)</f>
        <v>476546041</v>
      </c>
      <c r="J124" s="8" t="s">
        <v>8742</v>
      </c>
      <c r="K124" s="8" t="str">
        <f>VLOOKUP(Table36[[#This Row],[Works for Corrected Majority]],[1]!Table1[#Data],2,0)</f>
        <v>476549676</v>
      </c>
      <c r="L124" s="8" t="s">
        <v>8742</v>
      </c>
      <c r="M124" s="7" t="str">
        <f>VLOOKUP(Table36[[#This Row],[Works for Group -OLD]], [1]!all_groups[#All], 2, 0)</f>
        <v>476549676</v>
      </c>
      <c r="N124" s="6" t="s">
        <v>63</v>
      </c>
      <c r="O124" s="6" t="s">
        <v>62</v>
      </c>
      <c r="P124" s="6" t="s">
        <v>69</v>
      </c>
      <c r="Q124" s="7"/>
      <c r="R124" s="9" t="s">
        <v>8749</v>
      </c>
      <c r="S124" s="9" t="s">
        <v>8744</v>
      </c>
      <c r="T124" s="9" t="s">
        <v>8745</v>
      </c>
      <c r="U124" s="9" t="s">
        <v>8549</v>
      </c>
      <c r="V124" s="9" t="s">
        <v>8501</v>
      </c>
      <c r="W124" s="4"/>
      <c r="AI124" s="4"/>
      <c r="AJ124" s="4"/>
      <c r="AK124" s="4"/>
    </row>
    <row r="125" spans="1:37" x14ac:dyDescent="0.2">
      <c r="A125" s="6" t="s">
        <v>1280</v>
      </c>
      <c r="B125" s="7" t="str">
        <f>VLOOKUP(Table36[[#This Row],[Full Name]], [1]!all_people5[#Data], 53, 0)</f>
        <v>Mueller</v>
      </c>
      <c r="C125" s="8" t="s">
        <v>1281</v>
      </c>
      <c r="D125" s="8" t="s">
        <v>1282</v>
      </c>
      <c r="E125" s="8" t="s">
        <v>624</v>
      </c>
      <c r="F125" s="8" t="s">
        <v>408</v>
      </c>
      <c r="G125" s="8" t="s">
        <v>526</v>
      </c>
      <c r="H125" s="8" t="s">
        <v>8741</v>
      </c>
      <c r="I125" s="7" t="str">
        <f>VLOOKUP(Table36[[#This Row],[Reports to Person]], [1]!all_people[#All], 2, 0)</f>
        <v>476546041</v>
      </c>
      <c r="J125" s="8" t="s">
        <v>8742</v>
      </c>
      <c r="K125" s="8" t="str">
        <f>VLOOKUP(Table36[[#This Row],[Works for Corrected Majority]],[1]!Table1[#Data],2,0)</f>
        <v>476549676</v>
      </c>
      <c r="L125" s="8" t="s">
        <v>8742</v>
      </c>
      <c r="M125" s="7" t="str">
        <f>VLOOKUP(Table36[[#This Row],[Works for Group -OLD]], [1]!all_groups[#All], 2, 0)</f>
        <v>476549676</v>
      </c>
      <c r="N125" s="6" t="s">
        <v>63</v>
      </c>
      <c r="O125" s="6" t="s">
        <v>62</v>
      </c>
      <c r="P125" s="6" t="s">
        <v>69</v>
      </c>
      <c r="Q125" s="7"/>
      <c r="R125" s="9" t="s">
        <v>8750</v>
      </c>
      <c r="S125" s="9" t="s">
        <v>8744</v>
      </c>
      <c r="T125" s="9" t="s">
        <v>8745</v>
      </c>
      <c r="U125" s="9" t="s">
        <v>8606</v>
      </c>
      <c r="V125" s="9" t="s">
        <v>8501</v>
      </c>
      <c r="W125" s="4"/>
      <c r="AI125" s="4"/>
      <c r="AJ125" s="4"/>
      <c r="AK125" s="4"/>
    </row>
    <row r="126" spans="1:37" x14ac:dyDescent="0.2">
      <c r="A126" s="6" t="s">
        <v>940</v>
      </c>
      <c r="B126" s="7" t="e">
        <f>VLOOKUP(Table36[[#This Row],[Full Name]], [1]!all_people5[#Data], 53, 0)</f>
        <v>#N/A</v>
      </c>
      <c r="C126" s="8" t="s">
        <v>941</v>
      </c>
      <c r="D126" s="8" t="s">
        <v>942</v>
      </c>
      <c r="E126" s="8" t="s">
        <v>937</v>
      </c>
      <c r="F126" s="8" t="s">
        <v>408</v>
      </c>
      <c r="G126" s="8" t="s">
        <v>526</v>
      </c>
      <c r="H126" s="8" t="s">
        <v>8741</v>
      </c>
      <c r="I126" s="7" t="str">
        <f>VLOOKUP(Table36[[#This Row],[Reports to Person]], [1]!all_people[#All], 2, 0)</f>
        <v>476546041</v>
      </c>
      <c r="J126" s="8" t="s">
        <v>8742</v>
      </c>
      <c r="K126" s="8" t="str">
        <f>VLOOKUP(Table36[[#This Row],[Works for Corrected Majority]],[1]!Table1[#Data],2,0)</f>
        <v>476549676</v>
      </c>
      <c r="L126" s="8" t="s">
        <v>8742</v>
      </c>
      <c r="M126" s="7" t="str">
        <f>VLOOKUP(Table36[[#This Row],[Works for Group -OLD]], [1]!all_groups[#All], 2, 0)</f>
        <v>476549676</v>
      </c>
      <c r="N126" s="6" t="s">
        <v>63</v>
      </c>
      <c r="O126" s="6" t="s">
        <v>62</v>
      </c>
      <c r="P126" s="6" t="s">
        <v>69</v>
      </c>
      <c r="Q126" s="7"/>
      <c r="R126" s="9" t="s">
        <v>8751</v>
      </c>
      <c r="S126" s="9" t="s">
        <v>8744</v>
      </c>
      <c r="T126" s="9" t="s">
        <v>8745</v>
      </c>
      <c r="U126" s="9" t="s">
        <v>8564</v>
      </c>
      <c r="V126" s="9" t="s">
        <v>8501</v>
      </c>
      <c r="W126" s="4"/>
      <c r="AI126" s="4"/>
      <c r="AJ126" s="4"/>
      <c r="AK126" s="4"/>
    </row>
    <row r="127" spans="1:37" x14ac:dyDescent="0.2">
      <c r="A127" s="6" t="s">
        <v>934</v>
      </c>
      <c r="B127" s="7" t="e">
        <f>VLOOKUP(Table36[[#This Row],[Full Name]], [1]!all_people5[#Data], 53, 0)</f>
        <v>#N/A</v>
      </c>
      <c r="C127" s="8" t="s">
        <v>935</v>
      </c>
      <c r="D127" s="8" t="s">
        <v>936</v>
      </c>
      <c r="E127" s="8" t="s">
        <v>937</v>
      </c>
      <c r="F127" s="8" t="s">
        <v>408</v>
      </c>
      <c r="G127" s="8" t="s">
        <v>526</v>
      </c>
      <c r="H127" s="8" t="s">
        <v>8741</v>
      </c>
      <c r="I127" s="7" t="str">
        <f>VLOOKUP(Table36[[#This Row],[Reports to Person]], [1]!all_people[#All], 2, 0)</f>
        <v>476546041</v>
      </c>
      <c r="J127" s="8" t="s">
        <v>8742</v>
      </c>
      <c r="K127" s="8" t="str">
        <f>VLOOKUP(Table36[[#This Row],[Works for Corrected Majority]],[1]!Table1[#Data],2,0)</f>
        <v>476549676</v>
      </c>
      <c r="L127" s="8" t="s">
        <v>8742</v>
      </c>
      <c r="M127" s="7" t="str">
        <f>VLOOKUP(Table36[[#This Row],[Works for Group -OLD]], [1]!all_groups[#All], 2, 0)</f>
        <v>476549676</v>
      </c>
      <c r="N127" s="6" t="s">
        <v>63</v>
      </c>
      <c r="O127" s="6" t="s">
        <v>62</v>
      </c>
      <c r="P127" s="6" t="s">
        <v>69</v>
      </c>
      <c r="Q127" s="7"/>
      <c r="R127" s="9" t="s">
        <v>8752</v>
      </c>
      <c r="S127" s="9" t="s">
        <v>8744</v>
      </c>
      <c r="T127" s="9" t="s">
        <v>8745</v>
      </c>
      <c r="U127" s="9" t="s">
        <v>8564</v>
      </c>
      <c r="V127" s="9" t="s">
        <v>8501</v>
      </c>
      <c r="W127" s="4"/>
      <c r="AI127" s="4"/>
      <c r="AJ127" s="4"/>
      <c r="AK127" s="4"/>
    </row>
    <row r="128" spans="1:37" x14ac:dyDescent="0.2">
      <c r="A128" s="6" t="s">
        <v>928</v>
      </c>
      <c r="B128" s="7" t="e">
        <f>VLOOKUP(Table36[[#This Row],[Full Name]], [1]!all_people5[#Data], 53, 0)</f>
        <v>#N/A</v>
      </c>
      <c r="C128" s="8" t="s">
        <v>929</v>
      </c>
      <c r="D128" s="8" t="s">
        <v>930</v>
      </c>
      <c r="E128" s="8" t="s">
        <v>931</v>
      </c>
      <c r="F128" s="8" t="s">
        <v>408</v>
      </c>
      <c r="G128" s="8" t="s">
        <v>526</v>
      </c>
      <c r="H128" s="8" t="s">
        <v>8741</v>
      </c>
      <c r="I128" s="7" t="str">
        <f>VLOOKUP(Table36[[#This Row],[Reports to Person]], [1]!all_people[#All], 2, 0)</f>
        <v>476546041</v>
      </c>
      <c r="J128" s="8" t="s">
        <v>8742</v>
      </c>
      <c r="K128" s="8" t="str">
        <f>VLOOKUP(Table36[[#This Row],[Works for Corrected Majority]],[1]!Table1[#Data],2,0)</f>
        <v>476549676</v>
      </c>
      <c r="L128" s="8" t="s">
        <v>8742</v>
      </c>
      <c r="M128" s="7" t="str">
        <f>VLOOKUP(Table36[[#This Row],[Works for Group -OLD]], [1]!all_groups[#All], 2, 0)</f>
        <v>476549676</v>
      </c>
      <c r="N128" s="6" t="s">
        <v>63</v>
      </c>
      <c r="O128" s="6" t="s">
        <v>62</v>
      </c>
      <c r="P128" s="6" t="s">
        <v>69</v>
      </c>
      <c r="Q128" s="7"/>
      <c r="R128" s="9" t="s">
        <v>8753</v>
      </c>
      <c r="S128" s="9" t="s">
        <v>8744</v>
      </c>
      <c r="T128" s="9" t="s">
        <v>8745</v>
      </c>
      <c r="U128" s="9" t="s">
        <v>8754</v>
      </c>
      <c r="V128" s="9" t="s">
        <v>8501</v>
      </c>
      <c r="W128" s="4"/>
      <c r="AI128" s="4"/>
      <c r="AJ128" s="4"/>
      <c r="AK128" s="4"/>
    </row>
    <row r="129" spans="1:37" x14ac:dyDescent="0.2">
      <c r="A129" s="6" t="s">
        <v>6755</v>
      </c>
      <c r="B129" s="7" t="str">
        <f>VLOOKUP(Table36[[#This Row],[Full Name]], [1]!all_people5[#Data], 53, 0)</f>
        <v>Oneill</v>
      </c>
      <c r="C129" s="8" t="s">
        <v>6756</v>
      </c>
      <c r="D129" s="8" t="s">
        <v>6757</v>
      </c>
      <c r="E129" s="8" t="s">
        <v>1235</v>
      </c>
      <c r="F129" s="8" t="s">
        <v>408</v>
      </c>
      <c r="G129" s="8" t="s">
        <v>407</v>
      </c>
      <c r="H129" s="8" t="s">
        <v>8755</v>
      </c>
      <c r="I129" s="7" t="str">
        <f>VLOOKUP(Table36[[#This Row],[Reports to Person]], [1]!all_people[#All], 2, 0)</f>
        <v>476542952</v>
      </c>
      <c r="J129" s="8" t="s">
        <v>8756</v>
      </c>
      <c r="K129" s="8" t="str">
        <f>VLOOKUP(Table36[[#This Row],[Works for Corrected Majority]],[1]!Table1[#Data],2,0)</f>
        <v>476549680</v>
      </c>
      <c r="L129" s="8" t="s">
        <v>8756</v>
      </c>
      <c r="M129" s="7" t="str">
        <f>VLOOKUP(Table36[[#This Row],[Works for Group -OLD]], [1]!all_groups[#All], 2, 0)</f>
        <v>476549680</v>
      </c>
      <c r="N129" s="6" t="s">
        <v>63</v>
      </c>
      <c r="O129" s="6" t="s">
        <v>62</v>
      </c>
      <c r="P129" s="6" t="s">
        <v>69</v>
      </c>
      <c r="Q129" s="7"/>
      <c r="R129" s="9" t="s">
        <v>8757</v>
      </c>
      <c r="S129" s="9" t="s">
        <v>8758</v>
      </c>
      <c r="T129" s="9" t="s">
        <v>8512</v>
      </c>
      <c r="U129" s="9" t="s">
        <v>8759</v>
      </c>
      <c r="V129" s="9" t="s">
        <v>8501</v>
      </c>
      <c r="W129" s="4"/>
      <c r="AI129" s="4"/>
      <c r="AJ129" s="4"/>
      <c r="AK129" s="4"/>
    </row>
    <row r="130" spans="1:37" x14ac:dyDescent="0.2">
      <c r="A130" s="6" t="s">
        <v>3951</v>
      </c>
      <c r="B130" s="7" t="str">
        <f>VLOOKUP(Table36[[#This Row],[Full Name]], [1]!all_people5[#Data], 53, 0)</f>
        <v>Patterson</v>
      </c>
      <c r="C130" s="8" t="s">
        <v>3952</v>
      </c>
      <c r="D130" s="8" t="s">
        <v>3953</v>
      </c>
      <c r="E130" s="8" t="s">
        <v>916</v>
      </c>
      <c r="F130" s="8" t="s">
        <v>408</v>
      </c>
      <c r="G130" s="8" t="s">
        <v>526</v>
      </c>
      <c r="H130" s="8" t="s">
        <v>8755</v>
      </c>
      <c r="I130" s="7" t="str">
        <f>VLOOKUP(Table36[[#This Row],[Reports to Person]], [1]!all_people[#All], 2, 0)</f>
        <v>476542952</v>
      </c>
      <c r="J130" s="8" t="s">
        <v>8756</v>
      </c>
      <c r="K130" s="8" t="str">
        <f>VLOOKUP(Table36[[#This Row],[Works for Corrected Majority]],[1]!Table1[#Data],2,0)</f>
        <v>476549680</v>
      </c>
      <c r="L130" s="8" t="s">
        <v>8756</v>
      </c>
      <c r="M130" s="7" t="str">
        <f>VLOOKUP(Table36[[#This Row],[Works for Group -OLD]], [1]!all_groups[#All], 2, 0)</f>
        <v>476549680</v>
      </c>
      <c r="N130" s="6" t="s">
        <v>63</v>
      </c>
      <c r="O130" s="6" t="s">
        <v>62</v>
      </c>
      <c r="P130" s="6" t="s">
        <v>69</v>
      </c>
      <c r="Q130" s="7"/>
      <c r="R130" s="9" t="s">
        <v>8760</v>
      </c>
      <c r="S130" s="9" t="s">
        <v>8758</v>
      </c>
      <c r="T130" s="9" t="s">
        <v>8531</v>
      </c>
      <c r="U130" s="9" t="s">
        <v>8761</v>
      </c>
      <c r="V130" s="9" t="s">
        <v>8501</v>
      </c>
      <c r="W130" s="4"/>
      <c r="AI130" s="4"/>
      <c r="AJ130" s="4"/>
      <c r="AK130" s="4"/>
    </row>
    <row r="131" spans="1:37" x14ac:dyDescent="0.2">
      <c r="A131" s="6" t="s">
        <v>2343</v>
      </c>
      <c r="B131" s="7" t="str">
        <f>VLOOKUP(Table36[[#This Row],[Full Name]], [1]!all_people5[#Data], 53, 0)</f>
        <v>Spanton</v>
      </c>
      <c r="C131" s="8" t="s">
        <v>2344</v>
      </c>
      <c r="D131" s="8" t="s">
        <v>2345</v>
      </c>
      <c r="E131" s="8" t="s">
        <v>2346</v>
      </c>
      <c r="F131" s="8" t="s">
        <v>408</v>
      </c>
      <c r="G131" s="8" t="s">
        <v>526</v>
      </c>
      <c r="H131" s="8" t="s">
        <v>8755</v>
      </c>
      <c r="I131" s="7" t="str">
        <f>VLOOKUP(Table36[[#This Row],[Reports to Person]], [1]!all_people[#All], 2, 0)</f>
        <v>476542952</v>
      </c>
      <c r="J131" s="8" t="s">
        <v>8756</v>
      </c>
      <c r="K131" s="8" t="str">
        <f>VLOOKUP(Table36[[#This Row],[Works for Corrected Majority]],[1]!Table1[#Data],2,0)</f>
        <v>476549680</v>
      </c>
      <c r="L131" s="8" t="s">
        <v>8756</v>
      </c>
      <c r="M131" s="7" t="str">
        <f>VLOOKUP(Table36[[#This Row],[Works for Group -OLD]], [1]!all_groups[#All], 2, 0)</f>
        <v>476549680</v>
      </c>
      <c r="N131" s="6" t="s">
        <v>63</v>
      </c>
      <c r="O131" s="6" t="s">
        <v>62</v>
      </c>
      <c r="P131" s="6" t="s">
        <v>69</v>
      </c>
      <c r="Q131" s="7"/>
      <c r="R131" s="9" t="s">
        <v>8762</v>
      </c>
      <c r="S131" s="9" t="s">
        <v>8758</v>
      </c>
      <c r="T131" s="9" t="s">
        <v>8531</v>
      </c>
      <c r="U131" s="9" t="s">
        <v>8763</v>
      </c>
      <c r="V131" s="9" t="s">
        <v>8501</v>
      </c>
      <c r="W131" s="4"/>
      <c r="AI131" s="4"/>
      <c r="AJ131" s="4"/>
      <c r="AK131" s="4"/>
    </row>
    <row r="132" spans="1:37" x14ac:dyDescent="0.2">
      <c r="A132" s="6" t="s">
        <v>3944</v>
      </c>
      <c r="B132" s="7" t="str">
        <f>VLOOKUP(Table36[[#This Row],[Full Name]], [1]!all_people5[#Data], 53, 0)</f>
        <v>Carbone</v>
      </c>
      <c r="C132" s="8" t="s">
        <v>3945</v>
      </c>
      <c r="D132" s="8" t="s">
        <v>3946</v>
      </c>
      <c r="E132" s="8" t="s">
        <v>3947</v>
      </c>
      <c r="F132" s="8" t="s">
        <v>408</v>
      </c>
      <c r="G132" s="8" t="s">
        <v>526</v>
      </c>
      <c r="H132" s="8" t="s">
        <v>8755</v>
      </c>
      <c r="I132" s="7" t="str">
        <f>VLOOKUP(Table36[[#This Row],[Reports to Person]], [1]!all_people[#All], 2, 0)</f>
        <v>476542952</v>
      </c>
      <c r="J132" s="8" t="s">
        <v>8756</v>
      </c>
      <c r="K132" s="8" t="str">
        <f>VLOOKUP(Table36[[#This Row],[Works for Corrected Majority]],[1]!Table1[#Data],2,0)</f>
        <v>476549680</v>
      </c>
      <c r="L132" s="8" t="s">
        <v>8756</v>
      </c>
      <c r="M132" s="7" t="str">
        <f>VLOOKUP(Table36[[#This Row],[Works for Group -OLD]], [1]!all_groups[#All], 2, 0)</f>
        <v>476549680</v>
      </c>
      <c r="N132" s="6" t="s">
        <v>63</v>
      </c>
      <c r="O132" s="6" t="s">
        <v>62</v>
      </c>
      <c r="P132" s="6" t="s">
        <v>69</v>
      </c>
      <c r="Q132" s="7"/>
      <c r="R132" s="9" t="s">
        <v>8764</v>
      </c>
      <c r="S132" s="9" t="s">
        <v>8758</v>
      </c>
      <c r="T132" s="9" t="s">
        <v>8531</v>
      </c>
      <c r="U132" s="9" t="s">
        <v>8765</v>
      </c>
      <c r="V132" s="9" t="s">
        <v>8501</v>
      </c>
      <c r="W132" s="4"/>
      <c r="AI132" s="4"/>
      <c r="AJ132" s="4"/>
      <c r="AK132" s="4"/>
    </row>
    <row r="133" spans="1:37" x14ac:dyDescent="0.2">
      <c r="A133" s="6" t="s">
        <v>7082</v>
      </c>
      <c r="B133" s="7" t="str">
        <f>VLOOKUP(Table36[[#This Row],[Full Name]], [1]!all_people5[#Data], 53, 0)</f>
        <v>Fiore</v>
      </c>
      <c r="C133" s="8" t="s">
        <v>7083</v>
      </c>
      <c r="D133" s="8" t="s">
        <v>7016</v>
      </c>
      <c r="E133" s="8" t="s">
        <v>2910</v>
      </c>
      <c r="F133" s="8" t="s">
        <v>408</v>
      </c>
      <c r="G133" s="8" t="s">
        <v>526</v>
      </c>
      <c r="H133" s="8" t="s">
        <v>8755</v>
      </c>
      <c r="I133" s="7" t="str">
        <f>VLOOKUP(Table36[[#This Row],[Reports to Person]], [1]!all_people[#All], 2, 0)</f>
        <v>476542952</v>
      </c>
      <c r="J133" s="8" t="s">
        <v>8756</v>
      </c>
      <c r="K133" s="8" t="str">
        <f>VLOOKUP(Table36[[#This Row],[Works for Corrected Majority]],[1]!Table1[#Data],2,0)</f>
        <v>476549680</v>
      </c>
      <c r="L133" s="8" t="s">
        <v>8756</v>
      </c>
      <c r="M133" s="7" t="str">
        <f>VLOOKUP(Table36[[#This Row],[Works for Group -OLD]], [1]!all_groups[#All], 2, 0)</f>
        <v>476549680</v>
      </c>
      <c r="N133" s="6" t="s">
        <v>63</v>
      </c>
      <c r="O133" s="6" t="s">
        <v>62</v>
      </c>
      <c r="P133" s="6" t="s">
        <v>69</v>
      </c>
      <c r="Q133" s="7"/>
      <c r="R133" s="9" t="s">
        <v>8766</v>
      </c>
      <c r="S133" s="9" t="s">
        <v>8758</v>
      </c>
      <c r="T133" s="9" t="s">
        <v>8531</v>
      </c>
      <c r="U133" s="9" t="s">
        <v>8705</v>
      </c>
      <c r="V133" s="9" t="s">
        <v>8501</v>
      </c>
      <c r="W133" s="4"/>
      <c r="AI133" s="4"/>
      <c r="AJ133" s="4"/>
      <c r="AK133" s="4"/>
    </row>
    <row r="134" spans="1:37" x14ac:dyDescent="0.2">
      <c r="A134" s="6" t="s">
        <v>7454</v>
      </c>
      <c r="B134" s="7" t="str">
        <f>VLOOKUP(Table36[[#This Row],[Full Name]], [1]!all_people5[#Data], 53, 0)</f>
        <v>Cataldo</v>
      </c>
      <c r="C134" s="8" t="s">
        <v>7455</v>
      </c>
      <c r="D134" s="8" t="s">
        <v>7456</v>
      </c>
      <c r="E134" s="8" t="s">
        <v>426</v>
      </c>
      <c r="F134" s="8" t="s">
        <v>408</v>
      </c>
      <c r="G134" s="8" t="s">
        <v>526</v>
      </c>
      <c r="H134" s="8" t="s">
        <v>8755</v>
      </c>
      <c r="I134" s="7" t="str">
        <f>VLOOKUP(Table36[[#This Row],[Reports to Person]], [1]!all_people[#All], 2, 0)</f>
        <v>476542952</v>
      </c>
      <c r="J134" s="8" t="s">
        <v>8756</v>
      </c>
      <c r="K134" s="8" t="str">
        <f>VLOOKUP(Table36[[#This Row],[Works for Corrected Majority]],[1]!Table1[#Data],2,0)</f>
        <v>476549680</v>
      </c>
      <c r="L134" s="8" t="s">
        <v>8756</v>
      </c>
      <c r="M134" s="7" t="str">
        <f>VLOOKUP(Table36[[#This Row],[Works for Group -OLD]], [1]!all_groups[#All], 2, 0)</f>
        <v>476549680</v>
      </c>
      <c r="N134" s="6" t="s">
        <v>63</v>
      </c>
      <c r="O134" s="6" t="s">
        <v>62</v>
      </c>
      <c r="P134" s="6" t="s">
        <v>69</v>
      </c>
      <c r="Q134" s="7"/>
      <c r="R134" s="9" t="s">
        <v>8767</v>
      </c>
      <c r="S134" s="9" t="s">
        <v>8758</v>
      </c>
      <c r="T134" s="9" t="s">
        <v>8531</v>
      </c>
      <c r="U134" s="9" t="s">
        <v>8549</v>
      </c>
      <c r="V134" s="9" t="s">
        <v>8501</v>
      </c>
      <c r="W134" s="4"/>
      <c r="AI134" s="4"/>
      <c r="AJ134" s="4"/>
      <c r="AK134" s="4"/>
    </row>
    <row r="135" spans="1:37" x14ac:dyDescent="0.2">
      <c r="A135" s="6" t="s">
        <v>921</v>
      </c>
      <c r="B135" s="7" t="e">
        <f>VLOOKUP(Table36[[#This Row],[Full Name]], [1]!all_people5[#Data], 53, 0)</f>
        <v>#N/A</v>
      </c>
      <c r="C135" s="8" t="s">
        <v>922</v>
      </c>
      <c r="D135" s="8" t="s">
        <v>923</v>
      </c>
      <c r="E135" s="8" t="s">
        <v>698</v>
      </c>
      <c r="F135" s="8" t="s">
        <v>408</v>
      </c>
      <c r="G135" s="8" t="s">
        <v>526</v>
      </c>
      <c r="H135" s="8" t="s">
        <v>8755</v>
      </c>
      <c r="I135" s="7" t="str">
        <f>VLOOKUP(Table36[[#This Row],[Reports to Person]], [1]!all_people[#All], 2, 0)</f>
        <v>476542952</v>
      </c>
      <c r="J135" s="8" t="s">
        <v>8756</v>
      </c>
      <c r="K135" s="8" t="str">
        <f>VLOOKUP(Table36[[#This Row],[Works for Corrected Majority]],[1]!Table1[#Data],2,0)</f>
        <v>476549680</v>
      </c>
      <c r="L135" s="8" t="s">
        <v>8756</v>
      </c>
      <c r="M135" s="7" t="str">
        <f>VLOOKUP(Table36[[#This Row],[Works for Group -OLD]], [1]!all_groups[#All], 2, 0)</f>
        <v>476549680</v>
      </c>
      <c r="N135" s="6" t="s">
        <v>63</v>
      </c>
      <c r="O135" s="6" t="s">
        <v>62</v>
      </c>
      <c r="P135" s="6" t="s">
        <v>69</v>
      </c>
      <c r="Q135" s="7"/>
      <c r="R135" s="9" t="s">
        <v>8768</v>
      </c>
      <c r="S135" s="9" t="s">
        <v>8758</v>
      </c>
      <c r="T135" s="9" t="s">
        <v>8531</v>
      </c>
      <c r="U135" s="9" t="s">
        <v>8538</v>
      </c>
      <c r="V135" s="9" t="s">
        <v>8501</v>
      </c>
      <c r="W135" s="4"/>
      <c r="AI135" s="4"/>
      <c r="AJ135" s="4"/>
      <c r="AK135" s="4"/>
    </row>
    <row r="136" spans="1:37" x14ac:dyDescent="0.2">
      <c r="A136" s="6" t="s">
        <v>7053</v>
      </c>
      <c r="B136" s="7" t="str">
        <f>VLOOKUP(Table36[[#This Row],[Full Name]], [1]!all_people5[#Data], 53, 0)</f>
        <v>Lucas</v>
      </c>
      <c r="C136" s="8" t="s">
        <v>7054</v>
      </c>
      <c r="D136" s="8" t="s">
        <v>4848</v>
      </c>
      <c r="E136" s="8" t="s">
        <v>2910</v>
      </c>
      <c r="F136" s="8" t="s">
        <v>408</v>
      </c>
      <c r="G136" s="8" t="s">
        <v>526</v>
      </c>
      <c r="H136" s="8" t="s">
        <v>8769</v>
      </c>
      <c r="I136" s="7" t="str">
        <f>VLOOKUP(Table36[[#This Row],[Reports to Person]], [1]!all_people[#All], 2, 0)</f>
        <v>476545199</v>
      </c>
      <c r="J136" s="8" t="s">
        <v>8770</v>
      </c>
      <c r="K136" s="8" t="str">
        <f>VLOOKUP(Table36[[#This Row],[Works for Corrected Majority]],[1]!Table1[#Data],2,0)</f>
        <v>476549683</v>
      </c>
      <c r="L136" s="8" t="s">
        <v>8770</v>
      </c>
      <c r="M136" s="7" t="str">
        <f>VLOOKUP(Table36[[#This Row],[Works for Group -OLD]], [1]!all_groups[#All], 2, 0)</f>
        <v>476549683</v>
      </c>
      <c r="N136" s="6" t="s">
        <v>63</v>
      </c>
      <c r="O136" s="6" t="s">
        <v>62</v>
      </c>
      <c r="P136" s="6" t="s">
        <v>69</v>
      </c>
      <c r="Q136" s="7"/>
      <c r="R136" s="9" t="s">
        <v>8771</v>
      </c>
      <c r="S136" s="9" t="s">
        <v>8772</v>
      </c>
      <c r="T136" s="9" t="s">
        <v>8773</v>
      </c>
      <c r="U136" s="9" t="s">
        <v>8705</v>
      </c>
      <c r="V136" s="9" t="s">
        <v>8501</v>
      </c>
      <c r="W136" s="4"/>
      <c r="AI136" s="4"/>
      <c r="AJ136" s="4"/>
      <c r="AK136" s="4"/>
    </row>
    <row r="137" spans="1:37" x14ac:dyDescent="0.2">
      <c r="A137" s="6" t="s">
        <v>2937</v>
      </c>
      <c r="B137" s="7" t="str">
        <f>VLOOKUP(Table36[[#This Row],[Full Name]], [1]!all_people5[#Data], 53, 0)</f>
        <v>Mantello</v>
      </c>
      <c r="C137" s="8" t="s">
        <v>2938</v>
      </c>
      <c r="D137" s="8" t="s">
        <v>2939</v>
      </c>
      <c r="E137" s="8" t="s">
        <v>440</v>
      </c>
      <c r="F137" s="8" t="s">
        <v>408</v>
      </c>
      <c r="G137" s="8" t="s">
        <v>407</v>
      </c>
      <c r="H137" s="8" t="s">
        <v>8769</v>
      </c>
      <c r="I137" s="7" t="str">
        <f>VLOOKUP(Table36[[#This Row],[Reports to Person]], [1]!all_people[#All], 2, 0)</f>
        <v>476545199</v>
      </c>
      <c r="J137" s="8" t="s">
        <v>8770</v>
      </c>
      <c r="K137" s="8" t="str">
        <f>VLOOKUP(Table36[[#This Row],[Works for Corrected Majority]],[1]!Table1[#Data],2,0)</f>
        <v>476549683</v>
      </c>
      <c r="L137" s="8" t="s">
        <v>8770</v>
      </c>
      <c r="M137" s="7" t="str">
        <f>VLOOKUP(Table36[[#This Row],[Works for Group -OLD]], [1]!all_groups[#All], 2, 0)</f>
        <v>476549683</v>
      </c>
      <c r="N137" s="6" t="s">
        <v>63</v>
      </c>
      <c r="O137" s="6" t="s">
        <v>62</v>
      </c>
      <c r="P137" s="6" t="s">
        <v>69</v>
      </c>
      <c r="Q137" s="7"/>
      <c r="R137" s="9" t="s">
        <v>8774</v>
      </c>
      <c r="S137" s="9" t="s">
        <v>8772</v>
      </c>
      <c r="T137" s="9" t="s">
        <v>8512</v>
      </c>
      <c r="U137" s="9" t="s">
        <v>8590</v>
      </c>
      <c r="V137" s="9" t="s">
        <v>8501</v>
      </c>
      <c r="W137" s="4"/>
      <c r="AI137" s="4"/>
      <c r="AJ137" s="4"/>
      <c r="AK137" s="4"/>
    </row>
    <row r="138" spans="1:37" x14ac:dyDescent="0.2">
      <c r="A138" s="6" t="s">
        <v>7441</v>
      </c>
      <c r="B138" s="7" t="str">
        <f>VLOOKUP(Table36[[#This Row],[Full Name]], [1]!all_people5[#Data], 53, 0)</f>
        <v>Barton</v>
      </c>
      <c r="C138" s="8" t="s">
        <v>7442</v>
      </c>
      <c r="D138" s="8" t="s">
        <v>7443</v>
      </c>
      <c r="E138" s="8" t="s">
        <v>2568</v>
      </c>
      <c r="F138" s="8" t="s">
        <v>408</v>
      </c>
      <c r="G138" s="8" t="s">
        <v>526</v>
      </c>
      <c r="H138" s="8" t="s">
        <v>8769</v>
      </c>
      <c r="I138" s="7" t="str">
        <f>VLOOKUP(Table36[[#This Row],[Reports to Person]], [1]!all_people[#All], 2, 0)</f>
        <v>476545199</v>
      </c>
      <c r="J138" s="8" t="s">
        <v>8770</v>
      </c>
      <c r="K138" s="8" t="str">
        <f>VLOOKUP(Table36[[#This Row],[Works for Corrected Majority]],[1]!Table1[#Data],2,0)</f>
        <v>476549683</v>
      </c>
      <c r="L138" s="8" t="s">
        <v>8770</v>
      </c>
      <c r="M138" s="7" t="str">
        <f>VLOOKUP(Table36[[#This Row],[Works for Group -OLD]], [1]!all_groups[#All], 2, 0)</f>
        <v>476549683</v>
      </c>
      <c r="N138" s="6" t="s">
        <v>63</v>
      </c>
      <c r="O138" s="6" t="s">
        <v>62</v>
      </c>
      <c r="P138" s="6" t="s">
        <v>69</v>
      </c>
      <c r="Q138" s="7"/>
      <c r="R138" s="9" t="s">
        <v>8775</v>
      </c>
      <c r="S138" s="9" t="s">
        <v>8772</v>
      </c>
      <c r="T138" s="9" t="s">
        <v>8776</v>
      </c>
      <c r="U138" s="9" t="s">
        <v>8777</v>
      </c>
      <c r="V138" s="9" t="s">
        <v>8501</v>
      </c>
      <c r="W138" s="4"/>
      <c r="AI138" s="4"/>
      <c r="AJ138" s="4"/>
      <c r="AK138" s="4"/>
    </row>
    <row r="139" spans="1:37" x14ac:dyDescent="0.2">
      <c r="A139" s="6" t="s">
        <v>7020</v>
      </c>
      <c r="B139" s="7" t="str">
        <f>VLOOKUP(Table36[[#This Row],[Full Name]], [1]!all_people5[#Data], 53, 0)</f>
        <v>Macentee</v>
      </c>
      <c r="C139" s="8" t="s">
        <v>7021</v>
      </c>
      <c r="D139" s="8" t="s">
        <v>7022</v>
      </c>
      <c r="E139" s="8" t="s">
        <v>7023</v>
      </c>
      <c r="F139" s="8" t="s">
        <v>408</v>
      </c>
      <c r="G139" s="8" t="s">
        <v>407</v>
      </c>
      <c r="H139" s="8" t="s">
        <v>8769</v>
      </c>
      <c r="I139" s="7" t="str">
        <f>VLOOKUP(Table36[[#This Row],[Reports to Person]], [1]!all_people[#All], 2, 0)</f>
        <v>476545199</v>
      </c>
      <c r="J139" s="8" t="s">
        <v>8770</v>
      </c>
      <c r="K139" s="8" t="str">
        <f>VLOOKUP(Table36[[#This Row],[Works for Corrected Majority]],[1]!Table1[#Data],2,0)</f>
        <v>476549683</v>
      </c>
      <c r="L139" s="8" t="s">
        <v>8770</v>
      </c>
      <c r="M139" s="7" t="str">
        <f>VLOOKUP(Table36[[#This Row],[Works for Group -OLD]], [1]!all_groups[#All], 2, 0)</f>
        <v>476549683</v>
      </c>
      <c r="N139" s="6" t="s">
        <v>63</v>
      </c>
      <c r="O139" s="6" t="s">
        <v>62</v>
      </c>
      <c r="P139" s="6" t="s">
        <v>69</v>
      </c>
      <c r="Q139" s="7"/>
      <c r="R139" s="9" t="s">
        <v>8778</v>
      </c>
      <c r="S139" s="9" t="s">
        <v>8772</v>
      </c>
      <c r="T139" s="9" t="s">
        <v>8512</v>
      </c>
      <c r="U139" s="9" t="s">
        <v>8779</v>
      </c>
      <c r="V139" s="9" t="s">
        <v>8501</v>
      </c>
      <c r="W139" s="4"/>
      <c r="AI139" s="4"/>
      <c r="AJ139" s="4"/>
      <c r="AK139" s="4"/>
    </row>
    <row r="140" spans="1:37" x14ac:dyDescent="0.2">
      <c r="A140" s="6" t="s">
        <v>7435</v>
      </c>
      <c r="B140" s="7" t="str">
        <f>VLOOKUP(Table36[[#This Row],[Full Name]], [1]!all_people5[#Data], 53, 0)</f>
        <v>Lunt</v>
      </c>
      <c r="C140" s="8" t="s">
        <v>7436</v>
      </c>
      <c r="D140" s="8" t="s">
        <v>7437</v>
      </c>
      <c r="E140" s="8" t="s">
        <v>7438</v>
      </c>
      <c r="F140" s="8" t="s">
        <v>408</v>
      </c>
      <c r="G140" s="8" t="s">
        <v>526</v>
      </c>
      <c r="H140" s="8" t="s">
        <v>8769</v>
      </c>
      <c r="I140" s="7" t="str">
        <f>VLOOKUP(Table36[[#This Row],[Reports to Person]], [1]!all_people[#All], 2, 0)</f>
        <v>476545199</v>
      </c>
      <c r="J140" s="8" t="s">
        <v>8770</v>
      </c>
      <c r="K140" s="8" t="str">
        <f>VLOOKUP(Table36[[#This Row],[Works for Corrected Majority]],[1]!Table1[#Data],2,0)</f>
        <v>476549683</v>
      </c>
      <c r="L140" s="8" t="s">
        <v>8770</v>
      </c>
      <c r="M140" s="7" t="str">
        <f>VLOOKUP(Table36[[#This Row],[Works for Group -OLD]], [1]!all_groups[#All], 2, 0)</f>
        <v>476549683</v>
      </c>
      <c r="N140" s="6" t="s">
        <v>63</v>
      </c>
      <c r="O140" s="6" t="s">
        <v>62</v>
      </c>
      <c r="P140" s="6" t="s">
        <v>69</v>
      </c>
      <c r="Q140" s="7"/>
      <c r="R140" s="9" t="s">
        <v>8780</v>
      </c>
      <c r="S140" s="9" t="s">
        <v>8772</v>
      </c>
      <c r="T140" s="9" t="s">
        <v>8776</v>
      </c>
      <c r="U140" s="9" t="s">
        <v>8781</v>
      </c>
      <c r="V140" s="9" t="s">
        <v>8501</v>
      </c>
      <c r="W140" s="4"/>
      <c r="AI140" s="4"/>
      <c r="AJ140" s="4"/>
      <c r="AK140" s="4"/>
    </row>
    <row r="141" spans="1:37" x14ac:dyDescent="0.2">
      <c r="A141" s="6" t="s">
        <v>7009</v>
      </c>
      <c r="B141" s="7" t="str">
        <f>VLOOKUP(Table36[[#This Row],[Full Name]], [1]!all_people5[#Data], 53, 0)</f>
        <v>Scherer</v>
      </c>
      <c r="C141" s="8" t="s">
        <v>7010</v>
      </c>
      <c r="D141" s="8" t="s">
        <v>7011</v>
      </c>
      <c r="E141" s="8" t="s">
        <v>5432</v>
      </c>
      <c r="F141" s="8" t="s">
        <v>408</v>
      </c>
      <c r="G141" s="8" t="s">
        <v>526</v>
      </c>
      <c r="H141" s="8" t="s">
        <v>8769</v>
      </c>
      <c r="I141" s="7" t="str">
        <f>VLOOKUP(Table36[[#This Row],[Reports to Person]], [1]!all_people[#All], 2, 0)</f>
        <v>476545199</v>
      </c>
      <c r="J141" s="8" t="s">
        <v>8770</v>
      </c>
      <c r="K141" s="8" t="str">
        <f>VLOOKUP(Table36[[#This Row],[Works for Corrected Majority]],[1]!Table1[#Data],2,0)</f>
        <v>476549683</v>
      </c>
      <c r="L141" s="8" t="s">
        <v>8770</v>
      </c>
      <c r="M141" s="7" t="str">
        <f>VLOOKUP(Table36[[#This Row],[Works for Group -OLD]], [1]!all_groups[#All], 2, 0)</f>
        <v>476549683</v>
      </c>
      <c r="N141" s="6" t="s">
        <v>63</v>
      </c>
      <c r="O141" s="6" t="s">
        <v>62</v>
      </c>
      <c r="P141" s="6" t="s">
        <v>69</v>
      </c>
      <c r="Q141" s="7"/>
      <c r="R141" s="9" t="s">
        <v>8782</v>
      </c>
      <c r="S141" s="9" t="s">
        <v>8772</v>
      </c>
      <c r="T141" s="9" t="s">
        <v>8776</v>
      </c>
      <c r="U141" s="9" t="s">
        <v>8783</v>
      </c>
      <c r="V141" s="9" t="s">
        <v>8501</v>
      </c>
      <c r="W141" s="4"/>
      <c r="AI141" s="4"/>
      <c r="AJ141" s="4"/>
      <c r="AK141" s="4"/>
    </row>
    <row r="142" spans="1:37" x14ac:dyDescent="0.2">
      <c r="A142" s="6" t="s">
        <v>6877</v>
      </c>
      <c r="B142" s="7" t="str">
        <f>VLOOKUP(Table36[[#This Row],[Full Name]], [1]!all_people5[#Data], 53, 0)</f>
        <v>Mcdonald</v>
      </c>
      <c r="C142" s="8" t="s">
        <v>6878</v>
      </c>
      <c r="D142" s="8" t="s">
        <v>1193</v>
      </c>
      <c r="E142" s="8" t="s">
        <v>6879</v>
      </c>
      <c r="F142" s="8" t="s">
        <v>408</v>
      </c>
      <c r="G142" s="8" t="s">
        <v>407</v>
      </c>
      <c r="H142" s="8" t="s">
        <v>8769</v>
      </c>
      <c r="I142" s="7" t="str">
        <f>VLOOKUP(Table36[[#This Row],[Reports to Person]], [1]!all_people[#All], 2, 0)</f>
        <v>476545199</v>
      </c>
      <c r="J142" s="8" t="s">
        <v>8770</v>
      </c>
      <c r="K142" s="8" t="str">
        <f>VLOOKUP(Table36[[#This Row],[Works for Corrected Majority]],[1]!Table1[#Data],2,0)</f>
        <v>476549683</v>
      </c>
      <c r="L142" s="8" t="s">
        <v>8770</v>
      </c>
      <c r="M142" s="7" t="str">
        <f>VLOOKUP(Table36[[#This Row],[Works for Group -OLD]], [1]!all_groups[#All], 2, 0)</f>
        <v>476549683</v>
      </c>
      <c r="N142" s="6" t="s">
        <v>63</v>
      </c>
      <c r="O142" s="6" t="s">
        <v>62</v>
      </c>
      <c r="P142" s="6" t="s">
        <v>69</v>
      </c>
      <c r="Q142" s="7"/>
      <c r="R142" s="9" t="s">
        <v>8784</v>
      </c>
      <c r="S142" s="9" t="s">
        <v>8772</v>
      </c>
      <c r="T142" s="9" t="s">
        <v>8512</v>
      </c>
      <c r="U142" s="9" t="s">
        <v>8785</v>
      </c>
      <c r="V142" s="9" t="s">
        <v>8501</v>
      </c>
      <c r="W142" s="4"/>
      <c r="AI142" s="4"/>
      <c r="AJ142" s="4"/>
      <c r="AK142" s="4"/>
    </row>
    <row r="143" spans="1:37" x14ac:dyDescent="0.2">
      <c r="A143" s="6" t="s">
        <v>7424</v>
      </c>
      <c r="B143" s="7" t="str">
        <f>VLOOKUP(Table36[[#This Row],[Full Name]], [1]!all_people5[#Data], 53, 0)</f>
        <v>Maroun</v>
      </c>
      <c r="C143" s="8" t="s">
        <v>4753</v>
      </c>
      <c r="D143" s="8" t="s">
        <v>7425</v>
      </c>
      <c r="E143" s="8" t="s">
        <v>7426</v>
      </c>
      <c r="F143" s="8" t="s">
        <v>408</v>
      </c>
      <c r="G143" s="8" t="s">
        <v>526</v>
      </c>
      <c r="H143" s="8" t="s">
        <v>8769</v>
      </c>
      <c r="I143" s="7" t="str">
        <f>VLOOKUP(Table36[[#This Row],[Reports to Person]], [1]!all_people[#All], 2, 0)</f>
        <v>476545199</v>
      </c>
      <c r="J143" s="8" t="s">
        <v>8770</v>
      </c>
      <c r="K143" s="8" t="str">
        <f>VLOOKUP(Table36[[#This Row],[Works for Corrected Majority]],[1]!Table1[#Data],2,0)</f>
        <v>476549683</v>
      </c>
      <c r="L143" s="8" t="s">
        <v>8770</v>
      </c>
      <c r="M143" s="7" t="str">
        <f>VLOOKUP(Table36[[#This Row],[Works for Group -OLD]], [1]!all_groups[#All], 2, 0)</f>
        <v>476549683</v>
      </c>
      <c r="N143" s="6" t="s">
        <v>63</v>
      </c>
      <c r="O143" s="6" t="s">
        <v>62</v>
      </c>
      <c r="P143" s="6" t="s">
        <v>69</v>
      </c>
      <c r="Q143" s="7"/>
      <c r="R143" s="9" t="s">
        <v>8786</v>
      </c>
      <c r="S143" s="9" t="s">
        <v>8772</v>
      </c>
      <c r="T143" s="9" t="s">
        <v>8773</v>
      </c>
      <c r="U143" s="9" t="s">
        <v>8787</v>
      </c>
      <c r="V143" s="9" t="s">
        <v>8501</v>
      </c>
      <c r="W143" s="4"/>
      <c r="AI143" s="4"/>
      <c r="AJ143" s="4"/>
      <c r="AK143" s="4"/>
    </row>
    <row r="144" spans="1:37" x14ac:dyDescent="0.2">
      <c r="A144" s="6" t="s">
        <v>6850</v>
      </c>
      <c r="B144" s="7" t="str">
        <f>VLOOKUP(Table36[[#This Row],[Full Name]], [1]!all_people5[#Data], 53, 0)</f>
        <v>Henderson</v>
      </c>
      <c r="C144" s="8" t="s">
        <v>4162</v>
      </c>
      <c r="D144" s="8" t="s">
        <v>6851</v>
      </c>
      <c r="E144" s="8" t="s">
        <v>5232</v>
      </c>
      <c r="F144" s="8" t="s">
        <v>408</v>
      </c>
      <c r="G144" s="8" t="s">
        <v>526</v>
      </c>
      <c r="H144" s="8" t="s">
        <v>8769</v>
      </c>
      <c r="I144" s="7" t="str">
        <f>VLOOKUP(Table36[[#This Row],[Reports to Person]], [1]!all_people[#All], 2, 0)</f>
        <v>476545199</v>
      </c>
      <c r="J144" s="8" t="s">
        <v>8770</v>
      </c>
      <c r="K144" s="8" t="str">
        <f>VLOOKUP(Table36[[#This Row],[Works for Corrected Majority]],[1]!Table1[#Data],2,0)</f>
        <v>476549683</v>
      </c>
      <c r="L144" s="8" t="s">
        <v>8770</v>
      </c>
      <c r="M144" s="7" t="str">
        <f>VLOOKUP(Table36[[#This Row],[Works for Group -OLD]], [1]!all_groups[#All], 2, 0)</f>
        <v>476549683</v>
      </c>
      <c r="N144" s="6" t="s">
        <v>63</v>
      </c>
      <c r="O144" s="6" t="s">
        <v>62</v>
      </c>
      <c r="P144" s="6" t="s">
        <v>69</v>
      </c>
      <c r="Q144" s="7"/>
      <c r="R144" s="9" t="s">
        <v>8788</v>
      </c>
      <c r="S144" s="9" t="s">
        <v>8772</v>
      </c>
      <c r="T144" s="9" t="s">
        <v>8776</v>
      </c>
      <c r="U144" s="9" t="s">
        <v>8789</v>
      </c>
      <c r="V144" s="9" t="s">
        <v>8501</v>
      </c>
      <c r="W144" s="4"/>
      <c r="AI144" s="4"/>
      <c r="AJ144" s="4"/>
      <c r="AK144" s="4"/>
    </row>
    <row r="145" spans="1:37" x14ac:dyDescent="0.2">
      <c r="A145" s="6" t="s">
        <v>7040</v>
      </c>
      <c r="B145" s="7" t="str">
        <f>VLOOKUP(Table36[[#This Row],[Full Name]], [1]!all_people5[#Data], 53, 0)</f>
        <v>Paine</v>
      </c>
      <c r="C145" s="8" t="s">
        <v>6872</v>
      </c>
      <c r="D145" s="8" t="s">
        <v>7041</v>
      </c>
      <c r="E145" s="8" t="s">
        <v>4041</v>
      </c>
      <c r="F145" s="8" t="s">
        <v>64</v>
      </c>
      <c r="G145" s="8"/>
      <c r="H145" s="8"/>
      <c r="I145" s="7"/>
      <c r="J145" s="8" t="s">
        <v>4037</v>
      </c>
      <c r="K145" s="8" t="str">
        <f>VLOOKUP(Table36[[#This Row],[Works for Corrected Majority]],[1]!Table1[#Data],2,0)</f>
        <v>476549011</v>
      </c>
      <c r="L145" s="8" t="s">
        <v>4037</v>
      </c>
      <c r="M145" s="7" t="str">
        <f>VLOOKUP(Table36[[#This Row],[Works for Group -OLD]], [1]!all_groups[#All], 2, 0)</f>
        <v>476549011</v>
      </c>
      <c r="N145" s="6" t="s">
        <v>63</v>
      </c>
      <c r="O145" s="6" t="s">
        <v>62</v>
      </c>
      <c r="P145" s="6" t="s">
        <v>69</v>
      </c>
      <c r="Q145" s="7"/>
      <c r="R145" s="9" t="s">
        <v>8790</v>
      </c>
      <c r="S145" s="9" t="s">
        <v>8791</v>
      </c>
      <c r="T145" s="9" t="s">
        <v>8512</v>
      </c>
      <c r="U145" s="9" t="s">
        <v>8792</v>
      </c>
      <c r="V145" s="9" t="s">
        <v>8501</v>
      </c>
      <c r="W145" s="4"/>
      <c r="AI145" s="4"/>
      <c r="AJ145" s="4"/>
      <c r="AK145" s="4"/>
    </row>
    <row r="146" spans="1:37" x14ac:dyDescent="0.2">
      <c r="A146" s="6" t="s">
        <v>6945</v>
      </c>
      <c r="B146" s="7" t="str">
        <f>VLOOKUP(Table36[[#This Row],[Full Name]], [1]!all_people5[#Data], 53, 0)</f>
        <v>Gardell</v>
      </c>
      <c r="C146" s="8" t="s">
        <v>6946</v>
      </c>
      <c r="D146" s="8" t="s">
        <v>6947</v>
      </c>
      <c r="E146" s="8" t="s">
        <v>6948</v>
      </c>
      <c r="F146" s="8" t="s">
        <v>64</v>
      </c>
      <c r="G146" s="8"/>
      <c r="H146" s="8"/>
      <c r="I146" s="7"/>
      <c r="J146" s="8" t="s">
        <v>4037</v>
      </c>
      <c r="K146" s="8" t="str">
        <f>VLOOKUP(Table36[[#This Row],[Works for Corrected Majority]],[1]!Table1[#Data],2,0)</f>
        <v>476549011</v>
      </c>
      <c r="L146" s="8" t="s">
        <v>4037</v>
      </c>
      <c r="M146" s="7" t="str">
        <f>VLOOKUP(Table36[[#This Row],[Works for Group -OLD]], [1]!all_groups[#All], 2, 0)</f>
        <v>476549011</v>
      </c>
      <c r="N146" s="6" t="s">
        <v>63</v>
      </c>
      <c r="O146" s="6" t="s">
        <v>62</v>
      </c>
      <c r="P146" s="6" t="s">
        <v>69</v>
      </c>
      <c r="Q146" s="7"/>
      <c r="R146" s="9" t="s">
        <v>8793</v>
      </c>
      <c r="S146" s="9" t="s">
        <v>8791</v>
      </c>
      <c r="T146" s="9" t="s">
        <v>8512</v>
      </c>
      <c r="U146" s="9" t="s">
        <v>8794</v>
      </c>
      <c r="V146" s="9" t="s">
        <v>8501</v>
      </c>
      <c r="W146" s="4"/>
      <c r="AI146" s="4"/>
      <c r="AJ146" s="4"/>
      <c r="AK146" s="4"/>
    </row>
    <row r="147" spans="1:37" x14ac:dyDescent="0.2">
      <c r="A147" s="6" t="s">
        <v>7856</v>
      </c>
      <c r="B147" s="7" t="str">
        <f>VLOOKUP(Table36[[#This Row],[Full Name]], [1]!all_people5[#Data], 53, 0)</f>
        <v>Gould</v>
      </c>
      <c r="C147" s="8" t="s">
        <v>7857</v>
      </c>
      <c r="D147" s="8" t="s">
        <v>7858</v>
      </c>
      <c r="E147" s="8" t="s">
        <v>7859</v>
      </c>
      <c r="F147" s="8" t="s">
        <v>64</v>
      </c>
      <c r="G147" s="8"/>
      <c r="H147" s="8"/>
      <c r="I147" s="7"/>
      <c r="J147" s="8" t="s">
        <v>4037</v>
      </c>
      <c r="K147" s="8" t="str">
        <f>VLOOKUP(Table36[[#This Row],[Works for Corrected Majority]],[1]!Table1[#Data],2,0)</f>
        <v>476549011</v>
      </c>
      <c r="L147" s="8" t="s">
        <v>4037</v>
      </c>
      <c r="M147" s="7" t="str">
        <f>VLOOKUP(Table36[[#This Row],[Works for Group -OLD]], [1]!all_groups[#All], 2, 0)</f>
        <v>476549011</v>
      </c>
      <c r="N147" s="6" t="s">
        <v>63</v>
      </c>
      <c r="O147" s="6" t="s">
        <v>62</v>
      </c>
      <c r="P147" s="6" t="s">
        <v>69</v>
      </c>
      <c r="Q147" s="7"/>
      <c r="R147" s="9" t="s">
        <v>8795</v>
      </c>
      <c r="S147" s="9" t="s">
        <v>8791</v>
      </c>
      <c r="T147" s="9" t="s">
        <v>8512</v>
      </c>
      <c r="U147" s="9" t="s">
        <v>8796</v>
      </c>
      <c r="V147" s="9" t="s">
        <v>8501</v>
      </c>
      <c r="W147" s="4"/>
      <c r="AI147" s="4"/>
      <c r="AJ147" s="4"/>
      <c r="AK147" s="4"/>
    </row>
    <row r="148" spans="1:37" x14ac:dyDescent="0.2">
      <c r="A148" s="6" t="s">
        <v>6931</v>
      </c>
      <c r="B148" s="7" t="str">
        <f>VLOOKUP(Table36[[#This Row],[Full Name]], [1]!all_people5[#Data], 53, 0)</f>
        <v>Costanzo</v>
      </c>
      <c r="C148" s="8" t="s">
        <v>6932</v>
      </c>
      <c r="D148" s="8" t="s">
        <v>6933</v>
      </c>
      <c r="E148" s="8" t="s">
        <v>4041</v>
      </c>
      <c r="F148" s="8" t="s">
        <v>64</v>
      </c>
      <c r="G148" s="8"/>
      <c r="H148" s="8"/>
      <c r="I148" s="7"/>
      <c r="J148" s="8" t="s">
        <v>4037</v>
      </c>
      <c r="K148" s="8" t="str">
        <f>VLOOKUP(Table36[[#This Row],[Works for Corrected Majority]],[1]!Table1[#Data],2,0)</f>
        <v>476549011</v>
      </c>
      <c r="L148" s="8" t="s">
        <v>4037</v>
      </c>
      <c r="M148" s="7" t="str">
        <f>VLOOKUP(Table36[[#This Row],[Works for Group -OLD]], [1]!all_groups[#All], 2, 0)</f>
        <v>476549011</v>
      </c>
      <c r="N148" s="6" t="s">
        <v>63</v>
      </c>
      <c r="O148" s="6" t="s">
        <v>62</v>
      </c>
      <c r="P148" s="6" t="s">
        <v>69</v>
      </c>
      <c r="Q148" s="7"/>
      <c r="R148" s="9" t="s">
        <v>8797</v>
      </c>
      <c r="S148" s="9" t="s">
        <v>8791</v>
      </c>
      <c r="T148" s="9" t="s">
        <v>8512</v>
      </c>
      <c r="U148" s="9" t="s">
        <v>8792</v>
      </c>
      <c r="V148" s="9" t="s">
        <v>8501</v>
      </c>
      <c r="W148" s="4"/>
      <c r="AI148" s="4"/>
      <c r="AJ148" s="4"/>
      <c r="AK148" s="4"/>
    </row>
    <row r="149" spans="1:37" x14ac:dyDescent="0.2">
      <c r="A149" s="6" t="s">
        <v>4038</v>
      </c>
      <c r="B149" s="7" t="str">
        <f>VLOOKUP(Table36[[#This Row],[Full Name]], [1]!all_people5[#Data], 53, 0)</f>
        <v>Colwell</v>
      </c>
      <c r="C149" s="8" t="s">
        <v>4039</v>
      </c>
      <c r="D149" s="8" t="s">
        <v>4040</v>
      </c>
      <c r="E149" s="8" t="s">
        <v>4041</v>
      </c>
      <c r="F149" s="8" t="s">
        <v>64</v>
      </c>
      <c r="G149" s="8"/>
      <c r="H149" s="8"/>
      <c r="I149" s="7"/>
      <c r="J149" s="8" t="s">
        <v>4037</v>
      </c>
      <c r="K149" s="8" t="str">
        <f>VLOOKUP(Table36[[#This Row],[Works for Corrected Majority]],[1]!Table1[#Data],2,0)</f>
        <v>476549011</v>
      </c>
      <c r="L149" s="8" t="s">
        <v>4037</v>
      </c>
      <c r="M149" s="7" t="str">
        <f>VLOOKUP(Table36[[#This Row],[Works for Group -OLD]], [1]!all_groups[#All], 2, 0)</f>
        <v>476549011</v>
      </c>
      <c r="N149" s="6" t="s">
        <v>63</v>
      </c>
      <c r="O149" s="6" t="s">
        <v>62</v>
      </c>
      <c r="P149" s="6" t="s">
        <v>69</v>
      </c>
      <c r="Q149" s="7"/>
      <c r="R149" s="9" t="s">
        <v>8798</v>
      </c>
      <c r="S149" s="9" t="s">
        <v>8791</v>
      </c>
      <c r="T149" s="9" t="s">
        <v>8512</v>
      </c>
      <c r="U149" s="9" t="s">
        <v>8792</v>
      </c>
      <c r="V149" s="9" t="s">
        <v>8501</v>
      </c>
      <c r="W149" s="4"/>
      <c r="AI149" s="4"/>
      <c r="AJ149" s="4"/>
      <c r="AK149" s="4"/>
    </row>
    <row r="150" spans="1:37" x14ac:dyDescent="0.2">
      <c r="A150" s="6" t="s">
        <v>6902</v>
      </c>
      <c r="B150" s="7" t="str">
        <f>VLOOKUP(Table36[[#This Row],[Full Name]], [1]!all_people5[#Data], 53, 0)</f>
        <v>Frangella</v>
      </c>
      <c r="C150" s="8" t="s">
        <v>6903</v>
      </c>
      <c r="D150" s="8" t="s">
        <v>6904</v>
      </c>
      <c r="E150" s="8" t="s">
        <v>6905</v>
      </c>
      <c r="F150" s="8" t="s">
        <v>64</v>
      </c>
      <c r="G150" s="8"/>
      <c r="H150" s="8"/>
      <c r="I150" s="7"/>
      <c r="J150" s="8" t="s">
        <v>3497</v>
      </c>
      <c r="K150" s="8" t="str">
        <f>VLOOKUP(Table36[[#This Row],[Works for Corrected Majority]],[1]!Table1[#Data],2,0)</f>
        <v>476549014</v>
      </c>
      <c r="L150" s="8" t="s">
        <v>3497</v>
      </c>
      <c r="M150" s="7" t="str">
        <f>VLOOKUP(Table36[[#This Row],[Works for Group -OLD]], [1]!all_groups[#All], 2, 0)</f>
        <v>476549014</v>
      </c>
      <c r="N150" s="6" t="s">
        <v>63</v>
      </c>
      <c r="O150" s="6" t="s">
        <v>62</v>
      </c>
      <c r="P150" s="6" t="s">
        <v>69</v>
      </c>
      <c r="Q150" s="7"/>
      <c r="R150" s="9" t="s">
        <v>8799</v>
      </c>
      <c r="S150" s="9" t="s">
        <v>8800</v>
      </c>
      <c r="T150" s="9" t="s">
        <v>8512</v>
      </c>
      <c r="U150" s="9" t="s">
        <v>8801</v>
      </c>
      <c r="V150" s="9" t="s">
        <v>8501</v>
      </c>
      <c r="W150" s="4"/>
      <c r="AI150" s="4"/>
      <c r="AJ150" s="4"/>
      <c r="AK150" s="4"/>
    </row>
    <row r="151" spans="1:37" x14ac:dyDescent="0.2">
      <c r="A151" s="6" t="s">
        <v>6897</v>
      </c>
      <c r="B151" s="7" t="str">
        <f>VLOOKUP(Table36[[#This Row],[Full Name]], [1]!all_people5[#Data], 53, 0)</f>
        <v>Kenny</v>
      </c>
      <c r="C151" s="8" t="s">
        <v>6898</v>
      </c>
      <c r="D151" s="8" t="s">
        <v>1029</v>
      </c>
      <c r="E151" s="8" t="s">
        <v>6899</v>
      </c>
      <c r="F151" s="8" t="s">
        <v>64</v>
      </c>
      <c r="G151" s="8"/>
      <c r="H151" s="8"/>
      <c r="I151" s="7"/>
      <c r="J151" s="8" t="s">
        <v>3497</v>
      </c>
      <c r="K151" s="8" t="str">
        <f>VLOOKUP(Table36[[#This Row],[Works for Corrected Majority]],[1]!Table1[#Data],2,0)</f>
        <v>476549014</v>
      </c>
      <c r="L151" s="8" t="s">
        <v>3497</v>
      </c>
      <c r="M151" s="7" t="str">
        <f>VLOOKUP(Table36[[#This Row],[Works for Group -OLD]], [1]!all_groups[#All], 2, 0)</f>
        <v>476549014</v>
      </c>
      <c r="N151" s="6" t="s">
        <v>63</v>
      </c>
      <c r="O151" s="6" t="s">
        <v>62</v>
      </c>
      <c r="P151" s="6" t="s">
        <v>69</v>
      </c>
      <c r="Q151" s="7"/>
      <c r="R151" s="9" t="s">
        <v>8802</v>
      </c>
      <c r="S151" s="9" t="s">
        <v>8800</v>
      </c>
      <c r="T151" s="9" t="s">
        <v>8512</v>
      </c>
      <c r="U151" s="9" t="s">
        <v>8803</v>
      </c>
      <c r="V151" s="9" t="s">
        <v>8501</v>
      </c>
      <c r="W151" s="4"/>
      <c r="AI151" s="4"/>
      <c r="AJ151" s="4"/>
      <c r="AK151" s="4"/>
    </row>
    <row r="152" spans="1:37" x14ac:dyDescent="0.2">
      <c r="A152" s="6" t="s">
        <v>3504</v>
      </c>
      <c r="B152" s="7" t="str">
        <f>VLOOKUP(Table36[[#This Row],[Full Name]], [1]!all_people5[#Data], 53, 0)</f>
        <v>Bartz</v>
      </c>
      <c r="C152" s="8" t="s">
        <v>3505</v>
      </c>
      <c r="D152" s="8" t="s">
        <v>3506</v>
      </c>
      <c r="E152" s="8" t="s">
        <v>3501</v>
      </c>
      <c r="F152" s="8" t="s">
        <v>64</v>
      </c>
      <c r="G152" s="8"/>
      <c r="H152" s="8"/>
      <c r="I152" s="7"/>
      <c r="J152" s="8" t="s">
        <v>3497</v>
      </c>
      <c r="K152" s="8" t="str">
        <f>VLOOKUP(Table36[[#This Row],[Works for Corrected Majority]],[1]!Table1[#Data],2,0)</f>
        <v>476549014</v>
      </c>
      <c r="L152" s="8" t="s">
        <v>3497</v>
      </c>
      <c r="M152" s="7" t="str">
        <f>VLOOKUP(Table36[[#This Row],[Works for Group -OLD]], [1]!all_groups[#All], 2, 0)</f>
        <v>476549014</v>
      </c>
      <c r="N152" s="6" t="s">
        <v>63</v>
      </c>
      <c r="O152" s="6" t="s">
        <v>62</v>
      </c>
      <c r="P152" s="6" t="s">
        <v>69</v>
      </c>
      <c r="Q152" s="7"/>
      <c r="R152" s="9" t="s">
        <v>8804</v>
      </c>
      <c r="S152" s="9" t="s">
        <v>8800</v>
      </c>
      <c r="T152" s="9" t="s">
        <v>8512</v>
      </c>
      <c r="U152" s="9" t="s">
        <v>8805</v>
      </c>
      <c r="V152" s="9" t="s">
        <v>8501</v>
      </c>
      <c r="W152" s="4"/>
      <c r="AI152" s="4"/>
      <c r="AJ152" s="4"/>
      <c r="AK152" s="4"/>
    </row>
    <row r="153" spans="1:37" x14ac:dyDescent="0.2">
      <c r="A153" s="6" t="s">
        <v>6882</v>
      </c>
      <c r="B153" s="7" t="str">
        <f>VLOOKUP(Table36[[#This Row],[Full Name]], [1]!all_people5[#Data], 53, 0)</f>
        <v>Dupre</v>
      </c>
      <c r="C153" s="8" t="s">
        <v>5668</v>
      </c>
      <c r="D153" s="8" t="s">
        <v>6883</v>
      </c>
      <c r="E153" s="8" t="s">
        <v>6884</v>
      </c>
      <c r="F153" s="8" t="s">
        <v>64</v>
      </c>
      <c r="G153" s="8"/>
      <c r="H153" s="8"/>
      <c r="I153" s="7"/>
      <c r="J153" s="8" t="s">
        <v>3497</v>
      </c>
      <c r="K153" s="8" t="str">
        <f>VLOOKUP(Table36[[#This Row],[Works for Corrected Majority]],[1]!Table1[#Data],2,0)</f>
        <v>476549014</v>
      </c>
      <c r="L153" s="8" t="s">
        <v>3497</v>
      </c>
      <c r="M153" s="7" t="str">
        <f>VLOOKUP(Table36[[#This Row],[Works for Group -OLD]], [1]!all_groups[#All], 2, 0)</f>
        <v>476549014</v>
      </c>
      <c r="N153" s="6" t="s">
        <v>63</v>
      </c>
      <c r="O153" s="6" t="s">
        <v>62</v>
      </c>
      <c r="P153" s="6" t="s">
        <v>69</v>
      </c>
      <c r="Q153" s="7"/>
      <c r="R153" s="9" t="s">
        <v>8806</v>
      </c>
      <c r="S153" s="9" t="s">
        <v>8800</v>
      </c>
      <c r="T153" s="9" t="s">
        <v>8512</v>
      </c>
      <c r="U153" s="9" t="s">
        <v>8807</v>
      </c>
      <c r="V153" s="9" t="s">
        <v>8501</v>
      </c>
      <c r="W153" s="4"/>
      <c r="AI153" s="4"/>
      <c r="AJ153" s="4"/>
      <c r="AK153" s="4"/>
    </row>
    <row r="154" spans="1:37" x14ac:dyDescent="0.2">
      <c r="A154" s="6" t="s">
        <v>3498</v>
      </c>
      <c r="B154" s="7" t="str">
        <f>VLOOKUP(Table36[[#This Row],[Full Name]], [1]!all_people5[#Data], 53, 0)</f>
        <v>Lent</v>
      </c>
      <c r="C154" s="8" t="s">
        <v>3499</v>
      </c>
      <c r="D154" s="8" t="s">
        <v>3500</v>
      </c>
      <c r="E154" s="8" t="s">
        <v>3501</v>
      </c>
      <c r="F154" s="8" t="s">
        <v>64</v>
      </c>
      <c r="G154" s="8"/>
      <c r="H154" s="8"/>
      <c r="I154" s="7"/>
      <c r="J154" s="8" t="s">
        <v>3497</v>
      </c>
      <c r="K154" s="8" t="str">
        <f>VLOOKUP(Table36[[#This Row],[Works for Corrected Majority]],[1]!Table1[#Data],2,0)</f>
        <v>476549014</v>
      </c>
      <c r="L154" s="8" t="s">
        <v>3497</v>
      </c>
      <c r="M154" s="7" t="str">
        <f>VLOOKUP(Table36[[#This Row],[Works for Group -OLD]], [1]!all_groups[#All], 2, 0)</f>
        <v>476549014</v>
      </c>
      <c r="N154" s="6" t="s">
        <v>63</v>
      </c>
      <c r="O154" s="6" t="s">
        <v>62</v>
      </c>
      <c r="P154" s="6" t="s">
        <v>69</v>
      </c>
      <c r="Q154" s="7"/>
      <c r="R154" s="9" t="s">
        <v>8808</v>
      </c>
      <c r="S154" s="9" t="s">
        <v>8800</v>
      </c>
      <c r="T154" s="9" t="s">
        <v>8512</v>
      </c>
      <c r="U154" s="9" t="s">
        <v>8805</v>
      </c>
      <c r="V154" s="9" t="s">
        <v>8501</v>
      </c>
      <c r="W154" s="4"/>
      <c r="AI154" s="4"/>
      <c r="AJ154" s="4"/>
      <c r="AK154" s="4"/>
    </row>
    <row r="155" spans="1:37" x14ac:dyDescent="0.2">
      <c r="A155" s="6" t="s">
        <v>2519</v>
      </c>
      <c r="B155" s="7" t="str">
        <f>VLOOKUP(Table36[[#This Row],[Full Name]], [1]!all_people5[#Data], 53, 0)</f>
        <v>Capozzi</v>
      </c>
      <c r="C155" s="8" t="s">
        <v>2520</v>
      </c>
      <c r="D155" s="8" t="s">
        <v>2521</v>
      </c>
      <c r="E155" s="8" t="s">
        <v>426</v>
      </c>
      <c r="F155" s="8" t="s">
        <v>408</v>
      </c>
      <c r="G155" s="8" t="s">
        <v>526</v>
      </c>
      <c r="H155" s="8" t="s">
        <v>8809</v>
      </c>
      <c r="I155" s="7" t="str">
        <f>VLOOKUP(Table36[[#This Row],[Reports to Person]], [1]!all_people[#All], 2, 0)</f>
        <v>476547918</v>
      </c>
      <c r="J155" s="8" t="s">
        <v>8810</v>
      </c>
      <c r="K155" s="8" t="str">
        <f>VLOOKUP(Table36[[#This Row],[Works for Corrected Majority]],[1]!Table1[#Data],2,0)</f>
        <v>558451257</v>
      </c>
      <c r="L155" s="8" t="s">
        <v>8810</v>
      </c>
      <c r="M155" s="7" t="str">
        <f>VLOOKUP(Table36[[#This Row],[Works for Group -OLD]], [1]!all_groups[#All], 2, 0)</f>
        <v>558451257</v>
      </c>
      <c r="N155" s="6" t="s">
        <v>63</v>
      </c>
      <c r="O155" s="6" t="s">
        <v>62</v>
      </c>
      <c r="P155" s="6" t="s">
        <v>69</v>
      </c>
      <c r="Q155" s="7"/>
      <c r="R155" s="9" t="s">
        <v>8811</v>
      </c>
      <c r="S155" s="9" t="s">
        <v>8812</v>
      </c>
      <c r="T155" s="9" t="s">
        <v>8813</v>
      </c>
      <c r="U155" s="9" t="s">
        <v>8549</v>
      </c>
      <c r="V155" s="9" t="s">
        <v>8501</v>
      </c>
      <c r="W155" s="4"/>
      <c r="AI155" s="4"/>
      <c r="AJ155" s="4"/>
      <c r="AK155" s="4"/>
    </row>
    <row r="156" spans="1:37" x14ac:dyDescent="0.2">
      <c r="A156" s="6" t="s">
        <v>2971</v>
      </c>
      <c r="B156" s="7" t="str">
        <f>VLOOKUP(Table36[[#This Row],[Full Name]], [1]!all_people5[#Data], 53, 0)</f>
        <v>Federman</v>
      </c>
      <c r="C156" s="8" t="s">
        <v>2972</v>
      </c>
      <c r="D156" s="8" t="s">
        <v>2973</v>
      </c>
      <c r="E156" s="8" t="s">
        <v>2974</v>
      </c>
      <c r="F156" s="8" t="s">
        <v>408</v>
      </c>
      <c r="G156" s="8" t="s">
        <v>526</v>
      </c>
      <c r="H156" s="8" t="s">
        <v>8809</v>
      </c>
      <c r="I156" s="7" t="str">
        <f>VLOOKUP(Table36[[#This Row],[Reports to Person]], [1]!all_people[#All], 2, 0)</f>
        <v>476547918</v>
      </c>
      <c r="J156" s="8" t="s">
        <v>8810</v>
      </c>
      <c r="K156" s="8" t="str">
        <f>VLOOKUP(Table36[[#This Row],[Works for Corrected Majority]],[1]!Table1[#Data],2,0)</f>
        <v>558451257</v>
      </c>
      <c r="L156" s="8" t="s">
        <v>8810</v>
      </c>
      <c r="M156" s="7" t="str">
        <f>VLOOKUP(Table36[[#This Row],[Works for Group -OLD]], [1]!all_groups[#All], 2, 0)</f>
        <v>558451257</v>
      </c>
      <c r="N156" s="6" t="s">
        <v>63</v>
      </c>
      <c r="O156" s="6" t="s">
        <v>62</v>
      </c>
      <c r="P156" s="6" t="s">
        <v>69</v>
      </c>
      <c r="Q156" s="7"/>
      <c r="R156" s="9" t="s">
        <v>8814</v>
      </c>
      <c r="S156" s="9" t="s">
        <v>8812</v>
      </c>
      <c r="T156" s="9" t="s">
        <v>8813</v>
      </c>
      <c r="U156" s="9" t="s">
        <v>8654</v>
      </c>
      <c r="V156" s="9" t="s">
        <v>8501</v>
      </c>
      <c r="W156" s="4"/>
      <c r="AI156" s="4"/>
      <c r="AJ156" s="4"/>
      <c r="AK156" s="4"/>
    </row>
    <row r="157" spans="1:37" x14ac:dyDescent="0.2">
      <c r="A157" s="6" t="s">
        <v>2965</v>
      </c>
      <c r="B157" s="7" t="str">
        <f>VLOOKUP(Table36[[#This Row],[Full Name]], [1]!all_people5[#Data], 53, 0)</f>
        <v>Grafton</v>
      </c>
      <c r="C157" s="8" t="s">
        <v>2966</v>
      </c>
      <c r="D157" s="8" t="s">
        <v>2967</v>
      </c>
      <c r="E157" s="8" t="s">
        <v>2968</v>
      </c>
      <c r="F157" s="8" t="s">
        <v>408</v>
      </c>
      <c r="G157" s="8" t="s">
        <v>526</v>
      </c>
      <c r="H157" s="8" t="s">
        <v>8809</v>
      </c>
      <c r="I157" s="7" t="str">
        <f>VLOOKUP(Table36[[#This Row],[Reports to Person]], [1]!all_people[#All], 2, 0)</f>
        <v>476547918</v>
      </c>
      <c r="J157" s="8" t="s">
        <v>8810</v>
      </c>
      <c r="K157" s="8" t="str">
        <f>VLOOKUP(Table36[[#This Row],[Works for Corrected Majority]],[1]!Table1[#Data],2,0)</f>
        <v>558451257</v>
      </c>
      <c r="L157" s="8" t="s">
        <v>8810</v>
      </c>
      <c r="M157" s="7" t="str">
        <f>VLOOKUP(Table36[[#This Row],[Works for Group -OLD]], [1]!all_groups[#All], 2, 0)</f>
        <v>558451257</v>
      </c>
      <c r="N157" s="6" t="s">
        <v>63</v>
      </c>
      <c r="O157" s="6" t="s">
        <v>62</v>
      </c>
      <c r="P157" s="6" t="s">
        <v>69</v>
      </c>
      <c r="Q157" s="7"/>
      <c r="R157" s="9" t="s">
        <v>8815</v>
      </c>
      <c r="S157" s="9" t="s">
        <v>8812</v>
      </c>
      <c r="T157" s="9" t="s">
        <v>8813</v>
      </c>
      <c r="U157" s="9" t="s">
        <v>8816</v>
      </c>
      <c r="V157" s="9" t="s">
        <v>8501</v>
      </c>
      <c r="W157" s="4"/>
      <c r="AI157" s="4"/>
      <c r="AJ157" s="4"/>
      <c r="AK157" s="4"/>
    </row>
    <row r="158" spans="1:37" x14ac:dyDescent="0.2">
      <c r="A158" s="6" t="s">
        <v>2067</v>
      </c>
      <c r="B158" s="7" t="str">
        <f>VLOOKUP(Table36[[#This Row],[Full Name]], [1]!all_people5[#Data], 53, 0)</f>
        <v>Grippo</v>
      </c>
      <c r="C158" s="8" t="s">
        <v>2068</v>
      </c>
      <c r="D158" s="8" t="s">
        <v>2069</v>
      </c>
      <c r="E158" s="8" t="s">
        <v>2070</v>
      </c>
      <c r="F158" s="8" t="s">
        <v>408</v>
      </c>
      <c r="G158" s="8" t="s">
        <v>526</v>
      </c>
      <c r="H158" s="8" t="s">
        <v>8809</v>
      </c>
      <c r="I158" s="7" t="str">
        <f>VLOOKUP(Table36[[#This Row],[Reports to Person]], [1]!all_people[#All], 2, 0)</f>
        <v>476547918</v>
      </c>
      <c r="J158" s="8" t="s">
        <v>8810</v>
      </c>
      <c r="K158" s="8" t="str">
        <f>VLOOKUP(Table36[[#This Row],[Works for Corrected Majority]],[1]!Table1[#Data],2,0)</f>
        <v>558451257</v>
      </c>
      <c r="L158" s="8" t="s">
        <v>8810</v>
      </c>
      <c r="M158" s="7" t="str">
        <f>VLOOKUP(Table36[[#This Row],[Works for Group -OLD]], [1]!all_groups[#All], 2, 0)</f>
        <v>558451257</v>
      </c>
      <c r="N158" s="6" t="s">
        <v>63</v>
      </c>
      <c r="O158" s="6" t="s">
        <v>62</v>
      </c>
      <c r="P158" s="6" t="s">
        <v>69</v>
      </c>
      <c r="Q158" s="7"/>
      <c r="R158" s="9" t="s">
        <v>8817</v>
      </c>
      <c r="S158" s="9" t="s">
        <v>8812</v>
      </c>
      <c r="T158" s="9" t="s">
        <v>8813</v>
      </c>
      <c r="U158" s="9" t="s">
        <v>8818</v>
      </c>
      <c r="V158" s="9" t="s">
        <v>8501</v>
      </c>
      <c r="W158" s="4"/>
      <c r="AI158" s="4"/>
      <c r="AJ158" s="4"/>
      <c r="AK158" s="4"/>
    </row>
    <row r="159" spans="1:37" x14ac:dyDescent="0.2">
      <c r="A159" s="6" t="s">
        <v>5362</v>
      </c>
      <c r="B159" s="7" t="str">
        <f>VLOOKUP(Table36[[#This Row],[Full Name]], [1]!all_people5[#Data], 53, 0)</f>
        <v>Priest</v>
      </c>
      <c r="C159" s="8" t="s">
        <v>5363</v>
      </c>
      <c r="D159" s="8" t="s">
        <v>5364</v>
      </c>
      <c r="E159" s="8" t="s">
        <v>4210</v>
      </c>
      <c r="F159" s="8" t="s">
        <v>408</v>
      </c>
      <c r="G159" s="8" t="s">
        <v>526</v>
      </c>
      <c r="H159" s="8" t="s">
        <v>8809</v>
      </c>
      <c r="I159" s="7" t="str">
        <f>VLOOKUP(Table36[[#This Row],[Reports to Person]], [1]!all_people[#All], 2, 0)</f>
        <v>476547918</v>
      </c>
      <c r="J159" s="8" t="s">
        <v>8810</v>
      </c>
      <c r="K159" s="8" t="str">
        <f>VLOOKUP(Table36[[#This Row],[Works for Corrected Majority]],[1]!Table1[#Data],2,0)</f>
        <v>558451257</v>
      </c>
      <c r="L159" s="8" t="s">
        <v>8810</v>
      </c>
      <c r="M159" s="7" t="str">
        <f>VLOOKUP(Table36[[#This Row],[Works for Group -OLD]], [1]!all_groups[#All], 2, 0)</f>
        <v>558451257</v>
      </c>
      <c r="N159" s="6" t="s">
        <v>63</v>
      </c>
      <c r="O159" s="6" t="s">
        <v>62</v>
      </c>
      <c r="P159" s="6" t="s">
        <v>69</v>
      </c>
      <c r="Q159" s="7"/>
      <c r="R159" s="9" t="s">
        <v>8819</v>
      </c>
      <c r="S159" s="9" t="s">
        <v>8812</v>
      </c>
      <c r="T159" s="9" t="s">
        <v>8813</v>
      </c>
      <c r="U159" s="9" t="s">
        <v>8820</v>
      </c>
      <c r="V159" s="9" t="s">
        <v>8501</v>
      </c>
      <c r="W159" s="4"/>
      <c r="AI159" s="4"/>
      <c r="AJ159" s="4"/>
      <c r="AK159" s="4"/>
    </row>
    <row r="160" spans="1:37" x14ac:dyDescent="0.2">
      <c r="A160" s="6" t="s">
        <v>2318</v>
      </c>
      <c r="B160" s="7" t="str">
        <f>VLOOKUP(Table36[[#This Row],[Full Name]], [1]!all_people5[#Data], 53, 0)</f>
        <v>Miller</v>
      </c>
      <c r="C160" s="8" t="s">
        <v>2319</v>
      </c>
      <c r="D160" s="8" t="s">
        <v>2320</v>
      </c>
      <c r="E160" s="8" t="s">
        <v>2321</v>
      </c>
      <c r="F160" s="8" t="s">
        <v>408</v>
      </c>
      <c r="G160" s="8" t="s">
        <v>526</v>
      </c>
      <c r="H160" s="8" t="s">
        <v>8809</v>
      </c>
      <c r="I160" s="7" t="str">
        <f>VLOOKUP(Table36[[#This Row],[Reports to Person]], [1]!all_people[#All], 2, 0)</f>
        <v>476547918</v>
      </c>
      <c r="J160" s="8" t="s">
        <v>8810</v>
      </c>
      <c r="K160" s="8" t="str">
        <f>VLOOKUP(Table36[[#This Row],[Works for Corrected Majority]],[1]!Table1[#Data],2,0)</f>
        <v>558451257</v>
      </c>
      <c r="L160" s="8" t="s">
        <v>8810</v>
      </c>
      <c r="M160" s="7" t="str">
        <f>VLOOKUP(Table36[[#This Row],[Works for Group -OLD]], [1]!all_groups[#All], 2, 0)</f>
        <v>558451257</v>
      </c>
      <c r="N160" s="6" t="s">
        <v>63</v>
      </c>
      <c r="O160" s="6" t="s">
        <v>62</v>
      </c>
      <c r="P160" s="6" t="s">
        <v>69</v>
      </c>
      <c r="Q160" s="7"/>
      <c r="R160" s="9" t="s">
        <v>8821</v>
      </c>
      <c r="S160" s="9" t="s">
        <v>8812</v>
      </c>
      <c r="T160" s="9" t="s">
        <v>8813</v>
      </c>
      <c r="U160" s="9" t="s">
        <v>8822</v>
      </c>
      <c r="V160" s="9" t="s">
        <v>8501</v>
      </c>
      <c r="W160" s="4"/>
      <c r="AI160" s="4"/>
      <c r="AJ160" s="4"/>
      <c r="AK160" s="4"/>
    </row>
    <row r="161" spans="1:37" x14ac:dyDescent="0.2">
      <c r="A161" s="6" t="s">
        <v>913</v>
      </c>
      <c r="B161" s="7" t="e">
        <f>VLOOKUP(Table36[[#This Row],[Full Name]], [1]!all_people5[#Data], 53, 0)</f>
        <v>#N/A</v>
      </c>
      <c r="C161" s="8" t="s">
        <v>914</v>
      </c>
      <c r="D161" s="8" t="s">
        <v>915</v>
      </c>
      <c r="E161" s="8" t="s">
        <v>916</v>
      </c>
      <c r="F161" s="8" t="s">
        <v>408</v>
      </c>
      <c r="G161" s="8" t="s">
        <v>526</v>
      </c>
      <c r="H161" s="8" t="s">
        <v>8809</v>
      </c>
      <c r="I161" s="7" t="str">
        <f>VLOOKUP(Table36[[#This Row],[Reports to Person]], [1]!all_people[#All], 2, 0)</f>
        <v>476547918</v>
      </c>
      <c r="J161" s="8" t="s">
        <v>8810</v>
      </c>
      <c r="K161" s="8" t="str">
        <f>VLOOKUP(Table36[[#This Row],[Works for Corrected Majority]],[1]!Table1[#Data],2,0)</f>
        <v>558451257</v>
      </c>
      <c r="L161" s="8" t="s">
        <v>8810</v>
      </c>
      <c r="M161" s="7" t="str">
        <f>VLOOKUP(Table36[[#This Row],[Works for Group -OLD]], [1]!all_groups[#All], 2, 0)</f>
        <v>558451257</v>
      </c>
      <c r="N161" s="6" t="s">
        <v>63</v>
      </c>
      <c r="O161" s="6" t="s">
        <v>62</v>
      </c>
      <c r="P161" s="6" t="s">
        <v>69</v>
      </c>
      <c r="Q161" s="7"/>
      <c r="R161" s="9" t="s">
        <v>8823</v>
      </c>
      <c r="S161" s="9" t="s">
        <v>8812</v>
      </c>
      <c r="T161" s="9" t="s">
        <v>8813</v>
      </c>
      <c r="U161" s="9" t="s">
        <v>8761</v>
      </c>
      <c r="V161" s="9" t="s">
        <v>8501</v>
      </c>
      <c r="W161" s="4"/>
      <c r="AI161" s="4"/>
      <c r="AJ161" s="4"/>
      <c r="AK161" s="4"/>
    </row>
    <row r="162" spans="1:37" x14ac:dyDescent="0.2">
      <c r="A162" s="6" t="s">
        <v>6367</v>
      </c>
      <c r="B162" s="7" t="str">
        <f>VLOOKUP(Table36[[#This Row],[Full Name]], [1]!all_people5[#Data], 53, 0)</f>
        <v>Cardillo</v>
      </c>
      <c r="C162" s="8" t="s">
        <v>6368</v>
      </c>
      <c r="D162" s="8" t="s">
        <v>6369</v>
      </c>
      <c r="E162" s="8" t="s">
        <v>440</v>
      </c>
      <c r="F162" s="8" t="s">
        <v>408</v>
      </c>
      <c r="G162" s="8" t="s">
        <v>407</v>
      </c>
      <c r="H162" s="8" t="s">
        <v>8824</v>
      </c>
      <c r="I162" s="7" t="str">
        <f>VLOOKUP(Table36[[#This Row],[Reports to Person]], [1]!all_people[#All], 2, 0)</f>
        <v>476542920</v>
      </c>
      <c r="J162" s="8" t="s">
        <v>8825</v>
      </c>
      <c r="K162" s="8" t="str">
        <f>VLOOKUP(Table36[[#This Row],[Works for Corrected Majority]],[1]!Table1[#Data],2,0)</f>
        <v>476548940</v>
      </c>
      <c r="L162" s="8" t="s">
        <v>8825</v>
      </c>
      <c r="M162" s="7" t="str">
        <f>VLOOKUP(Table36[[#This Row],[Works for Group -OLD]], [1]!all_groups[#All], 2, 0)</f>
        <v>476548940</v>
      </c>
      <c r="N162" s="6" t="s">
        <v>63</v>
      </c>
      <c r="O162" s="6" t="s">
        <v>62</v>
      </c>
      <c r="P162" s="6" t="s">
        <v>69</v>
      </c>
      <c r="Q162" s="7"/>
      <c r="R162" s="9" t="s">
        <v>8826</v>
      </c>
      <c r="S162" s="9" t="s">
        <v>8827</v>
      </c>
      <c r="T162" s="9" t="s">
        <v>8512</v>
      </c>
      <c r="U162" s="9" t="s">
        <v>8590</v>
      </c>
      <c r="V162" s="9" t="s">
        <v>8501</v>
      </c>
      <c r="W162" s="4"/>
      <c r="AI162" s="4"/>
      <c r="AJ162" s="4"/>
      <c r="AK162" s="4"/>
    </row>
    <row r="163" spans="1:37" x14ac:dyDescent="0.2">
      <c r="A163" s="6" t="s">
        <v>3910</v>
      </c>
      <c r="B163" s="7" t="str">
        <f>VLOOKUP(Table36[[#This Row],[Full Name]], [1]!all_people5[#Data], 53, 0)</f>
        <v>Williams</v>
      </c>
      <c r="C163" s="8" t="s">
        <v>1899</v>
      </c>
      <c r="D163" s="8" t="s">
        <v>75</v>
      </c>
      <c r="E163" s="8" t="s">
        <v>1890</v>
      </c>
      <c r="F163" s="8" t="s">
        <v>408</v>
      </c>
      <c r="G163" s="8" t="s">
        <v>407</v>
      </c>
      <c r="H163" s="8" t="s">
        <v>8824</v>
      </c>
      <c r="I163" s="7" t="str">
        <f>VLOOKUP(Table36[[#This Row],[Reports to Person]], [1]!all_people[#All], 2, 0)</f>
        <v>476542920</v>
      </c>
      <c r="J163" s="8" t="s">
        <v>8825</v>
      </c>
      <c r="K163" s="8" t="str">
        <f>VLOOKUP(Table36[[#This Row],[Works for Corrected Majority]],[1]!Table1[#Data],2,0)</f>
        <v>476548940</v>
      </c>
      <c r="L163" s="8" t="s">
        <v>8825</v>
      </c>
      <c r="M163" s="7" t="str">
        <f>VLOOKUP(Table36[[#This Row],[Works for Group -OLD]], [1]!all_groups[#All], 2, 0)</f>
        <v>476548940</v>
      </c>
      <c r="N163" s="6" t="s">
        <v>63</v>
      </c>
      <c r="O163" s="6" t="s">
        <v>62</v>
      </c>
      <c r="P163" s="6" t="s">
        <v>69</v>
      </c>
      <c r="Q163" s="7"/>
      <c r="R163" s="9" t="s">
        <v>8828</v>
      </c>
      <c r="S163" s="9" t="s">
        <v>8827</v>
      </c>
      <c r="T163" s="9" t="s">
        <v>8512</v>
      </c>
      <c r="U163" s="9" t="s">
        <v>8540</v>
      </c>
      <c r="V163" s="9" t="s">
        <v>8501</v>
      </c>
      <c r="W163" s="4"/>
      <c r="AI163" s="4"/>
      <c r="AJ163" s="4"/>
      <c r="AK163" s="4"/>
    </row>
    <row r="164" spans="1:37" x14ac:dyDescent="0.2">
      <c r="A164" s="6" t="s">
        <v>7286</v>
      </c>
      <c r="B164" s="7" t="str">
        <f>VLOOKUP(Table36[[#This Row],[Full Name]], [1]!all_people5[#Data], 53, 0)</f>
        <v>Breakell</v>
      </c>
      <c r="C164" s="8" t="s">
        <v>7287</v>
      </c>
      <c r="D164" s="8" t="s">
        <v>7288</v>
      </c>
      <c r="E164" s="8" t="s">
        <v>426</v>
      </c>
      <c r="F164" s="8" t="s">
        <v>408</v>
      </c>
      <c r="G164" s="8" t="s">
        <v>407</v>
      </c>
      <c r="H164" s="8" t="s">
        <v>8824</v>
      </c>
      <c r="I164" s="7" t="str">
        <f>VLOOKUP(Table36[[#This Row],[Reports to Person]], [1]!all_people[#All], 2, 0)</f>
        <v>476542920</v>
      </c>
      <c r="J164" s="8" t="s">
        <v>8825</v>
      </c>
      <c r="K164" s="8" t="str">
        <f>VLOOKUP(Table36[[#This Row],[Works for Corrected Majority]],[1]!Table1[#Data],2,0)</f>
        <v>476548940</v>
      </c>
      <c r="L164" s="8" t="s">
        <v>8825</v>
      </c>
      <c r="M164" s="7" t="str">
        <f>VLOOKUP(Table36[[#This Row],[Works for Group -OLD]], [1]!all_groups[#All], 2, 0)</f>
        <v>476548940</v>
      </c>
      <c r="N164" s="6" t="s">
        <v>63</v>
      </c>
      <c r="O164" s="6" t="s">
        <v>62</v>
      </c>
      <c r="P164" s="6" t="s">
        <v>69</v>
      </c>
      <c r="Q164" s="7"/>
      <c r="R164" s="9" t="s">
        <v>8829</v>
      </c>
      <c r="S164" s="9" t="s">
        <v>8827</v>
      </c>
      <c r="T164" s="9" t="s">
        <v>8512</v>
      </c>
      <c r="U164" s="9" t="s">
        <v>8549</v>
      </c>
      <c r="V164" s="9" t="s">
        <v>8501</v>
      </c>
      <c r="W164" s="4"/>
      <c r="AI164" s="4"/>
      <c r="AJ164" s="4"/>
      <c r="AK164" s="4"/>
    </row>
    <row r="165" spans="1:37" x14ac:dyDescent="0.2">
      <c r="A165" s="6" t="s">
        <v>6528</v>
      </c>
      <c r="B165" s="7" t="str">
        <f>VLOOKUP(Table36[[#This Row],[Full Name]], [1]!all_people5[#Data], 53, 0)</f>
        <v>Miller</v>
      </c>
      <c r="C165" s="8" t="s">
        <v>6529</v>
      </c>
      <c r="D165" s="8" t="s">
        <v>2320</v>
      </c>
      <c r="E165" s="8" t="s">
        <v>6530</v>
      </c>
      <c r="F165" s="8" t="s">
        <v>408</v>
      </c>
      <c r="G165" s="8" t="s">
        <v>407</v>
      </c>
      <c r="H165" s="8" t="s">
        <v>8824</v>
      </c>
      <c r="I165" s="7" t="str">
        <f>VLOOKUP(Table36[[#This Row],[Reports to Person]], [1]!all_people[#All], 2, 0)</f>
        <v>476542920</v>
      </c>
      <c r="J165" s="8" t="s">
        <v>8825</v>
      </c>
      <c r="K165" s="8" t="str">
        <f>VLOOKUP(Table36[[#This Row],[Works for Corrected Majority]],[1]!Table1[#Data],2,0)</f>
        <v>476548940</v>
      </c>
      <c r="L165" s="8" t="s">
        <v>8825</v>
      </c>
      <c r="M165" s="7" t="str">
        <f>VLOOKUP(Table36[[#This Row],[Works for Group -OLD]], [1]!all_groups[#All], 2, 0)</f>
        <v>476548940</v>
      </c>
      <c r="N165" s="6" t="s">
        <v>63</v>
      </c>
      <c r="O165" s="6" t="s">
        <v>62</v>
      </c>
      <c r="P165" s="6" t="s">
        <v>69</v>
      </c>
      <c r="Q165" s="7"/>
      <c r="R165" s="9" t="s">
        <v>8830</v>
      </c>
      <c r="S165" s="9" t="s">
        <v>8827</v>
      </c>
      <c r="T165" s="9" t="s">
        <v>8512</v>
      </c>
      <c r="U165" s="9" t="s">
        <v>8831</v>
      </c>
      <c r="V165" s="9" t="s">
        <v>8501</v>
      </c>
      <c r="W165" s="4"/>
      <c r="AI165" s="4"/>
      <c r="AJ165" s="4"/>
      <c r="AK165" s="4"/>
    </row>
    <row r="166" spans="1:37" x14ac:dyDescent="0.2">
      <c r="A166" s="6" t="s">
        <v>6519</v>
      </c>
      <c r="B166" s="7" t="str">
        <f>VLOOKUP(Table36[[#This Row],[Full Name]], [1]!all_people5[#Data], 53, 0)</f>
        <v>Haynes</v>
      </c>
      <c r="C166" s="8" t="s">
        <v>6520</v>
      </c>
      <c r="D166" s="8" t="s">
        <v>3280</v>
      </c>
      <c r="E166" s="8" t="s">
        <v>2974</v>
      </c>
      <c r="F166" s="8" t="s">
        <v>408</v>
      </c>
      <c r="G166" s="8" t="s">
        <v>526</v>
      </c>
      <c r="H166" s="8" t="s">
        <v>8824</v>
      </c>
      <c r="I166" s="7" t="str">
        <f>VLOOKUP(Table36[[#This Row],[Reports to Person]], [1]!all_people[#All], 2, 0)</f>
        <v>476542920</v>
      </c>
      <c r="J166" s="8" t="s">
        <v>8825</v>
      </c>
      <c r="K166" s="8" t="str">
        <f>VLOOKUP(Table36[[#This Row],[Works for Corrected Majority]],[1]!Table1[#Data],2,0)</f>
        <v>476548940</v>
      </c>
      <c r="L166" s="8" t="s">
        <v>8825</v>
      </c>
      <c r="M166" s="7" t="str">
        <f>VLOOKUP(Table36[[#This Row],[Works for Group -OLD]], [1]!all_groups[#All], 2, 0)</f>
        <v>476548940</v>
      </c>
      <c r="N166" s="6" t="s">
        <v>63</v>
      </c>
      <c r="O166" s="6" t="s">
        <v>62</v>
      </c>
      <c r="P166" s="6" t="s">
        <v>69</v>
      </c>
      <c r="Q166" s="7"/>
      <c r="R166" s="9" t="s">
        <v>8832</v>
      </c>
      <c r="S166" s="9" t="s">
        <v>8827</v>
      </c>
      <c r="T166" s="9" t="s">
        <v>8833</v>
      </c>
      <c r="U166" s="9" t="s">
        <v>8654</v>
      </c>
      <c r="V166" s="9" t="s">
        <v>8501</v>
      </c>
      <c r="W166" s="4"/>
      <c r="AI166" s="4"/>
      <c r="AJ166" s="4"/>
      <c r="AK166" s="4"/>
    </row>
    <row r="167" spans="1:37" x14ac:dyDescent="0.2">
      <c r="A167" s="6" t="s">
        <v>5790</v>
      </c>
      <c r="B167" s="7" t="str">
        <f>VLOOKUP(Table36[[#This Row],[Full Name]], [1]!all_people5[#Data], 53, 0)</f>
        <v>Crotty</v>
      </c>
      <c r="C167" s="8" t="s">
        <v>2580</v>
      </c>
      <c r="D167" s="8" t="s">
        <v>5791</v>
      </c>
      <c r="E167" s="8" t="s">
        <v>350</v>
      </c>
      <c r="F167" s="8" t="s">
        <v>408</v>
      </c>
      <c r="G167" s="8" t="s">
        <v>407</v>
      </c>
      <c r="H167" s="8" t="s">
        <v>8824</v>
      </c>
      <c r="I167" s="7" t="str">
        <f>VLOOKUP(Table36[[#This Row],[Reports to Person]], [1]!all_people[#All], 2, 0)</f>
        <v>476542920</v>
      </c>
      <c r="J167" s="8" t="s">
        <v>8825</v>
      </c>
      <c r="K167" s="8" t="str">
        <f>VLOOKUP(Table36[[#This Row],[Works for Corrected Majority]],[1]!Table1[#Data],2,0)</f>
        <v>476548940</v>
      </c>
      <c r="L167" s="8" t="s">
        <v>8825</v>
      </c>
      <c r="M167" s="7" t="str">
        <f>VLOOKUP(Table36[[#This Row],[Works for Group -OLD]], [1]!all_groups[#All], 2, 0)</f>
        <v>476548940</v>
      </c>
      <c r="N167" s="6" t="s">
        <v>63</v>
      </c>
      <c r="O167" s="6" t="s">
        <v>62</v>
      </c>
      <c r="P167" s="6" t="s">
        <v>69</v>
      </c>
      <c r="Q167" s="7"/>
      <c r="R167" s="9" t="s">
        <v>8834</v>
      </c>
      <c r="S167" s="9" t="s">
        <v>8827</v>
      </c>
      <c r="T167" s="9" t="s">
        <v>8512</v>
      </c>
      <c r="U167" s="9" t="s">
        <v>8578</v>
      </c>
      <c r="V167" s="9" t="s">
        <v>8501</v>
      </c>
      <c r="W167" s="4"/>
      <c r="AI167" s="4"/>
      <c r="AJ167" s="4"/>
      <c r="AK167" s="4"/>
    </row>
    <row r="168" spans="1:37" x14ac:dyDescent="0.2">
      <c r="A168" s="6" t="s">
        <v>2991</v>
      </c>
      <c r="B168" s="7" t="str">
        <f>VLOOKUP(Table36[[#This Row],[Full Name]], [1]!all_people5[#Data], 53, 0)</f>
        <v>Kelder</v>
      </c>
      <c r="C168" s="8" t="s">
        <v>2992</v>
      </c>
      <c r="D168" s="8" t="s">
        <v>2993</v>
      </c>
      <c r="E168" s="8" t="s">
        <v>845</v>
      </c>
      <c r="F168" s="8" t="s">
        <v>408</v>
      </c>
      <c r="G168" s="8" t="s">
        <v>526</v>
      </c>
      <c r="H168" s="8" t="s">
        <v>8824</v>
      </c>
      <c r="I168" s="7" t="str">
        <f>VLOOKUP(Table36[[#This Row],[Reports to Person]], [1]!all_people[#All], 2, 0)</f>
        <v>476542920</v>
      </c>
      <c r="J168" s="8" t="s">
        <v>8825</v>
      </c>
      <c r="K168" s="8" t="str">
        <f>VLOOKUP(Table36[[#This Row],[Works for Corrected Majority]],[1]!Table1[#Data],2,0)</f>
        <v>476548940</v>
      </c>
      <c r="L168" s="8" t="s">
        <v>8825</v>
      </c>
      <c r="M168" s="7" t="str">
        <f>VLOOKUP(Table36[[#This Row],[Works for Group -OLD]], [1]!all_groups[#All], 2, 0)</f>
        <v>476548940</v>
      </c>
      <c r="N168" s="6" t="s">
        <v>63</v>
      </c>
      <c r="O168" s="6" t="s">
        <v>62</v>
      </c>
      <c r="P168" s="6" t="s">
        <v>69</v>
      </c>
      <c r="Q168" s="7"/>
      <c r="R168" s="9" t="s">
        <v>8835</v>
      </c>
      <c r="S168" s="9" t="s">
        <v>8827</v>
      </c>
      <c r="T168" s="9" t="s">
        <v>8833</v>
      </c>
      <c r="U168" s="9" t="s">
        <v>8836</v>
      </c>
      <c r="V168" s="9" t="s">
        <v>8501</v>
      </c>
      <c r="W168" s="4"/>
      <c r="AI168" s="4"/>
      <c r="AJ168" s="4"/>
      <c r="AK168" s="4"/>
    </row>
    <row r="169" spans="1:37" x14ac:dyDescent="0.2">
      <c r="A169" s="6" t="s">
        <v>1887</v>
      </c>
      <c r="B169" s="7" t="str">
        <f>VLOOKUP(Table36[[#This Row],[Full Name]], [1]!all_people5[#Data], 53, 0)</f>
        <v>Senecal</v>
      </c>
      <c r="C169" s="8" t="s">
        <v>1888</v>
      </c>
      <c r="D169" s="8" t="s">
        <v>1889</v>
      </c>
      <c r="E169" s="8" t="s">
        <v>1890</v>
      </c>
      <c r="F169" s="8" t="s">
        <v>408</v>
      </c>
      <c r="G169" s="8" t="s">
        <v>407</v>
      </c>
      <c r="H169" s="8" t="s">
        <v>8824</v>
      </c>
      <c r="I169" s="7" t="str">
        <f>VLOOKUP(Table36[[#This Row],[Reports to Person]], [1]!all_people[#All], 2, 0)</f>
        <v>476542920</v>
      </c>
      <c r="J169" s="8" t="s">
        <v>8825</v>
      </c>
      <c r="K169" s="8" t="str">
        <f>VLOOKUP(Table36[[#This Row],[Works for Corrected Majority]],[1]!Table1[#Data],2,0)</f>
        <v>476548940</v>
      </c>
      <c r="L169" s="8" t="s">
        <v>8825</v>
      </c>
      <c r="M169" s="7" t="str">
        <f>VLOOKUP(Table36[[#This Row],[Works for Group -OLD]], [1]!all_groups[#All], 2, 0)</f>
        <v>476548940</v>
      </c>
      <c r="N169" s="6" t="s">
        <v>63</v>
      </c>
      <c r="O169" s="6" t="s">
        <v>62</v>
      </c>
      <c r="P169" s="6" t="s">
        <v>69</v>
      </c>
      <c r="Q169" s="7"/>
      <c r="R169" s="9" t="s">
        <v>8837</v>
      </c>
      <c r="S169" s="9" t="s">
        <v>8827</v>
      </c>
      <c r="T169" s="9" t="s">
        <v>8512</v>
      </c>
      <c r="U169" s="9" t="s">
        <v>8540</v>
      </c>
      <c r="V169" s="9" t="s">
        <v>8501</v>
      </c>
      <c r="W169" s="4"/>
      <c r="AI169" s="4"/>
      <c r="AJ169" s="4"/>
      <c r="AK169" s="4"/>
    </row>
    <row r="170" spans="1:37" x14ac:dyDescent="0.2">
      <c r="A170" s="6" t="s">
        <v>2616</v>
      </c>
      <c r="B170" s="7" t="str">
        <f>VLOOKUP(Table36[[#This Row],[Full Name]], [1]!all_people5[#Data], 53, 0)</f>
        <v>Meza</v>
      </c>
      <c r="C170" s="8" t="s">
        <v>1178</v>
      </c>
      <c r="D170" s="8" t="s">
        <v>2617</v>
      </c>
      <c r="E170" s="8" t="s">
        <v>2618</v>
      </c>
      <c r="F170" s="8" t="s">
        <v>408</v>
      </c>
      <c r="G170" s="8" t="s">
        <v>526</v>
      </c>
      <c r="H170" s="8" t="s">
        <v>8838</v>
      </c>
      <c r="I170" s="7" t="str">
        <f>VLOOKUP(Table36[[#This Row],[Reports to Person]], [1]!all_people[#All], 2, 0)</f>
        <v>476544595</v>
      </c>
      <c r="J170" s="8" t="s">
        <v>8839</v>
      </c>
      <c r="K170" s="8" t="str">
        <f>VLOOKUP(Table36[[#This Row],[Works for Corrected Majority]],[1]!Table1[#Data],2,0)</f>
        <v>558405223</v>
      </c>
      <c r="L170" s="8" t="s">
        <v>8839</v>
      </c>
      <c r="M170" s="7" t="str">
        <f>VLOOKUP(Table36[[#This Row],[Works for Group -OLD]], [1]!all_groups[#All], 2, 0)</f>
        <v>558405223</v>
      </c>
      <c r="N170" s="6" t="s">
        <v>63</v>
      </c>
      <c r="O170" s="6" t="s">
        <v>62</v>
      </c>
      <c r="P170" s="6" t="s">
        <v>69</v>
      </c>
      <c r="Q170" s="7"/>
      <c r="R170" s="9" t="s">
        <v>8840</v>
      </c>
      <c r="S170" s="9" t="s">
        <v>8841</v>
      </c>
      <c r="T170" s="9" t="s">
        <v>8842</v>
      </c>
      <c r="U170" s="9" t="s">
        <v>8843</v>
      </c>
      <c r="V170" s="9" t="s">
        <v>8501</v>
      </c>
      <c r="W170" s="4"/>
      <c r="AI170" s="4"/>
      <c r="AJ170" s="4"/>
      <c r="AK170" s="4"/>
    </row>
    <row r="171" spans="1:37" x14ac:dyDescent="0.2">
      <c r="A171" s="6" t="s">
        <v>3014</v>
      </c>
      <c r="B171" s="7" t="str">
        <f>VLOOKUP(Table36[[#This Row],[Full Name]], [1]!all_people5[#Data], 53, 0)</f>
        <v>Maddox</v>
      </c>
      <c r="C171" s="8" t="s">
        <v>3015</v>
      </c>
      <c r="D171" s="8" t="s">
        <v>3016</v>
      </c>
      <c r="E171" s="8" t="s">
        <v>521</v>
      </c>
      <c r="F171" s="8" t="s">
        <v>408</v>
      </c>
      <c r="G171" s="8" t="s">
        <v>526</v>
      </c>
      <c r="H171" s="8" t="s">
        <v>8838</v>
      </c>
      <c r="I171" s="7" t="str">
        <f>VLOOKUP(Table36[[#This Row],[Reports to Person]], [1]!all_people[#All], 2, 0)</f>
        <v>476544595</v>
      </c>
      <c r="J171" s="8" t="s">
        <v>8839</v>
      </c>
      <c r="K171" s="8" t="str">
        <f>VLOOKUP(Table36[[#This Row],[Works for Corrected Majority]],[1]!Table1[#Data],2,0)</f>
        <v>558405223</v>
      </c>
      <c r="L171" s="8" t="s">
        <v>8839</v>
      </c>
      <c r="M171" s="7" t="str">
        <f>VLOOKUP(Table36[[#This Row],[Works for Group -OLD]], [1]!all_groups[#All], 2, 0)</f>
        <v>558405223</v>
      </c>
      <c r="N171" s="6" t="s">
        <v>63</v>
      </c>
      <c r="O171" s="6" t="s">
        <v>62</v>
      </c>
      <c r="P171" s="6" t="s">
        <v>69</v>
      </c>
      <c r="Q171" s="7"/>
      <c r="R171" s="9" t="s">
        <v>8844</v>
      </c>
      <c r="S171" s="9" t="s">
        <v>8841</v>
      </c>
      <c r="T171" s="9" t="s">
        <v>8842</v>
      </c>
      <c r="U171" s="9" t="s">
        <v>8507</v>
      </c>
      <c r="V171" s="9" t="s">
        <v>8501</v>
      </c>
      <c r="W171" s="4"/>
      <c r="AI171" s="4"/>
      <c r="AJ171" s="4"/>
      <c r="AK171" s="4"/>
    </row>
    <row r="172" spans="1:37" x14ac:dyDescent="0.2">
      <c r="A172" s="6" t="s">
        <v>3034</v>
      </c>
      <c r="B172" s="7" t="str">
        <f>VLOOKUP(Table36[[#This Row],[Full Name]], [1]!all_people5[#Data], 53, 0)</f>
        <v>Addoh</v>
      </c>
      <c r="C172" s="8" t="s">
        <v>3035</v>
      </c>
      <c r="D172" s="8" t="s">
        <v>3036</v>
      </c>
      <c r="E172" s="8" t="s">
        <v>434</v>
      </c>
      <c r="F172" s="8" t="s">
        <v>408</v>
      </c>
      <c r="G172" s="8" t="s">
        <v>526</v>
      </c>
      <c r="H172" s="8" t="s">
        <v>8838</v>
      </c>
      <c r="I172" s="7" t="str">
        <f>VLOOKUP(Table36[[#This Row],[Reports to Person]], [1]!all_people[#All], 2, 0)</f>
        <v>476544595</v>
      </c>
      <c r="J172" s="8" t="s">
        <v>8839</v>
      </c>
      <c r="K172" s="8" t="str">
        <f>VLOOKUP(Table36[[#This Row],[Works for Corrected Majority]],[1]!Table1[#Data],2,0)</f>
        <v>558405223</v>
      </c>
      <c r="L172" s="8" t="s">
        <v>8839</v>
      </c>
      <c r="M172" s="7" t="str">
        <f>VLOOKUP(Table36[[#This Row],[Works for Group -OLD]], [1]!all_groups[#All], 2, 0)</f>
        <v>558405223</v>
      </c>
      <c r="N172" s="6" t="s">
        <v>63</v>
      </c>
      <c r="O172" s="6" t="s">
        <v>62</v>
      </c>
      <c r="P172" s="6" t="s">
        <v>69</v>
      </c>
      <c r="Q172" s="7"/>
      <c r="R172" s="9" t="s">
        <v>8845</v>
      </c>
      <c r="S172" s="9" t="s">
        <v>8841</v>
      </c>
      <c r="T172" s="9" t="s">
        <v>8842</v>
      </c>
      <c r="U172" s="9" t="s">
        <v>8515</v>
      </c>
      <c r="V172" s="9" t="s">
        <v>8501</v>
      </c>
      <c r="W172" s="4"/>
      <c r="AI172" s="4"/>
      <c r="AJ172" s="4"/>
      <c r="AK172" s="4"/>
    </row>
    <row r="173" spans="1:37" x14ac:dyDescent="0.2">
      <c r="A173" s="6" t="s">
        <v>7141</v>
      </c>
      <c r="B173" s="7" t="str">
        <f>VLOOKUP(Table36[[#This Row],[Full Name]], [1]!all_people5[#Data], 53, 0)</f>
        <v>Jenkins-cox</v>
      </c>
      <c r="C173" s="8" t="s">
        <v>7015</v>
      </c>
      <c r="D173" s="8" t="s">
        <v>7142</v>
      </c>
      <c r="E173" s="8" t="s">
        <v>916</v>
      </c>
      <c r="F173" s="8" t="s">
        <v>408</v>
      </c>
      <c r="G173" s="8" t="s">
        <v>407</v>
      </c>
      <c r="H173" s="8" t="s">
        <v>8838</v>
      </c>
      <c r="I173" s="7" t="str">
        <f>VLOOKUP(Table36[[#This Row],[Reports to Person]], [1]!all_people[#All], 2, 0)</f>
        <v>476544595</v>
      </c>
      <c r="J173" s="8" t="s">
        <v>8839</v>
      </c>
      <c r="K173" s="8" t="str">
        <f>VLOOKUP(Table36[[#This Row],[Works for Corrected Majority]],[1]!Table1[#Data],2,0)</f>
        <v>558405223</v>
      </c>
      <c r="L173" s="8" t="s">
        <v>8839</v>
      </c>
      <c r="M173" s="7" t="str">
        <f>VLOOKUP(Table36[[#This Row],[Works for Group -OLD]], [1]!all_groups[#All], 2, 0)</f>
        <v>558405223</v>
      </c>
      <c r="N173" s="6" t="s">
        <v>63</v>
      </c>
      <c r="O173" s="6" t="s">
        <v>62</v>
      </c>
      <c r="P173" s="6" t="s">
        <v>69</v>
      </c>
      <c r="Q173" s="7"/>
      <c r="R173" s="9" t="s">
        <v>8846</v>
      </c>
      <c r="S173" s="9" t="s">
        <v>8841</v>
      </c>
      <c r="T173" s="9" t="s">
        <v>8512</v>
      </c>
      <c r="U173" s="9" t="s">
        <v>8761</v>
      </c>
      <c r="V173" s="9" t="s">
        <v>8501</v>
      </c>
      <c r="W173" s="4"/>
      <c r="AI173" s="4"/>
      <c r="AJ173" s="4"/>
      <c r="AK173" s="4"/>
    </row>
    <row r="174" spans="1:37" x14ac:dyDescent="0.2">
      <c r="A174" s="6" t="s">
        <v>2996</v>
      </c>
      <c r="B174" s="7" t="str">
        <f>VLOOKUP(Table36[[#This Row],[Full Name]], [1]!all_people5[#Data], 53, 0)</f>
        <v>Parson</v>
      </c>
      <c r="C174" s="8" t="s">
        <v>2997</v>
      </c>
      <c r="D174" s="8" t="s">
        <v>2998</v>
      </c>
      <c r="E174" s="8" t="s">
        <v>2393</v>
      </c>
      <c r="F174" s="8" t="s">
        <v>408</v>
      </c>
      <c r="G174" s="8" t="s">
        <v>526</v>
      </c>
      <c r="H174" s="8" t="s">
        <v>8838</v>
      </c>
      <c r="I174" s="7" t="str">
        <f>VLOOKUP(Table36[[#This Row],[Reports to Person]], [1]!all_people[#All], 2, 0)</f>
        <v>476544595</v>
      </c>
      <c r="J174" s="8" t="s">
        <v>8839</v>
      </c>
      <c r="K174" s="8" t="str">
        <f>VLOOKUP(Table36[[#This Row],[Works for Corrected Majority]],[1]!Table1[#Data],2,0)</f>
        <v>558405223</v>
      </c>
      <c r="L174" s="8" t="s">
        <v>8839</v>
      </c>
      <c r="M174" s="7" t="str">
        <f>VLOOKUP(Table36[[#This Row],[Works for Group -OLD]], [1]!all_groups[#All], 2, 0)</f>
        <v>558405223</v>
      </c>
      <c r="N174" s="6" t="s">
        <v>63</v>
      </c>
      <c r="O174" s="6" t="s">
        <v>62</v>
      </c>
      <c r="P174" s="6" t="s">
        <v>69</v>
      </c>
      <c r="Q174" s="7"/>
      <c r="R174" s="9" t="s">
        <v>8847</v>
      </c>
      <c r="S174" s="9" t="s">
        <v>8841</v>
      </c>
      <c r="T174" s="9" t="s">
        <v>8842</v>
      </c>
      <c r="U174" s="9" t="s">
        <v>8609</v>
      </c>
      <c r="V174" s="9" t="s">
        <v>8501</v>
      </c>
      <c r="W174" s="4"/>
      <c r="AI174" s="4"/>
      <c r="AJ174" s="4"/>
      <c r="AK174" s="4"/>
    </row>
    <row r="175" spans="1:37" x14ac:dyDescent="0.2">
      <c r="A175" s="6" t="s">
        <v>3020</v>
      </c>
      <c r="B175" s="7" t="str">
        <f>VLOOKUP(Table36[[#This Row],[Full Name]], [1]!all_people5[#Data], 53, 0)</f>
        <v>Laidley</v>
      </c>
      <c r="C175" s="8" t="s">
        <v>2606</v>
      </c>
      <c r="D175" s="8" t="s">
        <v>3021</v>
      </c>
      <c r="E175" s="8" t="s">
        <v>426</v>
      </c>
      <c r="F175" s="8" t="s">
        <v>408</v>
      </c>
      <c r="G175" s="8" t="s">
        <v>526</v>
      </c>
      <c r="H175" s="8" t="s">
        <v>8838</v>
      </c>
      <c r="I175" s="7" t="str">
        <f>VLOOKUP(Table36[[#This Row],[Reports to Person]], [1]!all_people[#All], 2, 0)</f>
        <v>476544595</v>
      </c>
      <c r="J175" s="8" t="s">
        <v>8839</v>
      </c>
      <c r="K175" s="8" t="str">
        <f>VLOOKUP(Table36[[#This Row],[Works for Corrected Majority]],[1]!Table1[#Data],2,0)</f>
        <v>558405223</v>
      </c>
      <c r="L175" s="8" t="s">
        <v>8839</v>
      </c>
      <c r="M175" s="7" t="str">
        <f>VLOOKUP(Table36[[#This Row],[Works for Group -OLD]], [1]!all_groups[#All], 2, 0)</f>
        <v>558405223</v>
      </c>
      <c r="N175" s="6" t="s">
        <v>63</v>
      </c>
      <c r="O175" s="6" t="s">
        <v>62</v>
      </c>
      <c r="P175" s="6" t="s">
        <v>69</v>
      </c>
      <c r="Q175" s="7"/>
      <c r="R175" s="9" t="s">
        <v>8848</v>
      </c>
      <c r="S175" s="9" t="s">
        <v>8841</v>
      </c>
      <c r="T175" s="9" t="s">
        <v>8842</v>
      </c>
      <c r="U175" s="9" t="s">
        <v>8549</v>
      </c>
      <c r="V175" s="9" t="s">
        <v>8501</v>
      </c>
      <c r="W175" s="4"/>
      <c r="AI175" s="4"/>
      <c r="AJ175" s="4"/>
      <c r="AK175" s="4"/>
    </row>
    <row r="176" spans="1:37" x14ac:dyDescent="0.2">
      <c r="A176" s="6" t="s">
        <v>7131</v>
      </c>
      <c r="B176" s="7" t="str">
        <f>VLOOKUP(Table36[[#This Row],[Full Name]], [1]!all_people5[#Data], 53, 0)</f>
        <v>Agosto</v>
      </c>
      <c r="C176" s="8" t="s">
        <v>7132</v>
      </c>
      <c r="D176" s="8" t="s">
        <v>7133</v>
      </c>
      <c r="E176" s="8" t="s">
        <v>2104</v>
      </c>
      <c r="F176" s="8" t="s">
        <v>408</v>
      </c>
      <c r="G176" s="8" t="s">
        <v>526</v>
      </c>
      <c r="H176" s="8" t="s">
        <v>8838</v>
      </c>
      <c r="I176" s="7" t="str">
        <f>VLOOKUP(Table36[[#This Row],[Reports to Person]], [1]!all_people[#All], 2, 0)</f>
        <v>476544595</v>
      </c>
      <c r="J176" s="8" t="s">
        <v>8839</v>
      </c>
      <c r="K176" s="8" t="str">
        <f>VLOOKUP(Table36[[#This Row],[Works for Corrected Majority]],[1]!Table1[#Data],2,0)</f>
        <v>558405223</v>
      </c>
      <c r="L176" s="8" t="s">
        <v>8839</v>
      </c>
      <c r="M176" s="7" t="str">
        <f>VLOOKUP(Table36[[#This Row],[Works for Group -OLD]], [1]!all_groups[#All], 2, 0)</f>
        <v>558405223</v>
      </c>
      <c r="N176" s="6" t="s">
        <v>63</v>
      </c>
      <c r="O176" s="6" t="s">
        <v>62</v>
      </c>
      <c r="P176" s="6" t="s">
        <v>69</v>
      </c>
      <c r="Q176" s="7"/>
      <c r="R176" s="9" t="s">
        <v>8849</v>
      </c>
      <c r="S176" s="9" t="s">
        <v>8841</v>
      </c>
      <c r="T176" s="9" t="s">
        <v>8842</v>
      </c>
      <c r="U176" s="9" t="s">
        <v>8536</v>
      </c>
      <c r="V176" s="9" t="s">
        <v>8501</v>
      </c>
      <c r="W176" s="4"/>
      <c r="AI176" s="4"/>
      <c r="AJ176" s="4"/>
      <c r="AK176" s="4"/>
    </row>
    <row r="177" spans="1:37" x14ac:dyDescent="0.2">
      <c r="A177" s="6" t="s">
        <v>7805</v>
      </c>
      <c r="B177" s="7" t="str">
        <f>VLOOKUP(Table36[[#This Row],[Full Name]], [1]!all_people5[#Data], 53, 0)</f>
        <v>Frohberg</v>
      </c>
      <c r="C177" s="8" t="s">
        <v>7806</v>
      </c>
      <c r="D177" s="8" t="s">
        <v>7807</v>
      </c>
      <c r="E177" s="8" t="s">
        <v>434</v>
      </c>
      <c r="F177" s="8" t="s">
        <v>408</v>
      </c>
      <c r="G177" s="8" t="s">
        <v>526</v>
      </c>
      <c r="H177" s="8" t="s">
        <v>8838</v>
      </c>
      <c r="I177" s="7" t="str">
        <f>VLOOKUP(Table36[[#This Row],[Reports to Person]], [1]!all_people[#All], 2, 0)</f>
        <v>476544595</v>
      </c>
      <c r="J177" s="8" t="s">
        <v>8839</v>
      </c>
      <c r="K177" s="8" t="str">
        <f>VLOOKUP(Table36[[#This Row],[Works for Corrected Majority]],[1]!Table1[#Data],2,0)</f>
        <v>558405223</v>
      </c>
      <c r="L177" s="8" t="s">
        <v>8839</v>
      </c>
      <c r="M177" s="7" t="str">
        <f>VLOOKUP(Table36[[#This Row],[Works for Group -OLD]], [1]!all_groups[#All], 2, 0)</f>
        <v>558405223</v>
      </c>
      <c r="N177" s="6" t="s">
        <v>63</v>
      </c>
      <c r="O177" s="6" t="s">
        <v>62</v>
      </c>
      <c r="P177" s="6" t="s">
        <v>69</v>
      </c>
      <c r="Q177" s="7"/>
      <c r="R177" s="9" t="s">
        <v>8850</v>
      </c>
      <c r="S177" s="9" t="s">
        <v>8841</v>
      </c>
      <c r="T177" s="9" t="s">
        <v>8842</v>
      </c>
      <c r="U177" s="9" t="s">
        <v>8515</v>
      </c>
      <c r="V177" s="9" t="s">
        <v>8501</v>
      </c>
      <c r="W177" s="4"/>
      <c r="AI177" s="4"/>
      <c r="AJ177" s="4"/>
      <c r="AK177" s="4"/>
    </row>
    <row r="178" spans="1:37" x14ac:dyDescent="0.2">
      <c r="A178" s="6" t="s">
        <v>3008</v>
      </c>
      <c r="B178" s="7" t="str">
        <f>VLOOKUP(Table36[[#This Row],[Full Name]], [1]!all_people5[#Data], 53, 0)</f>
        <v>Martinez</v>
      </c>
      <c r="C178" s="8" t="s">
        <v>8851</v>
      </c>
      <c r="D178" s="8" t="s">
        <v>8852</v>
      </c>
      <c r="E178" s="8" t="s">
        <v>3010</v>
      </c>
      <c r="F178" s="8" t="s">
        <v>408</v>
      </c>
      <c r="G178" s="8" t="s">
        <v>407</v>
      </c>
      <c r="H178" s="8" t="s">
        <v>8838</v>
      </c>
      <c r="I178" s="7" t="str">
        <f>VLOOKUP(Table36[[#This Row],[Reports to Person]], [1]!all_people[#All], 2, 0)</f>
        <v>476544595</v>
      </c>
      <c r="J178" s="8" t="s">
        <v>8839</v>
      </c>
      <c r="K178" s="8" t="str">
        <f>VLOOKUP(Table36[[#This Row],[Works for Corrected Majority]],[1]!Table1[#Data],2,0)</f>
        <v>558405223</v>
      </c>
      <c r="L178" s="8" t="s">
        <v>8839</v>
      </c>
      <c r="M178" s="7" t="str">
        <f>VLOOKUP(Table36[[#This Row],[Works for Group -OLD]], [1]!all_groups[#All], 2, 0)</f>
        <v>558405223</v>
      </c>
      <c r="N178" s="6" t="s">
        <v>63</v>
      </c>
      <c r="O178" s="6" t="s">
        <v>62</v>
      </c>
      <c r="P178" s="6" t="s">
        <v>69</v>
      </c>
      <c r="Q178" s="7"/>
      <c r="R178" s="9" t="s">
        <v>8853</v>
      </c>
      <c r="S178" s="9" t="s">
        <v>8841</v>
      </c>
      <c r="T178" s="9" t="s">
        <v>8512</v>
      </c>
      <c r="U178" s="9" t="s">
        <v>8854</v>
      </c>
      <c r="V178" s="9" t="s">
        <v>8501</v>
      </c>
      <c r="W178" s="4"/>
      <c r="AI178" s="4"/>
      <c r="AJ178" s="4"/>
      <c r="AK178" s="4"/>
    </row>
    <row r="179" spans="1:37" x14ac:dyDescent="0.2">
      <c r="A179" s="6" t="s">
        <v>3030</v>
      </c>
      <c r="B179" s="7" t="str">
        <f>VLOOKUP(Table36[[#This Row],[Full Name]], [1]!all_people5[#Data], 53, 0)</f>
        <v>Garay</v>
      </c>
      <c r="C179" s="8" t="s">
        <v>444</v>
      </c>
      <c r="D179" s="8" t="s">
        <v>3031</v>
      </c>
      <c r="E179" s="8" t="s">
        <v>135</v>
      </c>
      <c r="F179" s="8" t="s">
        <v>408</v>
      </c>
      <c r="G179" s="8" t="s">
        <v>526</v>
      </c>
      <c r="H179" s="8" t="s">
        <v>8838</v>
      </c>
      <c r="I179" s="7" t="str">
        <f>VLOOKUP(Table36[[#This Row],[Reports to Person]], [1]!all_people[#All], 2, 0)</f>
        <v>476544595</v>
      </c>
      <c r="J179" s="8" t="s">
        <v>8839</v>
      </c>
      <c r="K179" s="8" t="str">
        <f>VLOOKUP(Table36[[#This Row],[Works for Corrected Majority]],[1]!Table1[#Data],2,0)</f>
        <v>558405223</v>
      </c>
      <c r="L179" s="8" t="s">
        <v>8839</v>
      </c>
      <c r="M179" s="7" t="str">
        <f>VLOOKUP(Table36[[#This Row],[Works for Group -OLD]], [1]!all_groups[#All], 2, 0)</f>
        <v>558405223</v>
      </c>
      <c r="N179" s="6" t="s">
        <v>63</v>
      </c>
      <c r="O179" s="6" t="s">
        <v>62</v>
      </c>
      <c r="P179" s="6" t="s">
        <v>69</v>
      </c>
      <c r="Q179" s="7"/>
      <c r="R179" s="9" t="s">
        <v>8855</v>
      </c>
      <c r="S179" s="9" t="s">
        <v>8841</v>
      </c>
      <c r="T179" s="9" t="s">
        <v>8842</v>
      </c>
      <c r="U179" s="9" t="s">
        <v>8625</v>
      </c>
      <c r="V179" s="9" t="s">
        <v>8501</v>
      </c>
      <c r="W179" s="4"/>
      <c r="AI179" s="4"/>
      <c r="AJ179" s="4"/>
      <c r="AK179" s="4"/>
    </row>
    <row r="180" spans="1:37" x14ac:dyDescent="0.2">
      <c r="A180" s="6" t="s">
        <v>3001</v>
      </c>
      <c r="B180" s="7" t="str">
        <f>VLOOKUP(Table36[[#This Row],[Full Name]], [1]!all_people5[#Data], 53, 0)</f>
        <v>Ogilvie</v>
      </c>
      <c r="C180" s="8" t="s">
        <v>3002</v>
      </c>
      <c r="D180" s="8" t="s">
        <v>3003</v>
      </c>
      <c r="E180" s="8" t="s">
        <v>434</v>
      </c>
      <c r="F180" s="8" t="s">
        <v>408</v>
      </c>
      <c r="G180" s="8" t="s">
        <v>526</v>
      </c>
      <c r="H180" s="8" t="s">
        <v>8838</v>
      </c>
      <c r="I180" s="7" t="str">
        <f>VLOOKUP(Table36[[#This Row],[Reports to Person]], [1]!all_people[#All], 2, 0)</f>
        <v>476544595</v>
      </c>
      <c r="J180" s="8" t="s">
        <v>8839</v>
      </c>
      <c r="K180" s="8" t="str">
        <f>VLOOKUP(Table36[[#This Row],[Works for Corrected Majority]],[1]!Table1[#Data],2,0)</f>
        <v>558405223</v>
      </c>
      <c r="L180" s="8" t="s">
        <v>8839</v>
      </c>
      <c r="M180" s="7" t="str">
        <f>VLOOKUP(Table36[[#This Row],[Works for Group -OLD]], [1]!all_groups[#All], 2, 0)</f>
        <v>558405223</v>
      </c>
      <c r="N180" s="6" t="s">
        <v>63</v>
      </c>
      <c r="O180" s="6" t="s">
        <v>62</v>
      </c>
      <c r="P180" s="6" t="s">
        <v>69</v>
      </c>
      <c r="Q180" s="7"/>
      <c r="R180" s="9" t="s">
        <v>8856</v>
      </c>
      <c r="S180" s="9" t="s">
        <v>8841</v>
      </c>
      <c r="T180" s="9" t="s">
        <v>8842</v>
      </c>
      <c r="U180" s="9" t="s">
        <v>8515</v>
      </c>
      <c r="V180" s="9" t="s">
        <v>8501</v>
      </c>
      <c r="W180" s="4"/>
      <c r="AI180" s="4"/>
      <c r="AJ180" s="4"/>
      <c r="AK180" s="4"/>
    </row>
    <row r="181" spans="1:37" x14ac:dyDescent="0.2">
      <c r="A181" s="6" t="s">
        <v>3024</v>
      </c>
      <c r="B181" s="7" t="str">
        <f>VLOOKUP(Table36[[#This Row],[Full Name]], [1]!all_people5[#Data], 53, 0)</f>
        <v>Groom</v>
      </c>
      <c r="C181" s="8" t="s">
        <v>3025</v>
      </c>
      <c r="D181" s="8" t="s">
        <v>3026</v>
      </c>
      <c r="E181" s="8" t="s">
        <v>434</v>
      </c>
      <c r="F181" s="8" t="s">
        <v>408</v>
      </c>
      <c r="G181" s="8" t="s">
        <v>526</v>
      </c>
      <c r="H181" s="8" t="s">
        <v>8838</v>
      </c>
      <c r="I181" s="7" t="str">
        <f>VLOOKUP(Table36[[#This Row],[Reports to Person]], [1]!all_people[#All], 2, 0)</f>
        <v>476544595</v>
      </c>
      <c r="J181" s="8" t="s">
        <v>8839</v>
      </c>
      <c r="K181" s="8" t="str">
        <f>VLOOKUP(Table36[[#This Row],[Works for Corrected Majority]],[1]!Table1[#Data],2,0)</f>
        <v>558405223</v>
      </c>
      <c r="L181" s="8" t="s">
        <v>8839</v>
      </c>
      <c r="M181" s="7" t="str">
        <f>VLOOKUP(Table36[[#This Row],[Works for Group -OLD]], [1]!all_groups[#All], 2, 0)</f>
        <v>558405223</v>
      </c>
      <c r="N181" s="6" t="s">
        <v>63</v>
      </c>
      <c r="O181" s="6" t="s">
        <v>62</v>
      </c>
      <c r="P181" s="6" t="s">
        <v>69</v>
      </c>
      <c r="Q181" s="7"/>
      <c r="R181" s="9" t="s">
        <v>8857</v>
      </c>
      <c r="S181" s="9" t="s">
        <v>8841</v>
      </c>
      <c r="T181" s="9" t="s">
        <v>8842</v>
      </c>
      <c r="U181" s="9" t="s">
        <v>8515</v>
      </c>
      <c r="V181" s="9" t="s">
        <v>8501</v>
      </c>
      <c r="W181" s="4"/>
      <c r="AI181" s="4"/>
      <c r="AJ181" s="4"/>
      <c r="AK181" s="4"/>
    </row>
    <row r="182" spans="1:37" x14ac:dyDescent="0.2">
      <c r="A182" s="6" t="s">
        <v>906</v>
      </c>
      <c r="B182" s="7" t="e">
        <f>VLOOKUP(Table36[[#This Row],[Full Name]], [1]!all_people5[#Data], 53, 0)</f>
        <v>#N/A</v>
      </c>
      <c r="C182" s="8" t="s">
        <v>907</v>
      </c>
      <c r="D182" s="8" t="s">
        <v>908</v>
      </c>
      <c r="E182" s="8" t="s">
        <v>434</v>
      </c>
      <c r="F182" s="8" t="s">
        <v>408</v>
      </c>
      <c r="G182" s="8" t="s">
        <v>526</v>
      </c>
      <c r="H182" s="8" t="s">
        <v>8838</v>
      </c>
      <c r="I182" s="7" t="str">
        <f>VLOOKUP(Table36[[#This Row],[Reports to Person]], [1]!all_people[#All], 2, 0)</f>
        <v>476544595</v>
      </c>
      <c r="J182" s="8" t="s">
        <v>8839</v>
      </c>
      <c r="K182" s="8" t="str">
        <f>VLOOKUP(Table36[[#This Row],[Works for Corrected Majority]],[1]!Table1[#Data],2,0)</f>
        <v>558405223</v>
      </c>
      <c r="L182" s="8" t="s">
        <v>8839</v>
      </c>
      <c r="M182" s="7" t="str">
        <f>VLOOKUP(Table36[[#This Row],[Works for Group -OLD]], [1]!all_groups[#All], 2, 0)</f>
        <v>558405223</v>
      </c>
      <c r="N182" s="6" t="s">
        <v>63</v>
      </c>
      <c r="O182" s="6" t="s">
        <v>62</v>
      </c>
      <c r="P182" s="6" t="s">
        <v>69</v>
      </c>
      <c r="Q182" s="7"/>
      <c r="R182" s="9" t="s">
        <v>8858</v>
      </c>
      <c r="S182" s="9" t="s">
        <v>8841</v>
      </c>
      <c r="T182" s="9" t="s">
        <v>8842</v>
      </c>
      <c r="U182" s="9" t="s">
        <v>8515</v>
      </c>
      <c r="V182" s="9" t="s">
        <v>8501</v>
      </c>
      <c r="W182" s="4"/>
      <c r="AI182" s="4"/>
      <c r="AJ182" s="4"/>
      <c r="AK182" s="4"/>
    </row>
    <row r="183" spans="1:37" x14ac:dyDescent="0.2">
      <c r="A183" s="6" t="s">
        <v>901</v>
      </c>
      <c r="B183" s="7" t="e">
        <f>VLOOKUP(Table36[[#This Row],[Full Name]], [1]!all_people5[#Data], 53, 0)</f>
        <v>#N/A</v>
      </c>
      <c r="C183" s="8" t="s">
        <v>902</v>
      </c>
      <c r="D183" s="8" t="s">
        <v>903</v>
      </c>
      <c r="E183" s="8" t="s">
        <v>434</v>
      </c>
      <c r="F183" s="8" t="s">
        <v>408</v>
      </c>
      <c r="G183" s="8" t="s">
        <v>526</v>
      </c>
      <c r="H183" s="8" t="s">
        <v>8838</v>
      </c>
      <c r="I183" s="7" t="str">
        <f>VLOOKUP(Table36[[#This Row],[Reports to Person]], [1]!all_people[#All], 2, 0)</f>
        <v>476544595</v>
      </c>
      <c r="J183" s="8" t="s">
        <v>8839</v>
      </c>
      <c r="K183" s="8" t="str">
        <f>VLOOKUP(Table36[[#This Row],[Works for Corrected Majority]],[1]!Table1[#Data],2,0)</f>
        <v>558405223</v>
      </c>
      <c r="L183" s="8" t="s">
        <v>8839</v>
      </c>
      <c r="M183" s="7" t="str">
        <f>VLOOKUP(Table36[[#This Row],[Works for Group -OLD]], [1]!all_groups[#All], 2, 0)</f>
        <v>558405223</v>
      </c>
      <c r="N183" s="6" t="s">
        <v>63</v>
      </c>
      <c r="O183" s="6" t="s">
        <v>62</v>
      </c>
      <c r="P183" s="6" t="s">
        <v>69</v>
      </c>
      <c r="Q183" s="7"/>
      <c r="R183" s="9" t="s">
        <v>8859</v>
      </c>
      <c r="S183" s="9" t="s">
        <v>8841</v>
      </c>
      <c r="T183" s="9" t="s">
        <v>8842</v>
      </c>
      <c r="U183" s="9" t="s">
        <v>8515</v>
      </c>
      <c r="V183" s="9" t="s">
        <v>8501</v>
      </c>
      <c r="W183" s="4"/>
      <c r="AI183" s="4"/>
      <c r="AJ183" s="4"/>
      <c r="AK183" s="4"/>
    </row>
    <row r="184" spans="1:37" x14ac:dyDescent="0.2">
      <c r="A184" s="6" t="s">
        <v>896</v>
      </c>
      <c r="B184" s="7" t="e">
        <f>VLOOKUP(Table36[[#This Row],[Full Name]], [1]!all_people5[#Data], 53, 0)</f>
        <v>#N/A</v>
      </c>
      <c r="C184" s="8" t="s">
        <v>897</v>
      </c>
      <c r="D184" s="8" t="s">
        <v>898</v>
      </c>
      <c r="E184" s="8" t="s">
        <v>434</v>
      </c>
      <c r="F184" s="8" t="s">
        <v>408</v>
      </c>
      <c r="G184" s="8" t="s">
        <v>526</v>
      </c>
      <c r="H184" s="8" t="s">
        <v>8838</v>
      </c>
      <c r="I184" s="7" t="str">
        <f>VLOOKUP(Table36[[#This Row],[Reports to Person]], [1]!all_people[#All], 2, 0)</f>
        <v>476544595</v>
      </c>
      <c r="J184" s="8" t="s">
        <v>8839</v>
      </c>
      <c r="K184" s="8" t="str">
        <f>VLOOKUP(Table36[[#This Row],[Works for Corrected Majority]],[1]!Table1[#Data],2,0)</f>
        <v>558405223</v>
      </c>
      <c r="L184" s="8" t="s">
        <v>8839</v>
      </c>
      <c r="M184" s="7" t="str">
        <f>VLOOKUP(Table36[[#This Row],[Works for Group -OLD]], [1]!all_groups[#All], 2, 0)</f>
        <v>558405223</v>
      </c>
      <c r="N184" s="6" t="s">
        <v>63</v>
      </c>
      <c r="O184" s="6" t="s">
        <v>62</v>
      </c>
      <c r="P184" s="6" t="s">
        <v>69</v>
      </c>
      <c r="Q184" s="7"/>
      <c r="R184" s="9" t="s">
        <v>8860</v>
      </c>
      <c r="S184" s="9" t="s">
        <v>8841</v>
      </c>
      <c r="T184" s="9" t="s">
        <v>8842</v>
      </c>
      <c r="U184" s="9" t="s">
        <v>8515</v>
      </c>
      <c r="V184" s="9" t="s">
        <v>8501</v>
      </c>
      <c r="W184" s="4"/>
      <c r="AI184" s="4"/>
      <c r="AJ184" s="4"/>
      <c r="AK184" s="4"/>
    </row>
    <row r="185" spans="1:37" x14ac:dyDescent="0.2">
      <c r="A185" s="6" t="s">
        <v>2057</v>
      </c>
      <c r="B185" s="7" t="str">
        <f>VLOOKUP(Table36[[#This Row],[Full Name]], [1]!all_people5[#Data], 53, 0)</f>
        <v>Seamon</v>
      </c>
      <c r="C185" s="8" t="s">
        <v>2058</v>
      </c>
      <c r="D185" s="8" t="s">
        <v>2059</v>
      </c>
      <c r="E185" s="8" t="s">
        <v>350</v>
      </c>
      <c r="F185" s="8" t="s">
        <v>408</v>
      </c>
      <c r="G185" s="8" t="s">
        <v>526</v>
      </c>
      <c r="H185" s="8" t="s">
        <v>8861</v>
      </c>
      <c r="I185" s="7" t="str">
        <f>VLOOKUP(Table36[[#This Row],[Reports to Person]], [1]!all_people[#All], 2, 0)</f>
        <v>476542949</v>
      </c>
      <c r="J185" s="8" t="s">
        <v>8862</v>
      </c>
      <c r="K185" s="8" t="str">
        <f>VLOOKUP(Table36[[#This Row],[Works for Corrected Majority]],[1]!Table1[#Data],2,0)</f>
        <v>476548949</v>
      </c>
      <c r="L185" s="8" t="s">
        <v>8862</v>
      </c>
      <c r="M185" s="7" t="str">
        <f>VLOOKUP(Table36[[#This Row],[Works for Group -OLD]], [1]!all_groups[#All], 2, 0)</f>
        <v>476548949</v>
      </c>
      <c r="N185" s="6" t="s">
        <v>63</v>
      </c>
      <c r="O185" s="6" t="s">
        <v>62</v>
      </c>
      <c r="P185" s="6" t="s">
        <v>69</v>
      </c>
      <c r="Q185" s="7"/>
      <c r="R185" s="9" t="s">
        <v>8863</v>
      </c>
      <c r="S185" s="9" t="s">
        <v>8864</v>
      </c>
      <c r="T185" s="9" t="s">
        <v>8865</v>
      </c>
      <c r="U185" s="9" t="s">
        <v>8578</v>
      </c>
      <c r="V185" s="9" t="s">
        <v>8501</v>
      </c>
      <c r="W185" s="4"/>
      <c r="AI185" s="4"/>
      <c r="AJ185" s="4"/>
      <c r="AK185" s="4"/>
    </row>
    <row r="186" spans="1:37" x14ac:dyDescent="0.2">
      <c r="A186" s="6" t="s">
        <v>6990</v>
      </c>
      <c r="B186" s="7" t="str">
        <f>VLOOKUP(Table36[[#This Row],[Full Name]], [1]!all_people5[#Data], 53, 0)</f>
        <v>Oechsner</v>
      </c>
      <c r="C186" s="8" t="s">
        <v>6991</v>
      </c>
      <c r="D186" s="8" t="s">
        <v>6992</v>
      </c>
      <c r="E186" s="8" t="s">
        <v>3300</v>
      </c>
      <c r="F186" s="8" t="s">
        <v>408</v>
      </c>
      <c r="G186" s="8" t="s">
        <v>407</v>
      </c>
      <c r="H186" s="8" t="s">
        <v>8861</v>
      </c>
      <c r="I186" s="7" t="str">
        <f>VLOOKUP(Table36[[#This Row],[Reports to Person]], [1]!all_people[#All], 2, 0)</f>
        <v>476542949</v>
      </c>
      <c r="J186" s="8" t="s">
        <v>8862</v>
      </c>
      <c r="K186" s="8" t="str">
        <f>VLOOKUP(Table36[[#This Row],[Works for Corrected Majority]],[1]!Table1[#Data],2,0)</f>
        <v>476548949</v>
      </c>
      <c r="L186" s="8" t="s">
        <v>8862</v>
      </c>
      <c r="M186" s="7" t="str">
        <f>VLOOKUP(Table36[[#This Row],[Works for Group -OLD]], [1]!all_groups[#All], 2, 0)</f>
        <v>476548949</v>
      </c>
      <c r="N186" s="6" t="s">
        <v>63</v>
      </c>
      <c r="O186" s="6" t="s">
        <v>62</v>
      </c>
      <c r="P186" s="6" t="s">
        <v>69</v>
      </c>
      <c r="Q186" s="7"/>
      <c r="R186" s="9" t="s">
        <v>8866</v>
      </c>
      <c r="S186" s="9" t="s">
        <v>8864</v>
      </c>
      <c r="T186" s="9" t="s">
        <v>8512</v>
      </c>
      <c r="U186" s="9" t="s">
        <v>8867</v>
      </c>
      <c r="V186" s="9" t="s">
        <v>8501</v>
      </c>
      <c r="W186" s="4"/>
      <c r="AI186" s="4"/>
      <c r="AJ186" s="4"/>
      <c r="AK186" s="4"/>
    </row>
    <row r="187" spans="1:37" x14ac:dyDescent="0.2">
      <c r="A187" s="6" t="s">
        <v>6966</v>
      </c>
      <c r="B187" s="7" t="str">
        <f>VLOOKUP(Table36[[#This Row],[Full Name]], [1]!all_people5[#Data], 53, 0)</f>
        <v>Cannistra</v>
      </c>
      <c r="C187" s="8" t="s">
        <v>6967</v>
      </c>
      <c r="D187" s="8" t="s">
        <v>6968</v>
      </c>
      <c r="E187" s="8" t="s">
        <v>536</v>
      </c>
      <c r="F187" s="8" t="s">
        <v>408</v>
      </c>
      <c r="G187" s="8" t="s">
        <v>526</v>
      </c>
      <c r="H187" s="8" t="s">
        <v>8861</v>
      </c>
      <c r="I187" s="7" t="str">
        <f>VLOOKUP(Table36[[#This Row],[Reports to Person]], [1]!all_people[#All], 2, 0)</f>
        <v>476542949</v>
      </c>
      <c r="J187" s="8" t="s">
        <v>8862</v>
      </c>
      <c r="K187" s="8" t="str">
        <f>VLOOKUP(Table36[[#This Row],[Works for Corrected Majority]],[1]!Table1[#Data],2,0)</f>
        <v>476548949</v>
      </c>
      <c r="L187" s="8" t="s">
        <v>8862</v>
      </c>
      <c r="M187" s="7" t="str">
        <f>VLOOKUP(Table36[[#This Row],[Works for Group -OLD]], [1]!all_groups[#All], 2, 0)</f>
        <v>476548949</v>
      </c>
      <c r="N187" s="6" t="s">
        <v>63</v>
      </c>
      <c r="O187" s="6" t="s">
        <v>62</v>
      </c>
      <c r="P187" s="6" t="s">
        <v>69</v>
      </c>
      <c r="Q187" s="7"/>
      <c r="R187" s="9" t="s">
        <v>8868</v>
      </c>
      <c r="S187" s="9" t="s">
        <v>8864</v>
      </c>
      <c r="T187" s="9" t="s">
        <v>8865</v>
      </c>
      <c r="U187" s="9" t="s">
        <v>8869</v>
      </c>
      <c r="V187" s="9" t="s">
        <v>8501</v>
      </c>
      <c r="W187" s="4"/>
      <c r="AI187" s="4"/>
      <c r="AJ187" s="4"/>
      <c r="AK187" s="4"/>
    </row>
    <row r="188" spans="1:37" x14ac:dyDescent="0.2">
      <c r="A188" s="6" t="s">
        <v>6016</v>
      </c>
      <c r="B188" s="7" t="str">
        <f>VLOOKUP(Table36[[#This Row],[Full Name]], [1]!all_people5[#Data], 53, 0)</f>
        <v>Davie</v>
      </c>
      <c r="C188" s="8" t="s">
        <v>6017</v>
      </c>
      <c r="D188" s="8" t="s">
        <v>6018</v>
      </c>
      <c r="E188" s="8" t="s">
        <v>426</v>
      </c>
      <c r="F188" s="8" t="s">
        <v>408</v>
      </c>
      <c r="G188" s="8" t="s">
        <v>526</v>
      </c>
      <c r="H188" s="8" t="s">
        <v>8861</v>
      </c>
      <c r="I188" s="7" t="str">
        <f>VLOOKUP(Table36[[#This Row],[Reports to Person]], [1]!all_people[#All], 2, 0)</f>
        <v>476542949</v>
      </c>
      <c r="J188" s="8" t="s">
        <v>8862</v>
      </c>
      <c r="K188" s="8" t="str">
        <f>VLOOKUP(Table36[[#This Row],[Works for Corrected Majority]],[1]!Table1[#Data],2,0)</f>
        <v>476548949</v>
      </c>
      <c r="L188" s="8" t="s">
        <v>8862</v>
      </c>
      <c r="M188" s="7" t="str">
        <f>VLOOKUP(Table36[[#This Row],[Works for Group -OLD]], [1]!all_groups[#All], 2, 0)</f>
        <v>476548949</v>
      </c>
      <c r="N188" s="6" t="s">
        <v>63</v>
      </c>
      <c r="O188" s="6" t="s">
        <v>62</v>
      </c>
      <c r="P188" s="6" t="s">
        <v>69</v>
      </c>
      <c r="Q188" s="7"/>
      <c r="R188" s="9" t="s">
        <v>8870</v>
      </c>
      <c r="S188" s="9" t="s">
        <v>8864</v>
      </c>
      <c r="T188" s="9" t="s">
        <v>8865</v>
      </c>
      <c r="U188" s="9" t="s">
        <v>8549</v>
      </c>
      <c r="V188" s="9" t="s">
        <v>8501</v>
      </c>
      <c r="W188" s="4"/>
      <c r="AI188" s="4"/>
      <c r="AJ188" s="4"/>
      <c r="AK188" s="4"/>
    </row>
    <row r="189" spans="1:37" x14ac:dyDescent="0.2">
      <c r="A189" s="6" t="s">
        <v>6952</v>
      </c>
      <c r="B189" s="7" t="str">
        <f>VLOOKUP(Table36[[#This Row],[Full Name]], [1]!all_people5[#Data], 53, 0)</f>
        <v>Bishop</v>
      </c>
      <c r="C189" s="8" t="s">
        <v>6953</v>
      </c>
      <c r="D189" s="8" t="s">
        <v>6954</v>
      </c>
      <c r="E189" s="8" t="s">
        <v>624</v>
      </c>
      <c r="F189" s="8" t="s">
        <v>408</v>
      </c>
      <c r="G189" s="8" t="s">
        <v>526</v>
      </c>
      <c r="H189" s="8" t="s">
        <v>8861</v>
      </c>
      <c r="I189" s="7" t="str">
        <f>VLOOKUP(Table36[[#This Row],[Reports to Person]], [1]!all_people[#All], 2, 0)</f>
        <v>476542949</v>
      </c>
      <c r="J189" s="8" t="s">
        <v>8862</v>
      </c>
      <c r="K189" s="8" t="str">
        <f>VLOOKUP(Table36[[#This Row],[Works for Corrected Majority]],[1]!Table1[#Data],2,0)</f>
        <v>476548949</v>
      </c>
      <c r="L189" s="8" t="s">
        <v>8862</v>
      </c>
      <c r="M189" s="7" t="str">
        <f>VLOOKUP(Table36[[#This Row],[Works for Group -OLD]], [1]!all_groups[#All], 2, 0)</f>
        <v>476548949</v>
      </c>
      <c r="N189" s="6" t="s">
        <v>63</v>
      </c>
      <c r="O189" s="6" t="s">
        <v>62</v>
      </c>
      <c r="P189" s="6" t="s">
        <v>69</v>
      </c>
      <c r="Q189" s="7"/>
      <c r="R189" s="9" t="s">
        <v>8871</v>
      </c>
      <c r="S189" s="9" t="s">
        <v>8864</v>
      </c>
      <c r="T189" s="9" t="s">
        <v>8865</v>
      </c>
      <c r="U189" s="9" t="s">
        <v>8606</v>
      </c>
      <c r="V189" s="9" t="s">
        <v>8501</v>
      </c>
      <c r="W189" s="4"/>
      <c r="AI189" s="4"/>
      <c r="AJ189" s="4"/>
      <c r="AK189" s="4"/>
    </row>
    <row r="190" spans="1:37" x14ac:dyDescent="0.2">
      <c r="A190" s="6" t="s">
        <v>2062</v>
      </c>
      <c r="B190" s="7" t="str">
        <f>VLOOKUP(Table36[[#This Row],[Full Name]], [1]!all_people5[#Data], 53, 0)</f>
        <v>Bailey</v>
      </c>
      <c r="C190" s="8" t="s">
        <v>2063</v>
      </c>
      <c r="D190" s="8" t="s">
        <v>2064</v>
      </c>
      <c r="E190" s="8" t="s">
        <v>957</v>
      </c>
      <c r="F190" s="8" t="s">
        <v>408</v>
      </c>
      <c r="G190" s="8" t="s">
        <v>526</v>
      </c>
      <c r="H190" s="8" t="s">
        <v>8861</v>
      </c>
      <c r="I190" s="7" t="str">
        <f>VLOOKUP(Table36[[#This Row],[Reports to Person]], [1]!all_people[#All], 2, 0)</f>
        <v>476542949</v>
      </c>
      <c r="J190" s="8" t="s">
        <v>8862</v>
      </c>
      <c r="K190" s="8" t="str">
        <f>VLOOKUP(Table36[[#This Row],[Works for Corrected Majority]],[1]!Table1[#Data],2,0)</f>
        <v>476548949</v>
      </c>
      <c r="L190" s="8" t="s">
        <v>8862</v>
      </c>
      <c r="M190" s="7" t="str">
        <f>VLOOKUP(Table36[[#This Row],[Works for Group -OLD]], [1]!all_groups[#All], 2, 0)</f>
        <v>476548949</v>
      </c>
      <c r="N190" s="6" t="s">
        <v>63</v>
      </c>
      <c r="O190" s="6" t="s">
        <v>62</v>
      </c>
      <c r="P190" s="6" t="s">
        <v>69</v>
      </c>
      <c r="Q190" s="7"/>
      <c r="R190" s="9" t="s">
        <v>8872</v>
      </c>
      <c r="S190" s="9" t="s">
        <v>8864</v>
      </c>
      <c r="T190" s="9" t="s">
        <v>8865</v>
      </c>
      <c r="U190" s="9" t="s">
        <v>8630</v>
      </c>
      <c r="V190" s="9" t="s">
        <v>8501</v>
      </c>
      <c r="W190" s="4"/>
      <c r="AI190" s="4"/>
      <c r="AJ190" s="4"/>
      <c r="AK190" s="4"/>
    </row>
    <row r="191" spans="1:37" x14ac:dyDescent="0.2">
      <c r="A191" s="6" t="s">
        <v>5995</v>
      </c>
      <c r="B191" s="7" t="str">
        <f>VLOOKUP(Table36[[#This Row],[Full Name]], [1]!all_people5[#Data], 53, 0)</f>
        <v>Taylor</v>
      </c>
      <c r="C191" s="8" t="s">
        <v>5996</v>
      </c>
      <c r="D191" s="8" t="s">
        <v>1938</v>
      </c>
      <c r="E191" s="8" t="s">
        <v>676</v>
      </c>
      <c r="F191" s="8" t="s">
        <v>408</v>
      </c>
      <c r="G191" s="8" t="s">
        <v>526</v>
      </c>
      <c r="H191" s="8" t="s">
        <v>8861</v>
      </c>
      <c r="I191" s="7" t="str">
        <f>VLOOKUP(Table36[[#This Row],[Reports to Person]], [1]!all_people[#All], 2, 0)</f>
        <v>476542949</v>
      </c>
      <c r="J191" s="8" t="s">
        <v>8862</v>
      </c>
      <c r="K191" s="8" t="str">
        <f>VLOOKUP(Table36[[#This Row],[Works for Corrected Majority]],[1]!Table1[#Data],2,0)</f>
        <v>476548949</v>
      </c>
      <c r="L191" s="8" t="s">
        <v>8862</v>
      </c>
      <c r="M191" s="7" t="str">
        <f>VLOOKUP(Table36[[#This Row],[Works for Group -OLD]], [1]!all_groups[#All], 2, 0)</f>
        <v>476548949</v>
      </c>
      <c r="N191" s="6" t="s">
        <v>63</v>
      </c>
      <c r="O191" s="6" t="s">
        <v>62</v>
      </c>
      <c r="P191" s="6" t="s">
        <v>69</v>
      </c>
      <c r="Q191" s="7"/>
      <c r="R191" s="9" t="s">
        <v>8873</v>
      </c>
      <c r="S191" s="9" t="s">
        <v>8864</v>
      </c>
      <c r="T191" s="9" t="s">
        <v>8865</v>
      </c>
      <c r="U191" s="9" t="s">
        <v>8656</v>
      </c>
      <c r="V191" s="9" t="s">
        <v>8501</v>
      </c>
      <c r="W191" s="4"/>
      <c r="AI191" s="4"/>
      <c r="AJ191" s="4"/>
      <c r="AK191" s="4"/>
    </row>
    <row r="192" spans="1:37" x14ac:dyDescent="0.2">
      <c r="A192" s="6" t="s">
        <v>6823</v>
      </c>
      <c r="B192" s="7" t="str">
        <f>VLOOKUP(Table36[[#This Row],[Full Name]], [1]!all_people5[#Data], 53, 0)</f>
        <v>Heimroth</v>
      </c>
      <c r="C192" s="8" t="s">
        <v>6824</v>
      </c>
      <c r="D192" s="8" t="s">
        <v>4825</v>
      </c>
      <c r="E192" s="8" t="s">
        <v>420</v>
      </c>
      <c r="F192" s="8" t="s">
        <v>408</v>
      </c>
      <c r="G192" s="8" t="s">
        <v>407</v>
      </c>
      <c r="H192" s="8" t="s">
        <v>8861</v>
      </c>
      <c r="I192" s="7" t="str">
        <f>VLOOKUP(Table36[[#This Row],[Reports to Person]], [1]!all_people[#All], 2, 0)</f>
        <v>476542949</v>
      </c>
      <c r="J192" s="8" t="s">
        <v>8862</v>
      </c>
      <c r="K192" s="8" t="str">
        <f>VLOOKUP(Table36[[#This Row],[Works for Corrected Majority]],[1]!Table1[#Data],2,0)</f>
        <v>476548949</v>
      </c>
      <c r="L192" s="8" t="s">
        <v>8862</v>
      </c>
      <c r="M192" s="7" t="str">
        <f>VLOOKUP(Table36[[#This Row],[Works for Group -OLD]], [1]!all_groups[#All], 2, 0)</f>
        <v>476548949</v>
      </c>
      <c r="N192" s="6" t="s">
        <v>63</v>
      </c>
      <c r="O192" s="6" t="s">
        <v>62</v>
      </c>
      <c r="P192" s="6" t="s">
        <v>69</v>
      </c>
      <c r="Q192" s="7"/>
      <c r="R192" s="9" t="s">
        <v>8874</v>
      </c>
      <c r="S192" s="9" t="s">
        <v>8864</v>
      </c>
      <c r="T192" s="9" t="s">
        <v>8512</v>
      </c>
      <c r="U192" s="9" t="s">
        <v>8875</v>
      </c>
      <c r="V192" s="9" t="s">
        <v>8501</v>
      </c>
      <c r="W192" s="4"/>
      <c r="AI192" s="4"/>
      <c r="AJ192" s="4"/>
      <c r="AK192" s="4"/>
    </row>
    <row r="193" spans="1:37" x14ac:dyDescent="0.2">
      <c r="A193" s="6" t="s">
        <v>5985</v>
      </c>
      <c r="B193" s="7" t="str">
        <f>VLOOKUP(Table36[[#This Row],[Full Name]], [1]!all_people5[#Data], 53, 0)</f>
        <v>King</v>
      </c>
      <c r="C193" s="8" t="s">
        <v>5986</v>
      </c>
      <c r="D193" s="8" t="s">
        <v>3699</v>
      </c>
      <c r="E193" s="8" t="s">
        <v>536</v>
      </c>
      <c r="F193" s="8" t="s">
        <v>408</v>
      </c>
      <c r="G193" s="8" t="s">
        <v>526</v>
      </c>
      <c r="H193" s="8" t="s">
        <v>8861</v>
      </c>
      <c r="I193" s="7" t="str">
        <f>VLOOKUP(Table36[[#This Row],[Reports to Person]], [1]!all_people[#All], 2, 0)</f>
        <v>476542949</v>
      </c>
      <c r="J193" s="8" t="s">
        <v>8862</v>
      </c>
      <c r="K193" s="8" t="str">
        <f>VLOOKUP(Table36[[#This Row],[Works for Corrected Majority]],[1]!Table1[#Data],2,0)</f>
        <v>476548949</v>
      </c>
      <c r="L193" s="8" t="s">
        <v>8862</v>
      </c>
      <c r="M193" s="7" t="str">
        <f>VLOOKUP(Table36[[#This Row],[Works for Group -OLD]], [1]!all_groups[#All], 2, 0)</f>
        <v>476548949</v>
      </c>
      <c r="N193" s="6" t="s">
        <v>63</v>
      </c>
      <c r="O193" s="6" t="s">
        <v>62</v>
      </c>
      <c r="P193" s="6" t="s">
        <v>69</v>
      </c>
      <c r="Q193" s="7"/>
      <c r="R193" s="9" t="s">
        <v>8876</v>
      </c>
      <c r="S193" s="9" t="s">
        <v>8864</v>
      </c>
      <c r="T193" s="9" t="s">
        <v>8877</v>
      </c>
      <c r="U193" s="9" t="s">
        <v>8869</v>
      </c>
      <c r="V193" s="9" t="s">
        <v>8501</v>
      </c>
      <c r="W193" s="4"/>
      <c r="AI193" s="4"/>
      <c r="AJ193" s="4"/>
      <c r="AK193" s="4"/>
    </row>
    <row r="194" spans="1:37" x14ac:dyDescent="0.2">
      <c r="A194" s="6" t="s">
        <v>6816</v>
      </c>
      <c r="B194" s="7" t="str">
        <f>VLOOKUP(Table36[[#This Row],[Full Name]], [1]!all_people5[#Data], 53, 0)</f>
        <v>Smith</v>
      </c>
      <c r="C194" s="8" t="s">
        <v>5834</v>
      </c>
      <c r="D194" s="8" t="s">
        <v>2576</v>
      </c>
      <c r="E194" s="8" t="s">
        <v>536</v>
      </c>
      <c r="F194" s="8" t="s">
        <v>408</v>
      </c>
      <c r="G194" s="8" t="s">
        <v>526</v>
      </c>
      <c r="H194" s="8" t="s">
        <v>8861</v>
      </c>
      <c r="I194" s="7" t="str">
        <f>VLOOKUP(Table36[[#This Row],[Reports to Person]], [1]!all_people[#All], 2, 0)</f>
        <v>476542949</v>
      </c>
      <c r="J194" s="8" t="s">
        <v>8862</v>
      </c>
      <c r="K194" s="8" t="str">
        <f>VLOOKUP(Table36[[#This Row],[Works for Corrected Majority]],[1]!Table1[#Data],2,0)</f>
        <v>476548949</v>
      </c>
      <c r="L194" s="8" t="s">
        <v>8862</v>
      </c>
      <c r="M194" s="7" t="str">
        <f>VLOOKUP(Table36[[#This Row],[Works for Group -OLD]], [1]!all_groups[#All], 2, 0)</f>
        <v>476548949</v>
      </c>
      <c r="N194" s="6" t="s">
        <v>63</v>
      </c>
      <c r="O194" s="6" t="s">
        <v>62</v>
      </c>
      <c r="P194" s="6" t="s">
        <v>69</v>
      </c>
      <c r="Q194" s="7"/>
      <c r="R194" s="9" t="s">
        <v>8878</v>
      </c>
      <c r="S194" s="9" t="s">
        <v>8864</v>
      </c>
      <c r="T194" s="9" t="s">
        <v>8879</v>
      </c>
      <c r="U194" s="9" t="s">
        <v>8869</v>
      </c>
      <c r="V194" s="9" t="s">
        <v>8501</v>
      </c>
      <c r="W194" s="4"/>
      <c r="AI194" s="4"/>
      <c r="AJ194" s="4"/>
      <c r="AK194" s="4"/>
    </row>
    <row r="195" spans="1:37" x14ac:dyDescent="0.2">
      <c r="A195" s="6" t="s">
        <v>5960</v>
      </c>
      <c r="B195" s="7" t="str">
        <f>VLOOKUP(Table36[[#This Row],[Full Name]], [1]!all_people5[#Data], 53, 0)</f>
        <v>Costella</v>
      </c>
      <c r="C195" s="8" t="s">
        <v>5105</v>
      </c>
      <c r="D195" s="8" t="s">
        <v>5961</v>
      </c>
      <c r="E195" s="8" t="s">
        <v>624</v>
      </c>
      <c r="F195" s="8" t="s">
        <v>408</v>
      </c>
      <c r="G195" s="8" t="s">
        <v>526</v>
      </c>
      <c r="H195" s="8" t="s">
        <v>8880</v>
      </c>
      <c r="I195" s="7" t="str">
        <f>VLOOKUP(Table36[[#This Row],[Reports to Person]], [1]!all_people[#All], 2, 0)</f>
        <v>476544086</v>
      </c>
      <c r="J195" s="8" t="s">
        <v>8881</v>
      </c>
      <c r="K195" s="8" t="str">
        <f>VLOOKUP(Table36[[#This Row],[Works for Corrected Majority]],[1]!Table1[#Data],2,0)</f>
        <v>476548952</v>
      </c>
      <c r="L195" s="8" t="s">
        <v>8881</v>
      </c>
      <c r="M195" s="7" t="str">
        <f>VLOOKUP(Table36[[#This Row],[Works for Group -OLD]], [1]!all_groups[#All], 2, 0)</f>
        <v>476548952</v>
      </c>
      <c r="N195" s="6" t="s">
        <v>63</v>
      </c>
      <c r="O195" s="6" t="s">
        <v>62</v>
      </c>
      <c r="P195" s="6" t="s">
        <v>69</v>
      </c>
      <c r="Q195" s="7"/>
      <c r="R195" s="9" t="s">
        <v>8882</v>
      </c>
      <c r="S195" s="9" t="s">
        <v>8883</v>
      </c>
      <c r="T195" s="9" t="s">
        <v>8884</v>
      </c>
      <c r="U195" s="9" t="s">
        <v>8606</v>
      </c>
      <c r="V195" s="9" t="s">
        <v>8501</v>
      </c>
      <c r="W195" s="4"/>
      <c r="AI195" s="4"/>
      <c r="AJ195" s="4"/>
      <c r="AK195" s="4"/>
    </row>
    <row r="196" spans="1:37" x14ac:dyDescent="0.2">
      <c r="A196" s="6" t="s">
        <v>3044</v>
      </c>
      <c r="B196" s="7" t="str">
        <f>VLOOKUP(Table36[[#This Row],[Full Name]], [1]!all_people5[#Data], 53, 0)</f>
        <v>O'neill</v>
      </c>
      <c r="C196" s="8" t="s">
        <v>3045</v>
      </c>
      <c r="D196" s="8" t="s">
        <v>3046</v>
      </c>
      <c r="E196" s="8" t="s">
        <v>2742</v>
      </c>
      <c r="F196" s="8" t="s">
        <v>408</v>
      </c>
      <c r="G196" s="8" t="s">
        <v>526</v>
      </c>
      <c r="H196" s="8" t="s">
        <v>8880</v>
      </c>
      <c r="I196" s="7" t="str">
        <f>VLOOKUP(Table36[[#This Row],[Reports to Person]], [1]!all_people[#All], 2, 0)</f>
        <v>476544086</v>
      </c>
      <c r="J196" s="8" t="s">
        <v>8881</v>
      </c>
      <c r="K196" s="8" t="str">
        <f>VLOOKUP(Table36[[#This Row],[Works for Corrected Majority]],[1]!Table1[#Data],2,0)</f>
        <v>476548952</v>
      </c>
      <c r="L196" s="8" t="s">
        <v>8881</v>
      </c>
      <c r="M196" s="7" t="str">
        <f>VLOOKUP(Table36[[#This Row],[Works for Group -OLD]], [1]!all_groups[#All], 2, 0)</f>
        <v>476548952</v>
      </c>
      <c r="N196" s="6" t="s">
        <v>63</v>
      </c>
      <c r="O196" s="6" t="s">
        <v>62</v>
      </c>
      <c r="P196" s="6" t="s">
        <v>69</v>
      </c>
      <c r="Q196" s="7"/>
      <c r="R196" s="9" t="s">
        <v>8885</v>
      </c>
      <c r="S196" s="9" t="s">
        <v>8883</v>
      </c>
      <c r="T196" s="9" t="s">
        <v>8884</v>
      </c>
      <c r="U196" s="9" t="s">
        <v>8886</v>
      </c>
      <c r="V196" s="9" t="s">
        <v>8501</v>
      </c>
      <c r="W196" s="4"/>
      <c r="AI196" s="4"/>
      <c r="AJ196" s="4"/>
      <c r="AK196" s="4"/>
    </row>
    <row r="197" spans="1:37" x14ac:dyDescent="0.2">
      <c r="A197" s="6" t="s">
        <v>3039</v>
      </c>
      <c r="B197" s="7" t="str">
        <f>VLOOKUP(Table36[[#This Row],[Full Name]], [1]!all_people5[#Data], 53, 0)</f>
        <v>Uzoigwe</v>
      </c>
      <c r="C197" s="8" t="s">
        <v>3040</v>
      </c>
      <c r="D197" s="8" t="s">
        <v>3041</v>
      </c>
      <c r="E197" s="8" t="s">
        <v>650</v>
      </c>
      <c r="F197" s="8" t="s">
        <v>408</v>
      </c>
      <c r="G197" s="8" t="s">
        <v>526</v>
      </c>
      <c r="H197" s="8" t="s">
        <v>8880</v>
      </c>
      <c r="I197" s="7" t="str">
        <f>VLOOKUP(Table36[[#This Row],[Reports to Person]], [1]!all_people[#All], 2, 0)</f>
        <v>476544086</v>
      </c>
      <c r="J197" s="8" t="s">
        <v>8881</v>
      </c>
      <c r="K197" s="8" t="str">
        <f>VLOOKUP(Table36[[#This Row],[Works for Corrected Majority]],[1]!Table1[#Data],2,0)</f>
        <v>476548952</v>
      </c>
      <c r="L197" s="8" t="s">
        <v>8881</v>
      </c>
      <c r="M197" s="7" t="str">
        <f>VLOOKUP(Table36[[#This Row],[Works for Group -OLD]], [1]!all_groups[#All], 2, 0)</f>
        <v>476548952</v>
      </c>
      <c r="N197" s="6" t="s">
        <v>63</v>
      </c>
      <c r="O197" s="6" t="s">
        <v>62</v>
      </c>
      <c r="P197" s="6" t="s">
        <v>69</v>
      </c>
      <c r="Q197" s="7"/>
      <c r="R197" s="9" t="s">
        <v>8887</v>
      </c>
      <c r="S197" s="9" t="s">
        <v>8883</v>
      </c>
      <c r="T197" s="9" t="s">
        <v>8884</v>
      </c>
      <c r="U197" s="9" t="s">
        <v>8888</v>
      </c>
      <c r="V197" s="9" t="s">
        <v>8501</v>
      </c>
      <c r="W197" s="4"/>
      <c r="AI197" s="4"/>
      <c r="AJ197" s="4"/>
      <c r="AK197" s="4"/>
    </row>
    <row r="198" spans="1:37" x14ac:dyDescent="0.2">
      <c r="A198" s="6" t="s">
        <v>3049</v>
      </c>
      <c r="B198" s="7" t="str">
        <f>VLOOKUP(Table36[[#This Row],[Full Name]], [1]!all_people5[#Data], 53, 0)</f>
        <v>Benjamin</v>
      </c>
      <c r="C198" s="8" t="s">
        <v>3050</v>
      </c>
      <c r="D198" s="8" t="s">
        <v>2529</v>
      </c>
      <c r="E198" s="8" t="s">
        <v>3051</v>
      </c>
      <c r="F198" s="8" t="s">
        <v>408</v>
      </c>
      <c r="G198" s="8" t="s">
        <v>526</v>
      </c>
      <c r="H198" s="8" t="s">
        <v>8880</v>
      </c>
      <c r="I198" s="7" t="str">
        <f>VLOOKUP(Table36[[#This Row],[Reports to Person]], [1]!all_people[#All], 2, 0)</f>
        <v>476544086</v>
      </c>
      <c r="J198" s="8" t="s">
        <v>8881</v>
      </c>
      <c r="K198" s="8" t="str">
        <f>VLOOKUP(Table36[[#This Row],[Works for Corrected Majority]],[1]!Table1[#Data],2,0)</f>
        <v>476548952</v>
      </c>
      <c r="L198" s="8" t="s">
        <v>8881</v>
      </c>
      <c r="M198" s="7" t="str">
        <f>VLOOKUP(Table36[[#This Row],[Works for Group -OLD]], [1]!all_groups[#All], 2, 0)</f>
        <v>476548952</v>
      </c>
      <c r="N198" s="6" t="s">
        <v>63</v>
      </c>
      <c r="O198" s="6" t="s">
        <v>62</v>
      </c>
      <c r="P198" s="6" t="s">
        <v>69</v>
      </c>
      <c r="Q198" s="7"/>
      <c r="R198" s="9" t="s">
        <v>8889</v>
      </c>
      <c r="S198" s="9" t="s">
        <v>8883</v>
      </c>
      <c r="T198" s="9" t="s">
        <v>8884</v>
      </c>
      <c r="U198" s="9" t="s">
        <v>8890</v>
      </c>
      <c r="V198" s="9" t="s">
        <v>8501</v>
      </c>
      <c r="W198" s="4"/>
      <c r="AI198" s="4"/>
      <c r="AJ198" s="4"/>
      <c r="AK198" s="4"/>
    </row>
    <row r="199" spans="1:37" x14ac:dyDescent="0.2">
      <c r="A199" s="6" t="s">
        <v>6772</v>
      </c>
      <c r="B199" s="7" t="str">
        <f>VLOOKUP(Table36[[#This Row],[Full Name]], [1]!all_people5[#Data], 53, 0)</f>
        <v>George</v>
      </c>
      <c r="C199" s="8" t="s">
        <v>4486</v>
      </c>
      <c r="D199" s="8" t="s">
        <v>6773</v>
      </c>
      <c r="E199" s="8" t="s">
        <v>698</v>
      </c>
      <c r="F199" s="8" t="s">
        <v>408</v>
      </c>
      <c r="G199" s="8" t="s">
        <v>526</v>
      </c>
      <c r="H199" s="8" t="s">
        <v>8880</v>
      </c>
      <c r="I199" s="7" t="str">
        <f>VLOOKUP(Table36[[#This Row],[Reports to Person]], [1]!all_people[#All], 2, 0)</f>
        <v>476544086</v>
      </c>
      <c r="J199" s="8" t="s">
        <v>8881</v>
      </c>
      <c r="K199" s="8" t="str">
        <f>VLOOKUP(Table36[[#This Row],[Works for Corrected Majority]],[1]!Table1[#Data],2,0)</f>
        <v>476548952</v>
      </c>
      <c r="L199" s="8" t="s">
        <v>8881</v>
      </c>
      <c r="M199" s="7" t="str">
        <f>VLOOKUP(Table36[[#This Row],[Works for Group -OLD]], [1]!all_groups[#All], 2, 0)</f>
        <v>476548952</v>
      </c>
      <c r="N199" s="6" t="s">
        <v>63</v>
      </c>
      <c r="O199" s="6" t="s">
        <v>62</v>
      </c>
      <c r="P199" s="6" t="s">
        <v>69</v>
      </c>
      <c r="Q199" s="7"/>
      <c r="R199" s="9" t="s">
        <v>8891</v>
      </c>
      <c r="S199" s="9" t="s">
        <v>8883</v>
      </c>
      <c r="T199" s="9" t="s">
        <v>8892</v>
      </c>
      <c r="U199" s="9" t="s">
        <v>8538</v>
      </c>
      <c r="V199" s="9" t="s">
        <v>8501</v>
      </c>
      <c r="W199" s="4"/>
      <c r="AI199" s="4"/>
      <c r="AJ199" s="4"/>
      <c r="AK199" s="4"/>
    </row>
    <row r="200" spans="1:37" x14ac:dyDescent="0.2">
      <c r="A200" s="6" t="s">
        <v>4752</v>
      </c>
      <c r="B200" s="7" t="str">
        <f>VLOOKUP(Table36[[#This Row],[Full Name]], [1]!all_people5[#Data], 53, 0)</f>
        <v>Alexander</v>
      </c>
      <c r="C200" s="8" t="s">
        <v>4753</v>
      </c>
      <c r="D200" s="8" t="s">
        <v>1109</v>
      </c>
      <c r="E200" s="8" t="s">
        <v>440</v>
      </c>
      <c r="F200" s="8" t="s">
        <v>408</v>
      </c>
      <c r="G200" s="8" t="s">
        <v>407</v>
      </c>
      <c r="H200" s="8" t="s">
        <v>8880</v>
      </c>
      <c r="I200" s="7" t="str">
        <f>VLOOKUP(Table36[[#This Row],[Reports to Person]], [1]!all_people[#All], 2, 0)</f>
        <v>476544086</v>
      </c>
      <c r="J200" s="8" t="s">
        <v>8881</v>
      </c>
      <c r="K200" s="8" t="str">
        <f>VLOOKUP(Table36[[#This Row],[Works for Corrected Majority]],[1]!Table1[#Data],2,0)</f>
        <v>476548952</v>
      </c>
      <c r="L200" s="8" t="s">
        <v>8881</v>
      </c>
      <c r="M200" s="7" t="str">
        <f>VLOOKUP(Table36[[#This Row],[Works for Group -OLD]], [1]!all_groups[#All], 2, 0)</f>
        <v>476548952</v>
      </c>
      <c r="N200" s="6" t="s">
        <v>63</v>
      </c>
      <c r="O200" s="6" t="s">
        <v>62</v>
      </c>
      <c r="P200" s="6" t="s">
        <v>69</v>
      </c>
      <c r="Q200" s="7"/>
      <c r="R200" s="9" t="s">
        <v>8893</v>
      </c>
      <c r="S200" s="9" t="s">
        <v>8883</v>
      </c>
      <c r="T200" s="9" t="s">
        <v>8512</v>
      </c>
      <c r="U200" s="9" t="s">
        <v>8590</v>
      </c>
      <c r="V200" s="9" t="s">
        <v>8501</v>
      </c>
      <c r="W200" s="4"/>
      <c r="AI200" s="4"/>
      <c r="AJ200" s="4"/>
      <c r="AK200" s="4"/>
    </row>
    <row r="201" spans="1:37" x14ac:dyDescent="0.2">
      <c r="A201" s="6" t="s">
        <v>6761</v>
      </c>
      <c r="B201" s="7" t="str">
        <f>VLOOKUP(Table36[[#This Row],[Full Name]], [1]!all_people5[#Data], 53, 0)</f>
        <v>Hamm</v>
      </c>
      <c r="C201" s="8" t="s">
        <v>6762</v>
      </c>
      <c r="D201" s="8" t="s">
        <v>6763</v>
      </c>
      <c r="E201" s="8" t="s">
        <v>6764</v>
      </c>
      <c r="F201" s="8" t="s">
        <v>408</v>
      </c>
      <c r="G201" s="8" t="s">
        <v>526</v>
      </c>
      <c r="H201" s="8" t="s">
        <v>8880</v>
      </c>
      <c r="I201" s="7" t="str">
        <f>VLOOKUP(Table36[[#This Row],[Reports to Person]], [1]!all_people[#All], 2, 0)</f>
        <v>476544086</v>
      </c>
      <c r="J201" s="8" t="s">
        <v>8881</v>
      </c>
      <c r="K201" s="8" t="str">
        <f>VLOOKUP(Table36[[#This Row],[Works for Corrected Majority]],[1]!Table1[#Data],2,0)</f>
        <v>476548952</v>
      </c>
      <c r="L201" s="8" t="s">
        <v>8881</v>
      </c>
      <c r="M201" s="7" t="str">
        <f>VLOOKUP(Table36[[#This Row],[Works for Group -OLD]], [1]!all_groups[#All], 2, 0)</f>
        <v>476548952</v>
      </c>
      <c r="N201" s="6" t="s">
        <v>63</v>
      </c>
      <c r="O201" s="6" t="s">
        <v>62</v>
      </c>
      <c r="P201" s="6" t="s">
        <v>69</v>
      </c>
      <c r="Q201" s="7"/>
      <c r="R201" s="9" t="s">
        <v>8894</v>
      </c>
      <c r="S201" s="9" t="s">
        <v>8883</v>
      </c>
      <c r="T201" s="9" t="s">
        <v>8884</v>
      </c>
      <c r="U201" s="9" t="s">
        <v>8895</v>
      </c>
      <c r="V201" s="9" t="s">
        <v>8501</v>
      </c>
      <c r="W201" s="4"/>
      <c r="AI201" s="4"/>
      <c r="AJ201" s="4"/>
      <c r="AK201" s="4"/>
    </row>
    <row r="202" spans="1:37" x14ac:dyDescent="0.2">
      <c r="A202" s="6" t="s">
        <v>1319</v>
      </c>
      <c r="B202" s="7" t="str">
        <f>VLOOKUP(Table36[[#This Row],[Full Name]], [1]!all_people5[#Data], 53, 0)</f>
        <v>Johnson</v>
      </c>
      <c r="C202" s="8" t="s">
        <v>1320</v>
      </c>
      <c r="D202" s="8" t="s">
        <v>1321</v>
      </c>
      <c r="E202" s="8" t="s">
        <v>650</v>
      </c>
      <c r="F202" s="8" t="s">
        <v>408</v>
      </c>
      <c r="G202" s="8" t="s">
        <v>526</v>
      </c>
      <c r="H202" s="8" t="s">
        <v>8880</v>
      </c>
      <c r="I202" s="7" t="str">
        <f>VLOOKUP(Table36[[#This Row],[Reports to Person]], [1]!all_people[#All], 2, 0)</f>
        <v>476544086</v>
      </c>
      <c r="J202" s="8" t="s">
        <v>8881</v>
      </c>
      <c r="K202" s="8" t="str">
        <f>VLOOKUP(Table36[[#This Row],[Works for Corrected Majority]],[1]!Table1[#Data],2,0)</f>
        <v>476548952</v>
      </c>
      <c r="L202" s="8" t="s">
        <v>8881</v>
      </c>
      <c r="M202" s="7" t="str">
        <f>VLOOKUP(Table36[[#This Row],[Works for Group -OLD]], [1]!all_groups[#All], 2, 0)</f>
        <v>476548952</v>
      </c>
      <c r="N202" s="6" t="s">
        <v>63</v>
      </c>
      <c r="O202" s="6" t="s">
        <v>62</v>
      </c>
      <c r="P202" s="6" t="s">
        <v>69</v>
      </c>
      <c r="Q202" s="7"/>
      <c r="R202" s="9" t="s">
        <v>8896</v>
      </c>
      <c r="S202" s="9" t="s">
        <v>8883</v>
      </c>
      <c r="T202" s="9" t="s">
        <v>8884</v>
      </c>
      <c r="U202" s="9" t="s">
        <v>8888</v>
      </c>
      <c r="V202" s="9" t="s">
        <v>8501</v>
      </c>
      <c r="W202" s="4"/>
      <c r="AI202" s="4"/>
      <c r="AJ202" s="4"/>
      <c r="AK202" s="4"/>
    </row>
    <row r="203" spans="1:37" x14ac:dyDescent="0.2">
      <c r="A203" s="6" t="s">
        <v>889</v>
      </c>
      <c r="B203" s="7" t="e">
        <f>VLOOKUP(Table36[[#This Row],[Full Name]], [1]!all_people5[#Data], 53, 0)</f>
        <v>#N/A</v>
      </c>
      <c r="C203" s="8" t="s">
        <v>890</v>
      </c>
      <c r="D203" s="8" t="s">
        <v>891</v>
      </c>
      <c r="E203" s="8" t="s">
        <v>426</v>
      </c>
      <c r="F203" s="8" t="s">
        <v>408</v>
      </c>
      <c r="G203" s="8" t="s">
        <v>526</v>
      </c>
      <c r="H203" s="8" t="s">
        <v>8880</v>
      </c>
      <c r="I203" s="7" t="str">
        <f>VLOOKUP(Table36[[#This Row],[Reports to Person]], [1]!all_people[#All], 2, 0)</f>
        <v>476544086</v>
      </c>
      <c r="J203" s="8" t="s">
        <v>8881</v>
      </c>
      <c r="K203" s="8" t="str">
        <f>VLOOKUP(Table36[[#This Row],[Works for Corrected Majority]],[1]!Table1[#Data],2,0)</f>
        <v>476548952</v>
      </c>
      <c r="L203" s="8" t="s">
        <v>8881</v>
      </c>
      <c r="M203" s="7" t="str">
        <f>VLOOKUP(Table36[[#This Row],[Works for Group -OLD]], [1]!all_groups[#All], 2, 0)</f>
        <v>476548952</v>
      </c>
      <c r="N203" s="6" t="s">
        <v>63</v>
      </c>
      <c r="O203" s="6" t="s">
        <v>62</v>
      </c>
      <c r="P203" s="6" t="s">
        <v>69</v>
      </c>
      <c r="Q203" s="7"/>
      <c r="R203" s="9" t="s">
        <v>8897</v>
      </c>
      <c r="S203" s="9" t="s">
        <v>8883</v>
      </c>
      <c r="T203" s="9" t="s">
        <v>8884</v>
      </c>
      <c r="U203" s="9" t="s">
        <v>8549</v>
      </c>
      <c r="V203" s="9" t="s">
        <v>8501</v>
      </c>
      <c r="W203" s="4"/>
      <c r="AI203" s="4"/>
      <c r="AJ203" s="4"/>
      <c r="AK203" s="4"/>
    </row>
    <row r="204" spans="1:37" x14ac:dyDescent="0.2">
      <c r="A204" s="6" t="s">
        <v>6996</v>
      </c>
      <c r="B204" s="7" t="str">
        <f>VLOOKUP(Table36[[#This Row],[Full Name]], [1]!all_people5[#Data], 53, 0)</f>
        <v>Coyne</v>
      </c>
      <c r="C204" s="8" t="s">
        <v>6997</v>
      </c>
      <c r="D204" s="8" t="s">
        <v>6998</v>
      </c>
      <c r="E204" s="8" t="s">
        <v>6999</v>
      </c>
      <c r="F204" s="8" t="s">
        <v>408</v>
      </c>
      <c r="G204" s="8" t="s">
        <v>526</v>
      </c>
      <c r="H204" s="8" t="s">
        <v>8898</v>
      </c>
      <c r="I204" s="7" t="str">
        <f>VLOOKUP(Table36[[#This Row],[Reports to Person]], [1]!all_people[#All], 2, 0)</f>
        <v>476542963</v>
      </c>
      <c r="J204" s="8" t="s">
        <v>8899</v>
      </c>
      <c r="K204" s="8" t="str">
        <f>VLOOKUP(Table36[[#This Row],[Works for Corrected Majority]],[1]!Table1[#Data],2,0)</f>
        <v>997363939</v>
      </c>
      <c r="L204" s="8" t="s">
        <v>8899</v>
      </c>
      <c r="M204" s="7" t="str">
        <f>VLOOKUP(Table36[[#This Row],[Works for Group -OLD]], [1]!all_groups[#All], 2, 0)</f>
        <v>997363939</v>
      </c>
      <c r="N204" s="6" t="s">
        <v>63</v>
      </c>
      <c r="O204" s="6" t="s">
        <v>62</v>
      </c>
      <c r="P204" s="6" t="s">
        <v>69</v>
      </c>
      <c r="Q204" s="7"/>
      <c r="R204" s="9" t="s">
        <v>8900</v>
      </c>
      <c r="S204" s="9" t="s">
        <v>8901</v>
      </c>
      <c r="T204" s="9" t="s">
        <v>8902</v>
      </c>
      <c r="U204" s="9" t="s">
        <v>8903</v>
      </c>
      <c r="V204" s="9" t="s">
        <v>8501</v>
      </c>
      <c r="W204" s="4"/>
      <c r="AI204" s="4"/>
      <c r="AJ204" s="4"/>
      <c r="AK204" s="4"/>
    </row>
    <row r="205" spans="1:37" x14ac:dyDescent="0.2">
      <c r="A205" s="6" t="s">
        <v>6091</v>
      </c>
      <c r="B205" s="7" t="str">
        <f>VLOOKUP(Table36[[#This Row],[Full Name]], [1]!all_people5[#Data], 53, 0)</f>
        <v>Valle</v>
      </c>
      <c r="C205" s="8" t="s">
        <v>6092</v>
      </c>
      <c r="D205" s="8" t="s">
        <v>6093</v>
      </c>
      <c r="E205" s="8" t="s">
        <v>426</v>
      </c>
      <c r="F205" s="8" t="s">
        <v>408</v>
      </c>
      <c r="G205" s="8" t="s">
        <v>526</v>
      </c>
      <c r="H205" s="8" t="s">
        <v>8898</v>
      </c>
      <c r="I205" s="7" t="str">
        <f>VLOOKUP(Table36[[#This Row],[Reports to Person]], [1]!all_people[#All], 2, 0)</f>
        <v>476542963</v>
      </c>
      <c r="J205" s="8" t="s">
        <v>8899</v>
      </c>
      <c r="K205" s="8" t="str">
        <f>VLOOKUP(Table36[[#This Row],[Works for Corrected Majority]],[1]!Table1[#Data],2,0)</f>
        <v>997363939</v>
      </c>
      <c r="L205" s="8" t="s">
        <v>8899</v>
      </c>
      <c r="M205" s="7" t="str">
        <f>VLOOKUP(Table36[[#This Row],[Works for Group -OLD]], [1]!all_groups[#All], 2, 0)</f>
        <v>997363939</v>
      </c>
      <c r="N205" s="6" t="s">
        <v>63</v>
      </c>
      <c r="O205" s="6" t="s">
        <v>62</v>
      </c>
      <c r="P205" s="6" t="s">
        <v>69</v>
      </c>
      <c r="Q205" s="7"/>
      <c r="R205" s="9" t="s">
        <v>8904</v>
      </c>
      <c r="S205" s="9" t="s">
        <v>8901</v>
      </c>
      <c r="T205" s="9" t="s">
        <v>8902</v>
      </c>
      <c r="U205" s="9" t="s">
        <v>8549</v>
      </c>
      <c r="V205" s="9" t="s">
        <v>8501</v>
      </c>
      <c r="W205" s="4"/>
      <c r="AI205" s="4"/>
      <c r="AJ205" s="4"/>
      <c r="AK205" s="4"/>
    </row>
    <row r="206" spans="1:37" x14ac:dyDescent="0.2">
      <c r="A206" s="6" t="s">
        <v>2796</v>
      </c>
      <c r="B206" s="7" t="str">
        <f>VLOOKUP(Table36[[#This Row],[Full Name]], [1]!all_people5[#Data], 53, 0)</f>
        <v>Rodriguez</v>
      </c>
      <c r="C206" s="8" t="s">
        <v>2797</v>
      </c>
      <c r="D206" s="8" t="s">
        <v>2798</v>
      </c>
      <c r="E206" s="8" t="s">
        <v>2799</v>
      </c>
      <c r="F206" s="8" t="s">
        <v>408</v>
      </c>
      <c r="G206" s="8" t="s">
        <v>526</v>
      </c>
      <c r="H206" s="8" t="s">
        <v>8898</v>
      </c>
      <c r="I206" s="7" t="str">
        <f>VLOOKUP(Table36[[#This Row],[Reports to Person]], [1]!all_people[#All], 2, 0)</f>
        <v>476542963</v>
      </c>
      <c r="J206" s="8" t="s">
        <v>8899</v>
      </c>
      <c r="K206" s="8" t="str">
        <f>VLOOKUP(Table36[[#This Row],[Works for Corrected Majority]],[1]!Table1[#Data],2,0)</f>
        <v>997363939</v>
      </c>
      <c r="L206" s="8" t="s">
        <v>8899</v>
      </c>
      <c r="M206" s="7" t="str">
        <f>VLOOKUP(Table36[[#This Row],[Works for Group -OLD]], [1]!all_groups[#All], 2, 0)</f>
        <v>997363939</v>
      </c>
      <c r="N206" s="6" t="s">
        <v>63</v>
      </c>
      <c r="O206" s="6" t="s">
        <v>62</v>
      </c>
      <c r="P206" s="6" t="s">
        <v>69</v>
      </c>
      <c r="Q206" s="7"/>
      <c r="R206" s="9" t="s">
        <v>8905</v>
      </c>
      <c r="S206" s="9" t="s">
        <v>8901</v>
      </c>
      <c r="T206" s="9" t="s">
        <v>8902</v>
      </c>
      <c r="U206" s="9" t="s">
        <v>8906</v>
      </c>
      <c r="V206" s="9" t="s">
        <v>8501</v>
      </c>
      <c r="W206" s="4"/>
      <c r="AI206" s="4"/>
      <c r="AJ206" s="4"/>
      <c r="AK206" s="4"/>
    </row>
    <row r="207" spans="1:37" x14ac:dyDescent="0.2">
      <c r="A207" s="6" t="s">
        <v>6980</v>
      </c>
      <c r="B207" s="7" t="str">
        <f>VLOOKUP(Table36[[#This Row],[Full Name]], [1]!all_people5[#Data], 53, 0)</f>
        <v>Tautel</v>
      </c>
      <c r="C207" s="8" t="s">
        <v>6981</v>
      </c>
      <c r="D207" s="8" t="s">
        <v>6982</v>
      </c>
      <c r="E207" s="8" t="s">
        <v>1845</v>
      </c>
      <c r="F207" s="8" t="s">
        <v>408</v>
      </c>
      <c r="G207" s="8" t="s">
        <v>526</v>
      </c>
      <c r="H207" s="8" t="s">
        <v>8898</v>
      </c>
      <c r="I207" s="7" t="str">
        <f>VLOOKUP(Table36[[#This Row],[Reports to Person]], [1]!all_people[#All], 2, 0)</f>
        <v>476542963</v>
      </c>
      <c r="J207" s="8" t="s">
        <v>8899</v>
      </c>
      <c r="K207" s="8" t="str">
        <f>VLOOKUP(Table36[[#This Row],[Works for Corrected Majority]],[1]!Table1[#Data],2,0)</f>
        <v>997363939</v>
      </c>
      <c r="L207" s="8" t="s">
        <v>8899</v>
      </c>
      <c r="M207" s="7" t="str">
        <f>VLOOKUP(Table36[[#This Row],[Works for Group -OLD]], [1]!all_groups[#All], 2, 0)</f>
        <v>997363939</v>
      </c>
      <c r="N207" s="6" t="s">
        <v>63</v>
      </c>
      <c r="O207" s="6" t="s">
        <v>62</v>
      </c>
      <c r="P207" s="6" t="s">
        <v>69</v>
      </c>
      <c r="Q207" s="7"/>
      <c r="R207" s="9" t="s">
        <v>8907</v>
      </c>
      <c r="S207" s="9" t="s">
        <v>8901</v>
      </c>
      <c r="T207" s="9" t="s">
        <v>8902</v>
      </c>
      <c r="U207" s="9" t="s">
        <v>8726</v>
      </c>
      <c r="V207" s="9" t="s">
        <v>8501</v>
      </c>
      <c r="W207" s="4"/>
      <c r="AI207" s="4"/>
      <c r="AJ207" s="4"/>
      <c r="AK207" s="4"/>
    </row>
    <row r="208" spans="1:37" x14ac:dyDescent="0.2">
      <c r="A208" s="6" t="s">
        <v>1232</v>
      </c>
      <c r="B208" s="7" t="str">
        <f>VLOOKUP(Table36[[#This Row],[Full Name]], [1]!all_people5[#Data], 53, 0)</f>
        <v>Anagnostakis</v>
      </c>
      <c r="C208" s="8" t="s">
        <v>1233</v>
      </c>
      <c r="D208" s="8" t="s">
        <v>1234</v>
      </c>
      <c r="E208" s="8" t="s">
        <v>1235</v>
      </c>
      <c r="F208" s="8" t="s">
        <v>408</v>
      </c>
      <c r="G208" s="8" t="s">
        <v>526</v>
      </c>
      <c r="H208" s="8" t="s">
        <v>8898</v>
      </c>
      <c r="I208" s="7" t="str">
        <f>VLOOKUP(Table36[[#This Row],[Reports to Person]], [1]!all_people[#All], 2, 0)</f>
        <v>476542963</v>
      </c>
      <c r="J208" s="8" t="s">
        <v>8899</v>
      </c>
      <c r="K208" s="8" t="str">
        <f>VLOOKUP(Table36[[#This Row],[Works for Corrected Majority]],[1]!Table1[#Data],2,0)</f>
        <v>997363939</v>
      </c>
      <c r="L208" s="8" t="s">
        <v>8899</v>
      </c>
      <c r="M208" s="7" t="str">
        <f>VLOOKUP(Table36[[#This Row],[Works for Group -OLD]], [1]!all_groups[#All], 2, 0)</f>
        <v>997363939</v>
      </c>
      <c r="N208" s="6" t="s">
        <v>63</v>
      </c>
      <c r="O208" s="6" t="s">
        <v>62</v>
      </c>
      <c r="P208" s="6" t="s">
        <v>69</v>
      </c>
      <c r="Q208" s="7"/>
      <c r="R208" s="9" t="s">
        <v>8908</v>
      </c>
      <c r="S208" s="9" t="s">
        <v>8901</v>
      </c>
      <c r="T208" s="9" t="s">
        <v>8902</v>
      </c>
      <c r="U208" s="9" t="s">
        <v>8759</v>
      </c>
      <c r="V208" s="9" t="s">
        <v>8501</v>
      </c>
      <c r="W208" s="4"/>
      <c r="AI208" s="4"/>
      <c r="AJ208" s="4"/>
      <c r="AK208" s="4"/>
    </row>
    <row r="209" spans="1:37" x14ac:dyDescent="0.2">
      <c r="A209" s="6" t="s">
        <v>881</v>
      </c>
      <c r="B209" s="7" t="e">
        <f>VLOOKUP(Table36[[#This Row],[Full Name]], [1]!all_people5[#Data], 53, 0)</f>
        <v>#N/A</v>
      </c>
      <c r="C209" s="8" t="s">
        <v>882</v>
      </c>
      <c r="D209" s="8" t="s">
        <v>883</v>
      </c>
      <c r="E209" s="8" t="s">
        <v>884</v>
      </c>
      <c r="F209" s="8" t="s">
        <v>408</v>
      </c>
      <c r="G209" s="8" t="s">
        <v>526</v>
      </c>
      <c r="H209" s="8" t="s">
        <v>8898</v>
      </c>
      <c r="I209" s="7" t="str">
        <f>VLOOKUP(Table36[[#This Row],[Reports to Person]], [1]!all_people[#All], 2, 0)</f>
        <v>476542963</v>
      </c>
      <c r="J209" s="8" t="s">
        <v>8899</v>
      </c>
      <c r="K209" s="8" t="str">
        <f>VLOOKUP(Table36[[#This Row],[Works for Corrected Majority]],[1]!Table1[#Data],2,0)</f>
        <v>997363939</v>
      </c>
      <c r="L209" s="8" t="s">
        <v>8899</v>
      </c>
      <c r="M209" s="7" t="str">
        <f>VLOOKUP(Table36[[#This Row],[Works for Group -OLD]], [1]!all_groups[#All], 2, 0)</f>
        <v>997363939</v>
      </c>
      <c r="N209" s="6" t="s">
        <v>63</v>
      </c>
      <c r="O209" s="6" t="s">
        <v>62</v>
      </c>
      <c r="P209" s="6" t="s">
        <v>69</v>
      </c>
      <c r="Q209" s="7"/>
      <c r="R209" s="9" t="s">
        <v>8909</v>
      </c>
      <c r="S209" s="9" t="s">
        <v>8901</v>
      </c>
      <c r="T209" s="9" t="s">
        <v>8902</v>
      </c>
      <c r="U209" s="9" t="s">
        <v>8910</v>
      </c>
      <c r="V209" s="9" t="s">
        <v>8501</v>
      </c>
      <c r="W209" s="4"/>
      <c r="AI209" s="4"/>
      <c r="AJ209" s="4"/>
      <c r="AK209" s="4"/>
    </row>
    <row r="210" spans="1:37" x14ac:dyDescent="0.2">
      <c r="A210" s="6" t="s">
        <v>8911</v>
      </c>
      <c r="B210" s="7" t="e">
        <f>VLOOKUP(Table36[[#This Row],[Full Name]], [1]!all_people5[#Data], 53, 0)</f>
        <v>#N/A</v>
      </c>
      <c r="C210" s="8" t="s">
        <v>876</v>
      </c>
      <c r="D210" s="8" t="s">
        <v>877</v>
      </c>
      <c r="E210" s="8" t="s">
        <v>878</v>
      </c>
      <c r="F210" s="8" t="s">
        <v>408</v>
      </c>
      <c r="G210" s="8" t="s">
        <v>526</v>
      </c>
      <c r="H210" s="8" t="s">
        <v>8898</v>
      </c>
      <c r="I210" s="7" t="str">
        <f>VLOOKUP(Table36[[#This Row],[Reports to Person]], [1]!all_people[#All], 2, 0)</f>
        <v>476542963</v>
      </c>
      <c r="J210" s="8" t="s">
        <v>8899</v>
      </c>
      <c r="K210" s="8" t="str">
        <f>VLOOKUP(Table36[[#This Row],[Works for Corrected Majority]],[1]!Table1[#Data],2,0)</f>
        <v>997363939</v>
      </c>
      <c r="L210" s="8" t="s">
        <v>8899</v>
      </c>
      <c r="M210" s="7" t="str">
        <f>VLOOKUP(Table36[[#This Row],[Works for Group -OLD]], [1]!all_groups[#All], 2, 0)</f>
        <v>997363939</v>
      </c>
      <c r="N210" s="6" t="s">
        <v>63</v>
      </c>
      <c r="O210" s="6" t="s">
        <v>62</v>
      </c>
      <c r="P210" s="6" t="s">
        <v>69</v>
      </c>
      <c r="Q210" s="7"/>
      <c r="R210" s="9" t="s">
        <v>8912</v>
      </c>
      <c r="S210" s="9" t="s">
        <v>8901</v>
      </c>
      <c r="T210" s="9" t="s">
        <v>8902</v>
      </c>
      <c r="U210" s="9" t="s">
        <v>8659</v>
      </c>
      <c r="V210" s="9" t="s">
        <v>8501</v>
      </c>
      <c r="W210" s="4"/>
      <c r="AI210" s="4"/>
      <c r="AJ210" s="4"/>
      <c r="AK210" s="4"/>
    </row>
    <row r="211" spans="1:37" x14ac:dyDescent="0.2">
      <c r="A211" s="6" t="s">
        <v>870</v>
      </c>
      <c r="B211" s="7" t="e">
        <f>VLOOKUP(Table36[[#This Row],[Full Name]], [1]!all_people5[#Data], 53, 0)</f>
        <v>#N/A</v>
      </c>
      <c r="C211" s="8" t="s">
        <v>871</v>
      </c>
      <c r="D211" s="8" t="s">
        <v>872</v>
      </c>
      <c r="E211" s="8" t="s">
        <v>513</v>
      </c>
      <c r="F211" s="8" t="s">
        <v>408</v>
      </c>
      <c r="G211" s="8" t="s">
        <v>526</v>
      </c>
      <c r="H211" s="8" t="s">
        <v>8898</v>
      </c>
      <c r="I211" s="7" t="str">
        <f>VLOOKUP(Table36[[#This Row],[Reports to Person]], [1]!all_people[#All], 2, 0)</f>
        <v>476542963</v>
      </c>
      <c r="J211" s="8" t="s">
        <v>8899</v>
      </c>
      <c r="K211" s="8" t="str">
        <f>VLOOKUP(Table36[[#This Row],[Works for Corrected Majority]],[1]!Table1[#Data],2,0)</f>
        <v>997363939</v>
      </c>
      <c r="L211" s="8" t="s">
        <v>8899</v>
      </c>
      <c r="M211" s="7" t="str">
        <f>VLOOKUP(Table36[[#This Row],[Works for Group -OLD]], [1]!all_groups[#All], 2, 0)</f>
        <v>997363939</v>
      </c>
      <c r="N211" s="6" t="s">
        <v>63</v>
      </c>
      <c r="O211" s="6" t="s">
        <v>62</v>
      </c>
      <c r="P211" s="6" t="s">
        <v>69</v>
      </c>
      <c r="Q211" s="7"/>
      <c r="R211" s="9" t="s">
        <v>8913</v>
      </c>
      <c r="S211" s="9" t="s">
        <v>8901</v>
      </c>
      <c r="T211" s="9" t="s">
        <v>8902</v>
      </c>
      <c r="U211" s="9" t="s">
        <v>8570</v>
      </c>
      <c r="V211" s="9" t="s">
        <v>8501</v>
      </c>
      <c r="W211" s="4"/>
      <c r="AI211" s="4"/>
      <c r="AJ211" s="4"/>
      <c r="AK211" s="4"/>
    </row>
    <row r="212" spans="1:37" x14ac:dyDescent="0.2">
      <c r="A212" s="6" t="s">
        <v>489</v>
      </c>
      <c r="B212" s="7" t="e">
        <f>VLOOKUP(Table36[[#This Row],[Full Name]], [1]!all_people5[#Data], 53, 0)</f>
        <v>#N/A</v>
      </c>
      <c r="C212" s="8" t="s">
        <v>490</v>
      </c>
      <c r="D212" s="8" t="s">
        <v>491</v>
      </c>
      <c r="E212" s="8" t="s">
        <v>492</v>
      </c>
      <c r="F212" s="8" t="s">
        <v>408</v>
      </c>
      <c r="G212" s="8" t="s">
        <v>407</v>
      </c>
      <c r="H212" s="8" t="s">
        <v>8898</v>
      </c>
      <c r="I212" s="7" t="str">
        <f>VLOOKUP(Table36[[#This Row],[Reports to Person]], [1]!all_people[#All], 2, 0)</f>
        <v>476542963</v>
      </c>
      <c r="J212" s="8" t="s">
        <v>8899</v>
      </c>
      <c r="K212" s="8" t="str">
        <f>VLOOKUP(Table36[[#This Row],[Works for Corrected Majority]],[1]!Table1[#Data],2,0)</f>
        <v>997363939</v>
      </c>
      <c r="L212" s="8" t="s">
        <v>8899</v>
      </c>
      <c r="M212" s="7" t="str">
        <f>VLOOKUP(Table36[[#This Row],[Works for Group -OLD]], [1]!all_groups[#All], 2, 0)</f>
        <v>997363939</v>
      </c>
      <c r="N212" s="6" t="s">
        <v>63</v>
      </c>
      <c r="O212" s="6" t="s">
        <v>62</v>
      </c>
      <c r="P212" s="6" t="s">
        <v>69</v>
      </c>
      <c r="Q212" s="7"/>
      <c r="R212" s="9" t="s">
        <v>8914</v>
      </c>
      <c r="S212" s="9" t="s">
        <v>8901</v>
      </c>
      <c r="T212" s="9" t="s">
        <v>8512</v>
      </c>
      <c r="U212" s="9" t="s">
        <v>8915</v>
      </c>
      <c r="V212" s="9" t="s">
        <v>8501</v>
      </c>
      <c r="W212" s="4"/>
      <c r="AI212" s="4"/>
      <c r="AJ212" s="4"/>
      <c r="AK212" s="4"/>
    </row>
    <row r="213" spans="1:37" x14ac:dyDescent="0.2">
      <c r="A213" s="6" t="s">
        <v>864</v>
      </c>
      <c r="B213" s="7" t="e">
        <f>VLOOKUP(Table36[[#This Row],[Full Name]], [1]!all_people5[#Data], 53, 0)</f>
        <v>#N/A</v>
      </c>
      <c r="C213" s="8" t="s">
        <v>865</v>
      </c>
      <c r="D213" s="8" t="s">
        <v>866</v>
      </c>
      <c r="E213" s="8" t="s">
        <v>867</v>
      </c>
      <c r="F213" s="8" t="s">
        <v>408</v>
      </c>
      <c r="G213" s="8" t="s">
        <v>526</v>
      </c>
      <c r="H213" s="8" t="s">
        <v>8898</v>
      </c>
      <c r="I213" s="7" t="str">
        <f>VLOOKUP(Table36[[#This Row],[Reports to Person]], [1]!all_people[#All], 2, 0)</f>
        <v>476542963</v>
      </c>
      <c r="J213" s="8" t="s">
        <v>8899</v>
      </c>
      <c r="K213" s="8" t="str">
        <f>VLOOKUP(Table36[[#This Row],[Works for Corrected Majority]],[1]!Table1[#Data],2,0)</f>
        <v>997363939</v>
      </c>
      <c r="L213" s="8" t="s">
        <v>8899</v>
      </c>
      <c r="M213" s="7" t="str">
        <f>VLOOKUP(Table36[[#This Row],[Works for Group -OLD]], [1]!all_groups[#All], 2, 0)</f>
        <v>997363939</v>
      </c>
      <c r="N213" s="6" t="s">
        <v>63</v>
      </c>
      <c r="O213" s="6" t="s">
        <v>62</v>
      </c>
      <c r="P213" s="6" t="s">
        <v>69</v>
      </c>
      <c r="Q213" s="7"/>
      <c r="R213" s="9" t="s">
        <v>8916</v>
      </c>
      <c r="S213" s="9" t="s">
        <v>8901</v>
      </c>
      <c r="T213" s="9" t="s">
        <v>8902</v>
      </c>
      <c r="U213" s="9" t="s">
        <v>8646</v>
      </c>
      <c r="V213" s="9" t="s">
        <v>8501</v>
      </c>
      <c r="W213" s="4"/>
      <c r="AI213" s="4"/>
      <c r="AJ213" s="4"/>
      <c r="AK213" s="4"/>
    </row>
    <row r="214" spans="1:37" x14ac:dyDescent="0.2">
      <c r="A214" s="6" t="s">
        <v>8917</v>
      </c>
      <c r="B214" s="7" t="e">
        <f>VLOOKUP(Table36[[#This Row],[Full Name]], [1]!all_people5[#Data], 53, 0)</f>
        <v>#N/A</v>
      </c>
      <c r="C214" s="8" t="s">
        <v>860</v>
      </c>
      <c r="D214" s="8" t="s">
        <v>861</v>
      </c>
      <c r="E214" s="8" t="s">
        <v>440</v>
      </c>
      <c r="F214" s="8" t="s">
        <v>408</v>
      </c>
      <c r="G214" s="8" t="s">
        <v>526</v>
      </c>
      <c r="H214" s="8" t="s">
        <v>8898</v>
      </c>
      <c r="I214" s="7" t="str">
        <f>VLOOKUP(Table36[[#This Row],[Reports to Person]], [1]!all_people[#All], 2, 0)</f>
        <v>476542963</v>
      </c>
      <c r="J214" s="8" t="s">
        <v>8899</v>
      </c>
      <c r="K214" s="8" t="str">
        <f>VLOOKUP(Table36[[#This Row],[Works for Corrected Majority]],[1]!Table1[#Data],2,0)</f>
        <v>997363939</v>
      </c>
      <c r="L214" s="8" t="s">
        <v>8899</v>
      </c>
      <c r="M214" s="7" t="str">
        <f>VLOOKUP(Table36[[#This Row],[Works for Group -OLD]], [1]!all_groups[#All], 2, 0)</f>
        <v>997363939</v>
      </c>
      <c r="N214" s="6" t="s">
        <v>63</v>
      </c>
      <c r="O214" s="6" t="s">
        <v>62</v>
      </c>
      <c r="P214" s="6" t="s">
        <v>69</v>
      </c>
      <c r="Q214" s="7"/>
      <c r="R214" s="9" t="s">
        <v>8918</v>
      </c>
      <c r="S214" s="9" t="s">
        <v>8901</v>
      </c>
      <c r="T214" s="9" t="s">
        <v>8902</v>
      </c>
      <c r="U214" s="9" t="s">
        <v>8590</v>
      </c>
      <c r="V214" s="9" t="s">
        <v>8501</v>
      </c>
      <c r="W214" s="4"/>
      <c r="AI214" s="4"/>
      <c r="AJ214" s="4"/>
      <c r="AK214" s="4"/>
    </row>
    <row r="215" spans="1:37" x14ac:dyDescent="0.2">
      <c r="A215" s="6" t="s">
        <v>4512</v>
      </c>
      <c r="B215" s="7" t="str">
        <f>VLOOKUP(Table36[[#This Row],[Full Name]], [1]!all_people5[#Data], 53, 0)</f>
        <v>Kramer</v>
      </c>
      <c r="C215" s="8" t="s">
        <v>4513</v>
      </c>
      <c r="D215" s="8" t="s">
        <v>4514</v>
      </c>
      <c r="E215" s="8" t="s">
        <v>856</v>
      </c>
      <c r="F215" s="8" t="s">
        <v>408</v>
      </c>
      <c r="G215" s="8" t="s">
        <v>407</v>
      </c>
      <c r="H215" s="8" t="s">
        <v>8919</v>
      </c>
      <c r="I215" s="7" t="str">
        <f>VLOOKUP(Table36[[#This Row],[Reports to Person]], [1]!all_people[#All], 2, 0)</f>
        <v>476547240</v>
      </c>
      <c r="J215" s="8" t="s">
        <v>8920</v>
      </c>
      <c r="K215" s="8" t="str">
        <f>VLOOKUP(Table36[[#This Row],[Works for Corrected Majority]],[1]!Table1[#Data],2,0)</f>
        <v>558451197</v>
      </c>
      <c r="L215" s="8" t="s">
        <v>8920</v>
      </c>
      <c r="M215" s="7" t="str">
        <f>VLOOKUP(Table36[[#This Row],[Works for Group -OLD]], [1]!all_groups[#All], 2, 0)</f>
        <v>558451197</v>
      </c>
      <c r="N215" s="6" t="s">
        <v>63</v>
      </c>
      <c r="O215" s="6" t="s">
        <v>62</v>
      </c>
      <c r="P215" s="6" t="s">
        <v>69</v>
      </c>
      <c r="Q215" s="7"/>
      <c r="R215" s="9" t="s">
        <v>8921</v>
      </c>
      <c r="S215" s="9" t="s">
        <v>8922</v>
      </c>
      <c r="T215" s="9" t="s">
        <v>8512</v>
      </c>
      <c r="U215" s="9" t="s">
        <v>8923</v>
      </c>
      <c r="V215" s="9" t="s">
        <v>8501</v>
      </c>
      <c r="W215" s="4"/>
      <c r="AI215" s="4"/>
      <c r="AJ215" s="4"/>
      <c r="AK215" s="4"/>
    </row>
    <row r="216" spans="1:37" x14ac:dyDescent="0.2">
      <c r="A216" s="6" t="s">
        <v>3887</v>
      </c>
      <c r="B216" s="7" t="str">
        <f>VLOOKUP(Table36[[#This Row],[Full Name]], [1]!all_people5[#Data], 53, 0)</f>
        <v>Blizinski</v>
      </c>
      <c r="C216" s="8" t="s">
        <v>2137</v>
      </c>
      <c r="D216" s="8" t="s">
        <v>3888</v>
      </c>
      <c r="E216" s="8" t="s">
        <v>827</v>
      </c>
      <c r="F216" s="8" t="s">
        <v>408</v>
      </c>
      <c r="G216" s="8" t="s">
        <v>407</v>
      </c>
      <c r="H216" s="8" t="s">
        <v>8919</v>
      </c>
      <c r="I216" s="7" t="str">
        <f>VLOOKUP(Table36[[#This Row],[Reports to Person]], [1]!all_people[#All], 2, 0)</f>
        <v>476547240</v>
      </c>
      <c r="J216" s="8" t="s">
        <v>8920</v>
      </c>
      <c r="K216" s="8" t="str">
        <f>VLOOKUP(Table36[[#This Row],[Works for Corrected Majority]],[1]!Table1[#Data],2,0)</f>
        <v>558451197</v>
      </c>
      <c r="L216" s="8" t="s">
        <v>8920</v>
      </c>
      <c r="M216" s="7" t="str">
        <f>VLOOKUP(Table36[[#This Row],[Works for Group -OLD]], [1]!all_groups[#All], 2, 0)</f>
        <v>558451197</v>
      </c>
      <c r="N216" s="6" t="s">
        <v>63</v>
      </c>
      <c r="O216" s="6" t="s">
        <v>62</v>
      </c>
      <c r="P216" s="6" t="s">
        <v>69</v>
      </c>
      <c r="Q216" s="7"/>
      <c r="R216" s="9" t="s">
        <v>8924</v>
      </c>
      <c r="S216" s="9" t="s">
        <v>8922</v>
      </c>
      <c r="T216" s="9" t="s">
        <v>8512</v>
      </c>
      <c r="U216" s="9" t="s">
        <v>8709</v>
      </c>
      <c r="V216" s="9" t="s">
        <v>8501</v>
      </c>
      <c r="W216" s="4"/>
      <c r="AI216" s="4"/>
      <c r="AJ216" s="4"/>
      <c r="AK216" s="4"/>
    </row>
    <row r="217" spans="1:37" x14ac:dyDescent="0.2">
      <c r="A217" s="6" t="s">
        <v>1376</v>
      </c>
      <c r="B217" s="7" t="str">
        <f>VLOOKUP(Table36[[#This Row],[Full Name]], [1]!all_people5[#Data], 53, 0)</f>
        <v>Bianchi</v>
      </c>
      <c r="C217" s="8" t="s">
        <v>1377</v>
      </c>
      <c r="D217" s="8" t="s">
        <v>1378</v>
      </c>
      <c r="E217" s="8" t="s">
        <v>737</v>
      </c>
      <c r="F217" s="8" t="s">
        <v>408</v>
      </c>
      <c r="G217" s="8" t="s">
        <v>526</v>
      </c>
      <c r="H217" s="8" t="s">
        <v>8919</v>
      </c>
      <c r="I217" s="7" t="str">
        <f>VLOOKUP(Table36[[#This Row],[Reports to Person]], [1]!all_people[#All], 2, 0)</f>
        <v>476547240</v>
      </c>
      <c r="J217" s="8" t="s">
        <v>8920</v>
      </c>
      <c r="K217" s="8" t="str">
        <f>VLOOKUP(Table36[[#This Row],[Works for Corrected Majority]],[1]!Table1[#Data],2,0)</f>
        <v>558451197</v>
      </c>
      <c r="L217" s="8" t="s">
        <v>8920</v>
      </c>
      <c r="M217" s="7" t="str">
        <f>VLOOKUP(Table36[[#This Row],[Works for Group -OLD]], [1]!all_groups[#All], 2, 0)</f>
        <v>558451197</v>
      </c>
      <c r="N217" s="6" t="s">
        <v>63</v>
      </c>
      <c r="O217" s="6" t="s">
        <v>62</v>
      </c>
      <c r="P217" s="6" t="s">
        <v>69</v>
      </c>
      <c r="Q217" s="7"/>
      <c r="R217" s="9" t="s">
        <v>8925</v>
      </c>
      <c r="S217" s="9" t="s">
        <v>8922</v>
      </c>
      <c r="T217" s="9" t="s">
        <v>8926</v>
      </c>
      <c r="U217" s="9" t="s">
        <v>8534</v>
      </c>
      <c r="V217" s="9" t="s">
        <v>8501</v>
      </c>
      <c r="W217" s="4"/>
      <c r="AI217" s="4"/>
      <c r="AJ217" s="4"/>
      <c r="AK217" s="4"/>
    </row>
    <row r="218" spans="1:37" x14ac:dyDescent="0.2">
      <c r="A218" s="6" t="s">
        <v>3748</v>
      </c>
      <c r="B218" s="7" t="str">
        <f>VLOOKUP(Table36[[#This Row],[Full Name]], [1]!all_people5[#Data], 53, 0)</f>
        <v>Fenton</v>
      </c>
      <c r="C218" s="8" t="s">
        <v>3749</v>
      </c>
      <c r="D218" s="8" t="s">
        <v>3750</v>
      </c>
      <c r="E218" s="8" t="s">
        <v>827</v>
      </c>
      <c r="F218" s="8" t="s">
        <v>408</v>
      </c>
      <c r="G218" s="8" t="s">
        <v>407</v>
      </c>
      <c r="H218" s="8" t="s">
        <v>8919</v>
      </c>
      <c r="I218" s="7" t="str">
        <f>VLOOKUP(Table36[[#This Row],[Reports to Person]], [1]!all_people[#All], 2, 0)</f>
        <v>476547240</v>
      </c>
      <c r="J218" s="8" t="s">
        <v>8920</v>
      </c>
      <c r="K218" s="8" t="str">
        <f>VLOOKUP(Table36[[#This Row],[Works for Corrected Majority]],[1]!Table1[#Data],2,0)</f>
        <v>558451197</v>
      </c>
      <c r="L218" s="8" t="s">
        <v>8920</v>
      </c>
      <c r="M218" s="7" t="str">
        <f>VLOOKUP(Table36[[#This Row],[Works for Group -OLD]], [1]!all_groups[#All], 2, 0)</f>
        <v>558451197</v>
      </c>
      <c r="N218" s="6" t="s">
        <v>63</v>
      </c>
      <c r="O218" s="6" t="s">
        <v>62</v>
      </c>
      <c r="P218" s="6" t="s">
        <v>69</v>
      </c>
      <c r="Q218" s="7"/>
      <c r="R218" s="9" t="s">
        <v>8927</v>
      </c>
      <c r="S218" s="9" t="s">
        <v>8922</v>
      </c>
      <c r="T218" s="9" t="s">
        <v>8512</v>
      </c>
      <c r="U218" s="9" t="s">
        <v>8709</v>
      </c>
      <c r="V218" s="9" t="s">
        <v>8501</v>
      </c>
      <c r="W218" s="4"/>
      <c r="AI218" s="4"/>
      <c r="AJ218" s="4"/>
      <c r="AK218" s="4"/>
    </row>
    <row r="219" spans="1:37" x14ac:dyDescent="0.2">
      <c r="A219" s="6" t="s">
        <v>4497</v>
      </c>
      <c r="B219" s="7" t="str">
        <f>VLOOKUP(Table36[[#This Row],[Full Name]], [1]!all_people5[#Data], 53, 0)</f>
        <v>Rhodes</v>
      </c>
      <c r="C219" s="8" t="s">
        <v>1899</v>
      </c>
      <c r="D219" s="8" t="s">
        <v>4498</v>
      </c>
      <c r="E219" s="8" t="s">
        <v>2104</v>
      </c>
      <c r="F219" s="8" t="s">
        <v>408</v>
      </c>
      <c r="G219" s="8" t="s">
        <v>526</v>
      </c>
      <c r="H219" s="8" t="s">
        <v>8919</v>
      </c>
      <c r="I219" s="7" t="str">
        <f>VLOOKUP(Table36[[#This Row],[Reports to Person]], [1]!all_people[#All], 2, 0)</f>
        <v>476547240</v>
      </c>
      <c r="J219" s="8" t="s">
        <v>8920</v>
      </c>
      <c r="K219" s="8" t="str">
        <f>VLOOKUP(Table36[[#This Row],[Works for Corrected Majority]],[1]!Table1[#Data],2,0)</f>
        <v>558451197</v>
      </c>
      <c r="L219" s="8" t="s">
        <v>8920</v>
      </c>
      <c r="M219" s="7" t="str">
        <f>VLOOKUP(Table36[[#This Row],[Works for Group -OLD]], [1]!all_groups[#All], 2, 0)</f>
        <v>558451197</v>
      </c>
      <c r="N219" s="6" t="s">
        <v>63</v>
      </c>
      <c r="O219" s="6" t="s">
        <v>62</v>
      </c>
      <c r="P219" s="6" t="s">
        <v>69</v>
      </c>
      <c r="Q219" s="7"/>
      <c r="R219" s="9" t="s">
        <v>8928</v>
      </c>
      <c r="S219" s="9" t="s">
        <v>8922</v>
      </c>
      <c r="T219" s="9" t="s">
        <v>8926</v>
      </c>
      <c r="U219" s="9" t="s">
        <v>8536</v>
      </c>
      <c r="V219" s="9" t="s">
        <v>8501</v>
      </c>
      <c r="W219" s="4"/>
      <c r="AI219" s="4"/>
      <c r="AJ219" s="4"/>
      <c r="AK219" s="4"/>
    </row>
    <row r="220" spans="1:37" x14ac:dyDescent="0.2">
      <c r="A220" s="6" t="s">
        <v>6224</v>
      </c>
      <c r="B220" s="7" t="str">
        <f>VLOOKUP(Table36[[#This Row],[Full Name]], [1]!all_people5[#Data], 53, 0)</f>
        <v>Suski</v>
      </c>
      <c r="C220" s="8" t="s">
        <v>6225</v>
      </c>
      <c r="D220" s="8" t="s">
        <v>6226</v>
      </c>
      <c r="E220" s="8" t="s">
        <v>6227</v>
      </c>
      <c r="F220" s="8" t="s">
        <v>408</v>
      </c>
      <c r="G220" s="8" t="s">
        <v>526</v>
      </c>
      <c r="H220" s="8" t="s">
        <v>8919</v>
      </c>
      <c r="I220" s="7" t="str">
        <f>VLOOKUP(Table36[[#This Row],[Reports to Person]], [1]!all_people[#All], 2, 0)</f>
        <v>476547240</v>
      </c>
      <c r="J220" s="8" t="s">
        <v>8920</v>
      </c>
      <c r="K220" s="8" t="str">
        <f>VLOOKUP(Table36[[#This Row],[Works for Corrected Majority]],[1]!Table1[#Data],2,0)</f>
        <v>558451197</v>
      </c>
      <c r="L220" s="8" t="s">
        <v>8920</v>
      </c>
      <c r="M220" s="7" t="str">
        <f>VLOOKUP(Table36[[#This Row],[Works for Group -OLD]], [1]!all_groups[#All], 2, 0)</f>
        <v>558451197</v>
      </c>
      <c r="N220" s="6" t="s">
        <v>63</v>
      </c>
      <c r="O220" s="6" t="s">
        <v>62</v>
      </c>
      <c r="P220" s="6" t="s">
        <v>69</v>
      </c>
      <c r="Q220" s="7"/>
      <c r="R220" s="9" t="s">
        <v>8929</v>
      </c>
      <c r="S220" s="9" t="s">
        <v>8922</v>
      </c>
      <c r="T220" s="9" t="s">
        <v>8926</v>
      </c>
      <c r="U220" s="9" t="s">
        <v>8930</v>
      </c>
      <c r="V220" s="9" t="s">
        <v>8501</v>
      </c>
      <c r="W220" s="4"/>
      <c r="AI220" s="4"/>
      <c r="AJ220" s="4"/>
      <c r="AK220" s="4"/>
    </row>
    <row r="221" spans="1:37" x14ac:dyDescent="0.2">
      <c r="A221" s="6" t="s">
        <v>6220</v>
      </c>
      <c r="B221" s="7" t="str">
        <f>VLOOKUP(Table36[[#This Row],[Full Name]], [1]!all_people5[#Data], 53, 0)</f>
        <v>Conkling-donovan</v>
      </c>
      <c r="C221" s="8" t="s">
        <v>454</v>
      </c>
      <c r="D221" s="8" t="s">
        <v>6221</v>
      </c>
      <c r="E221" s="8" t="s">
        <v>434</v>
      </c>
      <c r="F221" s="8" t="s">
        <v>408</v>
      </c>
      <c r="G221" s="8" t="s">
        <v>526</v>
      </c>
      <c r="H221" s="8" t="s">
        <v>8919</v>
      </c>
      <c r="I221" s="7" t="str">
        <f>VLOOKUP(Table36[[#This Row],[Reports to Person]], [1]!all_people[#All], 2, 0)</f>
        <v>476547240</v>
      </c>
      <c r="J221" s="8" t="s">
        <v>8920</v>
      </c>
      <c r="K221" s="8" t="str">
        <f>VLOOKUP(Table36[[#This Row],[Works for Corrected Majority]],[1]!Table1[#Data],2,0)</f>
        <v>558451197</v>
      </c>
      <c r="L221" s="8" t="s">
        <v>8920</v>
      </c>
      <c r="M221" s="7" t="str">
        <f>VLOOKUP(Table36[[#This Row],[Works for Group -OLD]], [1]!all_groups[#All], 2, 0)</f>
        <v>558451197</v>
      </c>
      <c r="N221" s="6" t="s">
        <v>63</v>
      </c>
      <c r="O221" s="6" t="s">
        <v>62</v>
      </c>
      <c r="P221" s="6" t="s">
        <v>69</v>
      </c>
      <c r="Q221" s="7"/>
      <c r="R221" s="9" t="s">
        <v>8931</v>
      </c>
      <c r="S221" s="9" t="s">
        <v>8922</v>
      </c>
      <c r="T221" s="9" t="s">
        <v>8932</v>
      </c>
      <c r="U221" s="9" t="s">
        <v>8515</v>
      </c>
      <c r="V221" s="9" t="s">
        <v>8501</v>
      </c>
      <c r="W221" s="4"/>
      <c r="AI221" s="4"/>
      <c r="AJ221" s="4"/>
      <c r="AK221" s="4"/>
    </row>
    <row r="222" spans="1:37" x14ac:dyDescent="0.2">
      <c r="A222" s="6" t="s">
        <v>5305</v>
      </c>
      <c r="B222" s="7" t="str">
        <f>VLOOKUP(Table36[[#This Row],[Full Name]], [1]!all_people5[#Data], 53, 0)</f>
        <v>Pirro</v>
      </c>
      <c r="C222" s="8" t="s">
        <v>5306</v>
      </c>
      <c r="D222" s="8" t="s">
        <v>5307</v>
      </c>
      <c r="E222" s="8" t="s">
        <v>781</v>
      </c>
      <c r="F222" s="8" t="s">
        <v>408</v>
      </c>
      <c r="G222" s="8" t="s">
        <v>407</v>
      </c>
      <c r="H222" s="8" t="s">
        <v>8919</v>
      </c>
      <c r="I222" s="7" t="str">
        <f>VLOOKUP(Table36[[#This Row],[Reports to Person]], [1]!all_people[#All], 2, 0)</f>
        <v>476547240</v>
      </c>
      <c r="J222" s="8" t="s">
        <v>8920</v>
      </c>
      <c r="K222" s="8" t="str">
        <f>VLOOKUP(Table36[[#This Row],[Works for Corrected Majority]],[1]!Table1[#Data],2,0)</f>
        <v>558451197</v>
      </c>
      <c r="L222" s="8" t="s">
        <v>8920</v>
      </c>
      <c r="M222" s="7" t="str">
        <f>VLOOKUP(Table36[[#This Row],[Works for Group -OLD]], [1]!all_groups[#All], 2, 0)</f>
        <v>558451197</v>
      </c>
      <c r="N222" s="6" t="s">
        <v>63</v>
      </c>
      <c r="O222" s="6" t="s">
        <v>62</v>
      </c>
      <c r="P222" s="6" t="s">
        <v>69</v>
      </c>
      <c r="Q222" s="7"/>
      <c r="R222" s="9" t="s">
        <v>8933</v>
      </c>
      <c r="S222" s="9" t="s">
        <v>8922</v>
      </c>
      <c r="T222" s="9" t="s">
        <v>8512</v>
      </c>
      <c r="U222" s="9" t="s">
        <v>8934</v>
      </c>
      <c r="V222" s="9" t="s">
        <v>8501</v>
      </c>
      <c r="W222" s="4"/>
      <c r="AI222" s="4"/>
      <c r="AJ222" s="4"/>
      <c r="AK222" s="4"/>
    </row>
    <row r="223" spans="1:37" x14ac:dyDescent="0.2">
      <c r="A223" s="6" t="s">
        <v>4523</v>
      </c>
      <c r="B223" s="7" t="str">
        <f>VLOOKUP(Table36[[#This Row],[Full Name]], [1]!all_people5[#Data], 53, 0)</f>
        <v>Kenneally</v>
      </c>
      <c r="C223" s="8" t="s">
        <v>2762</v>
      </c>
      <c r="D223" s="8" t="s">
        <v>4524</v>
      </c>
      <c r="E223" s="8" t="s">
        <v>440</v>
      </c>
      <c r="F223" s="8" t="s">
        <v>408</v>
      </c>
      <c r="G223" s="8" t="s">
        <v>407</v>
      </c>
      <c r="H223" s="8" t="s">
        <v>8919</v>
      </c>
      <c r="I223" s="7" t="str">
        <f>VLOOKUP(Table36[[#This Row],[Reports to Person]], [1]!all_people[#All], 2, 0)</f>
        <v>476547240</v>
      </c>
      <c r="J223" s="8" t="s">
        <v>8920</v>
      </c>
      <c r="K223" s="8" t="str">
        <f>VLOOKUP(Table36[[#This Row],[Works for Corrected Majority]],[1]!Table1[#Data],2,0)</f>
        <v>558451197</v>
      </c>
      <c r="L223" s="8" t="s">
        <v>8920</v>
      </c>
      <c r="M223" s="7" t="str">
        <f>VLOOKUP(Table36[[#This Row],[Works for Group -OLD]], [1]!all_groups[#All], 2, 0)</f>
        <v>558451197</v>
      </c>
      <c r="N223" s="6" t="s">
        <v>63</v>
      </c>
      <c r="O223" s="6" t="s">
        <v>62</v>
      </c>
      <c r="P223" s="6" t="s">
        <v>69</v>
      </c>
      <c r="Q223" s="7"/>
      <c r="R223" s="9" t="s">
        <v>8935</v>
      </c>
      <c r="S223" s="9" t="s">
        <v>8922</v>
      </c>
      <c r="T223" s="9" t="s">
        <v>8512</v>
      </c>
      <c r="U223" s="9" t="s">
        <v>8590</v>
      </c>
      <c r="V223" s="9" t="s">
        <v>8501</v>
      </c>
      <c r="W223" s="4"/>
      <c r="AI223" s="4"/>
      <c r="AJ223" s="4"/>
      <c r="AK223" s="4"/>
    </row>
    <row r="224" spans="1:37" x14ac:dyDescent="0.2">
      <c r="A224" s="6" t="s">
        <v>6216</v>
      </c>
      <c r="B224" s="7" t="str">
        <f>VLOOKUP(Table36[[#This Row],[Full Name]], [1]!all_people5[#Data], 53, 0)</f>
        <v>Mansion</v>
      </c>
      <c r="C224" s="8" t="s">
        <v>2728</v>
      </c>
      <c r="D224" s="8" t="s">
        <v>6217</v>
      </c>
      <c r="E224" s="8" t="s">
        <v>375</v>
      </c>
      <c r="F224" s="8" t="s">
        <v>408</v>
      </c>
      <c r="G224" s="8" t="s">
        <v>407</v>
      </c>
      <c r="H224" s="8" t="s">
        <v>8919</v>
      </c>
      <c r="I224" s="7" t="str">
        <f>VLOOKUP(Table36[[#This Row],[Reports to Person]], [1]!all_people[#All], 2, 0)</f>
        <v>476547240</v>
      </c>
      <c r="J224" s="8" t="s">
        <v>8920</v>
      </c>
      <c r="K224" s="8" t="str">
        <f>VLOOKUP(Table36[[#This Row],[Works for Corrected Majority]],[1]!Table1[#Data],2,0)</f>
        <v>558451197</v>
      </c>
      <c r="L224" s="8" t="s">
        <v>8920</v>
      </c>
      <c r="M224" s="7" t="str">
        <f>VLOOKUP(Table36[[#This Row],[Works for Group -OLD]], [1]!all_groups[#All], 2, 0)</f>
        <v>558451197</v>
      </c>
      <c r="N224" s="6" t="s">
        <v>63</v>
      </c>
      <c r="O224" s="6" t="s">
        <v>62</v>
      </c>
      <c r="P224" s="6" t="s">
        <v>69</v>
      </c>
      <c r="Q224" s="7"/>
      <c r="R224" s="9" t="s">
        <v>8936</v>
      </c>
      <c r="S224" s="9" t="s">
        <v>8922</v>
      </c>
      <c r="T224" s="9" t="s">
        <v>8512</v>
      </c>
      <c r="U224" s="9" t="s">
        <v>8544</v>
      </c>
      <c r="V224" s="9" t="s">
        <v>8501</v>
      </c>
      <c r="W224" s="4"/>
      <c r="AI224" s="4"/>
      <c r="AJ224" s="4"/>
      <c r="AK224" s="4"/>
    </row>
    <row r="225" spans="1:37" x14ac:dyDescent="0.2">
      <c r="A225" s="6" t="s">
        <v>4474</v>
      </c>
      <c r="B225" s="7" t="str">
        <f>VLOOKUP(Table36[[#This Row],[Full Name]], [1]!all_people5[#Data], 53, 0)</f>
        <v>Demartino</v>
      </c>
      <c r="C225" s="8" t="s">
        <v>4475</v>
      </c>
      <c r="D225" s="8" t="s">
        <v>4476</v>
      </c>
      <c r="E225" s="8" t="s">
        <v>4477</v>
      </c>
      <c r="F225" s="8" t="s">
        <v>408</v>
      </c>
      <c r="G225" s="8" t="s">
        <v>526</v>
      </c>
      <c r="H225" s="8" t="s">
        <v>8919</v>
      </c>
      <c r="I225" s="7" t="str">
        <f>VLOOKUP(Table36[[#This Row],[Reports to Person]], [1]!all_people[#All], 2, 0)</f>
        <v>476547240</v>
      </c>
      <c r="J225" s="8" t="s">
        <v>8920</v>
      </c>
      <c r="K225" s="8" t="str">
        <f>VLOOKUP(Table36[[#This Row],[Works for Corrected Majority]],[1]!Table1[#Data],2,0)</f>
        <v>558451197</v>
      </c>
      <c r="L225" s="8" t="s">
        <v>8920</v>
      </c>
      <c r="M225" s="7" t="str">
        <f>VLOOKUP(Table36[[#This Row],[Works for Group -OLD]], [1]!all_groups[#All], 2, 0)</f>
        <v>558451197</v>
      </c>
      <c r="N225" s="6" t="s">
        <v>63</v>
      </c>
      <c r="O225" s="6" t="s">
        <v>62</v>
      </c>
      <c r="P225" s="6" t="s">
        <v>69</v>
      </c>
      <c r="Q225" s="7"/>
      <c r="R225" s="9" t="s">
        <v>8937</v>
      </c>
      <c r="S225" s="9" t="s">
        <v>8922</v>
      </c>
      <c r="T225" s="9" t="s">
        <v>8926</v>
      </c>
      <c r="U225" s="9" t="s">
        <v>8938</v>
      </c>
      <c r="V225" s="9" t="s">
        <v>8501</v>
      </c>
      <c r="W225" s="4"/>
      <c r="AI225" s="4"/>
      <c r="AJ225" s="4"/>
      <c r="AK225" s="4"/>
    </row>
    <row r="226" spans="1:37" x14ac:dyDescent="0.2">
      <c r="A226" s="6" t="s">
        <v>6161</v>
      </c>
      <c r="B226" s="7" t="str">
        <f>VLOOKUP(Table36[[#This Row],[Full Name]], [1]!all_people5[#Data], 53, 0)</f>
        <v>Ellis</v>
      </c>
      <c r="C226" s="8" t="s">
        <v>6162</v>
      </c>
      <c r="D226" s="8" t="s">
        <v>2392</v>
      </c>
      <c r="E226" s="8" t="s">
        <v>6163</v>
      </c>
      <c r="F226" s="8" t="s">
        <v>408</v>
      </c>
      <c r="G226" s="8" t="s">
        <v>407</v>
      </c>
      <c r="H226" s="8" t="s">
        <v>8919</v>
      </c>
      <c r="I226" s="7" t="str">
        <f>VLOOKUP(Table36[[#This Row],[Reports to Person]], [1]!all_people[#All], 2, 0)</f>
        <v>476547240</v>
      </c>
      <c r="J226" s="8" t="s">
        <v>8920</v>
      </c>
      <c r="K226" s="8" t="str">
        <f>VLOOKUP(Table36[[#This Row],[Works for Corrected Majority]],[1]!Table1[#Data],2,0)</f>
        <v>558451197</v>
      </c>
      <c r="L226" s="8" t="s">
        <v>8920</v>
      </c>
      <c r="M226" s="7" t="str">
        <f>VLOOKUP(Table36[[#This Row],[Works for Group -OLD]], [1]!all_groups[#All], 2, 0)</f>
        <v>558451197</v>
      </c>
      <c r="N226" s="6" t="s">
        <v>63</v>
      </c>
      <c r="O226" s="6" t="s">
        <v>62</v>
      </c>
      <c r="P226" s="6" t="s">
        <v>69</v>
      </c>
      <c r="Q226" s="7"/>
      <c r="R226" s="9" t="s">
        <v>8939</v>
      </c>
      <c r="S226" s="9" t="s">
        <v>8922</v>
      </c>
      <c r="T226" s="9" t="s">
        <v>8512</v>
      </c>
      <c r="U226" s="9" t="s">
        <v>8940</v>
      </c>
      <c r="V226" s="9" t="s">
        <v>8501</v>
      </c>
      <c r="W226" s="4"/>
      <c r="AI226" s="4"/>
      <c r="AJ226" s="4"/>
      <c r="AK226" s="4"/>
    </row>
    <row r="227" spans="1:37" x14ac:dyDescent="0.2">
      <c r="A227" s="6" t="s">
        <v>3059</v>
      </c>
      <c r="B227" s="7" t="str">
        <f>VLOOKUP(Table36[[#This Row],[Full Name]], [1]!all_people5[#Data], 53, 0)</f>
        <v>Rodriguez Jr</v>
      </c>
      <c r="C227" s="8" t="s">
        <v>3060</v>
      </c>
      <c r="D227" s="8" t="s">
        <v>3061</v>
      </c>
      <c r="E227" s="8" t="s">
        <v>3062</v>
      </c>
      <c r="F227" s="8" t="s">
        <v>408</v>
      </c>
      <c r="G227" s="8" t="s">
        <v>526</v>
      </c>
      <c r="H227" s="8" t="s">
        <v>2046</v>
      </c>
      <c r="I227" s="7" t="str">
        <f>VLOOKUP(Table36[[#This Row],[Reports to Person]], [1]!all_people[#All], 2, 0)</f>
        <v>476545345</v>
      </c>
      <c r="J227" s="8" t="s">
        <v>8941</v>
      </c>
      <c r="K227" s="8" t="str">
        <f>VLOOKUP(Table36[[#This Row],[Works for Corrected Majority]],[1]!Table1[#Data],2,0)</f>
        <v>476548955</v>
      </c>
      <c r="L227" s="8" t="s">
        <v>8941</v>
      </c>
      <c r="M227" s="7" t="str">
        <f>VLOOKUP(Table36[[#This Row],[Works for Group -OLD]], [1]!all_groups[#All], 2, 0)</f>
        <v>476548955</v>
      </c>
      <c r="N227" s="6" t="s">
        <v>63</v>
      </c>
      <c r="O227" s="6" t="s">
        <v>62</v>
      </c>
      <c r="P227" s="6" t="s">
        <v>69</v>
      </c>
      <c r="Q227" s="7"/>
      <c r="R227" s="9" t="s">
        <v>8942</v>
      </c>
      <c r="S227" s="9" t="s">
        <v>8943</v>
      </c>
      <c r="T227" s="9" t="s">
        <v>8842</v>
      </c>
      <c r="U227" s="9" t="s">
        <v>8944</v>
      </c>
      <c r="V227" s="9" t="s">
        <v>8501</v>
      </c>
      <c r="W227" s="4"/>
      <c r="AI227" s="4"/>
      <c r="AJ227" s="4"/>
      <c r="AK227" s="4"/>
    </row>
    <row r="228" spans="1:37" x14ac:dyDescent="0.2">
      <c r="A228" s="6" t="s">
        <v>7044</v>
      </c>
      <c r="B228" s="7" t="str">
        <f>VLOOKUP(Table36[[#This Row],[Full Name]], [1]!all_people5[#Data], 53, 0)</f>
        <v>Fallon</v>
      </c>
      <c r="C228" s="8" t="s">
        <v>3851</v>
      </c>
      <c r="D228" s="8" t="s">
        <v>401</v>
      </c>
      <c r="E228" s="8" t="s">
        <v>7045</v>
      </c>
      <c r="F228" s="8" t="s">
        <v>408</v>
      </c>
      <c r="G228" s="8" t="s">
        <v>407</v>
      </c>
      <c r="H228" s="8" t="s">
        <v>8945</v>
      </c>
      <c r="I228" s="7" t="str">
        <f>VLOOKUP(Table36[[#This Row],[Reports to Person]], [1]!all_people[#All], 2, 0)</f>
        <v>979254317</v>
      </c>
      <c r="J228" s="8" t="s">
        <v>8946</v>
      </c>
      <c r="K228" s="8" t="str">
        <f>VLOOKUP(Table36[[#This Row],[Works for Corrected Majority]],[1]!Table1[#Data],2,0)</f>
        <v>997365888</v>
      </c>
      <c r="L228" s="8" t="s">
        <v>8946</v>
      </c>
      <c r="M228" s="7" t="str">
        <f>VLOOKUP(Table36[[#This Row],[Works for Group -OLD]], [1]!all_groups[#All], 2, 0)</f>
        <v>997365888</v>
      </c>
      <c r="N228" s="6" t="s">
        <v>63</v>
      </c>
      <c r="O228" s="6" t="s">
        <v>62</v>
      </c>
      <c r="P228" s="6" t="s">
        <v>69</v>
      </c>
      <c r="Q228" s="7"/>
      <c r="R228" s="9" t="s">
        <v>8947</v>
      </c>
      <c r="S228" s="9" t="s">
        <v>8948</v>
      </c>
      <c r="T228" s="9" t="s">
        <v>8512</v>
      </c>
      <c r="U228" s="9" t="s">
        <v>8949</v>
      </c>
      <c r="V228" s="9" t="s">
        <v>8501</v>
      </c>
      <c r="W228" s="4"/>
      <c r="AI228" s="4"/>
      <c r="AJ228" s="4"/>
      <c r="AK228" s="4"/>
    </row>
    <row r="229" spans="1:37" x14ac:dyDescent="0.2">
      <c r="A229" s="6" t="s">
        <v>6641</v>
      </c>
      <c r="B229" s="7" t="str">
        <f>VLOOKUP(Table36[[#This Row],[Full Name]], [1]!all_people5[#Data], 53, 0)</f>
        <v>Pero</v>
      </c>
      <c r="C229" s="8" t="s">
        <v>1644</v>
      </c>
      <c r="D229" s="8" t="s">
        <v>6642</v>
      </c>
      <c r="E229" s="8" t="s">
        <v>375</v>
      </c>
      <c r="F229" s="8" t="s">
        <v>408</v>
      </c>
      <c r="G229" s="8" t="s">
        <v>407</v>
      </c>
      <c r="H229" s="8" t="s">
        <v>8945</v>
      </c>
      <c r="I229" s="7" t="str">
        <f>VLOOKUP(Table36[[#This Row],[Reports to Person]], [1]!all_people[#All], 2, 0)</f>
        <v>979254317</v>
      </c>
      <c r="J229" s="8" t="s">
        <v>8946</v>
      </c>
      <c r="K229" s="8" t="str">
        <f>VLOOKUP(Table36[[#This Row],[Works for Corrected Majority]],[1]!Table1[#Data],2,0)</f>
        <v>997365888</v>
      </c>
      <c r="L229" s="8" t="s">
        <v>8946</v>
      </c>
      <c r="M229" s="7" t="str">
        <f>VLOOKUP(Table36[[#This Row],[Works for Group -OLD]], [1]!all_groups[#All], 2, 0)</f>
        <v>997365888</v>
      </c>
      <c r="N229" s="6" t="s">
        <v>63</v>
      </c>
      <c r="O229" s="6" t="s">
        <v>62</v>
      </c>
      <c r="P229" s="6" t="s">
        <v>69</v>
      </c>
      <c r="Q229" s="7"/>
      <c r="R229" s="9" t="s">
        <v>8950</v>
      </c>
      <c r="S229" s="9" t="s">
        <v>8948</v>
      </c>
      <c r="T229" s="9" t="s">
        <v>8512</v>
      </c>
      <c r="U229" s="9" t="s">
        <v>8544</v>
      </c>
      <c r="V229" s="9" t="s">
        <v>8501</v>
      </c>
      <c r="W229" s="4"/>
      <c r="AI229" s="4"/>
      <c r="AJ229" s="4"/>
      <c r="AK229" s="4"/>
    </row>
    <row r="230" spans="1:37" x14ac:dyDescent="0.2">
      <c r="A230" s="6" t="s">
        <v>853</v>
      </c>
      <c r="B230" s="7" t="e">
        <f>VLOOKUP(Table36[[#This Row],[Full Name]], [1]!all_people5[#Data], 53, 0)</f>
        <v>#N/A</v>
      </c>
      <c r="C230" s="8" t="s">
        <v>854</v>
      </c>
      <c r="D230" s="8" t="s">
        <v>855</v>
      </c>
      <c r="E230" s="8" t="s">
        <v>856</v>
      </c>
      <c r="F230" s="8" t="s">
        <v>408</v>
      </c>
      <c r="G230" s="8" t="s">
        <v>526</v>
      </c>
      <c r="H230" s="8" t="s">
        <v>8945</v>
      </c>
      <c r="I230" s="7" t="str">
        <f>VLOOKUP(Table36[[#This Row],[Reports to Person]], [1]!all_people[#All], 2, 0)</f>
        <v>979254317</v>
      </c>
      <c r="J230" s="8" t="s">
        <v>8946</v>
      </c>
      <c r="K230" s="8" t="str">
        <f>VLOOKUP(Table36[[#This Row],[Works for Corrected Majority]],[1]!Table1[#Data],2,0)</f>
        <v>997365888</v>
      </c>
      <c r="L230" s="8" t="s">
        <v>8946</v>
      </c>
      <c r="M230" s="7" t="str">
        <f>VLOOKUP(Table36[[#This Row],[Works for Group -OLD]], [1]!all_groups[#All], 2, 0)</f>
        <v>997365888</v>
      </c>
      <c r="N230" s="6" t="s">
        <v>63</v>
      </c>
      <c r="O230" s="6" t="s">
        <v>62</v>
      </c>
      <c r="P230" s="6" t="s">
        <v>69</v>
      </c>
      <c r="Q230" s="7"/>
      <c r="R230" s="9" t="s">
        <v>8951</v>
      </c>
      <c r="S230" s="9" t="s">
        <v>8948</v>
      </c>
      <c r="T230" s="9" t="s">
        <v>8952</v>
      </c>
      <c r="U230" s="9" t="s">
        <v>8923</v>
      </c>
      <c r="V230" s="9" t="s">
        <v>8501</v>
      </c>
      <c r="W230" s="4"/>
      <c r="AI230" s="4"/>
      <c r="AJ230" s="4"/>
      <c r="AK230" s="4"/>
    </row>
    <row r="231" spans="1:37" x14ac:dyDescent="0.2">
      <c r="A231" s="6" t="s">
        <v>848</v>
      </c>
      <c r="B231" s="7" t="e">
        <f>VLOOKUP(Table36[[#This Row],[Full Name]], [1]!all_people5[#Data], 53, 0)</f>
        <v>#N/A</v>
      </c>
      <c r="C231" s="8" t="s">
        <v>849</v>
      </c>
      <c r="D231" s="8" t="s">
        <v>850</v>
      </c>
      <c r="E231" s="8" t="s">
        <v>464</v>
      </c>
      <c r="F231" s="8" t="s">
        <v>408</v>
      </c>
      <c r="G231" s="8" t="s">
        <v>526</v>
      </c>
      <c r="H231" s="8" t="s">
        <v>8945</v>
      </c>
      <c r="I231" s="7" t="str">
        <f>VLOOKUP(Table36[[#This Row],[Reports to Person]], [1]!all_people[#All], 2, 0)</f>
        <v>979254317</v>
      </c>
      <c r="J231" s="8" t="s">
        <v>8946</v>
      </c>
      <c r="K231" s="8" t="str">
        <f>VLOOKUP(Table36[[#This Row],[Works for Corrected Majority]],[1]!Table1[#Data],2,0)</f>
        <v>997365888</v>
      </c>
      <c r="L231" s="8" t="s">
        <v>8946</v>
      </c>
      <c r="M231" s="7" t="str">
        <f>VLOOKUP(Table36[[#This Row],[Works for Group -OLD]], [1]!all_groups[#All], 2, 0)</f>
        <v>997365888</v>
      </c>
      <c r="N231" s="6" t="s">
        <v>63</v>
      </c>
      <c r="O231" s="6" t="s">
        <v>62</v>
      </c>
      <c r="P231" s="6" t="s">
        <v>69</v>
      </c>
      <c r="Q231" s="7"/>
      <c r="R231" s="9" t="s">
        <v>8953</v>
      </c>
      <c r="S231" s="9" t="s">
        <v>8948</v>
      </c>
      <c r="T231" s="9" t="s">
        <v>8952</v>
      </c>
      <c r="U231" s="9" t="s">
        <v>8572</v>
      </c>
      <c r="V231" s="9" t="s">
        <v>8501</v>
      </c>
      <c r="W231" s="4"/>
      <c r="AI231" s="4"/>
      <c r="AJ231" s="4"/>
      <c r="AK231" s="4"/>
    </row>
    <row r="232" spans="1:37" x14ac:dyDescent="0.2">
      <c r="A232" s="6" t="s">
        <v>482</v>
      </c>
      <c r="B232" s="7" t="e">
        <f>VLOOKUP(Table36[[#This Row],[Full Name]], [1]!all_people5[#Data], 53, 0)</f>
        <v>#N/A</v>
      </c>
      <c r="C232" s="8" t="s">
        <v>483</v>
      </c>
      <c r="D232" s="8" t="s">
        <v>484</v>
      </c>
      <c r="E232" s="8" t="s">
        <v>350</v>
      </c>
      <c r="F232" s="8" t="s">
        <v>408</v>
      </c>
      <c r="G232" s="8" t="s">
        <v>407</v>
      </c>
      <c r="H232" s="8" t="s">
        <v>8945</v>
      </c>
      <c r="I232" s="7" t="str">
        <f>VLOOKUP(Table36[[#This Row],[Reports to Person]], [1]!all_people[#All], 2, 0)</f>
        <v>979254317</v>
      </c>
      <c r="J232" s="8" t="s">
        <v>8946</v>
      </c>
      <c r="K232" s="8" t="str">
        <f>VLOOKUP(Table36[[#This Row],[Works for Corrected Majority]],[1]!Table1[#Data],2,0)</f>
        <v>997365888</v>
      </c>
      <c r="L232" s="8" t="s">
        <v>8946</v>
      </c>
      <c r="M232" s="7" t="str">
        <f>VLOOKUP(Table36[[#This Row],[Works for Group -OLD]], [1]!all_groups[#All], 2, 0)</f>
        <v>997365888</v>
      </c>
      <c r="N232" s="6" t="s">
        <v>63</v>
      </c>
      <c r="O232" s="6" t="s">
        <v>62</v>
      </c>
      <c r="P232" s="6" t="s">
        <v>69</v>
      </c>
      <c r="Q232" s="7"/>
      <c r="R232" s="9" t="s">
        <v>8954</v>
      </c>
      <c r="S232" s="9" t="s">
        <v>8948</v>
      </c>
      <c r="T232" s="9" t="s">
        <v>8512</v>
      </c>
      <c r="U232" s="9" t="s">
        <v>8578</v>
      </c>
      <c r="V232" s="9" t="s">
        <v>8501</v>
      </c>
      <c r="W232" s="4"/>
      <c r="AI232" s="4"/>
      <c r="AJ232" s="4"/>
      <c r="AK232" s="4"/>
    </row>
    <row r="233" spans="1:37" x14ac:dyDescent="0.2">
      <c r="A233" s="6" t="s">
        <v>842</v>
      </c>
      <c r="B233" s="7" t="e">
        <f>VLOOKUP(Table36[[#This Row],[Full Name]], [1]!all_people5[#Data], 53, 0)</f>
        <v>#N/A</v>
      </c>
      <c r="C233" s="8" t="s">
        <v>843</v>
      </c>
      <c r="D233" s="8" t="s">
        <v>844</v>
      </c>
      <c r="E233" s="8" t="s">
        <v>845</v>
      </c>
      <c r="F233" s="8" t="s">
        <v>408</v>
      </c>
      <c r="G233" s="8" t="s">
        <v>526</v>
      </c>
      <c r="H233" s="8" t="s">
        <v>8945</v>
      </c>
      <c r="I233" s="7" t="str">
        <f>VLOOKUP(Table36[[#This Row],[Reports to Person]], [1]!all_people[#All], 2, 0)</f>
        <v>979254317</v>
      </c>
      <c r="J233" s="8" t="s">
        <v>8946</v>
      </c>
      <c r="K233" s="8" t="str">
        <f>VLOOKUP(Table36[[#This Row],[Works for Corrected Majority]],[1]!Table1[#Data],2,0)</f>
        <v>997365888</v>
      </c>
      <c r="L233" s="8" t="s">
        <v>8946</v>
      </c>
      <c r="M233" s="7" t="str">
        <f>VLOOKUP(Table36[[#This Row],[Works for Group -OLD]], [1]!all_groups[#All], 2, 0)</f>
        <v>997365888</v>
      </c>
      <c r="N233" s="6" t="s">
        <v>63</v>
      </c>
      <c r="O233" s="6" t="s">
        <v>62</v>
      </c>
      <c r="P233" s="6" t="s">
        <v>69</v>
      </c>
      <c r="Q233" s="7"/>
      <c r="R233" s="9" t="s">
        <v>8955</v>
      </c>
      <c r="S233" s="9" t="s">
        <v>8948</v>
      </c>
      <c r="T233" s="9" t="s">
        <v>8952</v>
      </c>
      <c r="U233" s="9" t="s">
        <v>8836</v>
      </c>
      <c r="V233" s="9" t="s">
        <v>8501</v>
      </c>
      <c r="W233" s="4"/>
      <c r="AI233" s="4"/>
      <c r="AJ233" s="4"/>
      <c r="AK233" s="4"/>
    </row>
    <row r="234" spans="1:37" x14ac:dyDescent="0.2">
      <c r="A234" s="6" t="s">
        <v>6801</v>
      </c>
      <c r="B234" s="7" t="str">
        <f>VLOOKUP(Table36[[#This Row],[Full Name]], [1]!all_people5[#Data], 53, 0)</f>
        <v>Fullerton</v>
      </c>
      <c r="C234" s="8" t="s">
        <v>6802</v>
      </c>
      <c r="D234" s="8" t="s">
        <v>6803</v>
      </c>
      <c r="E234" s="8" t="s">
        <v>6804</v>
      </c>
      <c r="F234" s="8" t="s">
        <v>408</v>
      </c>
      <c r="G234" s="8" t="s">
        <v>526</v>
      </c>
      <c r="H234" s="8" t="s">
        <v>1303</v>
      </c>
      <c r="I234" s="7" t="str">
        <f>VLOOKUP(Table36[[#This Row],[Reports to Person]], [1]!all_people[#All], 2, 0)</f>
        <v>476544621</v>
      </c>
      <c r="J234" s="8" t="s">
        <v>8956</v>
      </c>
      <c r="K234" s="8" t="str">
        <f>VLOOKUP(Table36[[#This Row],[Works for Corrected Majority]],[1]!Table1[#Data],2,0)</f>
        <v>476548958</v>
      </c>
      <c r="L234" s="8" t="s">
        <v>8956</v>
      </c>
      <c r="M234" s="7" t="str">
        <f>VLOOKUP(Table36[[#This Row],[Works for Group -OLD]], [1]!all_groups[#All], 2, 0)</f>
        <v>476548958</v>
      </c>
      <c r="N234" s="6" t="s">
        <v>63</v>
      </c>
      <c r="O234" s="6" t="s">
        <v>62</v>
      </c>
      <c r="P234" s="6" t="s">
        <v>69</v>
      </c>
      <c r="Q234" s="7"/>
      <c r="R234" s="9" t="s">
        <v>8957</v>
      </c>
      <c r="S234" s="9" t="s">
        <v>8958</v>
      </c>
      <c r="T234" s="9" t="s">
        <v>8959</v>
      </c>
      <c r="U234" s="9" t="s">
        <v>8960</v>
      </c>
      <c r="V234" s="9" t="s">
        <v>8501</v>
      </c>
      <c r="W234" s="4"/>
      <c r="AI234" s="4"/>
      <c r="AJ234" s="4"/>
      <c r="AK234" s="4"/>
    </row>
    <row r="235" spans="1:37" x14ac:dyDescent="0.2">
      <c r="A235" s="6" t="s">
        <v>2648</v>
      </c>
      <c r="B235" s="7" t="str">
        <f>VLOOKUP(Table36[[#This Row],[Full Name]], [1]!all_people5[#Data], 53, 0)</f>
        <v>Sorisi</v>
      </c>
      <c r="C235" s="8" t="s">
        <v>2649</v>
      </c>
      <c r="D235" s="8" t="s">
        <v>2650</v>
      </c>
      <c r="E235" s="8" t="s">
        <v>583</v>
      </c>
      <c r="F235" s="8" t="s">
        <v>408</v>
      </c>
      <c r="G235" s="8" t="s">
        <v>526</v>
      </c>
      <c r="H235" s="8" t="s">
        <v>8961</v>
      </c>
      <c r="I235" s="7" t="str">
        <f>VLOOKUP(Table36[[#This Row],[Reports to Person]], [1]!all_people[#All], 2, 0)</f>
        <v>979109719</v>
      </c>
      <c r="J235" s="8" t="s">
        <v>8962</v>
      </c>
      <c r="K235" s="8" t="str">
        <f>VLOOKUP(Table36[[#This Row],[Works for Corrected Majority]],[1]!Table1[#Data],2,0)</f>
        <v>997325539</v>
      </c>
      <c r="L235" s="8" t="s">
        <v>8962</v>
      </c>
      <c r="M235" s="7" t="str">
        <f>VLOOKUP(Table36[[#This Row],[Works for Group -OLD]], [1]!all_groups[#All], 2, 0)</f>
        <v>997325539</v>
      </c>
      <c r="N235" s="6" t="s">
        <v>63</v>
      </c>
      <c r="O235" s="6" t="s">
        <v>62</v>
      </c>
      <c r="P235" s="6" t="s">
        <v>69</v>
      </c>
      <c r="Q235" s="7"/>
      <c r="R235" s="9" t="s">
        <v>8963</v>
      </c>
      <c r="S235" s="9" t="s">
        <v>8964</v>
      </c>
      <c r="T235" s="9" t="s">
        <v>8634</v>
      </c>
      <c r="U235" s="9" t="s">
        <v>8611</v>
      </c>
      <c r="V235" s="9" t="s">
        <v>8501</v>
      </c>
      <c r="W235" s="4"/>
      <c r="AI235" s="4"/>
      <c r="AJ235" s="4"/>
      <c r="AK235" s="4"/>
    </row>
    <row r="236" spans="1:37" x14ac:dyDescent="0.2">
      <c r="A236" s="6" t="s">
        <v>6463</v>
      </c>
      <c r="B236" s="7" t="str">
        <f>VLOOKUP(Table36[[#This Row],[Full Name]], [1]!all_people5[#Data], 53, 0)</f>
        <v>Clemency</v>
      </c>
      <c r="C236" s="8" t="s">
        <v>3795</v>
      </c>
      <c r="D236" s="8" t="s">
        <v>6464</v>
      </c>
      <c r="E236" s="8" t="s">
        <v>426</v>
      </c>
      <c r="F236" s="8" t="s">
        <v>408</v>
      </c>
      <c r="G236" s="8" t="s">
        <v>526</v>
      </c>
      <c r="H236" s="8" t="s">
        <v>8961</v>
      </c>
      <c r="I236" s="7" t="str">
        <f>VLOOKUP(Table36[[#This Row],[Reports to Person]], [1]!all_people[#All], 2, 0)</f>
        <v>979109719</v>
      </c>
      <c r="J236" s="8" t="s">
        <v>8962</v>
      </c>
      <c r="K236" s="8" t="str">
        <f>VLOOKUP(Table36[[#This Row],[Works for Corrected Majority]],[1]!Table1[#Data],2,0)</f>
        <v>997325539</v>
      </c>
      <c r="L236" s="8" t="s">
        <v>8962</v>
      </c>
      <c r="M236" s="7" t="str">
        <f>VLOOKUP(Table36[[#This Row],[Works for Group -OLD]], [1]!all_groups[#All], 2, 0)</f>
        <v>997325539</v>
      </c>
      <c r="N236" s="6" t="s">
        <v>63</v>
      </c>
      <c r="O236" s="6" t="s">
        <v>62</v>
      </c>
      <c r="P236" s="6" t="s">
        <v>69</v>
      </c>
      <c r="Q236" s="7"/>
      <c r="R236" s="9" t="s">
        <v>8965</v>
      </c>
      <c r="S236" s="9" t="s">
        <v>8964</v>
      </c>
      <c r="T236" s="9" t="s">
        <v>8634</v>
      </c>
      <c r="U236" s="9" t="s">
        <v>8549</v>
      </c>
      <c r="V236" s="9" t="s">
        <v>8501</v>
      </c>
      <c r="W236" s="4"/>
      <c r="AI236" s="4"/>
      <c r="AJ236" s="4"/>
      <c r="AK236" s="4"/>
    </row>
    <row r="237" spans="1:37" x14ac:dyDescent="0.2">
      <c r="A237" s="6" t="s">
        <v>1526</v>
      </c>
      <c r="B237" s="7" t="str">
        <f>VLOOKUP(Table36[[#This Row],[Full Name]], [1]!all_people5[#Data], 53, 0)</f>
        <v>Ferone</v>
      </c>
      <c r="C237" s="8" t="s">
        <v>1527</v>
      </c>
      <c r="D237" s="8" t="s">
        <v>1528</v>
      </c>
      <c r="E237" s="8" t="s">
        <v>916</v>
      </c>
      <c r="F237" s="8" t="s">
        <v>408</v>
      </c>
      <c r="G237" s="8" t="s">
        <v>526</v>
      </c>
      <c r="H237" s="8" t="s">
        <v>8961</v>
      </c>
      <c r="I237" s="7" t="str">
        <f>VLOOKUP(Table36[[#This Row],[Reports to Person]], [1]!all_people[#All], 2, 0)</f>
        <v>979109719</v>
      </c>
      <c r="J237" s="8" t="s">
        <v>8962</v>
      </c>
      <c r="K237" s="8" t="str">
        <f>VLOOKUP(Table36[[#This Row],[Works for Corrected Majority]],[1]!Table1[#Data],2,0)</f>
        <v>997325539</v>
      </c>
      <c r="L237" s="8" t="s">
        <v>8962</v>
      </c>
      <c r="M237" s="7" t="str">
        <f>VLOOKUP(Table36[[#This Row],[Works for Group -OLD]], [1]!all_groups[#All], 2, 0)</f>
        <v>997325539</v>
      </c>
      <c r="N237" s="6" t="s">
        <v>63</v>
      </c>
      <c r="O237" s="6" t="s">
        <v>62</v>
      </c>
      <c r="P237" s="6" t="s">
        <v>69</v>
      </c>
      <c r="Q237" s="7"/>
      <c r="R237" s="9" t="s">
        <v>8966</v>
      </c>
      <c r="S237" s="9" t="s">
        <v>8964</v>
      </c>
      <c r="T237" s="9" t="s">
        <v>8634</v>
      </c>
      <c r="U237" s="9" t="s">
        <v>8761</v>
      </c>
      <c r="V237" s="9" t="s">
        <v>8501</v>
      </c>
      <c r="W237" s="4"/>
      <c r="AI237" s="4"/>
      <c r="AJ237" s="4"/>
      <c r="AK237" s="4"/>
    </row>
    <row r="238" spans="1:37" x14ac:dyDescent="0.2">
      <c r="A238" s="6" t="s">
        <v>1763</v>
      </c>
      <c r="B238" s="7" t="str">
        <f>VLOOKUP(Table36[[#This Row],[Full Name]], [1]!all_people5[#Data], 53, 0)</f>
        <v>Espinoza</v>
      </c>
      <c r="C238" s="8" t="s">
        <v>1764</v>
      </c>
      <c r="D238" s="8" t="s">
        <v>1765</v>
      </c>
      <c r="E238" s="8" t="s">
        <v>624</v>
      </c>
      <c r="F238" s="8" t="s">
        <v>408</v>
      </c>
      <c r="G238" s="8" t="s">
        <v>526</v>
      </c>
      <c r="H238" s="8" t="s">
        <v>8961</v>
      </c>
      <c r="I238" s="7" t="str">
        <f>VLOOKUP(Table36[[#This Row],[Reports to Person]], [1]!all_people[#All], 2, 0)</f>
        <v>979109719</v>
      </c>
      <c r="J238" s="8" t="s">
        <v>8962</v>
      </c>
      <c r="K238" s="8" t="str">
        <f>VLOOKUP(Table36[[#This Row],[Works for Corrected Majority]],[1]!Table1[#Data],2,0)</f>
        <v>997325539</v>
      </c>
      <c r="L238" s="8" t="s">
        <v>8962</v>
      </c>
      <c r="M238" s="7" t="str">
        <f>VLOOKUP(Table36[[#This Row],[Works for Group -OLD]], [1]!all_groups[#All], 2, 0)</f>
        <v>997325539</v>
      </c>
      <c r="N238" s="6" t="s">
        <v>63</v>
      </c>
      <c r="O238" s="6" t="s">
        <v>62</v>
      </c>
      <c r="P238" s="6" t="s">
        <v>69</v>
      </c>
      <c r="Q238" s="7"/>
      <c r="R238" s="9" t="s">
        <v>8967</v>
      </c>
      <c r="S238" s="9" t="s">
        <v>8964</v>
      </c>
      <c r="T238" s="9" t="s">
        <v>8634</v>
      </c>
      <c r="U238" s="9" t="s">
        <v>8606</v>
      </c>
      <c r="V238" s="9" t="s">
        <v>8501</v>
      </c>
      <c r="W238" s="4"/>
      <c r="AI238" s="4"/>
      <c r="AJ238" s="4"/>
      <c r="AK238" s="4"/>
    </row>
    <row r="239" spans="1:37" x14ac:dyDescent="0.2">
      <c r="A239" s="6" t="s">
        <v>837</v>
      </c>
      <c r="B239" s="7" t="e">
        <f>VLOOKUP(Table36[[#This Row],[Full Name]], [1]!all_people5[#Data], 53, 0)</f>
        <v>#N/A</v>
      </c>
      <c r="C239" s="8" t="s">
        <v>838</v>
      </c>
      <c r="D239" s="8" t="s">
        <v>839</v>
      </c>
      <c r="E239" s="8" t="s">
        <v>434</v>
      </c>
      <c r="F239" s="8" t="s">
        <v>408</v>
      </c>
      <c r="G239" s="8" t="s">
        <v>526</v>
      </c>
      <c r="H239" s="8" t="s">
        <v>8961</v>
      </c>
      <c r="I239" s="7" t="str">
        <f>VLOOKUP(Table36[[#This Row],[Reports to Person]], [1]!all_people[#All], 2, 0)</f>
        <v>979109719</v>
      </c>
      <c r="J239" s="8" t="s">
        <v>8962</v>
      </c>
      <c r="K239" s="8" t="str">
        <f>VLOOKUP(Table36[[#This Row],[Works for Corrected Majority]],[1]!Table1[#Data],2,0)</f>
        <v>997325539</v>
      </c>
      <c r="L239" s="8" t="s">
        <v>8962</v>
      </c>
      <c r="M239" s="7" t="str">
        <f>VLOOKUP(Table36[[#This Row],[Works for Group -OLD]], [1]!all_groups[#All], 2, 0)</f>
        <v>997325539</v>
      </c>
      <c r="N239" s="6" t="s">
        <v>63</v>
      </c>
      <c r="O239" s="6" t="s">
        <v>62</v>
      </c>
      <c r="P239" s="6" t="s">
        <v>69</v>
      </c>
      <c r="Q239" s="7"/>
      <c r="R239" s="9" t="s">
        <v>8968</v>
      </c>
      <c r="S239" s="9" t="s">
        <v>8964</v>
      </c>
      <c r="T239" s="9" t="s">
        <v>8634</v>
      </c>
      <c r="U239" s="9" t="s">
        <v>8515</v>
      </c>
      <c r="V239" s="9" t="s">
        <v>8501</v>
      </c>
      <c r="W239" s="4"/>
      <c r="AI239" s="4"/>
      <c r="AJ239" s="4"/>
      <c r="AK239" s="4"/>
    </row>
    <row r="240" spans="1:37" x14ac:dyDescent="0.2">
      <c r="A240" s="6" t="s">
        <v>832</v>
      </c>
      <c r="B240" s="7" t="e">
        <f>VLOOKUP(Table36[[#This Row],[Full Name]], [1]!all_people5[#Data], 53, 0)</f>
        <v>#N/A</v>
      </c>
      <c r="C240" s="8" t="s">
        <v>833</v>
      </c>
      <c r="D240" s="8" t="s">
        <v>834</v>
      </c>
      <c r="E240" s="8" t="s">
        <v>827</v>
      </c>
      <c r="F240" s="8" t="s">
        <v>408</v>
      </c>
      <c r="G240" s="8" t="s">
        <v>526</v>
      </c>
      <c r="H240" s="8" t="s">
        <v>8961</v>
      </c>
      <c r="I240" s="7" t="str">
        <f>VLOOKUP(Table36[[#This Row],[Reports to Person]], [1]!all_people[#All], 2, 0)</f>
        <v>979109719</v>
      </c>
      <c r="J240" s="8" t="s">
        <v>8962</v>
      </c>
      <c r="K240" s="8" t="str">
        <f>VLOOKUP(Table36[[#This Row],[Works for Corrected Majority]],[1]!Table1[#Data],2,0)</f>
        <v>997325539</v>
      </c>
      <c r="L240" s="8" t="s">
        <v>8962</v>
      </c>
      <c r="M240" s="7" t="str">
        <f>VLOOKUP(Table36[[#This Row],[Works for Group -OLD]], [1]!all_groups[#All], 2, 0)</f>
        <v>997325539</v>
      </c>
      <c r="N240" s="6" t="s">
        <v>63</v>
      </c>
      <c r="O240" s="6" t="s">
        <v>62</v>
      </c>
      <c r="P240" s="6" t="s">
        <v>69</v>
      </c>
      <c r="Q240" s="7"/>
      <c r="R240" s="9" t="s">
        <v>8969</v>
      </c>
      <c r="S240" s="9" t="s">
        <v>8964</v>
      </c>
      <c r="T240" s="9" t="s">
        <v>8634</v>
      </c>
      <c r="U240" s="9" t="s">
        <v>8709</v>
      </c>
      <c r="V240" s="9" t="s">
        <v>8501</v>
      </c>
      <c r="W240" s="4"/>
      <c r="AI240" s="4"/>
      <c r="AJ240" s="4"/>
      <c r="AK240" s="4"/>
    </row>
    <row r="241" spans="1:37" x14ac:dyDescent="0.2">
      <c r="A241" s="6" t="s">
        <v>2297</v>
      </c>
      <c r="B241" s="7" t="str">
        <f>VLOOKUP(Table36[[#This Row],[Full Name]], [1]!all_people5[#Data], 53, 0)</f>
        <v>Stone</v>
      </c>
      <c r="C241" s="8" t="s">
        <v>2298</v>
      </c>
      <c r="D241" s="8" t="s">
        <v>2299</v>
      </c>
      <c r="E241" s="8" t="s">
        <v>624</v>
      </c>
      <c r="F241" s="8" t="s">
        <v>408</v>
      </c>
      <c r="G241" s="8" t="s">
        <v>526</v>
      </c>
      <c r="H241" s="8" t="s">
        <v>8970</v>
      </c>
      <c r="I241" s="7" t="str">
        <f>VLOOKUP(Table36[[#This Row],[Reports to Person]], [1]!all_people[#All], 2, 0)</f>
        <v>580145455</v>
      </c>
      <c r="J241" s="8" t="s">
        <v>8971</v>
      </c>
      <c r="K241" s="8" t="str">
        <f>VLOOKUP(Table36[[#This Row],[Works for Corrected Majority]],[1]!Table1[#Data],2,0)</f>
        <v>558453581</v>
      </c>
      <c r="L241" s="8" t="s">
        <v>8971</v>
      </c>
      <c r="M241" s="7" t="str">
        <f>VLOOKUP(Table36[[#This Row],[Works for Group -OLD]], [1]!all_groups[#All], 2, 0)</f>
        <v>558453581</v>
      </c>
      <c r="N241" s="6" t="s">
        <v>63</v>
      </c>
      <c r="O241" s="6" t="s">
        <v>62</v>
      </c>
      <c r="P241" s="6" t="s">
        <v>69</v>
      </c>
      <c r="Q241" s="7"/>
      <c r="R241" s="9" t="s">
        <v>8972</v>
      </c>
      <c r="S241" s="9" t="s">
        <v>8973</v>
      </c>
      <c r="T241" s="9" t="s">
        <v>8974</v>
      </c>
      <c r="U241" s="9" t="s">
        <v>8606</v>
      </c>
      <c r="V241" s="9" t="s">
        <v>8501</v>
      </c>
      <c r="W241" s="4"/>
      <c r="AI241" s="4"/>
      <c r="AJ241" s="4"/>
      <c r="AK241" s="4"/>
    </row>
    <row r="242" spans="1:37" x14ac:dyDescent="0.2">
      <c r="A242" s="6" t="s">
        <v>1211</v>
      </c>
      <c r="B242" s="7" t="str">
        <f>VLOOKUP(Table36[[#This Row],[Full Name]], [1]!all_people5[#Data], 53, 0)</f>
        <v>Russo</v>
      </c>
      <c r="C242" s="8" t="s">
        <v>1212</v>
      </c>
      <c r="D242" s="8" t="s">
        <v>1213</v>
      </c>
      <c r="E242" s="8" t="s">
        <v>827</v>
      </c>
      <c r="F242" s="8" t="s">
        <v>408</v>
      </c>
      <c r="G242" s="8" t="s">
        <v>526</v>
      </c>
      <c r="H242" s="8" t="s">
        <v>8970</v>
      </c>
      <c r="I242" s="7" t="str">
        <f>VLOOKUP(Table36[[#This Row],[Reports to Person]], [1]!all_people[#All], 2, 0)</f>
        <v>580145455</v>
      </c>
      <c r="J242" s="8" t="s">
        <v>8971</v>
      </c>
      <c r="K242" s="8" t="str">
        <f>VLOOKUP(Table36[[#This Row],[Works for Corrected Majority]],[1]!Table1[#Data],2,0)</f>
        <v>558453581</v>
      </c>
      <c r="L242" s="8" t="s">
        <v>8971</v>
      </c>
      <c r="M242" s="7" t="str">
        <f>VLOOKUP(Table36[[#This Row],[Works for Group -OLD]], [1]!all_groups[#All], 2, 0)</f>
        <v>558453581</v>
      </c>
      <c r="N242" s="6" t="s">
        <v>63</v>
      </c>
      <c r="O242" s="6" t="s">
        <v>62</v>
      </c>
      <c r="P242" s="6" t="s">
        <v>69</v>
      </c>
      <c r="Q242" s="7"/>
      <c r="R242" s="9" t="s">
        <v>8975</v>
      </c>
      <c r="S242" s="9" t="s">
        <v>8973</v>
      </c>
      <c r="T242" s="9" t="s">
        <v>8974</v>
      </c>
      <c r="U242" s="9" t="s">
        <v>8709</v>
      </c>
      <c r="V242" s="9" t="s">
        <v>8501</v>
      </c>
      <c r="W242" s="4"/>
      <c r="AI242" s="4"/>
      <c r="AJ242" s="4"/>
      <c r="AK242" s="4"/>
    </row>
    <row r="243" spans="1:37" x14ac:dyDescent="0.2">
      <c r="A243" s="6" t="s">
        <v>2493</v>
      </c>
      <c r="B243" s="7" t="str">
        <f>VLOOKUP(Table36[[#This Row],[Full Name]], [1]!all_people5[#Data], 53, 0)</f>
        <v>Farrell</v>
      </c>
      <c r="C243" s="8" t="s">
        <v>2494</v>
      </c>
      <c r="D243" s="8" t="s">
        <v>2495</v>
      </c>
      <c r="E243" s="8" t="s">
        <v>350</v>
      </c>
      <c r="F243" s="8" t="s">
        <v>408</v>
      </c>
      <c r="G243" s="8" t="s">
        <v>526</v>
      </c>
      <c r="H243" s="8" t="s">
        <v>8970</v>
      </c>
      <c r="I243" s="7" t="str">
        <f>VLOOKUP(Table36[[#This Row],[Reports to Person]], [1]!all_people[#All], 2, 0)</f>
        <v>580145455</v>
      </c>
      <c r="J243" s="8" t="s">
        <v>8971</v>
      </c>
      <c r="K243" s="8" t="str">
        <f>VLOOKUP(Table36[[#This Row],[Works for Corrected Majority]],[1]!Table1[#Data],2,0)</f>
        <v>558453581</v>
      </c>
      <c r="L243" s="8" t="s">
        <v>8971</v>
      </c>
      <c r="M243" s="7" t="str">
        <f>VLOOKUP(Table36[[#This Row],[Works for Group -OLD]], [1]!all_groups[#All], 2, 0)</f>
        <v>558453581</v>
      </c>
      <c r="N243" s="6" t="s">
        <v>63</v>
      </c>
      <c r="O243" s="6" t="s">
        <v>62</v>
      </c>
      <c r="P243" s="6" t="s">
        <v>69</v>
      </c>
      <c r="Q243" s="7"/>
      <c r="R243" s="9" t="s">
        <v>8976</v>
      </c>
      <c r="S243" s="9" t="s">
        <v>8973</v>
      </c>
      <c r="T243" s="9" t="s">
        <v>8974</v>
      </c>
      <c r="U243" s="9" t="s">
        <v>8578</v>
      </c>
      <c r="V243" s="9" t="s">
        <v>8501</v>
      </c>
      <c r="W243" s="4"/>
      <c r="AI243" s="4"/>
      <c r="AJ243" s="4"/>
      <c r="AK243" s="4"/>
    </row>
    <row r="244" spans="1:37" x14ac:dyDescent="0.2">
      <c r="A244" s="6" t="s">
        <v>1532</v>
      </c>
      <c r="B244" s="7" t="str">
        <f>VLOOKUP(Table36[[#This Row],[Full Name]], [1]!all_people5[#Data], 53, 0)</f>
        <v>Jaikaran</v>
      </c>
      <c r="C244" s="8" t="s">
        <v>1533</v>
      </c>
      <c r="D244" s="8" t="s">
        <v>1534</v>
      </c>
      <c r="E244" s="8" t="s">
        <v>827</v>
      </c>
      <c r="F244" s="8" t="s">
        <v>408</v>
      </c>
      <c r="G244" s="8" t="s">
        <v>526</v>
      </c>
      <c r="H244" s="8" t="s">
        <v>8970</v>
      </c>
      <c r="I244" s="7" t="str">
        <f>VLOOKUP(Table36[[#This Row],[Reports to Person]], [1]!all_people[#All], 2, 0)</f>
        <v>580145455</v>
      </c>
      <c r="J244" s="8" t="s">
        <v>8971</v>
      </c>
      <c r="K244" s="8" t="str">
        <f>VLOOKUP(Table36[[#This Row],[Works for Corrected Majority]],[1]!Table1[#Data],2,0)</f>
        <v>558453581</v>
      </c>
      <c r="L244" s="8" t="s">
        <v>8971</v>
      </c>
      <c r="M244" s="7" t="str">
        <f>VLOOKUP(Table36[[#This Row],[Works for Group -OLD]], [1]!all_groups[#All], 2, 0)</f>
        <v>558453581</v>
      </c>
      <c r="N244" s="6" t="s">
        <v>63</v>
      </c>
      <c r="O244" s="6" t="s">
        <v>62</v>
      </c>
      <c r="P244" s="6" t="s">
        <v>69</v>
      </c>
      <c r="Q244" s="7"/>
      <c r="R244" s="9" t="s">
        <v>8977</v>
      </c>
      <c r="S244" s="9" t="s">
        <v>8973</v>
      </c>
      <c r="T244" s="9" t="s">
        <v>8974</v>
      </c>
      <c r="U244" s="9" t="s">
        <v>8709</v>
      </c>
      <c r="V244" s="9" t="s">
        <v>8501</v>
      </c>
      <c r="W244" s="4"/>
      <c r="AI244" s="4"/>
      <c r="AJ244" s="4"/>
      <c r="AK244" s="4"/>
    </row>
    <row r="245" spans="1:37" x14ac:dyDescent="0.2">
      <c r="A245" s="6" t="s">
        <v>3099</v>
      </c>
      <c r="B245" s="7" t="str">
        <f>VLOOKUP(Table36[[#This Row],[Full Name]], [1]!all_people5[#Data], 53, 0)</f>
        <v>Devlin</v>
      </c>
      <c r="C245" s="8" t="s">
        <v>3100</v>
      </c>
      <c r="D245" s="8" t="s">
        <v>3101</v>
      </c>
      <c r="E245" s="8" t="s">
        <v>827</v>
      </c>
      <c r="F245" s="8" t="s">
        <v>408</v>
      </c>
      <c r="G245" s="8" t="s">
        <v>526</v>
      </c>
      <c r="H245" s="8" t="s">
        <v>8970</v>
      </c>
      <c r="I245" s="7" t="str">
        <f>VLOOKUP(Table36[[#This Row],[Reports to Person]], [1]!all_people[#All], 2, 0)</f>
        <v>580145455</v>
      </c>
      <c r="J245" s="8" t="s">
        <v>8971</v>
      </c>
      <c r="K245" s="8" t="str">
        <f>VLOOKUP(Table36[[#This Row],[Works for Corrected Majority]],[1]!Table1[#Data],2,0)</f>
        <v>558453581</v>
      </c>
      <c r="L245" s="8" t="s">
        <v>8971</v>
      </c>
      <c r="M245" s="7" t="str">
        <f>VLOOKUP(Table36[[#This Row],[Works for Group -OLD]], [1]!all_groups[#All], 2, 0)</f>
        <v>558453581</v>
      </c>
      <c r="N245" s="6" t="s">
        <v>63</v>
      </c>
      <c r="O245" s="6" t="s">
        <v>62</v>
      </c>
      <c r="P245" s="6" t="s">
        <v>69</v>
      </c>
      <c r="Q245" s="7"/>
      <c r="R245" s="9" t="s">
        <v>8978</v>
      </c>
      <c r="S245" s="9" t="s">
        <v>8973</v>
      </c>
      <c r="T245" s="9" t="s">
        <v>8974</v>
      </c>
      <c r="U245" s="9" t="s">
        <v>8709</v>
      </c>
      <c r="V245" s="9" t="s">
        <v>8501</v>
      </c>
      <c r="W245" s="4"/>
      <c r="AI245" s="4"/>
      <c r="AJ245" s="4"/>
      <c r="AK245" s="4"/>
    </row>
    <row r="246" spans="1:37" x14ac:dyDescent="0.2">
      <c r="A246" s="6" t="s">
        <v>2489</v>
      </c>
      <c r="B246" s="7" t="str">
        <f>VLOOKUP(Table36[[#This Row],[Full Name]], [1]!all_people5[#Data], 53, 0)</f>
        <v>Martinez</v>
      </c>
      <c r="C246" s="8" t="s">
        <v>2490</v>
      </c>
      <c r="D246" s="8" t="s">
        <v>207</v>
      </c>
      <c r="E246" s="8" t="s">
        <v>650</v>
      </c>
      <c r="F246" s="8" t="s">
        <v>408</v>
      </c>
      <c r="G246" s="8" t="s">
        <v>526</v>
      </c>
      <c r="H246" s="8" t="s">
        <v>8970</v>
      </c>
      <c r="I246" s="7" t="str">
        <f>VLOOKUP(Table36[[#This Row],[Reports to Person]], [1]!all_people[#All], 2, 0)</f>
        <v>580145455</v>
      </c>
      <c r="J246" s="8" t="s">
        <v>8971</v>
      </c>
      <c r="K246" s="8" t="str">
        <f>VLOOKUP(Table36[[#This Row],[Works for Corrected Majority]],[1]!Table1[#Data],2,0)</f>
        <v>558453581</v>
      </c>
      <c r="L246" s="8" t="s">
        <v>8971</v>
      </c>
      <c r="M246" s="7" t="str">
        <f>VLOOKUP(Table36[[#This Row],[Works for Group -OLD]], [1]!all_groups[#All], 2, 0)</f>
        <v>558453581</v>
      </c>
      <c r="N246" s="6" t="s">
        <v>63</v>
      </c>
      <c r="O246" s="6" t="s">
        <v>62</v>
      </c>
      <c r="P246" s="6" t="s">
        <v>69</v>
      </c>
      <c r="Q246" s="7"/>
      <c r="R246" s="9" t="s">
        <v>8979</v>
      </c>
      <c r="S246" s="9" t="s">
        <v>8973</v>
      </c>
      <c r="T246" s="9" t="s">
        <v>8974</v>
      </c>
      <c r="U246" s="9" t="s">
        <v>8888</v>
      </c>
      <c r="V246" s="9" t="s">
        <v>8501</v>
      </c>
      <c r="W246" s="4"/>
      <c r="AI246" s="4"/>
      <c r="AJ246" s="4"/>
      <c r="AK246" s="4"/>
    </row>
    <row r="247" spans="1:37" x14ac:dyDescent="0.2">
      <c r="A247" s="6" t="s">
        <v>3089</v>
      </c>
      <c r="B247" s="7" t="str">
        <f>VLOOKUP(Table36[[#This Row],[Full Name]], [1]!all_people5[#Data], 53, 0)</f>
        <v>Reid</v>
      </c>
      <c r="C247" s="8" t="s">
        <v>3090</v>
      </c>
      <c r="D247" s="8" t="s">
        <v>1927</v>
      </c>
      <c r="E247" s="8" t="s">
        <v>426</v>
      </c>
      <c r="F247" s="8" t="s">
        <v>408</v>
      </c>
      <c r="G247" s="8" t="s">
        <v>526</v>
      </c>
      <c r="H247" s="8" t="s">
        <v>8970</v>
      </c>
      <c r="I247" s="7" t="str">
        <f>VLOOKUP(Table36[[#This Row],[Reports to Person]], [1]!all_people[#All], 2, 0)</f>
        <v>580145455</v>
      </c>
      <c r="J247" s="8" t="s">
        <v>8971</v>
      </c>
      <c r="K247" s="8" t="str">
        <f>VLOOKUP(Table36[[#This Row],[Works for Corrected Majority]],[1]!Table1[#Data],2,0)</f>
        <v>558453581</v>
      </c>
      <c r="L247" s="8" t="s">
        <v>8971</v>
      </c>
      <c r="M247" s="7" t="str">
        <f>VLOOKUP(Table36[[#This Row],[Works for Group -OLD]], [1]!all_groups[#All], 2, 0)</f>
        <v>558453581</v>
      </c>
      <c r="N247" s="6" t="s">
        <v>63</v>
      </c>
      <c r="O247" s="6" t="s">
        <v>62</v>
      </c>
      <c r="P247" s="6" t="s">
        <v>69</v>
      </c>
      <c r="Q247" s="7"/>
      <c r="R247" s="9" t="s">
        <v>8980</v>
      </c>
      <c r="S247" s="9" t="s">
        <v>8973</v>
      </c>
      <c r="T247" s="9" t="s">
        <v>8974</v>
      </c>
      <c r="U247" s="9" t="s">
        <v>8549</v>
      </c>
      <c r="V247" s="9" t="s">
        <v>8501</v>
      </c>
      <c r="W247" s="4"/>
      <c r="AI247" s="4"/>
      <c r="AJ247" s="4"/>
      <c r="AK247" s="4"/>
    </row>
    <row r="248" spans="1:37" x14ac:dyDescent="0.2">
      <c r="A248" s="6" t="s">
        <v>824</v>
      </c>
      <c r="B248" s="7" t="e">
        <f>VLOOKUP(Table36[[#This Row],[Full Name]], [1]!all_people5[#Data], 53, 0)</f>
        <v>#N/A</v>
      </c>
      <c r="C248" s="8" t="s">
        <v>825</v>
      </c>
      <c r="D248" s="8" t="s">
        <v>826</v>
      </c>
      <c r="E248" s="8" t="s">
        <v>827</v>
      </c>
      <c r="F248" s="8" t="s">
        <v>408</v>
      </c>
      <c r="G248" s="8" t="s">
        <v>526</v>
      </c>
      <c r="H248" s="8" t="s">
        <v>8970</v>
      </c>
      <c r="I248" s="7" t="str">
        <f>VLOOKUP(Table36[[#This Row],[Reports to Person]], [1]!all_people[#All], 2, 0)</f>
        <v>580145455</v>
      </c>
      <c r="J248" s="8" t="s">
        <v>8971</v>
      </c>
      <c r="K248" s="8" t="str">
        <f>VLOOKUP(Table36[[#This Row],[Works for Corrected Majority]],[1]!Table1[#Data],2,0)</f>
        <v>558453581</v>
      </c>
      <c r="L248" s="8" t="s">
        <v>8971</v>
      </c>
      <c r="M248" s="7" t="str">
        <f>VLOOKUP(Table36[[#This Row],[Works for Group -OLD]], [1]!all_groups[#All], 2, 0)</f>
        <v>558453581</v>
      </c>
      <c r="N248" s="6" t="s">
        <v>63</v>
      </c>
      <c r="O248" s="6" t="s">
        <v>62</v>
      </c>
      <c r="P248" s="6" t="s">
        <v>69</v>
      </c>
      <c r="Q248" s="7"/>
      <c r="R248" s="9" t="s">
        <v>8981</v>
      </c>
      <c r="S248" s="9" t="s">
        <v>8973</v>
      </c>
      <c r="T248" s="9" t="s">
        <v>8974</v>
      </c>
      <c r="U248" s="9" t="s">
        <v>8709</v>
      </c>
      <c r="V248" s="9" t="s">
        <v>8501</v>
      </c>
      <c r="W248" s="4"/>
      <c r="AI248" s="4"/>
      <c r="AJ248" s="4"/>
      <c r="AK248" s="4"/>
    </row>
    <row r="249" spans="1:37" x14ac:dyDescent="0.2">
      <c r="A249" s="6" t="s">
        <v>5421</v>
      </c>
      <c r="B249" s="7" t="str">
        <f>VLOOKUP(Table36[[#This Row],[Full Name]], [1]!all_people5[#Data], 53, 0)</f>
        <v>Luther</v>
      </c>
      <c r="C249" s="8" t="s">
        <v>5422</v>
      </c>
      <c r="D249" s="8" t="s">
        <v>5423</v>
      </c>
      <c r="E249" s="8" t="s">
        <v>957</v>
      </c>
      <c r="F249" s="8" t="s">
        <v>408</v>
      </c>
      <c r="G249" s="8" t="s">
        <v>407</v>
      </c>
      <c r="H249" s="8" t="s">
        <v>8982</v>
      </c>
      <c r="I249" s="7" t="str">
        <f>VLOOKUP(Table36[[#This Row],[Reports to Person]], [1]!all_people[#All], 2, 0)</f>
        <v>476545945</v>
      </c>
      <c r="J249" s="8" t="s">
        <v>8983</v>
      </c>
      <c r="K249" s="8" t="str">
        <f>VLOOKUP(Table36[[#This Row],[Works for Corrected Majority]],[1]!Table1[#Data],2,0)</f>
        <v>476548965</v>
      </c>
      <c r="L249" s="8" t="s">
        <v>8983</v>
      </c>
      <c r="M249" s="7" t="str">
        <f>VLOOKUP(Table36[[#This Row],[Works for Group -OLD]], [1]!all_groups[#All], 2, 0)</f>
        <v>476548965</v>
      </c>
      <c r="N249" s="6" t="s">
        <v>63</v>
      </c>
      <c r="O249" s="6" t="s">
        <v>62</v>
      </c>
      <c r="P249" s="6" t="s">
        <v>69</v>
      </c>
      <c r="Q249" s="7"/>
      <c r="R249" s="9" t="s">
        <v>8984</v>
      </c>
      <c r="S249" s="9" t="s">
        <v>8985</v>
      </c>
      <c r="T249" s="9" t="s">
        <v>8512</v>
      </c>
      <c r="U249" s="9" t="s">
        <v>8630</v>
      </c>
      <c r="V249" s="9" t="s">
        <v>8501</v>
      </c>
      <c r="W249" s="4"/>
      <c r="AI249" s="4"/>
      <c r="AJ249" s="4"/>
      <c r="AK249" s="4"/>
    </row>
    <row r="250" spans="1:37" x14ac:dyDescent="0.2">
      <c r="A250" s="6" t="s">
        <v>3127</v>
      </c>
      <c r="B250" s="7" t="str">
        <f>VLOOKUP(Table36[[#This Row],[Full Name]], [1]!all_people5[#Data], 53, 0)</f>
        <v>Card</v>
      </c>
      <c r="C250" s="8" t="s">
        <v>3128</v>
      </c>
      <c r="D250" s="8" t="s">
        <v>3129</v>
      </c>
      <c r="E250" s="8" t="s">
        <v>521</v>
      </c>
      <c r="F250" s="8" t="s">
        <v>408</v>
      </c>
      <c r="G250" s="8" t="s">
        <v>526</v>
      </c>
      <c r="H250" s="8" t="s">
        <v>8982</v>
      </c>
      <c r="I250" s="7" t="str">
        <f>VLOOKUP(Table36[[#This Row],[Reports to Person]], [1]!all_people[#All], 2, 0)</f>
        <v>476545945</v>
      </c>
      <c r="J250" s="8" t="s">
        <v>8983</v>
      </c>
      <c r="K250" s="8" t="str">
        <f>VLOOKUP(Table36[[#This Row],[Works for Corrected Majority]],[1]!Table1[#Data],2,0)</f>
        <v>476548965</v>
      </c>
      <c r="L250" s="8" t="s">
        <v>8983</v>
      </c>
      <c r="M250" s="7" t="str">
        <f>VLOOKUP(Table36[[#This Row],[Works for Group -OLD]], [1]!all_groups[#All], 2, 0)</f>
        <v>476548965</v>
      </c>
      <c r="N250" s="6" t="s">
        <v>63</v>
      </c>
      <c r="O250" s="6" t="s">
        <v>62</v>
      </c>
      <c r="P250" s="6" t="s">
        <v>69</v>
      </c>
      <c r="Q250" s="7"/>
      <c r="R250" s="9" t="s">
        <v>8986</v>
      </c>
      <c r="S250" s="9" t="s">
        <v>8985</v>
      </c>
      <c r="T250" s="9" t="s">
        <v>8577</v>
      </c>
      <c r="U250" s="9" t="s">
        <v>8507</v>
      </c>
      <c r="V250" s="9" t="s">
        <v>8501</v>
      </c>
      <c r="W250" s="4"/>
      <c r="AI250" s="4"/>
      <c r="AJ250" s="4"/>
      <c r="AK250" s="4"/>
    </row>
    <row r="251" spans="1:37" x14ac:dyDescent="0.2">
      <c r="A251" s="6" t="s">
        <v>3121</v>
      </c>
      <c r="B251" s="7" t="str">
        <f>VLOOKUP(Table36[[#This Row],[Full Name]], [1]!all_people5[#Data], 53, 0)</f>
        <v>Denzak</v>
      </c>
      <c r="C251" s="8" t="s">
        <v>3122</v>
      </c>
      <c r="D251" s="8" t="s">
        <v>3123</v>
      </c>
      <c r="E251" s="8" t="s">
        <v>477</v>
      </c>
      <c r="F251" s="8" t="s">
        <v>408</v>
      </c>
      <c r="G251" s="8" t="s">
        <v>526</v>
      </c>
      <c r="H251" s="8" t="s">
        <v>8982</v>
      </c>
      <c r="I251" s="7" t="str">
        <f>VLOOKUP(Table36[[#This Row],[Reports to Person]], [1]!all_people[#All], 2, 0)</f>
        <v>476545945</v>
      </c>
      <c r="J251" s="8" t="s">
        <v>8983</v>
      </c>
      <c r="K251" s="8" t="str">
        <f>VLOOKUP(Table36[[#This Row],[Works for Corrected Majority]],[1]!Table1[#Data],2,0)</f>
        <v>476548965</v>
      </c>
      <c r="L251" s="8" t="s">
        <v>8983</v>
      </c>
      <c r="M251" s="7" t="str">
        <f>VLOOKUP(Table36[[#This Row],[Works for Group -OLD]], [1]!all_groups[#All], 2, 0)</f>
        <v>476548965</v>
      </c>
      <c r="N251" s="6" t="s">
        <v>63</v>
      </c>
      <c r="O251" s="6" t="s">
        <v>62</v>
      </c>
      <c r="P251" s="6" t="s">
        <v>69</v>
      </c>
      <c r="Q251" s="7"/>
      <c r="R251" s="9" t="s">
        <v>8987</v>
      </c>
      <c r="S251" s="9" t="s">
        <v>8985</v>
      </c>
      <c r="T251" s="9" t="s">
        <v>8577</v>
      </c>
      <c r="U251" s="9" t="s">
        <v>8988</v>
      </c>
      <c r="V251" s="9" t="s">
        <v>8501</v>
      </c>
      <c r="W251" s="4"/>
      <c r="AI251" s="4"/>
      <c r="AJ251" s="4"/>
      <c r="AK251" s="4"/>
    </row>
    <row r="252" spans="1:37" x14ac:dyDescent="0.2">
      <c r="A252" s="6" t="s">
        <v>5323</v>
      </c>
      <c r="B252" s="7" t="str">
        <f>VLOOKUP(Table36[[#This Row],[Full Name]], [1]!all_people5[#Data], 53, 0)</f>
        <v>Sommers</v>
      </c>
      <c r="C252" s="8" t="s">
        <v>2762</v>
      </c>
      <c r="D252" s="8" t="s">
        <v>5324</v>
      </c>
      <c r="E252" s="8" t="s">
        <v>477</v>
      </c>
      <c r="F252" s="8" t="s">
        <v>408</v>
      </c>
      <c r="G252" s="8" t="s">
        <v>526</v>
      </c>
      <c r="H252" s="8" t="s">
        <v>8982</v>
      </c>
      <c r="I252" s="7" t="str">
        <f>VLOOKUP(Table36[[#This Row],[Reports to Person]], [1]!all_people[#All], 2, 0)</f>
        <v>476545945</v>
      </c>
      <c r="J252" s="8" t="s">
        <v>8983</v>
      </c>
      <c r="K252" s="8" t="str">
        <f>VLOOKUP(Table36[[#This Row],[Works for Corrected Majority]],[1]!Table1[#Data],2,0)</f>
        <v>476548965</v>
      </c>
      <c r="L252" s="8" t="s">
        <v>8983</v>
      </c>
      <c r="M252" s="7" t="str">
        <f>VLOOKUP(Table36[[#This Row],[Works for Group -OLD]], [1]!all_groups[#All], 2, 0)</f>
        <v>476548965</v>
      </c>
      <c r="N252" s="6" t="s">
        <v>63</v>
      </c>
      <c r="O252" s="6" t="s">
        <v>62</v>
      </c>
      <c r="P252" s="6" t="s">
        <v>69</v>
      </c>
      <c r="Q252" s="7"/>
      <c r="R252" s="9" t="s">
        <v>8989</v>
      </c>
      <c r="S252" s="9" t="s">
        <v>8985</v>
      </c>
      <c r="T252" s="9" t="s">
        <v>8577</v>
      </c>
      <c r="U252" s="9" t="s">
        <v>8988</v>
      </c>
      <c r="V252" s="9" t="s">
        <v>8501</v>
      </c>
      <c r="W252" s="4"/>
      <c r="AI252" s="4"/>
      <c r="AJ252" s="4"/>
      <c r="AK252" s="4"/>
    </row>
    <row r="253" spans="1:37" x14ac:dyDescent="0.2">
      <c r="A253" s="6" t="s">
        <v>816</v>
      </c>
      <c r="B253" s="7" t="e">
        <f>VLOOKUP(Table36[[#This Row],[Full Name]], [1]!all_people5[#Data], 53, 0)</f>
        <v>#N/A</v>
      </c>
      <c r="C253" s="8" t="s">
        <v>817</v>
      </c>
      <c r="D253" s="8" t="s">
        <v>818</v>
      </c>
      <c r="E253" s="8" t="s">
        <v>819</v>
      </c>
      <c r="F253" s="8" t="s">
        <v>408</v>
      </c>
      <c r="G253" s="8" t="s">
        <v>526</v>
      </c>
      <c r="H253" s="8" t="s">
        <v>8982</v>
      </c>
      <c r="I253" s="7" t="str">
        <f>VLOOKUP(Table36[[#This Row],[Reports to Person]], [1]!all_people[#All], 2, 0)</f>
        <v>476545945</v>
      </c>
      <c r="J253" s="8" t="s">
        <v>8983</v>
      </c>
      <c r="K253" s="8" t="str">
        <f>VLOOKUP(Table36[[#This Row],[Works for Corrected Majority]],[1]!Table1[#Data],2,0)</f>
        <v>476548965</v>
      </c>
      <c r="L253" s="8" t="s">
        <v>8983</v>
      </c>
      <c r="M253" s="7" t="str">
        <f>VLOOKUP(Table36[[#This Row],[Works for Group -OLD]], [1]!all_groups[#All], 2, 0)</f>
        <v>476548965</v>
      </c>
      <c r="N253" s="6" t="s">
        <v>63</v>
      </c>
      <c r="O253" s="6" t="s">
        <v>62</v>
      </c>
      <c r="P253" s="6" t="s">
        <v>69</v>
      </c>
      <c r="Q253" s="7"/>
      <c r="R253" s="9" t="s">
        <v>8990</v>
      </c>
      <c r="S253" s="9" t="s">
        <v>8985</v>
      </c>
      <c r="T253" s="9" t="s">
        <v>8577</v>
      </c>
      <c r="U253" s="9" t="s">
        <v>8991</v>
      </c>
      <c r="V253" s="9" t="s">
        <v>8501</v>
      </c>
      <c r="W253" s="4"/>
      <c r="AI253" s="4"/>
      <c r="AJ253" s="4"/>
      <c r="AK253" s="4"/>
    </row>
    <row r="254" spans="1:37" x14ac:dyDescent="0.2">
      <c r="A254" s="6" t="s">
        <v>5293</v>
      </c>
      <c r="B254" s="7" t="str">
        <f>VLOOKUP(Table36[[#This Row],[Full Name]], [1]!all_people5[#Data], 53, 0)</f>
        <v>Winchell</v>
      </c>
      <c r="C254" s="8" t="s">
        <v>5294</v>
      </c>
      <c r="D254" s="8" t="s">
        <v>5295</v>
      </c>
      <c r="E254" s="8" t="s">
        <v>426</v>
      </c>
      <c r="F254" s="8" t="s">
        <v>408</v>
      </c>
      <c r="G254" s="8" t="s">
        <v>407</v>
      </c>
      <c r="H254" s="8" t="s">
        <v>2525</v>
      </c>
      <c r="I254" s="7" t="str">
        <f>VLOOKUP(Table36[[#This Row],[Reports to Person]], [1]!all_people[#All], 2, 0)</f>
        <v>476546192</v>
      </c>
      <c r="J254" s="8" t="s">
        <v>8992</v>
      </c>
      <c r="K254" s="8" t="str">
        <f>VLOOKUP(Table36[[#This Row],[Works for Corrected Majority]],[1]!Table1[#Data],2,0)</f>
        <v>476548968</v>
      </c>
      <c r="L254" s="8" t="s">
        <v>8992</v>
      </c>
      <c r="M254" s="7" t="str">
        <f>VLOOKUP(Table36[[#This Row],[Works for Group -OLD]], [1]!all_groups[#All], 2, 0)</f>
        <v>476548968</v>
      </c>
      <c r="N254" s="6" t="s">
        <v>63</v>
      </c>
      <c r="O254" s="6" t="s">
        <v>62</v>
      </c>
      <c r="P254" s="6" t="s">
        <v>69</v>
      </c>
      <c r="Q254" s="7"/>
      <c r="R254" s="9" t="s">
        <v>8993</v>
      </c>
      <c r="S254" s="9" t="s">
        <v>8994</v>
      </c>
      <c r="T254" s="9" t="s">
        <v>8512</v>
      </c>
      <c r="U254" s="9" t="s">
        <v>8549</v>
      </c>
      <c r="V254" s="9" t="s">
        <v>8501</v>
      </c>
      <c r="W254" s="4"/>
      <c r="AI254" s="4"/>
      <c r="AJ254" s="4"/>
      <c r="AK254" s="4"/>
    </row>
    <row r="255" spans="1:37" x14ac:dyDescent="0.2">
      <c r="A255" s="6" t="s">
        <v>5201</v>
      </c>
      <c r="B255" s="7" t="str">
        <f>VLOOKUP(Table36[[#This Row],[Full Name]], [1]!all_people5[#Data], 53, 0)</f>
        <v>Drake</v>
      </c>
      <c r="C255" s="8" t="s">
        <v>5202</v>
      </c>
      <c r="D255" s="8" t="s">
        <v>5203</v>
      </c>
      <c r="E255" s="8" t="s">
        <v>434</v>
      </c>
      <c r="F255" s="8" t="s">
        <v>408</v>
      </c>
      <c r="G255" s="8" t="s">
        <v>526</v>
      </c>
      <c r="H255" s="8" t="s">
        <v>2525</v>
      </c>
      <c r="I255" s="7" t="str">
        <f>VLOOKUP(Table36[[#This Row],[Reports to Person]], [1]!all_people[#All], 2, 0)</f>
        <v>476546192</v>
      </c>
      <c r="J255" s="8" t="s">
        <v>8992</v>
      </c>
      <c r="K255" s="8" t="str">
        <f>VLOOKUP(Table36[[#This Row],[Works for Corrected Majority]],[1]!Table1[#Data],2,0)</f>
        <v>476548968</v>
      </c>
      <c r="L255" s="8" t="s">
        <v>8992</v>
      </c>
      <c r="M255" s="7" t="str">
        <f>VLOOKUP(Table36[[#This Row],[Works for Group -OLD]], [1]!all_groups[#All], 2, 0)</f>
        <v>476548968</v>
      </c>
      <c r="N255" s="6" t="s">
        <v>63</v>
      </c>
      <c r="O255" s="6" t="s">
        <v>62</v>
      </c>
      <c r="P255" s="6" t="s">
        <v>69</v>
      </c>
      <c r="Q255" s="7"/>
      <c r="R255" s="9" t="s">
        <v>8995</v>
      </c>
      <c r="S255" s="9" t="s">
        <v>8994</v>
      </c>
      <c r="T255" s="9" t="s">
        <v>8952</v>
      </c>
      <c r="U255" s="9" t="s">
        <v>8515</v>
      </c>
      <c r="V255" s="9" t="s">
        <v>8501</v>
      </c>
      <c r="W255" s="4"/>
      <c r="AI255" s="4"/>
      <c r="AJ255" s="4"/>
      <c r="AK255" s="4"/>
    </row>
    <row r="256" spans="1:37" x14ac:dyDescent="0.2">
      <c r="A256" s="6" t="s">
        <v>6325</v>
      </c>
      <c r="B256" s="7" t="str">
        <f>VLOOKUP(Table36[[#This Row],[Full Name]], [1]!all_people5[#Data], 53, 0)</f>
        <v>Itzla</v>
      </c>
      <c r="C256" s="8" t="s">
        <v>6326</v>
      </c>
      <c r="D256" s="8" t="s">
        <v>6327</v>
      </c>
      <c r="E256" s="8" t="s">
        <v>521</v>
      </c>
      <c r="F256" s="8" t="s">
        <v>408</v>
      </c>
      <c r="G256" s="8" t="s">
        <v>526</v>
      </c>
      <c r="H256" s="8" t="s">
        <v>2525</v>
      </c>
      <c r="I256" s="7" t="str">
        <f>VLOOKUP(Table36[[#This Row],[Reports to Person]], [1]!all_people[#All], 2, 0)</f>
        <v>476546192</v>
      </c>
      <c r="J256" s="8" t="s">
        <v>8992</v>
      </c>
      <c r="K256" s="8" t="str">
        <f>VLOOKUP(Table36[[#This Row],[Works for Corrected Majority]],[1]!Table1[#Data],2,0)</f>
        <v>476548968</v>
      </c>
      <c r="L256" s="8" t="s">
        <v>8992</v>
      </c>
      <c r="M256" s="7" t="str">
        <f>VLOOKUP(Table36[[#This Row],[Works for Group -OLD]], [1]!all_groups[#All], 2, 0)</f>
        <v>476548968</v>
      </c>
      <c r="N256" s="6" t="s">
        <v>63</v>
      </c>
      <c r="O256" s="6" t="s">
        <v>62</v>
      </c>
      <c r="P256" s="6" t="s">
        <v>69</v>
      </c>
      <c r="Q256" s="7"/>
      <c r="R256" s="9" t="s">
        <v>8996</v>
      </c>
      <c r="S256" s="9" t="s">
        <v>8994</v>
      </c>
      <c r="T256" s="9" t="s">
        <v>8952</v>
      </c>
      <c r="U256" s="9" t="s">
        <v>8507</v>
      </c>
      <c r="V256" s="9" t="s">
        <v>8501</v>
      </c>
      <c r="W256" s="4"/>
      <c r="AI256" s="4"/>
      <c r="AJ256" s="4"/>
      <c r="AK256" s="4"/>
    </row>
    <row r="257" spans="1:37" x14ac:dyDescent="0.2">
      <c r="A257" s="6" t="s">
        <v>6307</v>
      </c>
      <c r="B257" s="7" t="str">
        <f>VLOOKUP(Table36[[#This Row],[Full Name]], [1]!all_people5[#Data], 53, 0)</f>
        <v>Mole</v>
      </c>
      <c r="C257" s="8" t="s">
        <v>6308</v>
      </c>
      <c r="D257" s="8" t="s">
        <v>6309</v>
      </c>
      <c r="E257" s="8" t="s">
        <v>434</v>
      </c>
      <c r="F257" s="8" t="s">
        <v>408</v>
      </c>
      <c r="G257" s="8" t="s">
        <v>526</v>
      </c>
      <c r="H257" s="8" t="s">
        <v>2525</v>
      </c>
      <c r="I257" s="7" t="str">
        <f>VLOOKUP(Table36[[#This Row],[Reports to Person]], [1]!all_people[#All], 2, 0)</f>
        <v>476546192</v>
      </c>
      <c r="J257" s="8" t="s">
        <v>8992</v>
      </c>
      <c r="K257" s="8" t="str">
        <f>VLOOKUP(Table36[[#This Row],[Works for Corrected Majority]],[1]!Table1[#Data],2,0)</f>
        <v>476548968</v>
      </c>
      <c r="L257" s="8" t="s">
        <v>8992</v>
      </c>
      <c r="M257" s="7" t="str">
        <f>VLOOKUP(Table36[[#This Row],[Works for Group -OLD]], [1]!all_groups[#All], 2, 0)</f>
        <v>476548968</v>
      </c>
      <c r="N257" s="6" t="s">
        <v>63</v>
      </c>
      <c r="O257" s="6" t="s">
        <v>62</v>
      </c>
      <c r="P257" s="6" t="s">
        <v>69</v>
      </c>
      <c r="Q257" s="7"/>
      <c r="R257" s="9" t="s">
        <v>8997</v>
      </c>
      <c r="S257" s="9" t="s">
        <v>8994</v>
      </c>
      <c r="T257" s="9" t="s">
        <v>8952</v>
      </c>
      <c r="U257" s="9" t="s">
        <v>8515</v>
      </c>
      <c r="V257" s="9" t="s">
        <v>8501</v>
      </c>
      <c r="W257" s="4"/>
      <c r="AI257" s="4"/>
      <c r="AJ257" s="4"/>
      <c r="AK257" s="4"/>
    </row>
    <row r="258" spans="1:37" x14ac:dyDescent="0.2">
      <c r="A258" s="6" t="s">
        <v>6296</v>
      </c>
      <c r="B258" s="7" t="str">
        <f>VLOOKUP(Table36[[#This Row],[Full Name]], [1]!all_people5[#Data], 53, 0)</f>
        <v>Meyer</v>
      </c>
      <c r="C258" s="8" t="s">
        <v>6297</v>
      </c>
      <c r="D258" s="8" t="s">
        <v>4603</v>
      </c>
      <c r="E258" s="8" t="s">
        <v>6163</v>
      </c>
      <c r="F258" s="8" t="s">
        <v>408</v>
      </c>
      <c r="G258" s="8" t="s">
        <v>526</v>
      </c>
      <c r="H258" s="8" t="s">
        <v>8998</v>
      </c>
      <c r="I258" s="7" t="str">
        <f>VLOOKUP(Table36[[#This Row],[Reports to Person]], [1]!all_people[#All], 2, 0)</f>
        <v>476545666</v>
      </c>
      <c r="J258" s="8" t="s">
        <v>8999</v>
      </c>
      <c r="K258" s="8" t="str">
        <f>VLOOKUP(Table36[[#This Row],[Works for Corrected Majority]],[1]!Table1[#Data],2,0)</f>
        <v>476548972</v>
      </c>
      <c r="L258" s="8" t="s">
        <v>8999</v>
      </c>
      <c r="M258" s="7" t="str">
        <f>VLOOKUP(Table36[[#This Row],[Works for Group -OLD]], [1]!all_groups[#All], 2, 0)</f>
        <v>476548972</v>
      </c>
      <c r="N258" s="6" t="s">
        <v>63</v>
      </c>
      <c r="O258" s="6" t="s">
        <v>62</v>
      </c>
      <c r="P258" s="6" t="s">
        <v>69</v>
      </c>
      <c r="Q258" s="7"/>
      <c r="R258" s="9" t="s">
        <v>9000</v>
      </c>
      <c r="S258" s="9" t="s">
        <v>9001</v>
      </c>
      <c r="T258" s="9" t="s">
        <v>9002</v>
      </c>
      <c r="U258" s="9" t="s">
        <v>8940</v>
      </c>
      <c r="V258" s="9" t="s">
        <v>8501</v>
      </c>
      <c r="W258" s="4"/>
      <c r="AI258" s="4"/>
      <c r="AJ258" s="4"/>
      <c r="AK258" s="4"/>
    </row>
    <row r="259" spans="1:37" x14ac:dyDescent="0.2">
      <c r="A259" s="6" t="s">
        <v>5104</v>
      </c>
      <c r="B259" s="7" t="str">
        <f>VLOOKUP(Table36[[#This Row],[Full Name]], [1]!all_people5[#Data], 53, 0)</f>
        <v>Lang</v>
      </c>
      <c r="C259" s="8" t="s">
        <v>5105</v>
      </c>
      <c r="D259" s="8" t="s">
        <v>5106</v>
      </c>
      <c r="E259" s="8" t="s">
        <v>827</v>
      </c>
      <c r="F259" s="8" t="s">
        <v>408</v>
      </c>
      <c r="G259" s="8" t="s">
        <v>526</v>
      </c>
      <c r="H259" s="8" t="s">
        <v>8998</v>
      </c>
      <c r="I259" s="7" t="str">
        <f>VLOOKUP(Table36[[#This Row],[Reports to Person]], [1]!all_people[#All], 2, 0)</f>
        <v>476545666</v>
      </c>
      <c r="J259" s="8" t="s">
        <v>8999</v>
      </c>
      <c r="K259" s="8" t="str">
        <f>VLOOKUP(Table36[[#This Row],[Works for Corrected Majority]],[1]!Table1[#Data],2,0)</f>
        <v>476548972</v>
      </c>
      <c r="L259" s="8" t="s">
        <v>8999</v>
      </c>
      <c r="M259" s="7" t="str">
        <f>VLOOKUP(Table36[[#This Row],[Works for Group -OLD]], [1]!all_groups[#All], 2, 0)</f>
        <v>476548972</v>
      </c>
      <c r="N259" s="6" t="s">
        <v>63</v>
      </c>
      <c r="O259" s="6" t="s">
        <v>62</v>
      </c>
      <c r="P259" s="6" t="s">
        <v>69</v>
      </c>
      <c r="Q259" s="7"/>
      <c r="R259" s="9" t="s">
        <v>9003</v>
      </c>
      <c r="S259" s="9" t="s">
        <v>9001</v>
      </c>
      <c r="T259" s="9" t="s">
        <v>9002</v>
      </c>
      <c r="U259" s="9" t="s">
        <v>8709</v>
      </c>
      <c r="V259" s="9" t="s">
        <v>8501</v>
      </c>
      <c r="W259" s="4"/>
      <c r="AI259" s="4"/>
      <c r="AJ259" s="4"/>
      <c r="AK259" s="4"/>
    </row>
    <row r="260" spans="1:37" x14ac:dyDescent="0.2">
      <c r="A260" s="6" t="s">
        <v>5088</v>
      </c>
      <c r="B260" s="7" t="str">
        <f>VLOOKUP(Table36[[#This Row],[Full Name]], [1]!all_people5[#Data], 53, 0)</f>
        <v>Decarmine-nucci</v>
      </c>
      <c r="C260" s="8" t="s">
        <v>5089</v>
      </c>
      <c r="D260" s="8" t="s">
        <v>5090</v>
      </c>
      <c r="E260" s="8" t="s">
        <v>827</v>
      </c>
      <c r="F260" s="8" t="s">
        <v>408</v>
      </c>
      <c r="G260" s="8" t="s">
        <v>526</v>
      </c>
      <c r="H260" s="8" t="s">
        <v>8998</v>
      </c>
      <c r="I260" s="7" t="str">
        <f>VLOOKUP(Table36[[#This Row],[Reports to Person]], [1]!all_people[#All], 2, 0)</f>
        <v>476545666</v>
      </c>
      <c r="J260" s="8" t="s">
        <v>8999</v>
      </c>
      <c r="K260" s="8" t="str">
        <f>VLOOKUP(Table36[[#This Row],[Works for Corrected Majority]],[1]!Table1[#Data],2,0)</f>
        <v>476548972</v>
      </c>
      <c r="L260" s="8" t="s">
        <v>8999</v>
      </c>
      <c r="M260" s="7" t="str">
        <f>VLOOKUP(Table36[[#This Row],[Works for Group -OLD]], [1]!all_groups[#All], 2, 0)</f>
        <v>476548972</v>
      </c>
      <c r="N260" s="6" t="s">
        <v>63</v>
      </c>
      <c r="O260" s="6" t="s">
        <v>62</v>
      </c>
      <c r="P260" s="6" t="s">
        <v>69</v>
      </c>
      <c r="Q260" s="7"/>
      <c r="R260" s="9" t="s">
        <v>9004</v>
      </c>
      <c r="S260" s="9" t="s">
        <v>9001</v>
      </c>
      <c r="T260" s="9" t="s">
        <v>9002</v>
      </c>
      <c r="U260" s="9" t="s">
        <v>8709</v>
      </c>
      <c r="V260" s="9" t="s">
        <v>8501</v>
      </c>
      <c r="W260" s="4"/>
      <c r="AI260" s="4"/>
      <c r="AJ260" s="4"/>
      <c r="AK260" s="4"/>
    </row>
    <row r="261" spans="1:37" x14ac:dyDescent="0.2">
      <c r="A261" s="6" t="s">
        <v>8247</v>
      </c>
      <c r="B261" s="7" t="str">
        <f>VLOOKUP(Table36[[#This Row],[Full Name]], [1]!all_people5[#Data], 53, 0)</f>
        <v>Wirth</v>
      </c>
      <c r="C261" s="8" t="s">
        <v>8248</v>
      </c>
      <c r="D261" s="8" t="s">
        <v>8249</v>
      </c>
      <c r="E261" s="8" t="s">
        <v>135</v>
      </c>
      <c r="F261" s="8" t="s">
        <v>408</v>
      </c>
      <c r="G261" s="8" t="s">
        <v>526</v>
      </c>
      <c r="H261" s="8" t="s">
        <v>8998</v>
      </c>
      <c r="I261" s="7" t="str">
        <f>VLOOKUP(Table36[[#This Row],[Reports to Person]], [1]!all_people[#All], 2, 0)</f>
        <v>476545666</v>
      </c>
      <c r="J261" s="8" t="s">
        <v>8999</v>
      </c>
      <c r="K261" s="8" t="str">
        <f>VLOOKUP(Table36[[#This Row],[Works for Corrected Majority]],[1]!Table1[#Data],2,0)</f>
        <v>476548972</v>
      </c>
      <c r="L261" s="8" t="s">
        <v>8999</v>
      </c>
      <c r="M261" s="7" t="str">
        <f>VLOOKUP(Table36[[#This Row],[Works for Group -OLD]], [1]!all_groups[#All], 2, 0)</f>
        <v>476548972</v>
      </c>
      <c r="N261" s="6" t="s">
        <v>63</v>
      </c>
      <c r="O261" s="6" t="s">
        <v>62</v>
      </c>
      <c r="P261" s="6" t="s">
        <v>69</v>
      </c>
      <c r="Q261" s="7"/>
      <c r="R261" s="9" t="s">
        <v>9005</v>
      </c>
      <c r="S261" s="9" t="s">
        <v>9001</v>
      </c>
      <c r="T261" s="9" t="s">
        <v>9002</v>
      </c>
      <c r="U261" s="9" t="s">
        <v>8625</v>
      </c>
      <c r="V261" s="9" t="s">
        <v>8501</v>
      </c>
      <c r="W261" s="4"/>
      <c r="AI261" s="4"/>
      <c r="AJ261" s="4"/>
      <c r="AK261" s="4"/>
    </row>
    <row r="262" spans="1:37" x14ac:dyDescent="0.2">
      <c r="A262" s="6" t="s">
        <v>6237</v>
      </c>
      <c r="B262" s="7" t="str">
        <f>VLOOKUP(Table36[[#This Row],[Full Name]], [1]!all_people5[#Data], 53, 0)</f>
        <v>Schnell</v>
      </c>
      <c r="C262" s="8" t="s">
        <v>6238</v>
      </c>
      <c r="D262" s="8" t="s">
        <v>6239</v>
      </c>
      <c r="E262" s="8" t="s">
        <v>6240</v>
      </c>
      <c r="F262" s="8" t="s">
        <v>408</v>
      </c>
      <c r="G262" s="8" t="s">
        <v>526</v>
      </c>
      <c r="H262" s="8" t="s">
        <v>8998</v>
      </c>
      <c r="I262" s="7" t="str">
        <f>VLOOKUP(Table36[[#This Row],[Reports to Person]], [1]!all_people[#All], 2, 0)</f>
        <v>476545666</v>
      </c>
      <c r="J262" s="8" t="s">
        <v>8999</v>
      </c>
      <c r="K262" s="8" t="str">
        <f>VLOOKUP(Table36[[#This Row],[Works for Corrected Majority]],[1]!Table1[#Data],2,0)</f>
        <v>476548972</v>
      </c>
      <c r="L262" s="8" t="s">
        <v>8999</v>
      </c>
      <c r="M262" s="7" t="str">
        <f>VLOOKUP(Table36[[#This Row],[Works for Group -OLD]], [1]!all_groups[#All], 2, 0)</f>
        <v>476548972</v>
      </c>
      <c r="N262" s="6" t="s">
        <v>63</v>
      </c>
      <c r="O262" s="6" t="s">
        <v>62</v>
      </c>
      <c r="P262" s="6" t="s">
        <v>69</v>
      </c>
      <c r="Q262" s="7"/>
      <c r="R262" s="9" t="s">
        <v>9006</v>
      </c>
      <c r="S262" s="9" t="s">
        <v>9001</v>
      </c>
      <c r="T262" s="9" t="s">
        <v>9002</v>
      </c>
      <c r="U262" s="9" t="s">
        <v>9007</v>
      </c>
      <c r="V262" s="9" t="s">
        <v>8501</v>
      </c>
      <c r="W262" s="4"/>
      <c r="AI262" s="4"/>
      <c r="AJ262" s="4"/>
      <c r="AK262" s="4"/>
    </row>
    <row r="263" spans="1:37" x14ac:dyDescent="0.2">
      <c r="A263" s="6" t="s">
        <v>5030</v>
      </c>
      <c r="B263" s="7" t="str">
        <f>VLOOKUP(Table36[[#This Row],[Full Name]], [1]!all_people5[#Data], 53, 0)</f>
        <v>Bennardo</v>
      </c>
      <c r="C263" s="8" t="s">
        <v>5031</v>
      </c>
      <c r="D263" s="8" t="s">
        <v>5032</v>
      </c>
      <c r="E263" s="8" t="s">
        <v>426</v>
      </c>
      <c r="F263" s="8" t="s">
        <v>408</v>
      </c>
      <c r="G263" s="8" t="s">
        <v>526</v>
      </c>
      <c r="H263" s="8" t="s">
        <v>8998</v>
      </c>
      <c r="I263" s="7" t="str">
        <f>VLOOKUP(Table36[[#This Row],[Reports to Person]], [1]!all_people[#All], 2, 0)</f>
        <v>476545666</v>
      </c>
      <c r="J263" s="8" t="s">
        <v>8999</v>
      </c>
      <c r="K263" s="8" t="str">
        <f>VLOOKUP(Table36[[#This Row],[Works for Corrected Majority]],[1]!Table1[#Data],2,0)</f>
        <v>476548972</v>
      </c>
      <c r="L263" s="8" t="s">
        <v>8999</v>
      </c>
      <c r="M263" s="7" t="str">
        <f>VLOOKUP(Table36[[#This Row],[Works for Group -OLD]], [1]!all_groups[#All], 2, 0)</f>
        <v>476548972</v>
      </c>
      <c r="N263" s="6" t="s">
        <v>63</v>
      </c>
      <c r="O263" s="6" t="s">
        <v>62</v>
      </c>
      <c r="P263" s="6" t="s">
        <v>69</v>
      </c>
      <c r="Q263" s="7"/>
      <c r="R263" s="9" t="s">
        <v>9008</v>
      </c>
      <c r="S263" s="9" t="s">
        <v>9001</v>
      </c>
      <c r="T263" s="9" t="s">
        <v>9002</v>
      </c>
      <c r="U263" s="9" t="s">
        <v>8549</v>
      </c>
      <c r="V263" s="9" t="s">
        <v>8501</v>
      </c>
      <c r="W263" s="4"/>
      <c r="AI263" s="4"/>
      <c r="AJ263" s="4"/>
      <c r="AK263" s="4"/>
    </row>
    <row r="264" spans="1:37" x14ac:dyDescent="0.2">
      <c r="A264" s="6" t="s">
        <v>5014</v>
      </c>
      <c r="B264" s="7" t="str">
        <f>VLOOKUP(Table36[[#This Row],[Full Name]], [1]!all_people5[#Data], 53, 0)</f>
        <v>Caroppoli</v>
      </c>
      <c r="C264" s="8" t="s">
        <v>5015</v>
      </c>
      <c r="D264" s="8" t="s">
        <v>5016</v>
      </c>
      <c r="E264" s="8" t="s">
        <v>624</v>
      </c>
      <c r="F264" s="8" t="s">
        <v>408</v>
      </c>
      <c r="G264" s="8" t="s">
        <v>526</v>
      </c>
      <c r="H264" s="8" t="s">
        <v>8998</v>
      </c>
      <c r="I264" s="7" t="str">
        <f>VLOOKUP(Table36[[#This Row],[Reports to Person]], [1]!all_people[#All], 2, 0)</f>
        <v>476545666</v>
      </c>
      <c r="J264" s="8" t="s">
        <v>8999</v>
      </c>
      <c r="K264" s="8" t="str">
        <f>VLOOKUP(Table36[[#This Row],[Works for Corrected Majority]],[1]!Table1[#Data],2,0)</f>
        <v>476548972</v>
      </c>
      <c r="L264" s="8" t="s">
        <v>8999</v>
      </c>
      <c r="M264" s="7" t="str">
        <f>VLOOKUP(Table36[[#This Row],[Works for Group -OLD]], [1]!all_groups[#All], 2, 0)</f>
        <v>476548972</v>
      </c>
      <c r="N264" s="6" t="s">
        <v>63</v>
      </c>
      <c r="O264" s="6" t="s">
        <v>62</v>
      </c>
      <c r="P264" s="6" t="s">
        <v>69</v>
      </c>
      <c r="Q264" s="7"/>
      <c r="R264" s="9" t="s">
        <v>9009</v>
      </c>
      <c r="S264" s="9" t="s">
        <v>9001</v>
      </c>
      <c r="T264" s="9" t="s">
        <v>9002</v>
      </c>
      <c r="U264" s="9" t="s">
        <v>8606</v>
      </c>
      <c r="V264" s="9" t="s">
        <v>8501</v>
      </c>
      <c r="W264" s="4"/>
      <c r="AI264" s="4"/>
      <c r="AJ264" s="4"/>
      <c r="AK264" s="4"/>
    </row>
    <row r="265" spans="1:37" x14ac:dyDescent="0.2">
      <c r="A265" s="6" t="s">
        <v>5003</v>
      </c>
      <c r="B265" s="7" t="str">
        <f>VLOOKUP(Table36[[#This Row],[Full Name]], [1]!all_people5[#Data], 53, 0)</f>
        <v>Mueller</v>
      </c>
      <c r="C265" s="8" t="s">
        <v>5004</v>
      </c>
      <c r="D265" s="8" t="s">
        <v>1282</v>
      </c>
      <c r="E265" s="8" t="s">
        <v>2238</v>
      </c>
      <c r="F265" s="8" t="s">
        <v>408</v>
      </c>
      <c r="G265" s="8" t="s">
        <v>407</v>
      </c>
      <c r="H265" s="8" t="s">
        <v>8998</v>
      </c>
      <c r="I265" s="7" t="str">
        <f>VLOOKUP(Table36[[#This Row],[Reports to Person]], [1]!all_people[#All], 2, 0)</f>
        <v>476545666</v>
      </c>
      <c r="J265" s="8" t="s">
        <v>8999</v>
      </c>
      <c r="K265" s="8" t="str">
        <f>VLOOKUP(Table36[[#This Row],[Works for Corrected Majority]],[1]!Table1[#Data],2,0)</f>
        <v>476548972</v>
      </c>
      <c r="L265" s="8" t="s">
        <v>8999</v>
      </c>
      <c r="M265" s="7" t="str">
        <f>VLOOKUP(Table36[[#This Row],[Works for Group -OLD]], [1]!all_groups[#All], 2, 0)</f>
        <v>476548972</v>
      </c>
      <c r="N265" s="6" t="s">
        <v>63</v>
      </c>
      <c r="O265" s="6" t="s">
        <v>62</v>
      </c>
      <c r="P265" s="6" t="s">
        <v>69</v>
      </c>
      <c r="Q265" s="7"/>
      <c r="R265" s="9" t="s">
        <v>9010</v>
      </c>
      <c r="S265" s="9" t="s">
        <v>9001</v>
      </c>
      <c r="T265" s="9" t="s">
        <v>8512</v>
      </c>
      <c r="U265" s="9" t="s">
        <v>9011</v>
      </c>
      <c r="V265" s="9" t="s">
        <v>8501</v>
      </c>
      <c r="W265" s="4"/>
      <c r="AI265" s="4"/>
      <c r="AJ265" s="4"/>
      <c r="AK265" s="4"/>
    </row>
    <row r="266" spans="1:37" x14ac:dyDescent="0.2">
      <c r="A266" s="6" t="s">
        <v>808</v>
      </c>
      <c r="B266" s="7" t="e">
        <f>VLOOKUP(Table36[[#This Row],[Full Name]], [1]!all_people5[#Data], 53, 0)</f>
        <v>#N/A</v>
      </c>
      <c r="C266" s="8" t="s">
        <v>809</v>
      </c>
      <c r="D266" s="8" t="s">
        <v>810</v>
      </c>
      <c r="E266" s="8" t="s">
        <v>811</v>
      </c>
      <c r="F266" s="8" t="s">
        <v>408</v>
      </c>
      <c r="G266" s="8" t="s">
        <v>526</v>
      </c>
      <c r="H266" s="8" t="s">
        <v>9012</v>
      </c>
      <c r="I266" s="7" t="str">
        <f>VLOOKUP(Table36[[#This Row],[Reports to Person]], [1]!all_people[#All], 2, 0)</f>
        <v>979141960</v>
      </c>
      <c r="J266" s="8" t="s">
        <v>9013</v>
      </c>
      <c r="K266" s="8" t="str">
        <f>VLOOKUP(Table36[[#This Row],[Works for Corrected Majority]],[1]!Table1[#Data],2,0)</f>
        <v>997337587</v>
      </c>
      <c r="L266" s="8" t="s">
        <v>9013</v>
      </c>
      <c r="M266" s="7" t="str">
        <f>VLOOKUP(Table36[[#This Row],[Works for Group -OLD]], [1]!all_groups[#All], 2, 0)</f>
        <v>997337587</v>
      </c>
      <c r="N266" s="6" t="s">
        <v>63</v>
      </c>
      <c r="O266" s="6" t="s">
        <v>62</v>
      </c>
      <c r="P266" s="6" t="s">
        <v>69</v>
      </c>
      <c r="Q266" s="7"/>
      <c r="R266" s="9" t="s">
        <v>9014</v>
      </c>
      <c r="S266" s="9" t="s">
        <v>9015</v>
      </c>
      <c r="T266" s="9" t="s">
        <v>9016</v>
      </c>
      <c r="U266" s="9" t="s">
        <v>9017</v>
      </c>
      <c r="V266" s="9" t="s">
        <v>8501</v>
      </c>
      <c r="W266" s="4"/>
      <c r="AI266" s="4"/>
      <c r="AJ266" s="4"/>
      <c r="AK266" s="4"/>
    </row>
    <row r="267" spans="1:37" x14ac:dyDescent="0.2">
      <c r="A267" s="6" t="s">
        <v>803</v>
      </c>
      <c r="B267" s="7" t="e">
        <f>VLOOKUP(Table36[[#This Row],[Full Name]], [1]!all_people5[#Data], 53, 0)</f>
        <v>#N/A</v>
      </c>
      <c r="C267" s="8" t="s">
        <v>804</v>
      </c>
      <c r="D267" s="8" t="s">
        <v>805</v>
      </c>
      <c r="E267" s="8" t="s">
        <v>426</v>
      </c>
      <c r="F267" s="8" t="s">
        <v>408</v>
      </c>
      <c r="G267" s="8" t="s">
        <v>526</v>
      </c>
      <c r="H267" s="8" t="s">
        <v>9012</v>
      </c>
      <c r="I267" s="7" t="str">
        <f>VLOOKUP(Table36[[#This Row],[Reports to Person]], [1]!all_people[#All], 2, 0)</f>
        <v>979141960</v>
      </c>
      <c r="J267" s="8" t="s">
        <v>9013</v>
      </c>
      <c r="K267" s="8" t="str">
        <f>VLOOKUP(Table36[[#This Row],[Works for Corrected Majority]],[1]!Table1[#Data],2,0)</f>
        <v>997337587</v>
      </c>
      <c r="L267" s="8" t="s">
        <v>9013</v>
      </c>
      <c r="M267" s="7" t="str">
        <f>VLOOKUP(Table36[[#This Row],[Works for Group -OLD]], [1]!all_groups[#All], 2, 0)</f>
        <v>997337587</v>
      </c>
      <c r="N267" s="6" t="s">
        <v>63</v>
      </c>
      <c r="O267" s="6" t="s">
        <v>62</v>
      </c>
      <c r="P267" s="6" t="s">
        <v>69</v>
      </c>
      <c r="Q267" s="7"/>
      <c r="R267" s="9" t="s">
        <v>9018</v>
      </c>
      <c r="S267" s="9" t="s">
        <v>9015</v>
      </c>
      <c r="T267" s="9" t="s">
        <v>9016</v>
      </c>
      <c r="U267" s="9" t="s">
        <v>8549</v>
      </c>
      <c r="V267" s="9" t="s">
        <v>8501</v>
      </c>
      <c r="W267" s="4"/>
      <c r="AI267" s="4"/>
      <c r="AJ267" s="4"/>
      <c r="AK267" s="4"/>
    </row>
    <row r="268" spans="1:37" x14ac:dyDescent="0.2">
      <c r="A268" s="6" t="s">
        <v>797</v>
      </c>
      <c r="B268" s="7" t="e">
        <f>VLOOKUP(Table36[[#This Row],[Full Name]], [1]!all_people5[#Data], 53, 0)</f>
        <v>#N/A</v>
      </c>
      <c r="C268" s="8" t="s">
        <v>798</v>
      </c>
      <c r="D268" s="8" t="s">
        <v>799</v>
      </c>
      <c r="E268" s="8" t="s">
        <v>800</v>
      </c>
      <c r="F268" s="8" t="s">
        <v>408</v>
      </c>
      <c r="G268" s="8" t="s">
        <v>526</v>
      </c>
      <c r="H268" s="8" t="s">
        <v>9012</v>
      </c>
      <c r="I268" s="7" t="str">
        <f>VLOOKUP(Table36[[#This Row],[Reports to Person]], [1]!all_people[#All], 2, 0)</f>
        <v>979141960</v>
      </c>
      <c r="J268" s="8" t="s">
        <v>9013</v>
      </c>
      <c r="K268" s="8" t="str">
        <f>VLOOKUP(Table36[[#This Row],[Works for Corrected Majority]],[1]!Table1[#Data],2,0)</f>
        <v>997337587</v>
      </c>
      <c r="L268" s="8" t="s">
        <v>9013</v>
      </c>
      <c r="M268" s="7" t="str">
        <f>VLOOKUP(Table36[[#This Row],[Works for Group -OLD]], [1]!all_groups[#All], 2, 0)</f>
        <v>997337587</v>
      </c>
      <c r="N268" s="6" t="s">
        <v>63</v>
      </c>
      <c r="O268" s="6" t="s">
        <v>62</v>
      </c>
      <c r="P268" s="6" t="s">
        <v>69</v>
      </c>
      <c r="Q268" s="7"/>
      <c r="R268" s="9" t="s">
        <v>9019</v>
      </c>
      <c r="S268" s="9" t="s">
        <v>9015</v>
      </c>
      <c r="T268" s="9" t="s">
        <v>9016</v>
      </c>
      <c r="U268" s="9" t="s">
        <v>9020</v>
      </c>
      <c r="V268" s="9" t="s">
        <v>8501</v>
      </c>
      <c r="W268" s="4"/>
      <c r="AI268" s="4"/>
      <c r="AJ268" s="4"/>
      <c r="AK268" s="4"/>
    </row>
    <row r="269" spans="1:37" x14ac:dyDescent="0.2">
      <c r="A269" s="6" t="s">
        <v>792</v>
      </c>
      <c r="B269" s="7" t="e">
        <f>VLOOKUP(Table36[[#This Row],[Full Name]], [1]!all_people5[#Data], 53, 0)</f>
        <v>#N/A</v>
      </c>
      <c r="C269" s="8" t="s">
        <v>793</v>
      </c>
      <c r="D269" s="8" t="s">
        <v>794</v>
      </c>
      <c r="E269" s="8" t="s">
        <v>440</v>
      </c>
      <c r="F269" s="8" t="s">
        <v>408</v>
      </c>
      <c r="G269" s="8" t="s">
        <v>526</v>
      </c>
      <c r="H269" s="8" t="s">
        <v>9012</v>
      </c>
      <c r="I269" s="7" t="str">
        <f>VLOOKUP(Table36[[#This Row],[Reports to Person]], [1]!all_people[#All], 2, 0)</f>
        <v>979141960</v>
      </c>
      <c r="J269" s="8" t="s">
        <v>9013</v>
      </c>
      <c r="K269" s="8" t="str">
        <f>VLOOKUP(Table36[[#This Row],[Works for Corrected Majority]],[1]!Table1[#Data],2,0)</f>
        <v>997337587</v>
      </c>
      <c r="L269" s="8" t="s">
        <v>9013</v>
      </c>
      <c r="M269" s="7" t="str">
        <f>VLOOKUP(Table36[[#This Row],[Works for Group -OLD]], [1]!all_groups[#All], 2, 0)</f>
        <v>997337587</v>
      </c>
      <c r="N269" s="6" t="s">
        <v>63</v>
      </c>
      <c r="O269" s="6" t="s">
        <v>62</v>
      </c>
      <c r="P269" s="6" t="s">
        <v>69</v>
      </c>
      <c r="Q269" s="7"/>
      <c r="R269" s="9" t="s">
        <v>9021</v>
      </c>
      <c r="S269" s="9" t="s">
        <v>9015</v>
      </c>
      <c r="T269" s="9" t="s">
        <v>9016</v>
      </c>
      <c r="U269" s="9" t="s">
        <v>8590</v>
      </c>
      <c r="V269" s="9" t="s">
        <v>8501</v>
      </c>
      <c r="W269" s="4"/>
      <c r="AI269" s="4"/>
      <c r="AJ269" s="4"/>
      <c r="AK269" s="4"/>
    </row>
    <row r="270" spans="1:37" x14ac:dyDescent="0.2">
      <c r="A270" s="6" t="s">
        <v>4857</v>
      </c>
      <c r="B270" s="7" t="str">
        <f>VLOOKUP(Table36[[#This Row],[Full Name]], [1]!all_people5[#Data], 53, 0)</f>
        <v>Finol</v>
      </c>
      <c r="C270" s="8" t="s">
        <v>4858</v>
      </c>
      <c r="D270" s="8" t="s">
        <v>4859</v>
      </c>
      <c r="E270" s="8" t="s">
        <v>426</v>
      </c>
      <c r="F270" s="8" t="s">
        <v>408</v>
      </c>
      <c r="G270" s="8" t="s">
        <v>526</v>
      </c>
      <c r="H270" s="8" t="s">
        <v>9022</v>
      </c>
      <c r="I270" s="7"/>
      <c r="J270" s="8" t="s">
        <v>9023</v>
      </c>
      <c r="K270" s="8" t="e">
        <f>VLOOKUP(Table36[[#This Row],[Works for Corrected Majority]],[1]!Table1[#Data],2,0)</f>
        <v>#N/A</v>
      </c>
      <c r="L270" s="8" t="s">
        <v>9023</v>
      </c>
      <c r="M270" s="7" t="e">
        <f>VLOOKUP(Table36[[#This Row],[Works for Group -OLD]], [1]!all_groups[#All], 2, 0)</f>
        <v>#N/A</v>
      </c>
      <c r="N270" s="6" t="s">
        <v>63</v>
      </c>
      <c r="O270" s="6" t="s">
        <v>62</v>
      </c>
      <c r="P270" s="6" t="s">
        <v>69</v>
      </c>
      <c r="Q270" s="7"/>
      <c r="R270" s="9" t="s">
        <v>9024</v>
      </c>
      <c r="S270" s="9" t="s">
        <v>9025</v>
      </c>
      <c r="T270" s="9" t="s">
        <v>8842</v>
      </c>
      <c r="U270" s="9" t="s">
        <v>8549</v>
      </c>
      <c r="V270" s="9" t="s">
        <v>8501</v>
      </c>
      <c r="W270" s="4"/>
      <c r="AI270" s="4"/>
      <c r="AJ270" s="4"/>
      <c r="AK270" s="4"/>
    </row>
    <row r="271" spans="1:37" x14ac:dyDescent="0.2">
      <c r="A271" s="6" t="s">
        <v>2688</v>
      </c>
      <c r="B271" s="7" t="str">
        <f>VLOOKUP(Table36[[#This Row],[Full Name]], [1]!all_people5[#Data], 53, 0)</f>
        <v>Reyes</v>
      </c>
      <c r="C271" s="8" t="s">
        <v>2689</v>
      </c>
      <c r="D271" s="8" t="s">
        <v>2690</v>
      </c>
      <c r="E271" s="8" t="s">
        <v>1051</v>
      </c>
      <c r="F271" s="8" t="s">
        <v>408</v>
      </c>
      <c r="G271" s="8" t="s">
        <v>526</v>
      </c>
      <c r="H271" s="8" t="s">
        <v>9022</v>
      </c>
      <c r="I271" s="7"/>
      <c r="J271" s="8" t="s">
        <v>9023</v>
      </c>
      <c r="K271" s="8" t="e">
        <f>VLOOKUP(Table36[[#This Row],[Works for Corrected Majority]],[1]!Table1[#Data],2,0)</f>
        <v>#N/A</v>
      </c>
      <c r="L271" s="8" t="s">
        <v>9023</v>
      </c>
      <c r="M271" s="7" t="e">
        <f>VLOOKUP(Table36[[#This Row],[Works for Group -OLD]], [1]!all_groups[#All], 2, 0)</f>
        <v>#N/A</v>
      </c>
      <c r="N271" s="6" t="s">
        <v>63</v>
      </c>
      <c r="O271" s="6" t="s">
        <v>62</v>
      </c>
      <c r="P271" s="6" t="s">
        <v>69</v>
      </c>
      <c r="Q271" s="7"/>
      <c r="R271" s="9" t="s">
        <v>9026</v>
      </c>
      <c r="S271" s="9" t="s">
        <v>9025</v>
      </c>
      <c r="T271" s="9" t="s">
        <v>8842</v>
      </c>
      <c r="U271" s="9" t="s">
        <v>9027</v>
      </c>
      <c r="V271" s="9" t="s">
        <v>8501</v>
      </c>
      <c r="W271" s="4"/>
      <c r="AI271" s="4"/>
      <c r="AJ271" s="4"/>
      <c r="AK271" s="4"/>
    </row>
    <row r="272" spans="1:37" x14ac:dyDescent="0.2">
      <c r="A272" s="6" t="s">
        <v>3145</v>
      </c>
      <c r="B272" s="7" t="str">
        <f>VLOOKUP(Table36[[#This Row],[Full Name]], [1]!all_people5[#Data], 53, 0)</f>
        <v>Baez</v>
      </c>
      <c r="C272" s="8" t="s">
        <v>3146</v>
      </c>
      <c r="D272" s="8" t="s">
        <v>3147</v>
      </c>
      <c r="E272" s="8" t="s">
        <v>3148</v>
      </c>
      <c r="F272" s="8" t="s">
        <v>408</v>
      </c>
      <c r="G272" s="8" t="s">
        <v>526</v>
      </c>
      <c r="H272" s="8" t="s">
        <v>9022</v>
      </c>
      <c r="I272" s="7"/>
      <c r="J272" s="8" t="s">
        <v>9023</v>
      </c>
      <c r="K272" s="8" t="e">
        <f>VLOOKUP(Table36[[#This Row],[Works for Corrected Majority]],[1]!Table1[#Data],2,0)</f>
        <v>#N/A</v>
      </c>
      <c r="L272" s="8" t="s">
        <v>9023</v>
      </c>
      <c r="M272" s="7" t="e">
        <f>VLOOKUP(Table36[[#This Row],[Works for Group -OLD]], [1]!all_groups[#All], 2, 0)</f>
        <v>#N/A</v>
      </c>
      <c r="N272" s="6" t="s">
        <v>63</v>
      </c>
      <c r="O272" s="6" t="s">
        <v>62</v>
      </c>
      <c r="P272" s="6" t="s">
        <v>69</v>
      </c>
      <c r="Q272" s="7"/>
      <c r="R272" s="9" t="s">
        <v>9028</v>
      </c>
      <c r="S272" s="9" t="s">
        <v>9025</v>
      </c>
      <c r="T272" s="9" t="s">
        <v>8842</v>
      </c>
      <c r="U272" s="9" t="s">
        <v>9029</v>
      </c>
      <c r="V272" s="9" t="s">
        <v>8501</v>
      </c>
      <c r="W272" s="4"/>
      <c r="AI272" s="4"/>
      <c r="AJ272" s="4"/>
      <c r="AK272" s="4"/>
    </row>
    <row r="273" spans="1:37" x14ac:dyDescent="0.2">
      <c r="A273" s="6" t="s">
        <v>2693</v>
      </c>
      <c r="B273" s="7" t="str">
        <f>VLOOKUP(Table36[[#This Row],[Full Name]], [1]!all_people5[#Data], 53, 0)</f>
        <v>Matthew</v>
      </c>
      <c r="C273" s="8" t="s">
        <v>2694</v>
      </c>
      <c r="D273" s="8" t="s">
        <v>575</v>
      </c>
      <c r="E273" s="8" t="s">
        <v>2695</v>
      </c>
      <c r="F273" s="8" t="s">
        <v>408</v>
      </c>
      <c r="G273" s="8" t="s">
        <v>526</v>
      </c>
      <c r="H273" s="8" t="s">
        <v>9022</v>
      </c>
      <c r="I273" s="7"/>
      <c r="J273" s="8" t="s">
        <v>9023</v>
      </c>
      <c r="K273" s="8" t="e">
        <f>VLOOKUP(Table36[[#This Row],[Works for Corrected Majority]],[1]!Table1[#Data],2,0)</f>
        <v>#N/A</v>
      </c>
      <c r="L273" s="8" t="s">
        <v>9023</v>
      </c>
      <c r="M273" s="7" t="e">
        <f>VLOOKUP(Table36[[#This Row],[Works for Group -OLD]], [1]!all_groups[#All], 2, 0)</f>
        <v>#N/A</v>
      </c>
      <c r="N273" s="6" t="s">
        <v>63</v>
      </c>
      <c r="O273" s="6" t="s">
        <v>62</v>
      </c>
      <c r="P273" s="6" t="s">
        <v>69</v>
      </c>
      <c r="Q273" s="7"/>
      <c r="R273" s="9" t="s">
        <v>9030</v>
      </c>
      <c r="S273" s="9" t="s">
        <v>9025</v>
      </c>
      <c r="T273" s="9" t="s">
        <v>8842</v>
      </c>
      <c r="U273" s="9" t="s">
        <v>9031</v>
      </c>
      <c r="V273" s="9" t="s">
        <v>8501</v>
      </c>
      <c r="W273" s="4"/>
      <c r="AI273" s="4"/>
      <c r="AJ273" s="4"/>
      <c r="AK273" s="4"/>
    </row>
    <row r="274" spans="1:37" x14ac:dyDescent="0.2">
      <c r="A274" s="6" t="s">
        <v>2766</v>
      </c>
      <c r="B274" s="7" t="str">
        <f>VLOOKUP(Table36[[#This Row],[Full Name]], [1]!all_people5[#Data], 53, 0)</f>
        <v>Fox</v>
      </c>
      <c r="C274" s="8" t="s">
        <v>2762</v>
      </c>
      <c r="D274" s="8" t="s">
        <v>2206</v>
      </c>
      <c r="E274" s="8" t="s">
        <v>957</v>
      </c>
      <c r="F274" s="8" t="s">
        <v>408</v>
      </c>
      <c r="G274" s="8" t="s">
        <v>407</v>
      </c>
      <c r="H274" s="8" t="s">
        <v>9022</v>
      </c>
      <c r="I274" s="7"/>
      <c r="J274" s="8" t="s">
        <v>9023</v>
      </c>
      <c r="K274" s="8" t="e">
        <f>VLOOKUP(Table36[[#This Row],[Works for Corrected Majority]],[1]!Table1[#Data],2,0)</f>
        <v>#N/A</v>
      </c>
      <c r="L274" s="8" t="s">
        <v>9023</v>
      </c>
      <c r="M274" s="7" t="e">
        <f>VLOOKUP(Table36[[#This Row],[Works for Group -OLD]], [1]!all_groups[#All], 2, 0)</f>
        <v>#N/A</v>
      </c>
      <c r="N274" s="6" t="s">
        <v>63</v>
      </c>
      <c r="O274" s="6" t="s">
        <v>62</v>
      </c>
      <c r="P274" s="6" t="s">
        <v>69</v>
      </c>
      <c r="Q274" s="7"/>
      <c r="R274" s="9" t="s">
        <v>9032</v>
      </c>
      <c r="S274" s="9" t="s">
        <v>9025</v>
      </c>
      <c r="T274" s="9" t="s">
        <v>8512</v>
      </c>
      <c r="U274" s="9" t="s">
        <v>8630</v>
      </c>
      <c r="V274" s="9" t="s">
        <v>8501</v>
      </c>
      <c r="W274" s="4"/>
      <c r="AI274" s="4"/>
      <c r="AJ274" s="4"/>
      <c r="AK274" s="4"/>
    </row>
    <row r="275" spans="1:37" x14ac:dyDescent="0.2">
      <c r="A275" s="6" t="s">
        <v>4723</v>
      </c>
      <c r="B275" s="7" t="str">
        <f>VLOOKUP(Table36[[#This Row],[Full Name]], [1]!all_people5[#Data], 53, 0)</f>
        <v>Rondon-almonte</v>
      </c>
      <c r="C275" s="8" t="s">
        <v>4724</v>
      </c>
      <c r="D275" s="8" t="s">
        <v>4725</v>
      </c>
      <c r="E275" s="8" t="s">
        <v>1051</v>
      </c>
      <c r="F275" s="8" t="s">
        <v>408</v>
      </c>
      <c r="G275" s="8" t="s">
        <v>526</v>
      </c>
      <c r="H275" s="8" t="s">
        <v>9022</v>
      </c>
      <c r="I275" s="7"/>
      <c r="J275" s="8" t="s">
        <v>9023</v>
      </c>
      <c r="K275" s="8" t="e">
        <f>VLOOKUP(Table36[[#This Row],[Works for Corrected Majority]],[1]!Table1[#Data],2,0)</f>
        <v>#N/A</v>
      </c>
      <c r="L275" s="8" t="s">
        <v>9023</v>
      </c>
      <c r="M275" s="7" t="e">
        <f>VLOOKUP(Table36[[#This Row],[Works for Group -OLD]], [1]!all_groups[#All], 2, 0)</f>
        <v>#N/A</v>
      </c>
      <c r="N275" s="6" t="s">
        <v>63</v>
      </c>
      <c r="O275" s="6" t="s">
        <v>62</v>
      </c>
      <c r="P275" s="6" t="s">
        <v>69</v>
      </c>
      <c r="Q275" s="7"/>
      <c r="R275" s="9" t="s">
        <v>9033</v>
      </c>
      <c r="S275" s="9" t="s">
        <v>9025</v>
      </c>
      <c r="T275" s="9" t="s">
        <v>8842</v>
      </c>
      <c r="U275" s="9" t="s">
        <v>9027</v>
      </c>
      <c r="V275" s="9" t="s">
        <v>8501</v>
      </c>
      <c r="W275" s="4"/>
      <c r="AI275" s="4"/>
      <c r="AJ275" s="4"/>
      <c r="AK275" s="4"/>
    </row>
    <row r="276" spans="1:37" x14ac:dyDescent="0.2">
      <c r="A276" s="6" t="s">
        <v>4707</v>
      </c>
      <c r="B276" s="7" t="str">
        <f>VLOOKUP(Table36[[#This Row],[Full Name]], [1]!all_people5[#Data], 53, 0)</f>
        <v>Ferrari</v>
      </c>
      <c r="C276" s="8" t="s">
        <v>4708</v>
      </c>
      <c r="D276" s="8" t="s">
        <v>4709</v>
      </c>
      <c r="E276" s="8" t="s">
        <v>4710</v>
      </c>
      <c r="F276" s="8" t="s">
        <v>408</v>
      </c>
      <c r="G276" s="8" t="s">
        <v>526</v>
      </c>
      <c r="H276" s="8" t="s">
        <v>9022</v>
      </c>
      <c r="I276" s="7"/>
      <c r="J276" s="8" t="s">
        <v>9023</v>
      </c>
      <c r="K276" s="8" t="e">
        <f>VLOOKUP(Table36[[#This Row],[Works for Corrected Majority]],[1]!Table1[#Data],2,0)</f>
        <v>#N/A</v>
      </c>
      <c r="L276" s="8" t="s">
        <v>9023</v>
      </c>
      <c r="M276" s="7" t="e">
        <f>VLOOKUP(Table36[[#This Row],[Works for Group -OLD]], [1]!all_groups[#All], 2, 0)</f>
        <v>#N/A</v>
      </c>
      <c r="N276" s="6" t="s">
        <v>63</v>
      </c>
      <c r="O276" s="6" t="s">
        <v>62</v>
      </c>
      <c r="P276" s="6" t="s">
        <v>69</v>
      </c>
      <c r="Q276" s="7"/>
      <c r="R276" s="9" t="s">
        <v>9034</v>
      </c>
      <c r="S276" s="9" t="s">
        <v>9025</v>
      </c>
      <c r="T276" s="9" t="s">
        <v>8842</v>
      </c>
      <c r="U276" s="9" t="s">
        <v>9035</v>
      </c>
      <c r="V276" s="9" t="s">
        <v>8501</v>
      </c>
      <c r="W276" s="4"/>
      <c r="AI276" s="4"/>
      <c r="AJ276" s="4"/>
      <c r="AK276" s="4"/>
    </row>
    <row r="277" spans="1:37" x14ac:dyDescent="0.2">
      <c r="A277" s="6" t="s">
        <v>4684</v>
      </c>
      <c r="B277" s="7" t="str">
        <f>VLOOKUP(Table36[[#This Row],[Full Name]], [1]!all_people5[#Data], 53, 0)</f>
        <v>Munt</v>
      </c>
      <c r="C277" s="8" t="s">
        <v>4685</v>
      </c>
      <c r="D277" s="8" t="s">
        <v>4686</v>
      </c>
      <c r="E277" s="8" t="s">
        <v>624</v>
      </c>
      <c r="F277" s="8" t="s">
        <v>408</v>
      </c>
      <c r="G277" s="8" t="s">
        <v>526</v>
      </c>
      <c r="H277" s="8" t="s">
        <v>9022</v>
      </c>
      <c r="I277" s="7"/>
      <c r="J277" s="8" t="s">
        <v>9023</v>
      </c>
      <c r="K277" s="8" t="e">
        <f>VLOOKUP(Table36[[#This Row],[Works for Corrected Majority]],[1]!Table1[#Data],2,0)</f>
        <v>#N/A</v>
      </c>
      <c r="L277" s="8" t="s">
        <v>9023</v>
      </c>
      <c r="M277" s="7" t="e">
        <f>VLOOKUP(Table36[[#This Row],[Works for Group -OLD]], [1]!all_groups[#All], 2, 0)</f>
        <v>#N/A</v>
      </c>
      <c r="N277" s="6" t="s">
        <v>63</v>
      </c>
      <c r="O277" s="6" t="s">
        <v>62</v>
      </c>
      <c r="P277" s="6" t="s">
        <v>69</v>
      </c>
      <c r="Q277" s="7"/>
      <c r="R277" s="9" t="s">
        <v>9036</v>
      </c>
      <c r="S277" s="9" t="s">
        <v>9025</v>
      </c>
      <c r="T277" s="9" t="s">
        <v>8842</v>
      </c>
      <c r="U277" s="9" t="s">
        <v>8606</v>
      </c>
      <c r="V277" s="9" t="s">
        <v>8501</v>
      </c>
      <c r="W277" s="4"/>
      <c r="AI277" s="4"/>
      <c r="AJ277" s="4"/>
      <c r="AK277" s="4"/>
    </row>
    <row r="278" spans="1:37" x14ac:dyDescent="0.2">
      <c r="A278" s="6" t="s">
        <v>784</v>
      </c>
      <c r="B278" s="7" t="e">
        <f>VLOOKUP(Table36[[#This Row],[Full Name]], [1]!all_people5[#Data], 53, 0)</f>
        <v>#N/A</v>
      </c>
      <c r="C278" s="8" t="s">
        <v>785</v>
      </c>
      <c r="D278" s="8" t="s">
        <v>786</v>
      </c>
      <c r="E278" s="8" t="s">
        <v>787</v>
      </c>
      <c r="F278" s="8" t="s">
        <v>408</v>
      </c>
      <c r="G278" s="8" t="s">
        <v>526</v>
      </c>
      <c r="H278" s="8" t="s">
        <v>9022</v>
      </c>
      <c r="I278" s="7"/>
      <c r="J278" s="8" t="s">
        <v>9023</v>
      </c>
      <c r="K278" s="8" t="e">
        <f>VLOOKUP(Table36[[#This Row],[Works for Corrected Majority]],[1]!Table1[#Data],2,0)</f>
        <v>#N/A</v>
      </c>
      <c r="L278" s="8" t="s">
        <v>9023</v>
      </c>
      <c r="M278" s="7" t="e">
        <f>VLOOKUP(Table36[[#This Row],[Works for Group -OLD]], [1]!all_groups[#All], 2, 0)</f>
        <v>#N/A</v>
      </c>
      <c r="N278" s="6" t="s">
        <v>63</v>
      </c>
      <c r="O278" s="6" t="s">
        <v>62</v>
      </c>
      <c r="P278" s="6" t="s">
        <v>69</v>
      </c>
      <c r="Q278" s="7"/>
      <c r="R278" s="9" t="s">
        <v>9037</v>
      </c>
      <c r="S278" s="9" t="s">
        <v>9025</v>
      </c>
      <c r="T278" s="9" t="s">
        <v>8842</v>
      </c>
      <c r="U278" s="9" t="s">
        <v>9038</v>
      </c>
      <c r="V278" s="9" t="s">
        <v>8501</v>
      </c>
      <c r="W278" s="4"/>
      <c r="AI278" s="4"/>
      <c r="AJ278" s="4"/>
      <c r="AK278" s="4"/>
    </row>
    <row r="279" spans="1:37" x14ac:dyDescent="0.2">
      <c r="A279" s="6" t="s">
        <v>778</v>
      </c>
      <c r="B279" s="7" t="e">
        <f>VLOOKUP(Table36[[#This Row],[Full Name]], [1]!all_people5[#Data], 53, 0)</f>
        <v>#N/A</v>
      </c>
      <c r="C279" s="8" t="s">
        <v>779</v>
      </c>
      <c r="D279" s="8" t="s">
        <v>780</v>
      </c>
      <c r="E279" s="8" t="s">
        <v>781</v>
      </c>
      <c r="F279" s="8" t="s">
        <v>408</v>
      </c>
      <c r="G279" s="8" t="s">
        <v>526</v>
      </c>
      <c r="H279" s="8" t="s">
        <v>9022</v>
      </c>
      <c r="I279" s="7"/>
      <c r="J279" s="8" t="s">
        <v>9023</v>
      </c>
      <c r="K279" s="8" t="e">
        <f>VLOOKUP(Table36[[#This Row],[Works for Corrected Majority]],[1]!Table1[#Data],2,0)</f>
        <v>#N/A</v>
      </c>
      <c r="L279" s="8" t="s">
        <v>9023</v>
      </c>
      <c r="M279" s="7" t="e">
        <f>VLOOKUP(Table36[[#This Row],[Works for Group -OLD]], [1]!all_groups[#All], 2, 0)</f>
        <v>#N/A</v>
      </c>
      <c r="N279" s="6" t="s">
        <v>63</v>
      </c>
      <c r="O279" s="6" t="s">
        <v>62</v>
      </c>
      <c r="P279" s="6" t="s">
        <v>69</v>
      </c>
      <c r="Q279" s="7"/>
      <c r="R279" s="9" t="s">
        <v>9039</v>
      </c>
      <c r="S279" s="9" t="s">
        <v>9025</v>
      </c>
      <c r="T279" s="9" t="s">
        <v>8842</v>
      </c>
      <c r="U279" s="9" t="s">
        <v>8934</v>
      </c>
      <c r="V279" s="9" t="s">
        <v>8501</v>
      </c>
      <c r="W279" s="4"/>
      <c r="AI279" s="4"/>
      <c r="AJ279" s="4"/>
      <c r="AK279" s="4"/>
    </row>
    <row r="280" spans="1:37" x14ac:dyDescent="0.2">
      <c r="A280" s="6" t="s">
        <v>773</v>
      </c>
      <c r="B280" s="7" t="e">
        <f>VLOOKUP(Table36[[#This Row],[Full Name]], [1]!all_people5[#Data], 53, 0)</f>
        <v>#N/A</v>
      </c>
      <c r="C280" s="8" t="s">
        <v>774</v>
      </c>
      <c r="D280" s="8" t="s">
        <v>775</v>
      </c>
      <c r="E280" s="8" t="s">
        <v>521</v>
      </c>
      <c r="F280" s="8" t="s">
        <v>408</v>
      </c>
      <c r="G280" s="8" t="s">
        <v>526</v>
      </c>
      <c r="H280" s="8" t="s">
        <v>9022</v>
      </c>
      <c r="I280" s="7"/>
      <c r="J280" s="8" t="s">
        <v>9023</v>
      </c>
      <c r="K280" s="8" t="e">
        <f>VLOOKUP(Table36[[#This Row],[Works for Corrected Majority]],[1]!Table1[#Data],2,0)</f>
        <v>#N/A</v>
      </c>
      <c r="L280" s="8" t="s">
        <v>9023</v>
      </c>
      <c r="M280" s="7" t="e">
        <f>VLOOKUP(Table36[[#This Row],[Works for Group -OLD]], [1]!all_groups[#All], 2, 0)</f>
        <v>#N/A</v>
      </c>
      <c r="N280" s="6" t="s">
        <v>63</v>
      </c>
      <c r="O280" s="6" t="s">
        <v>62</v>
      </c>
      <c r="P280" s="6" t="s">
        <v>69</v>
      </c>
      <c r="Q280" s="7"/>
      <c r="R280" s="9" t="s">
        <v>9040</v>
      </c>
      <c r="S280" s="9" t="s">
        <v>9025</v>
      </c>
      <c r="T280" s="9" t="s">
        <v>8842</v>
      </c>
      <c r="U280" s="9" t="s">
        <v>8507</v>
      </c>
      <c r="V280" s="9" t="s">
        <v>8501</v>
      </c>
      <c r="W280" s="4"/>
      <c r="AI280" s="4"/>
      <c r="AJ280" s="4"/>
      <c r="AK280" s="4"/>
    </row>
    <row r="281" spans="1:37" x14ac:dyDescent="0.2">
      <c r="A281" s="6" t="s">
        <v>6010</v>
      </c>
      <c r="B281" s="7" t="str">
        <f>VLOOKUP(Table36[[#This Row],[Full Name]], [1]!all_people5[#Data], 53, 0)</f>
        <v>Damalas</v>
      </c>
      <c r="C281" s="8" t="s">
        <v>6011</v>
      </c>
      <c r="D281" s="8" t="s">
        <v>6012</v>
      </c>
      <c r="E281" s="8" t="s">
        <v>426</v>
      </c>
      <c r="F281" s="8" t="s">
        <v>408</v>
      </c>
      <c r="G281" s="8" t="s">
        <v>526</v>
      </c>
      <c r="H281" s="8" t="s">
        <v>9041</v>
      </c>
      <c r="I281" s="7" t="str">
        <f>VLOOKUP(Table36[[#This Row],[Reports to Person]], [1]!all_people[#All], 2, 0)</f>
        <v>476542951</v>
      </c>
      <c r="J281" s="8" t="s">
        <v>9042</v>
      </c>
      <c r="K281" s="8" t="str">
        <f>VLOOKUP(Table36[[#This Row],[Works for Corrected Majority]],[1]!Table1[#Data],2,0)</f>
        <v>476548982</v>
      </c>
      <c r="L281" s="8" t="s">
        <v>9042</v>
      </c>
      <c r="M281" s="7" t="str">
        <f>VLOOKUP(Table36[[#This Row],[Works for Group -OLD]], [1]!all_groups[#All], 2, 0)</f>
        <v>476548982</v>
      </c>
      <c r="N281" s="6" t="s">
        <v>63</v>
      </c>
      <c r="O281" s="6" t="s">
        <v>62</v>
      </c>
      <c r="P281" s="6" t="s">
        <v>69</v>
      </c>
      <c r="Q281" s="7"/>
      <c r="R281" s="9" t="s">
        <v>9043</v>
      </c>
      <c r="S281" s="9" t="s">
        <v>9044</v>
      </c>
      <c r="T281" s="9" t="s">
        <v>8509</v>
      </c>
      <c r="U281" s="9" t="s">
        <v>8549</v>
      </c>
      <c r="V281" s="9" t="s">
        <v>8501</v>
      </c>
      <c r="W281" s="4"/>
      <c r="AI281" s="4"/>
      <c r="AJ281" s="4"/>
      <c r="AK281" s="4"/>
    </row>
    <row r="282" spans="1:37" x14ac:dyDescent="0.2">
      <c r="A282" s="6" t="s">
        <v>5999</v>
      </c>
      <c r="B282" s="7" t="str">
        <f>VLOOKUP(Table36[[#This Row],[Full Name]], [1]!all_people5[#Data], 53, 0)</f>
        <v>Perez-lopez</v>
      </c>
      <c r="C282" s="8" t="s">
        <v>6000</v>
      </c>
      <c r="D282" s="8" t="s">
        <v>6001</v>
      </c>
      <c r="E282" s="8" t="s">
        <v>456</v>
      </c>
      <c r="F282" s="8" t="s">
        <v>408</v>
      </c>
      <c r="G282" s="8" t="s">
        <v>526</v>
      </c>
      <c r="H282" s="8" t="s">
        <v>9041</v>
      </c>
      <c r="I282" s="7" t="str">
        <f>VLOOKUP(Table36[[#This Row],[Reports to Person]], [1]!all_people[#All], 2, 0)</f>
        <v>476542951</v>
      </c>
      <c r="J282" s="8" t="s">
        <v>9042</v>
      </c>
      <c r="K282" s="8" t="str">
        <f>VLOOKUP(Table36[[#This Row],[Works for Corrected Majority]],[1]!Table1[#Data],2,0)</f>
        <v>476548982</v>
      </c>
      <c r="L282" s="8" t="s">
        <v>9042</v>
      </c>
      <c r="M282" s="7" t="str">
        <f>VLOOKUP(Table36[[#This Row],[Works for Group -OLD]], [1]!all_groups[#All], 2, 0)</f>
        <v>476548982</v>
      </c>
      <c r="N282" s="6" t="s">
        <v>63</v>
      </c>
      <c r="O282" s="6" t="s">
        <v>62</v>
      </c>
      <c r="P282" s="6" t="s">
        <v>69</v>
      </c>
      <c r="Q282" s="7"/>
      <c r="R282" s="9" t="s">
        <v>9045</v>
      </c>
      <c r="S282" s="9" t="s">
        <v>9044</v>
      </c>
      <c r="T282" s="9" t="s">
        <v>8509</v>
      </c>
      <c r="U282" s="9" t="s">
        <v>8721</v>
      </c>
      <c r="V282" s="9" t="s">
        <v>8501</v>
      </c>
      <c r="W282" s="4"/>
      <c r="AI282" s="4"/>
      <c r="AJ282" s="4"/>
      <c r="AK282" s="4"/>
    </row>
    <row r="283" spans="1:37" x14ac:dyDescent="0.2">
      <c r="A283" s="6" t="s">
        <v>4594</v>
      </c>
      <c r="B283" s="7" t="str">
        <f>VLOOKUP(Table36[[#This Row],[Full Name]], [1]!all_people5[#Data], 53, 0)</f>
        <v>Commisso</v>
      </c>
      <c r="C283" s="8" t="s">
        <v>4595</v>
      </c>
      <c r="D283" s="8" t="s">
        <v>4596</v>
      </c>
      <c r="E283" s="8" t="s">
        <v>4597</v>
      </c>
      <c r="F283" s="8" t="s">
        <v>408</v>
      </c>
      <c r="G283" s="8" t="s">
        <v>407</v>
      </c>
      <c r="H283" s="8" t="s">
        <v>9041</v>
      </c>
      <c r="I283" s="7" t="str">
        <f>VLOOKUP(Table36[[#This Row],[Reports to Person]], [1]!all_people[#All], 2, 0)</f>
        <v>476542951</v>
      </c>
      <c r="J283" s="8" t="s">
        <v>9042</v>
      </c>
      <c r="K283" s="8" t="str">
        <f>VLOOKUP(Table36[[#This Row],[Works for Corrected Majority]],[1]!Table1[#Data],2,0)</f>
        <v>476548982</v>
      </c>
      <c r="L283" s="8" t="s">
        <v>9042</v>
      </c>
      <c r="M283" s="7" t="str">
        <f>VLOOKUP(Table36[[#This Row],[Works for Group -OLD]], [1]!all_groups[#All], 2, 0)</f>
        <v>476548982</v>
      </c>
      <c r="N283" s="6" t="s">
        <v>63</v>
      </c>
      <c r="O283" s="6" t="s">
        <v>62</v>
      </c>
      <c r="P283" s="6" t="s">
        <v>69</v>
      </c>
      <c r="Q283" s="7"/>
      <c r="R283" s="9" t="s">
        <v>9046</v>
      </c>
      <c r="S283" s="9" t="s">
        <v>9044</v>
      </c>
      <c r="T283" s="9" t="s">
        <v>8512</v>
      </c>
      <c r="U283" s="9" t="s">
        <v>9047</v>
      </c>
      <c r="V283" s="9" t="s">
        <v>8501</v>
      </c>
      <c r="W283" s="4"/>
      <c r="AI283" s="4"/>
      <c r="AJ283" s="4"/>
      <c r="AK283" s="4"/>
    </row>
    <row r="284" spans="1:37" x14ac:dyDescent="0.2">
      <c r="A284" s="6" t="s">
        <v>3151</v>
      </c>
      <c r="B284" s="7" t="str">
        <f>VLOOKUP(Table36[[#This Row],[Full Name]], [1]!all_people5[#Data], 53, 0)</f>
        <v>Brock</v>
      </c>
      <c r="C284" s="8" t="s">
        <v>3152</v>
      </c>
      <c r="D284" s="8" t="s">
        <v>3153</v>
      </c>
      <c r="E284" s="8" t="s">
        <v>434</v>
      </c>
      <c r="F284" s="8" t="s">
        <v>408</v>
      </c>
      <c r="G284" s="8" t="s">
        <v>526</v>
      </c>
      <c r="H284" s="8" t="s">
        <v>9041</v>
      </c>
      <c r="I284" s="7" t="str">
        <f>VLOOKUP(Table36[[#This Row],[Reports to Person]], [1]!all_people[#All], 2, 0)</f>
        <v>476542951</v>
      </c>
      <c r="J284" s="8" t="s">
        <v>9042</v>
      </c>
      <c r="K284" s="8" t="str">
        <f>VLOOKUP(Table36[[#This Row],[Works for Corrected Majority]],[1]!Table1[#Data],2,0)</f>
        <v>476548982</v>
      </c>
      <c r="L284" s="8" t="s">
        <v>9042</v>
      </c>
      <c r="M284" s="7" t="str">
        <f>VLOOKUP(Table36[[#This Row],[Works for Group -OLD]], [1]!all_groups[#All], 2, 0)</f>
        <v>476548982</v>
      </c>
      <c r="N284" s="6" t="s">
        <v>63</v>
      </c>
      <c r="O284" s="6" t="s">
        <v>62</v>
      </c>
      <c r="P284" s="6" t="s">
        <v>69</v>
      </c>
      <c r="Q284" s="7"/>
      <c r="R284" s="9" t="s">
        <v>9048</v>
      </c>
      <c r="S284" s="9" t="s">
        <v>9044</v>
      </c>
      <c r="T284" s="9" t="s">
        <v>8509</v>
      </c>
      <c r="U284" s="9" t="s">
        <v>8515</v>
      </c>
      <c r="V284" s="9" t="s">
        <v>8501</v>
      </c>
      <c r="W284" s="4"/>
      <c r="AI284" s="4"/>
      <c r="AJ284" s="4"/>
      <c r="AK284" s="4"/>
    </row>
    <row r="285" spans="1:37" x14ac:dyDescent="0.2">
      <c r="A285" s="6" t="s">
        <v>766</v>
      </c>
      <c r="B285" s="7" t="e">
        <f>VLOOKUP(Table36[[#This Row],[Full Name]], [1]!all_people5[#Data], 53, 0)</f>
        <v>#N/A</v>
      </c>
      <c r="C285" s="8" t="s">
        <v>767</v>
      </c>
      <c r="D285" s="8" t="s">
        <v>768</v>
      </c>
      <c r="E285" s="8" t="s">
        <v>434</v>
      </c>
      <c r="F285" s="8" t="s">
        <v>408</v>
      </c>
      <c r="G285" s="8" t="s">
        <v>526</v>
      </c>
      <c r="H285" s="8" t="s">
        <v>9041</v>
      </c>
      <c r="I285" s="7" t="str">
        <f>VLOOKUP(Table36[[#This Row],[Reports to Person]], [1]!all_people[#All], 2, 0)</f>
        <v>476542951</v>
      </c>
      <c r="J285" s="8" t="s">
        <v>9042</v>
      </c>
      <c r="K285" s="8" t="str">
        <f>VLOOKUP(Table36[[#This Row],[Works for Corrected Majority]],[1]!Table1[#Data],2,0)</f>
        <v>476548982</v>
      </c>
      <c r="L285" s="8" t="s">
        <v>9042</v>
      </c>
      <c r="M285" s="7" t="str">
        <f>VLOOKUP(Table36[[#This Row],[Works for Group -OLD]], [1]!all_groups[#All], 2, 0)</f>
        <v>476548982</v>
      </c>
      <c r="N285" s="6" t="s">
        <v>63</v>
      </c>
      <c r="O285" s="6" t="s">
        <v>62</v>
      </c>
      <c r="P285" s="6" t="s">
        <v>69</v>
      </c>
      <c r="Q285" s="7"/>
      <c r="R285" s="9" t="s">
        <v>9049</v>
      </c>
      <c r="S285" s="9" t="s">
        <v>9044</v>
      </c>
      <c r="T285" s="9" t="s">
        <v>8509</v>
      </c>
      <c r="U285" s="9" t="s">
        <v>8515</v>
      </c>
      <c r="V285" s="9" t="s">
        <v>8501</v>
      </c>
      <c r="W285" s="4"/>
      <c r="AI285" s="4"/>
      <c r="AJ285" s="4"/>
      <c r="AK285" s="4"/>
    </row>
    <row r="286" spans="1:37" x14ac:dyDescent="0.2">
      <c r="A286" s="6" t="s">
        <v>761</v>
      </c>
      <c r="B286" s="7" t="e">
        <f>VLOOKUP(Table36[[#This Row],[Full Name]], [1]!all_people5[#Data], 53, 0)</f>
        <v>#N/A</v>
      </c>
      <c r="C286" s="8" t="s">
        <v>762</v>
      </c>
      <c r="D286" s="8" t="s">
        <v>763</v>
      </c>
      <c r="E286" s="8" t="s">
        <v>624</v>
      </c>
      <c r="F286" s="8" t="s">
        <v>408</v>
      </c>
      <c r="G286" s="8" t="s">
        <v>526</v>
      </c>
      <c r="H286" s="8" t="s">
        <v>9041</v>
      </c>
      <c r="I286" s="7" t="str">
        <f>VLOOKUP(Table36[[#This Row],[Reports to Person]], [1]!all_people[#All], 2, 0)</f>
        <v>476542951</v>
      </c>
      <c r="J286" s="8" t="s">
        <v>9042</v>
      </c>
      <c r="K286" s="8" t="str">
        <f>VLOOKUP(Table36[[#This Row],[Works for Corrected Majority]],[1]!Table1[#Data],2,0)</f>
        <v>476548982</v>
      </c>
      <c r="L286" s="8" t="s">
        <v>9042</v>
      </c>
      <c r="M286" s="7" t="str">
        <f>VLOOKUP(Table36[[#This Row],[Works for Group -OLD]], [1]!all_groups[#All], 2, 0)</f>
        <v>476548982</v>
      </c>
      <c r="N286" s="6" t="s">
        <v>63</v>
      </c>
      <c r="O286" s="6" t="s">
        <v>62</v>
      </c>
      <c r="P286" s="6" t="s">
        <v>69</v>
      </c>
      <c r="Q286" s="7"/>
      <c r="R286" s="9" t="s">
        <v>9050</v>
      </c>
      <c r="S286" s="9" t="s">
        <v>9044</v>
      </c>
      <c r="T286" s="9" t="s">
        <v>8509</v>
      </c>
      <c r="U286" s="9" t="s">
        <v>8606</v>
      </c>
      <c r="V286" s="9" t="s">
        <v>8501</v>
      </c>
      <c r="W286" s="4"/>
      <c r="AI286" s="4"/>
      <c r="AJ286" s="4"/>
      <c r="AK286" s="4"/>
    </row>
    <row r="287" spans="1:37" x14ac:dyDescent="0.2">
      <c r="A287" s="6" t="s">
        <v>756</v>
      </c>
      <c r="B287" s="7" t="e">
        <f>VLOOKUP(Table36[[#This Row],[Full Name]], [1]!all_people5[#Data], 53, 0)</f>
        <v>#N/A</v>
      </c>
      <c r="C287" s="8" t="s">
        <v>757</v>
      </c>
      <c r="D287" s="8" t="s">
        <v>758</v>
      </c>
      <c r="E287" s="8" t="s">
        <v>434</v>
      </c>
      <c r="F287" s="8" t="s">
        <v>408</v>
      </c>
      <c r="G287" s="8" t="s">
        <v>526</v>
      </c>
      <c r="H287" s="8" t="s">
        <v>9041</v>
      </c>
      <c r="I287" s="7" t="str">
        <f>VLOOKUP(Table36[[#This Row],[Reports to Person]], [1]!all_people[#All], 2, 0)</f>
        <v>476542951</v>
      </c>
      <c r="J287" s="8" t="s">
        <v>9042</v>
      </c>
      <c r="K287" s="8" t="str">
        <f>VLOOKUP(Table36[[#This Row],[Works for Corrected Majority]],[1]!Table1[#Data],2,0)</f>
        <v>476548982</v>
      </c>
      <c r="L287" s="8" t="s">
        <v>9042</v>
      </c>
      <c r="M287" s="7" t="str">
        <f>VLOOKUP(Table36[[#This Row],[Works for Group -OLD]], [1]!all_groups[#All], 2, 0)</f>
        <v>476548982</v>
      </c>
      <c r="N287" s="6" t="s">
        <v>63</v>
      </c>
      <c r="O287" s="6" t="s">
        <v>62</v>
      </c>
      <c r="P287" s="6" t="s">
        <v>69</v>
      </c>
      <c r="Q287" s="7"/>
      <c r="R287" s="9" t="s">
        <v>9051</v>
      </c>
      <c r="S287" s="9" t="s">
        <v>9044</v>
      </c>
      <c r="T287" s="9" t="s">
        <v>8509</v>
      </c>
      <c r="U287" s="9" t="s">
        <v>8515</v>
      </c>
      <c r="V287" s="9" t="s">
        <v>8501</v>
      </c>
      <c r="W287" s="4"/>
      <c r="AI287" s="4"/>
      <c r="AJ287" s="4"/>
      <c r="AK287" s="4"/>
    </row>
    <row r="288" spans="1:37" x14ac:dyDescent="0.2">
      <c r="A288" s="6" t="s">
        <v>4427</v>
      </c>
      <c r="B288" s="7" t="str">
        <f>VLOOKUP(Table36[[#This Row],[Full Name]], [1]!all_people5[#Data], 53, 0)</f>
        <v>Adey</v>
      </c>
      <c r="C288" s="8" t="s">
        <v>4428</v>
      </c>
      <c r="D288" s="8" t="s">
        <v>4429</v>
      </c>
      <c r="E288" s="8" t="s">
        <v>4430</v>
      </c>
      <c r="F288" s="8" t="s">
        <v>408</v>
      </c>
      <c r="G288" s="8" t="s">
        <v>526</v>
      </c>
      <c r="H288" s="8" t="s">
        <v>9052</v>
      </c>
      <c r="I288" s="7" t="str">
        <f>VLOOKUP(Table36[[#This Row],[Reports to Person]], [1]!all_people[#All], 2, 0)</f>
        <v>476544013</v>
      </c>
      <c r="J288" s="8" t="s">
        <v>9053</v>
      </c>
      <c r="K288" s="8" t="str">
        <f>VLOOKUP(Table36[[#This Row],[Works for Corrected Majority]],[1]!Table1[#Data],2,0)</f>
        <v>476549181</v>
      </c>
      <c r="L288" s="8" t="s">
        <v>9053</v>
      </c>
      <c r="M288" s="7" t="str">
        <f>VLOOKUP(Table36[[#This Row],[Works for Group -OLD]], [1]!all_groups[#All], 2, 0)</f>
        <v>476549181</v>
      </c>
      <c r="N288" s="6" t="s">
        <v>63</v>
      </c>
      <c r="O288" s="6" t="s">
        <v>62</v>
      </c>
      <c r="P288" s="6" t="s">
        <v>69</v>
      </c>
      <c r="Q288" s="7"/>
      <c r="R288" s="9" t="s">
        <v>9054</v>
      </c>
      <c r="S288" s="9" t="s">
        <v>9055</v>
      </c>
      <c r="T288" s="9" t="s">
        <v>9056</v>
      </c>
      <c r="U288" s="9" t="s">
        <v>9057</v>
      </c>
      <c r="V288" s="9" t="s">
        <v>8501</v>
      </c>
      <c r="W288" s="4"/>
      <c r="AI288" s="4"/>
      <c r="AJ288" s="4"/>
      <c r="AK288" s="4"/>
    </row>
    <row r="289" spans="1:37" x14ac:dyDescent="0.2">
      <c r="A289" s="6" t="s">
        <v>5774</v>
      </c>
      <c r="B289" s="7" t="str">
        <f>VLOOKUP(Table36[[#This Row],[Full Name]], [1]!all_people5[#Data], 53, 0)</f>
        <v>Stafford</v>
      </c>
      <c r="C289" s="8" t="s">
        <v>5775</v>
      </c>
      <c r="D289" s="8" t="s">
        <v>5776</v>
      </c>
      <c r="E289" s="8" t="s">
        <v>5777</v>
      </c>
      <c r="F289" s="8" t="s">
        <v>408</v>
      </c>
      <c r="G289" s="8" t="s">
        <v>526</v>
      </c>
      <c r="H289" s="8" t="s">
        <v>9052</v>
      </c>
      <c r="I289" s="7" t="str">
        <f>VLOOKUP(Table36[[#This Row],[Reports to Person]], [1]!all_people[#All], 2, 0)</f>
        <v>476544013</v>
      </c>
      <c r="J289" s="8" t="s">
        <v>9053</v>
      </c>
      <c r="K289" s="8" t="str">
        <f>VLOOKUP(Table36[[#This Row],[Works for Corrected Majority]],[1]!Table1[#Data],2,0)</f>
        <v>476549181</v>
      </c>
      <c r="L289" s="8" t="s">
        <v>9053</v>
      </c>
      <c r="M289" s="7" t="str">
        <f>VLOOKUP(Table36[[#This Row],[Works for Group -OLD]], [1]!all_groups[#All], 2, 0)</f>
        <v>476549181</v>
      </c>
      <c r="N289" s="6" t="s">
        <v>63</v>
      </c>
      <c r="O289" s="6" t="s">
        <v>62</v>
      </c>
      <c r="P289" s="6" t="s">
        <v>69</v>
      </c>
      <c r="Q289" s="7"/>
      <c r="R289" s="9" t="s">
        <v>9058</v>
      </c>
      <c r="S289" s="9" t="s">
        <v>9055</v>
      </c>
      <c r="T289" s="9" t="s">
        <v>9056</v>
      </c>
      <c r="U289" s="9" t="s">
        <v>9059</v>
      </c>
      <c r="V289" s="9" t="s">
        <v>8501</v>
      </c>
      <c r="W289" s="4"/>
      <c r="AI289" s="4"/>
      <c r="AJ289" s="4"/>
      <c r="AK289" s="4"/>
    </row>
    <row r="290" spans="1:37" x14ac:dyDescent="0.2">
      <c r="A290" s="6" t="s">
        <v>4421</v>
      </c>
      <c r="B290" s="7" t="str">
        <f>VLOOKUP(Table36[[#This Row],[Full Name]], [1]!all_people5[#Data], 53, 0)</f>
        <v>Purcell</v>
      </c>
      <c r="C290" s="8" t="s">
        <v>4422</v>
      </c>
      <c r="D290" s="8" t="s">
        <v>4423</v>
      </c>
      <c r="E290" s="8" t="s">
        <v>4424</v>
      </c>
      <c r="F290" s="8" t="s">
        <v>408</v>
      </c>
      <c r="G290" s="8" t="s">
        <v>407</v>
      </c>
      <c r="H290" s="8" t="s">
        <v>9052</v>
      </c>
      <c r="I290" s="7" t="str">
        <f>VLOOKUP(Table36[[#This Row],[Reports to Person]], [1]!all_people[#All], 2, 0)</f>
        <v>476544013</v>
      </c>
      <c r="J290" s="8" t="s">
        <v>9053</v>
      </c>
      <c r="K290" s="8" t="str">
        <f>VLOOKUP(Table36[[#This Row],[Works for Corrected Majority]],[1]!Table1[#Data],2,0)</f>
        <v>476549181</v>
      </c>
      <c r="L290" s="8" t="s">
        <v>9053</v>
      </c>
      <c r="M290" s="7" t="str">
        <f>VLOOKUP(Table36[[#This Row],[Works for Group -OLD]], [1]!all_groups[#All], 2, 0)</f>
        <v>476549181</v>
      </c>
      <c r="N290" s="6" t="s">
        <v>63</v>
      </c>
      <c r="O290" s="6" t="s">
        <v>62</v>
      </c>
      <c r="P290" s="6" t="s">
        <v>69</v>
      </c>
      <c r="Q290" s="7"/>
      <c r="R290" s="9" t="s">
        <v>9060</v>
      </c>
      <c r="S290" s="9" t="s">
        <v>9055</v>
      </c>
      <c r="T290" s="9" t="s">
        <v>8512</v>
      </c>
      <c r="U290" s="9" t="s">
        <v>9061</v>
      </c>
      <c r="V290" s="9" t="s">
        <v>8501</v>
      </c>
      <c r="W290" s="4"/>
      <c r="AI290" s="4"/>
      <c r="AJ290" s="4"/>
      <c r="AK290" s="4"/>
    </row>
    <row r="291" spans="1:37" x14ac:dyDescent="0.2">
      <c r="A291" s="6" t="s">
        <v>4416</v>
      </c>
      <c r="B291" s="7" t="str">
        <f>VLOOKUP(Table36[[#This Row],[Full Name]], [1]!all_people5[#Data], 53, 0)</f>
        <v>Durkish</v>
      </c>
      <c r="C291" s="8" t="s">
        <v>3545</v>
      </c>
      <c r="D291" s="8" t="s">
        <v>4417</v>
      </c>
      <c r="E291" s="8" t="s">
        <v>751</v>
      </c>
      <c r="F291" s="8" t="s">
        <v>408</v>
      </c>
      <c r="G291" s="8" t="s">
        <v>526</v>
      </c>
      <c r="H291" s="8" t="s">
        <v>9052</v>
      </c>
      <c r="I291" s="7" t="str">
        <f>VLOOKUP(Table36[[#This Row],[Reports to Person]], [1]!all_people[#All], 2, 0)</f>
        <v>476544013</v>
      </c>
      <c r="J291" s="8" t="s">
        <v>9053</v>
      </c>
      <c r="K291" s="8" t="str">
        <f>VLOOKUP(Table36[[#This Row],[Works for Corrected Majority]],[1]!Table1[#Data],2,0)</f>
        <v>476549181</v>
      </c>
      <c r="L291" s="8" t="s">
        <v>9053</v>
      </c>
      <c r="M291" s="7" t="str">
        <f>VLOOKUP(Table36[[#This Row],[Works for Group -OLD]], [1]!all_groups[#All], 2, 0)</f>
        <v>476549181</v>
      </c>
      <c r="N291" s="6" t="s">
        <v>63</v>
      </c>
      <c r="O291" s="6" t="s">
        <v>62</v>
      </c>
      <c r="P291" s="6" t="s">
        <v>69</v>
      </c>
      <c r="Q291" s="7"/>
      <c r="R291" s="9" t="s">
        <v>9062</v>
      </c>
      <c r="S291" s="9" t="s">
        <v>9055</v>
      </c>
      <c r="T291" s="9" t="s">
        <v>9063</v>
      </c>
      <c r="U291" s="9" t="s">
        <v>9064</v>
      </c>
      <c r="V291" s="9" t="s">
        <v>8501</v>
      </c>
      <c r="W291" s="4"/>
      <c r="AI291" s="4"/>
      <c r="AJ291" s="4"/>
      <c r="AK291" s="4"/>
    </row>
    <row r="292" spans="1:37" x14ac:dyDescent="0.2">
      <c r="A292" s="6" t="s">
        <v>4356</v>
      </c>
      <c r="B292" s="7" t="str">
        <f>VLOOKUP(Table36[[#This Row],[Full Name]], [1]!all_people5[#Data], 53, 0)</f>
        <v>Kinderman</v>
      </c>
      <c r="C292" s="8" t="s">
        <v>4357</v>
      </c>
      <c r="D292" s="8" t="s">
        <v>4358</v>
      </c>
      <c r="E292" s="8" t="s">
        <v>2813</v>
      </c>
      <c r="F292" s="8" t="s">
        <v>408</v>
      </c>
      <c r="G292" s="8" t="s">
        <v>526</v>
      </c>
      <c r="H292" s="8" t="s">
        <v>9052</v>
      </c>
      <c r="I292" s="7" t="str">
        <f>VLOOKUP(Table36[[#This Row],[Reports to Person]], [1]!all_people[#All], 2, 0)</f>
        <v>476544013</v>
      </c>
      <c r="J292" s="8" t="s">
        <v>9053</v>
      </c>
      <c r="K292" s="8" t="str">
        <f>VLOOKUP(Table36[[#This Row],[Works for Corrected Majority]],[1]!Table1[#Data],2,0)</f>
        <v>476549181</v>
      </c>
      <c r="L292" s="8" t="s">
        <v>9053</v>
      </c>
      <c r="M292" s="7" t="str">
        <f>VLOOKUP(Table36[[#This Row],[Works for Group -OLD]], [1]!all_groups[#All], 2, 0)</f>
        <v>476549181</v>
      </c>
      <c r="N292" s="6" t="s">
        <v>63</v>
      </c>
      <c r="O292" s="6" t="s">
        <v>62</v>
      </c>
      <c r="P292" s="6" t="s">
        <v>69</v>
      </c>
      <c r="Q292" s="7"/>
      <c r="R292" s="9" t="s">
        <v>9065</v>
      </c>
      <c r="S292" s="9" t="s">
        <v>9055</v>
      </c>
      <c r="T292" s="9" t="s">
        <v>9056</v>
      </c>
      <c r="U292" s="9" t="s">
        <v>9066</v>
      </c>
      <c r="V292" s="9" t="s">
        <v>8501</v>
      </c>
      <c r="W292" s="4"/>
      <c r="AI292" s="4"/>
      <c r="AJ292" s="4"/>
      <c r="AK292" s="4"/>
    </row>
    <row r="293" spans="1:37" x14ac:dyDescent="0.2">
      <c r="A293" s="6" t="s">
        <v>5748</v>
      </c>
      <c r="B293" s="7" t="str">
        <f>VLOOKUP(Table36[[#This Row],[Full Name]], [1]!all_people5[#Data], 53, 0)</f>
        <v>Miller</v>
      </c>
      <c r="C293" s="8" t="s">
        <v>5749</v>
      </c>
      <c r="D293" s="8" t="s">
        <v>2320</v>
      </c>
      <c r="E293" s="8" t="s">
        <v>5750</v>
      </c>
      <c r="F293" s="8" t="s">
        <v>408</v>
      </c>
      <c r="G293" s="8" t="s">
        <v>526</v>
      </c>
      <c r="H293" s="8" t="s">
        <v>9052</v>
      </c>
      <c r="I293" s="7" t="str">
        <f>VLOOKUP(Table36[[#This Row],[Reports to Person]], [1]!all_people[#All], 2, 0)</f>
        <v>476544013</v>
      </c>
      <c r="J293" s="8" t="s">
        <v>9053</v>
      </c>
      <c r="K293" s="8" t="str">
        <f>VLOOKUP(Table36[[#This Row],[Works for Corrected Majority]],[1]!Table1[#Data],2,0)</f>
        <v>476549181</v>
      </c>
      <c r="L293" s="8" t="s">
        <v>9053</v>
      </c>
      <c r="M293" s="7" t="str">
        <f>VLOOKUP(Table36[[#This Row],[Works for Group -OLD]], [1]!all_groups[#All], 2, 0)</f>
        <v>476549181</v>
      </c>
      <c r="N293" s="6" t="s">
        <v>63</v>
      </c>
      <c r="O293" s="6" t="s">
        <v>62</v>
      </c>
      <c r="P293" s="6" t="s">
        <v>69</v>
      </c>
      <c r="Q293" s="7"/>
      <c r="R293" s="9" t="s">
        <v>9067</v>
      </c>
      <c r="S293" s="9" t="s">
        <v>9055</v>
      </c>
      <c r="T293" s="9" t="s">
        <v>9056</v>
      </c>
      <c r="U293" s="9" t="s">
        <v>9068</v>
      </c>
      <c r="V293" s="9" t="s">
        <v>8501</v>
      </c>
      <c r="W293" s="4"/>
      <c r="AI293" s="4"/>
      <c r="AJ293" s="4"/>
      <c r="AK293" s="4"/>
    </row>
    <row r="294" spans="1:37" x14ac:dyDescent="0.2">
      <c r="A294" s="6" t="s">
        <v>4347</v>
      </c>
      <c r="B294" s="7" t="str">
        <f>VLOOKUP(Table36[[#This Row],[Full Name]], [1]!all_people5[#Data], 53, 0)</f>
        <v>Ashlaw</v>
      </c>
      <c r="C294" s="8" t="s">
        <v>4348</v>
      </c>
      <c r="D294" s="8" t="s">
        <v>4349</v>
      </c>
      <c r="E294" s="8" t="s">
        <v>751</v>
      </c>
      <c r="F294" s="8" t="s">
        <v>408</v>
      </c>
      <c r="G294" s="8" t="s">
        <v>526</v>
      </c>
      <c r="H294" s="8" t="s">
        <v>9052</v>
      </c>
      <c r="I294" s="7" t="str">
        <f>VLOOKUP(Table36[[#This Row],[Reports to Person]], [1]!all_people[#All], 2, 0)</f>
        <v>476544013</v>
      </c>
      <c r="J294" s="8" t="s">
        <v>9053</v>
      </c>
      <c r="K294" s="8" t="str">
        <f>VLOOKUP(Table36[[#This Row],[Works for Corrected Majority]],[1]!Table1[#Data],2,0)</f>
        <v>476549181</v>
      </c>
      <c r="L294" s="8" t="s">
        <v>9053</v>
      </c>
      <c r="M294" s="7" t="str">
        <f>VLOOKUP(Table36[[#This Row],[Works for Group -OLD]], [1]!all_groups[#All], 2, 0)</f>
        <v>476549181</v>
      </c>
      <c r="N294" s="6" t="s">
        <v>63</v>
      </c>
      <c r="O294" s="6" t="s">
        <v>62</v>
      </c>
      <c r="P294" s="6" t="s">
        <v>69</v>
      </c>
      <c r="Q294" s="7"/>
      <c r="R294" s="9" t="s">
        <v>9069</v>
      </c>
      <c r="S294" s="9" t="s">
        <v>9055</v>
      </c>
      <c r="T294" s="9" t="s">
        <v>9070</v>
      </c>
      <c r="U294" s="9" t="s">
        <v>9064</v>
      </c>
      <c r="V294" s="9" t="s">
        <v>8501</v>
      </c>
      <c r="W294" s="4"/>
      <c r="AI294" s="4"/>
      <c r="AJ294" s="4"/>
      <c r="AK294" s="4"/>
    </row>
    <row r="295" spans="1:37" x14ac:dyDescent="0.2">
      <c r="A295" s="6" t="s">
        <v>2027</v>
      </c>
      <c r="B295" s="7" t="str">
        <f>VLOOKUP(Table36[[#This Row],[Full Name]], [1]!all_people5[#Data], 53, 0)</f>
        <v>Gerould</v>
      </c>
      <c r="C295" s="8" t="s">
        <v>2028</v>
      </c>
      <c r="D295" s="8" t="s">
        <v>2029</v>
      </c>
      <c r="E295" s="8" t="s">
        <v>513</v>
      </c>
      <c r="F295" s="8" t="s">
        <v>408</v>
      </c>
      <c r="G295" s="8" t="s">
        <v>526</v>
      </c>
      <c r="H295" s="8" t="s">
        <v>9052</v>
      </c>
      <c r="I295" s="7" t="str">
        <f>VLOOKUP(Table36[[#This Row],[Reports to Person]], [1]!all_people[#All], 2, 0)</f>
        <v>476544013</v>
      </c>
      <c r="J295" s="8" t="s">
        <v>9053</v>
      </c>
      <c r="K295" s="8" t="str">
        <f>VLOOKUP(Table36[[#This Row],[Works for Corrected Majority]],[1]!Table1[#Data],2,0)</f>
        <v>476549181</v>
      </c>
      <c r="L295" s="8" t="s">
        <v>9053</v>
      </c>
      <c r="M295" s="7" t="str">
        <f>VLOOKUP(Table36[[#This Row],[Works for Group -OLD]], [1]!all_groups[#All], 2, 0)</f>
        <v>476549181</v>
      </c>
      <c r="N295" s="6" t="s">
        <v>63</v>
      </c>
      <c r="O295" s="6" t="s">
        <v>62</v>
      </c>
      <c r="P295" s="6" t="s">
        <v>69</v>
      </c>
      <c r="Q295" s="7"/>
      <c r="R295" s="9" t="s">
        <v>9071</v>
      </c>
      <c r="S295" s="9" t="s">
        <v>9055</v>
      </c>
      <c r="T295" s="9" t="s">
        <v>9056</v>
      </c>
      <c r="U295" s="9" t="s">
        <v>8570</v>
      </c>
      <c r="V295" s="9" t="s">
        <v>8501</v>
      </c>
      <c r="W295" s="4"/>
      <c r="AI295" s="4"/>
      <c r="AJ295" s="4"/>
      <c r="AK295" s="4"/>
    </row>
    <row r="296" spans="1:37" x14ac:dyDescent="0.2">
      <c r="A296" s="6" t="s">
        <v>5726</v>
      </c>
      <c r="B296" s="7" t="str">
        <f>VLOOKUP(Table36[[#This Row],[Full Name]], [1]!all_people5[#Data], 53, 0)</f>
        <v>Darcangelo</v>
      </c>
      <c r="C296" s="8" t="s">
        <v>5727</v>
      </c>
      <c r="D296" s="8" t="s">
        <v>5728</v>
      </c>
      <c r="E296" s="8" t="s">
        <v>5729</v>
      </c>
      <c r="F296" s="8" t="s">
        <v>408</v>
      </c>
      <c r="G296" s="8" t="s">
        <v>526</v>
      </c>
      <c r="H296" s="8" t="s">
        <v>9052</v>
      </c>
      <c r="I296" s="7" t="str">
        <f>VLOOKUP(Table36[[#This Row],[Reports to Person]], [1]!all_people[#All], 2, 0)</f>
        <v>476544013</v>
      </c>
      <c r="J296" s="8" t="s">
        <v>9053</v>
      </c>
      <c r="K296" s="8" t="str">
        <f>VLOOKUP(Table36[[#This Row],[Works for Corrected Majority]],[1]!Table1[#Data],2,0)</f>
        <v>476549181</v>
      </c>
      <c r="L296" s="8" t="s">
        <v>9053</v>
      </c>
      <c r="M296" s="7" t="str">
        <f>VLOOKUP(Table36[[#This Row],[Works for Group -OLD]], [1]!all_groups[#All], 2, 0)</f>
        <v>476549181</v>
      </c>
      <c r="N296" s="6" t="s">
        <v>63</v>
      </c>
      <c r="O296" s="6" t="s">
        <v>62</v>
      </c>
      <c r="P296" s="6" t="s">
        <v>69</v>
      </c>
      <c r="Q296" s="7"/>
      <c r="R296" s="9" t="s">
        <v>9072</v>
      </c>
      <c r="S296" s="9" t="s">
        <v>9055</v>
      </c>
      <c r="T296" s="9" t="s">
        <v>9056</v>
      </c>
      <c r="U296" s="9" t="s">
        <v>9073</v>
      </c>
      <c r="V296" s="9" t="s">
        <v>8501</v>
      </c>
      <c r="W296" s="4"/>
      <c r="AI296" s="4"/>
      <c r="AJ296" s="4"/>
      <c r="AK296" s="4"/>
    </row>
    <row r="297" spans="1:37" x14ac:dyDescent="0.2">
      <c r="A297" s="6" t="s">
        <v>748</v>
      </c>
      <c r="B297" s="7" t="e">
        <f>VLOOKUP(Table36[[#This Row],[Full Name]], [1]!all_people5[#Data], 53, 0)</f>
        <v>#N/A</v>
      </c>
      <c r="C297" s="8" t="s">
        <v>749</v>
      </c>
      <c r="D297" s="8" t="s">
        <v>750</v>
      </c>
      <c r="E297" s="8" t="s">
        <v>751</v>
      </c>
      <c r="F297" s="8" t="s">
        <v>408</v>
      </c>
      <c r="G297" s="8" t="s">
        <v>526</v>
      </c>
      <c r="H297" s="8" t="s">
        <v>9052</v>
      </c>
      <c r="I297" s="7" t="str">
        <f>VLOOKUP(Table36[[#This Row],[Reports to Person]], [1]!all_people[#All], 2, 0)</f>
        <v>476544013</v>
      </c>
      <c r="J297" s="8" t="s">
        <v>9053</v>
      </c>
      <c r="K297" s="8" t="str">
        <f>VLOOKUP(Table36[[#This Row],[Works for Corrected Majority]],[1]!Table1[#Data],2,0)</f>
        <v>476549181</v>
      </c>
      <c r="L297" s="8" t="s">
        <v>9053</v>
      </c>
      <c r="M297" s="7" t="str">
        <f>VLOOKUP(Table36[[#This Row],[Works for Group -OLD]], [1]!all_groups[#All], 2, 0)</f>
        <v>476549181</v>
      </c>
      <c r="N297" s="6" t="s">
        <v>63</v>
      </c>
      <c r="O297" s="6" t="s">
        <v>62</v>
      </c>
      <c r="P297" s="6" t="s">
        <v>69</v>
      </c>
      <c r="Q297" s="7"/>
      <c r="R297" s="9" t="s">
        <v>9074</v>
      </c>
      <c r="S297" s="9" t="s">
        <v>9055</v>
      </c>
      <c r="T297" s="9" t="s">
        <v>9056</v>
      </c>
      <c r="U297" s="9" t="s">
        <v>9064</v>
      </c>
      <c r="V297" s="9" t="s">
        <v>8501</v>
      </c>
      <c r="W297" s="4"/>
      <c r="AI297" s="4"/>
      <c r="AJ297" s="4"/>
      <c r="AK297" s="4"/>
    </row>
    <row r="298" spans="1:37" x14ac:dyDescent="0.2">
      <c r="A298" s="6" t="s">
        <v>742</v>
      </c>
      <c r="B298" s="7" t="e">
        <f>VLOOKUP(Table36[[#This Row],[Full Name]], [1]!all_people5[#Data], 53, 0)</f>
        <v>#N/A</v>
      </c>
      <c r="C298" s="8" t="s">
        <v>743</v>
      </c>
      <c r="D298" s="8" t="s">
        <v>744</v>
      </c>
      <c r="E298" s="8" t="s">
        <v>745</v>
      </c>
      <c r="F298" s="8" t="s">
        <v>408</v>
      </c>
      <c r="G298" s="8" t="s">
        <v>526</v>
      </c>
      <c r="H298" s="8" t="s">
        <v>9052</v>
      </c>
      <c r="I298" s="7" t="str">
        <f>VLOOKUP(Table36[[#This Row],[Reports to Person]], [1]!all_people[#All], 2, 0)</f>
        <v>476544013</v>
      </c>
      <c r="J298" s="8" t="s">
        <v>9053</v>
      </c>
      <c r="K298" s="8" t="str">
        <f>VLOOKUP(Table36[[#This Row],[Works for Corrected Majority]],[1]!Table1[#Data],2,0)</f>
        <v>476549181</v>
      </c>
      <c r="L298" s="8" t="s">
        <v>9053</v>
      </c>
      <c r="M298" s="7" t="str">
        <f>VLOOKUP(Table36[[#This Row],[Works for Group -OLD]], [1]!all_groups[#All], 2, 0)</f>
        <v>476549181</v>
      </c>
      <c r="N298" s="6" t="s">
        <v>63</v>
      </c>
      <c r="O298" s="6" t="s">
        <v>62</v>
      </c>
      <c r="P298" s="6" t="s">
        <v>69</v>
      </c>
      <c r="Q298" s="7"/>
      <c r="R298" s="9" t="s">
        <v>9075</v>
      </c>
      <c r="S298" s="9" t="s">
        <v>9055</v>
      </c>
      <c r="T298" s="9" t="s">
        <v>9056</v>
      </c>
      <c r="U298" s="9" t="s">
        <v>9076</v>
      </c>
      <c r="V298" s="9" t="s">
        <v>8501</v>
      </c>
      <c r="W298" s="4"/>
      <c r="AI298" s="4"/>
      <c r="AJ298" s="4"/>
      <c r="AK298" s="4"/>
    </row>
    <row r="299" spans="1:37" x14ac:dyDescent="0.2">
      <c r="A299" s="6" t="s">
        <v>3177</v>
      </c>
      <c r="B299" s="7" t="str">
        <f>VLOOKUP(Table36[[#This Row],[Full Name]], [1]!all_people5[#Data], 53, 0)</f>
        <v>Dotter</v>
      </c>
      <c r="C299" s="8" t="s">
        <v>3178</v>
      </c>
      <c r="D299" s="8" t="s">
        <v>3179</v>
      </c>
      <c r="E299" s="8" t="s">
        <v>3180</v>
      </c>
      <c r="F299" s="8" t="s">
        <v>408</v>
      </c>
      <c r="G299" s="8" t="s">
        <v>526</v>
      </c>
      <c r="H299" s="8" t="s">
        <v>9077</v>
      </c>
      <c r="I299" s="7" t="str">
        <f>VLOOKUP(Table36[[#This Row],[Reports to Person]], [1]!all_people[#All], 2, 0)</f>
        <v>476544894</v>
      </c>
      <c r="J299" s="8" t="s">
        <v>9078</v>
      </c>
      <c r="K299" s="8" t="str">
        <f>VLOOKUP(Table36[[#This Row],[Works for Corrected Majority]],[1]!Table1[#Data],2,0)</f>
        <v>476549182</v>
      </c>
      <c r="L299" s="8" t="s">
        <v>9078</v>
      </c>
      <c r="M299" s="7" t="str">
        <f>VLOOKUP(Table36[[#This Row],[Works for Group -OLD]], [1]!all_groups[#All], 2, 0)</f>
        <v>476549182</v>
      </c>
      <c r="N299" s="6" t="s">
        <v>63</v>
      </c>
      <c r="O299" s="6" t="s">
        <v>62</v>
      </c>
      <c r="P299" s="6" t="s">
        <v>69</v>
      </c>
      <c r="Q299" s="7"/>
      <c r="R299" s="9" t="s">
        <v>9079</v>
      </c>
      <c r="S299" s="9" t="s">
        <v>9080</v>
      </c>
      <c r="T299" s="9" t="s">
        <v>9081</v>
      </c>
      <c r="U299" s="9" t="s">
        <v>9082</v>
      </c>
      <c r="V299" s="9" t="s">
        <v>8501</v>
      </c>
      <c r="W299" s="4"/>
      <c r="AI299" s="4"/>
      <c r="AJ299" s="4"/>
      <c r="AK299" s="4"/>
    </row>
    <row r="300" spans="1:37" x14ac:dyDescent="0.2">
      <c r="A300" s="6" t="s">
        <v>5701</v>
      </c>
      <c r="B300" s="7" t="str">
        <f>VLOOKUP(Table36[[#This Row],[Full Name]], [1]!all_people5[#Data], 53, 0)</f>
        <v>Allkofer</v>
      </c>
      <c r="C300" s="8" t="s">
        <v>5702</v>
      </c>
      <c r="D300" s="8" t="s">
        <v>5703</v>
      </c>
      <c r="E300" s="8" t="s">
        <v>2627</v>
      </c>
      <c r="F300" s="8" t="s">
        <v>408</v>
      </c>
      <c r="G300" s="8" t="s">
        <v>526</v>
      </c>
      <c r="H300" s="8" t="s">
        <v>9077</v>
      </c>
      <c r="I300" s="7" t="str">
        <f>VLOOKUP(Table36[[#This Row],[Reports to Person]], [1]!all_people[#All], 2, 0)</f>
        <v>476544894</v>
      </c>
      <c r="J300" s="8" t="s">
        <v>9078</v>
      </c>
      <c r="K300" s="8" t="str">
        <f>VLOOKUP(Table36[[#This Row],[Works for Corrected Majority]],[1]!Table1[#Data],2,0)</f>
        <v>476549182</v>
      </c>
      <c r="L300" s="8" t="s">
        <v>9078</v>
      </c>
      <c r="M300" s="7" t="str">
        <f>VLOOKUP(Table36[[#This Row],[Works for Group -OLD]], [1]!all_groups[#All], 2, 0)</f>
        <v>476549182</v>
      </c>
      <c r="N300" s="6" t="s">
        <v>63</v>
      </c>
      <c r="O300" s="6" t="s">
        <v>62</v>
      </c>
      <c r="P300" s="6" t="s">
        <v>69</v>
      </c>
      <c r="Q300" s="7"/>
      <c r="R300" s="9" t="s">
        <v>9083</v>
      </c>
      <c r="S300" s="9" t="s">
        <v>9080</v>
      </c>
      <c r="T300" s="9" t="s">
        <v>9081</v>
      </c>
      <c r="U300" s="9" t="s">
        <v>9084</v>
      </c>
      <c r="V300" s="9" t="s">
        <v>8501</v>
      </c>
      <c r="W300" s="4"/>
      <c r="AI300" s="4"/>
      <c r="AJ300" s="4"/>
      <c r="AK300" s="4"/>
    </row>
    <row r="301" spans="1:37" x14ac:dyDescent="0.2">
      <c r="A301" s="6" t="s">
        <v>4236</v>
      </c>
      <c r="B301" s="7" t="str">
        <f>VLOOKUP(Table36[[#This Row],[Full Name]], [1]!all_people5[#Data], 53, 0)</f>
        <v>Jensen</v>
      </c>
      <c r="C301" s="8" t="s">
        <v>4237</v>
      </c>
      <c r="D301" s="8" t="s">
        <v>4238</v>
      </c>
      <c r="E301" s="8" t="s">
        <v>513</v>
      </c>
      <c r="F301" s="8" t="s">
        <v>408</v>
      </c>
      <c r="G301" s="8" t="s">
        <v>526</v>
      </c>
      <c r="H301" s="8" t="s">
        <v>9077</v>
      </c>
      <c r="I301" s="7" t="str">
        <f>VLOOKUP(Table36[[#This Row],[Reports to Person]], [1]!all_people[#All], 2, 0)</f>
        <v>476544894</v>
      </c>
      <c r="J301" s="8" t="s">
        <v>9078</v>
      </c>
      <c r="K301" s="8" t="str">
        <f>VLOOKUP(Table36[[#This Row],[Works for Corrected Majority]],[1]!Table1[#Data],2,0)</f>
        <v>476549182</v>
      </c>
      <c r="L301" s="8" t="s">
        <v>9078</v>
      </c>
      <c r="M301" s="7" t="str">
        <f>VLOOKUP(Table36[[#This Row],[Works for Group -OLD]], [1]!all_groups[#All], 2, 0)</f>
        <v>476549182</v>
      </c>
      <c r="N301" s="6" t="s">
        <v>63</v>
      </c>
      <c r="O301" s="6" t="s">
        <v>62</v>
      </c>
      <c r="P301" s="6" t="s">
        <v>69</v>
      </c>
      <c r="Q301" s="7"/>
      <c r="R301" s="9" t="s">
        <v>9085</v>
      </c>
      <c r="S301" s="9" t="s">
        <v>9080</v>
      </c>
      <c r="T301" s="9" t="s">
        <v>9081</v>
      </c>
      <c r="U301" s="9" t="s">
        <v>8570</v>
      </c>
      <c r="V301" s="9" t="s">
        <v>8501</v>
      </c>
      <c r="W301" s="4"/>
      <c r="AI301" s="4"/>
      <c r="AJ301" s="4"/>
      <c r="AK301" s="4"/>
    </row>
    <row r="302" spans="1:37" x14ac:dyDescent="0.2">
      <c r="A302" s="6" t="s">
        <v>2018</v>
      </c>
      <c r="B302" s="7" t="str">
        <f>VLOOKUP(Table36[[#This Row],[Full Name]], [1]!all_people5[#Data], 53, 0)</f>
        <v>Burgess</v>
      </c>
      <c r="C302" s="8" t="s">
        <v>2019</v>
      </c>
      <c r="D302" s="8" t="s">
        <v>2020</v>
      </c>
      <c r="E302" s="8" t="s">
        <v>1845</v>
      </c>
      <c r="F302" s="8" t="s">
        <v>408</v>
      </c>
      <c r="G302" s="8" t="s">
        <v>526</v>
      </c>
      <c r="H302" s="8" t="s">
        <v>9077</v>
      </c>
      <c r="I302" s="7" t="str">
        <f>VLOOKUP(Table36[[#This Row],[Reports to Person]], [1]!all_people[#All], 2, 0)</f>
        <v>476544894</v>
      </c>
      <c r="J302" s="8" t="s">
        <v>9078</v>
      </c>
      <c r="K302" s="8" t="str">
        <f>VLOOKUP(Table36[[#This Row],[Works for Corrected Majority]],[1]!Table1[#Data],2,0)</f>
        <v>476549182</v>
      </c>
      <c r="L302" s="8" t="s">
        <v>9078</v>
      </c>
      <c r="M302" s="7" t="str">
        <f>VLOOKUP(Table36[[#This Row],[Works for Group -OLD]], [1]!all_groups[#All], 2, 0)</f>
        <v>476549182</v>
      </c>
      <c r="N302" s="6" t="s">
        <v>63</v>
      </c>
      <c r="O302" s="6" t="s">
        <v>62</v>
      </c>
      <c r="P302" s="6" t="s">
        <v>69</v>
      </c>
      <c r="Q302" s="7"/>
      <c r="R302" s="9" t="s">
        <v>9086</v>
      </c>
      <c r="S302" s="9" t="s">
        <v>9080</v>
      </c>
      <c r="T302" s="9" t="s">
        <v>9081</v>
      </c>
      <c r="U302" s="9" t="s">
        <v>8726</v>
      </c>
      <c r="V302" s="9" t="s">
        <v>8501</v>
      </c>
      <c r="W302" s="4"/>
      <c r="AI302" s="4"/>
      <c r="AJ302" s="4"/>
      <c r="AK302" s="4"/>
    </row>
    <row r="303" spans="1:37" x14ac:dyDescent="0.2">
      <c r="A303" s="6" t="s">
        <v>4231</v>
      </c>
      <c r="B303" s="7" t="str">
        <f>VLOOKUP(Table36[[#This Row],[Full Name]], [1]!all_people5[#Data], 53, 0)</f>
        <v>Munzinger</v>
      </c>
      <c r="C303" s="8" t="s">
        <v>4232</v>
      </c>
      <c r="D303" s="8" t="s">
        <v>4233</v>
      </c>
      <c r="E303" s="8" t="s">
        <v>426</v>
      </c>
      <c r="F303" s="8" t="s">
        <v>408</v>
      </c>
      <c r="G303" s="8" t="s">
        <v>526</v>
      </c>
      <c r="H303" s="8" t="s">
        <v>9077</v>
      </c>
      <c r="I303" s="7" t="str">
        <f>VLOOKUP(Table36[[#This Row],[Reports to Person]], [1]!all_people[#All], 2, 0)</f>
        <v>476544894</v>
      </c>
      <c r="J303" s="8" t="s">
        <v>9078</v>
      </c>
      <c r="K303" s="8" t="str">
        <f>VLOOKUP(Table36[[#This Row],[Works for Corrected Majority]],[1]!Table1[#Data],2,0)</f>
        <v>476549182</v>
      </c>
      <c r="L303" s="8" t="s">
        <v>9078</v>
      </c>
      <c r="M303" s="7" t="str">
        <f>VLOOKUP(Table36[[#This Row],[Works for Group -OLD]], [1]!all_groups[#All], 2, 0)</f>
        <v>476549182</v>
      </c>
      <c r="N303" s="6" t="s">
        <v>63</v>
      </c>
      <c r="O303" s="6" t="s">
        <v>62</v>
      </c>
      <c r="P303" s="6" t="s">
        <v>69</v>
      </c>
      <c r="Q303" s="7"/>
      <c r="R303" s="9" t="s">
        <v>9087</v>
      </c>
      <c r="S303" s="9" t="s">
        <v>9080</v>
      </c>
      <c r="T303" s="9" t="s">
        <v>9081</v>
      </c>
      <c r="U303" s="9" t="s">
        <v>8549</v>
      </c>
      <c r="V303" s="9" t="s">
        <v>8501</v>
      </c>
      <c r="W303" s="4"/>
      <c r="AI303" s="4"/>
      <c r="AJ303" s="4"/>
      <c r="AK303" s="4"/>
    </row>
    <row r="304" spans="1:37" x14ac:dyDescent="0.2">
      <c r="A304" s="6" t="s">
        <v>2579</v>
      </c>
      <c r="B304" s="7" t="str">
        <f>VLOOKUP(Table36[[#This Row],[Full Name]], [1]!all_people5[#Data], 53, 0)</f>
        <v>Jackson</v>
      </c>
      <c r="C304" s="8" t="s">
        <v>2580</v>
      </c>
      <c r="D304" s="8" t="s">
        <v>2581</v>
      </c>
      <c r="E304" s="8" t="s">
        <v>434</v>
      </c>
      <c r="F304" s="8" t="s">
        <v>408</v>
      </c>
      <c r="G304" s="8" t="s">
        <v>526</v>
      </c>
      <c r="H304" s="8" t="s">
        <v>9077</v>
      </c>
      <c r="I304" s="7" t="str">
        <f>VLOOKUP(Table36[[#This Row],[Reports to Person]], [1]!all_people[#All], 2, 0)</f>
        <v>476544894</v>
      </c>
      <c r="J304" s="8" t="s">
        <v>9078</v>
      </c>
      <c r="K304" s="8" t="str">
        <f>VLOOKUP(Table36[[#This Row],[Works for Corrected Majority]],[1]!Table1[#Data],2,0)</f>
        <v>476549182</v>
      </c>
      <c r="L304" s="8" t="s">
        <v>9078</v>
      </c>
      <c r="M304" s="7" t="str">
        <f>VLOOKUP(Table36[[#This Row],[Works for Group -OLD]], [1]!all_groups[#All], 2, 0)</f>
        <v>476549182</v>
      </c>
      <c r="N304" s="6" t="s">
        <v>63</v>
      </c>
      <c r="O304" s="6" t="s">
        <v>62</v>
      </c>
      <c r="P304" s="6" t="s">
        <v>69</v>
      </c>
      <c r="Q304" s="7"/>
      <c r="R304" s="9" t="s">
        <v>9088</v>
      </c>
      <c r="S304" s="9" t="s">
        <v>9080</v>
      </c>
      <c r="T304" s="9" t="s">
        <v>9081</v>
      </c>
      <c r="U304" s="9" t="s">
        <v>8515</v>
      </c>
      <c r="V304" s="9" t="s">
        <v>8501</v>
      </c>
      <c r="W304" s="4"/>
      <c r="AI304" s="4"/>
      <c r="AJ304" s="4"/>
      <c r="AK304" s="4"/>
    </row>
    <row r="305" spans="1:37" x14ac:dyDescent="0.2">
      <c r="A305" s="6" t="s">
        <v>2023</v>
      </c>
      <c r="B305" s="7" t="str">
        <f>VLOOKUP(Table36[[#This Row],[Full Name]], [1]!all_people5[#Data], 53, 0)</f>
        <v>Anthony</v>
      </c>
      <c r="C305" s="8" t="s">
        <v>2024</v>
      </c>
      <c r="D305" s="8" t="s">
        <v>2013</v>
      </c>
      <c r="E305" s="8" t="s">
        <v>884</v>
      </c>
      <c r="F305" s="8" t="s">
        <v>408</v>
      </c>
      <c r="G305" s="8" t="s">
        <v>526</v>
      </c>
      <c r="H305" s="8" t="s">
        <v>9077</v>
      </c>
      <c r="I305" s="7" t="str">
        <f>VLOOKUP(Table36[[#This Row],[Reports to Person]], [1]!all_people[#All], 2, 0)</f>
        <v>476544894</v>
      </c>
      <c r="J305" s="8" t="s">
        <v>9078</v>
      </c>
      <c r="K305" s="8" t="str">
        <f>VLOOKUP(Table36[[#This Row],[Works for Corrected Majority]],[1]!Table1[#Data],2,0)</f>
        <v>476549182</v>
      </c>
      <c r="L305" s="8" t="s">
        <v>9078</v>
      </c>
      <c r="M305" s="7" t="str">
        <f>VLOOKUP(Table36[[#This Row],[Works for Group -OLD]], [1]!all_groups[#All], 2, 0)</f>
        <v>476549182</v>
      </c>
      <c r="N305" s="6" t="s">
        <v>63</v>
      </c>
      <c r="O305" s="6" t="s">
        <v>62</v>
      </c>
      <c r="P305" s="6" t="s">
        <v>69</v>
      </c>
      <c r="Q305" s="7"/>
      <c r="R305" s="9" t="s">
        <v>9089</v>
      </c>
      <c r="S305" s="9" t="s">
        <v>9080</v>
      </c>
      <c r="T305" s="9" t="s">
        <v>9081</v>
      </c>
      <c r="U305" s="9" t="s">
        <v>8910</v>
      </c>
      <c r="V305" s="9" t="s">
        <v>8501</v>
      </c>
      <c r="W305" s="4"/>
      <c r="AI305" s="4"/>
      <c r="AJ305" s="4"/>
      <c r="AK305" s="4"/>
    </row>
    <row r="306" spans="1:37" x14ac:dyDescent="0.2">
      <c r="A306" s="6" t="s">
        <v>4207</v>
      </c>
      <c r="B306" s="7" t="str">
        <f>VLOOKUP(Table36[[#This Row],[Full Name]], [1]!all_people5[#Data], 53, 0)</f>
        <v>Barz</v>
      </c>
      <c r="C306" s="8" t="s">
        <v>4208</v>
      </c>
      <c r="D306" s="8" t="s">
        <v>4209</v>
      </c>
      <c r="E306" s="8" t="s">
        <v>4210</v>
      </c>
      <c r="F306" s="8" t="s">
        <v>408</v>
      </c>
      <c r="G306" s="8" t="s">
        <v>526</v>
      </c>
      <c r="H306" s="8" t="s">
        <v>9077</v>
      </c>
      <c r="I306" s="7" t="str">
        <f>VLOOKUP(Table36[[#This Row],[Reports to Person]], [1]!all_people[#All], 2, 0)</f>
        <v>476544894</v>
      </c>
      <c r="J306" s="8" t="s">
        <v>9078</v>
      </c>
      <c r="K306" s="8" t="str">
        <f>VLOOKUP(Table36[[#This Row],[Works for Corrected Majority]],[1]!Table1[#Data],2,0)</f>
        <v>476549182</v>
      </c>
      <c r="L306" s="8" t="s">
        <v>9078</v>
      </c>
      <c r="M306" s="7" t="str">
        <f>VLOOKUP(Table36[[#This Row],[Works for Group -OLD]], [1]!all_groups[#All], 2, 0)</f>
        <v>476549182</v>
      </c>
      <c r="N306" s="6" t="s">
        <v>63</v>
      </c>
      <c r="O306" s="6" t="s">
        <v>62</v>
      </c>
      <c r="P306" s="6" t="s">
        <v>69</v>
      </c>
      <c r="Q306" s="7"/>
      <c r="R306" s="9" t="s">
        <v>9090</v>
      </c>
      <c r="S306" s="9" t="s">
        <v>9080</v>
      </c>
      <c r="T306" s="9" t="s">
        <v>9081</v>
      </c>
      <c r="U306" s="9" t="s">
        <v>8820</v>
      </c>
      <c r="V306" s="9" t="s">
        <v>8501</v>
      </c>
      <c r="W306" s="4"/>
      <c r="AI306" s="4"/>
      <c r="AJ306" s="4"/>
      <c r="AK306" s="4"/>
    </row>
    <row r="307" spans="1:37" x14ac:dyDescent="0.2">
      <c r="A307" s="6" t="s">
        <v>5662</v>
      </c>
      <c r="B307" s="7" t="str">
        <f>VLOOKUP(Table36[[#This Row],[Full Name]], [1]!all_people5[#Data], 53, 0)</f>
        <v>Ragazzo</v>
      </c>
      <c r="C307" s="8" t="s">
        <v>5663</v>
      </c>
      <c r="D307" s="8" t="s">
        <v>5664</v>
      </c>
      <c r="E307" s="8" t="s">
        <v>4788</v>
      </c>
      <c r="F307" s="8" t="s">
        <v>408</v>
      </c>
      <c r="G307" s="8" t="s">
        <v>407</v>
      </c>
      <c r="H307" s="8" t="s">
        <v>9077</v>
      </c>
      <c r="I307" s="7" t="str">
        <f>VLOOKUP(Table36[[#This Row],[Reports to Person]], [1]!all_people[#All], 2, 0)</f>
        <v>476544894</v>
      </c>
      <c r="J307" s="8" t="s">
        <v>9078</v>
      </c>
      <c r="K307" s="8" t="str">
        <f>VLOOKUP(Table36[[#This Row],[Works for Corrected Majority]],[1]!Table1[#Data],2,0)</f>
        <v>476549182</v>
      </c>
      <c r="L307" s="8" t="s">
        <v>9078</v>
      </c>
      <c r="M307" s="7" t="str">
        <f>VLOOKUP(Table36[[#This Row],[Works for Group -OLD]], [1]!all_groups[#All], 2, 0)</f>
        <v>476549182</v>
      </c>
      <c r="N307" s="6" t="s">
        <v>63</v>
      </c>
      <c r="O307" s="6" t="s">
        <v>62</v>
      </c>
      <c r="P307" s="6" t="s">
        <v>69</v>
      </c>
      <c r="Q307" s="7"/>
      <c r="R307" s="9" t="s">
        <v>9091</v>
      </c>
      <c r="S307" s="9" t="s">
        <v>9080</v>
      </c>
      <c r="T307" s="9" t="s">
        <v>8512</v>
      </c>
      <c r="U307" s="9" t="s">
        <v>9092</v>
      </c>
      <c r="V307" s="9" t="s">
        <v>8501</v>
      </c>
      <c r="W307" s="4"/>
      <c r="AI307" s="4"/>
      <c r="AJ307" s="4"/>
      <c r="AK307" s="4"/>
    </row>
    <row r="308" spans="1:37" x14ac:dyDescent="0.2">
      <c r="A308" s="6" t="s">
        <v>3183</v>
      </c>
      <c r="B308" s="7" t="str">
        <f>VLOOKUP(Table36[[#This Row],[Full Name]], [1]!all_people5[#Data], 53, 0)</f>
        <v>Broker</v>
      </c>
      <c r="C308" s="8" t="s">
        <v>3184</v>
      </c>
      <c r="D308" s="8" t="s">
        <v>3185</v>
      </c>
      <c r="E308" s="8" t="s">
        <v>375</v>
      </c>
      <c r="F308" s="8" t="s">
        <v>408</v>
      </c>
      <c r="G308" s="8" t="s">
        <v>407</v>
      </c>
      <c r="H308" s="8" t="s">
        <v>9077</v>
      </c>
      <c r="I308" s="7" t="str">
        <f>VLOOKUP(Table36[[#This Row],[Reports to Person]], [1]!all_people[#All], 2, 0)</f>
        <v>476544894</v>
      </c>
      <c r="J308" s="8" t="s">
        <v>9078</v>
      </c>
      <c r="K308" s="8" t="str">
        <f>VLOOKUP(Table36[[#This Row],[Works for Corrected Majority]],[1]!Table1[#Data],2,0)</f>
        <v>476549182</v>
      </c>
      <c r="L308" s="8" t="s">
        <v>9078</v>
      </c>
      <c r="M308" s="7" t="str">
        <f>VLOOKUP(Table36[[#This Row],[Works for Group -OLD]], [1]!all_groups[#All], 2, 0)</f>
        <v>476549182</v>
      </c>
      <c r="N308" s="6" t="s">
        <v>63</v>
      </c>
      <c r="O308" s="6" t="s">
        <v>62</v>
      </c>
      <c r="P308" s="6" t="s">
        <v>69</v>
      </c>
      <c r="Q308" s="7"/>
      <c r="R308" s="9" t="s">
        <v>9093</v>
      </c>
      <c r="S308" s="9" t="s">
        <v>9080</v>
      </c>
      <c r="T308" s="9" t="s">
        <v>8512</v>
      </c>
      <c r="U308" s="9" t="s">
        <v>8544</v>
      </c>
      <c r="V308" s="9" t="s">
        <v>8501</v>
      </c>
      <c r="W308" s="4"/>
      <c r="AI308" s="4"/>
      <c r="AJ308" s="4"/>
      <c r="AK308" s="4"/>
    </row>
    <row r="309" spans="1:37" x14ac:dyDescent="0.2">
      <c r="A309" s="6" t="s">
        <v>734</v>
      </c>
      <c r="B309" s="7" t="e">
        <f>VLOOKUP(Table36[[#This Row],[Full Name]], [1]!all_people5[#Data], 53, 0)</f>
        <v>#N/A</v>
      </c>
      <c r="C309" s="8" t="s">
        <v>735</v>
      </c>
      <c r="D309" s="8" t="s">
        <v>736</v>
      </c>
      <c r="E309" s="8" t="s">
        <v>737</v>
      </c>
      <c r="F309" s="8" t="s">
        <v>408</v>
      </c>
      <c r="G309" s="8" t="s">
        <v>526</v>
      </c>
      <c r="H309" s="8" t="s">
        <v>9077</v>
      </c>
      <c r="I309" s="7" t="str">
        <f>VLOOKUP(Table36[[#This Row],[Reports to Person]], [1]!all_people[#All], 2, 0)</f>
        <v>476544894</v>
      </c>
      <c r="J309" s="8" t="s">
        <v>9078</v>
      </c>
      <c r="K309" s="8" t="str">
        <f>VLOOKUP(Table36[[#This Row],[Works for Corrected Majority]],[1]!Table1[#Data],2,0)</f>
        <v>476549182</v>
      </c>
      <c r="L309" s="8" t="s">
        <v>9078</v>
      </c>
      <c r="M309" s="7" t="str">
        <f>VLOOKUP(Table36[[#This Row],[Works for Group -OLD]], [1]!all_groups[#All], 2, 0)</f>
        <v>476549182</v>
      </c>
      <c r="N309" s="6" t="s">
        <v>63</v>
      </c>
      <c r="O309" s="6" t="s">
        <v>62</v>
      </c>
      <c r="P309" s="6" t="s">
        <v>69</v>
      </c>
      <c r="Q309" s="7"/>
      <c r="R309" s="9" t="s">
        <v>9094</v>
      </c>
      <c r="S309" s="9" t="s">
        <v>9080</v>
      </c>
      <c r="T309" s="9" t="s">
        <v>9081</v>
      </c>
      <c r="U309" s="9" t="s">
        <v>8534</v>
      </c>
      <c r="V309" s="9" t="s">
        <v>8501</v>
      </c>
      <c r="W309" s="4"/>
      <c r="AI309" s="4"/>
      <c r="AJ309" s="4"/>
      <c r="AK309" s="4"/>
    </row>
    <row r="310" spans="1:37" x14ac:dyDescent="0.2">
      <c r="A310" s="6" t="s">
        <v>2012</v>
      </c>
      <c r="B310" s="7" t="str">
        <f>VLOOKUP(Table36[[#This Row],[Full Name]], [1]!all_people5[#Data], 53, 0)</f>
        <v>Giudice</v>
      </c>
      <c r="C310" s="8" t="s">
        <v>2013</v>
      </c>
      <c r="D310" s="8" t="s">
        <v>2014</v>
      </c>
      <c r="E310" s="8" t="s">
        <v>2015</v>
      </c>
      <c r="F310" s="8" t="s">
        <v>408</v>
      </c>
      <c r="G310" s="8" t="s">
        <v>526</v>
      </c>
      <c r="H310" s="8" t="s">
        <v>9095</v>
      </c>
      <c r="I310" s="7" t="str">
        <f>VLOOKUP(Table36[[#This Row],[Reports to Person]], [1]!all_people[#All], 2, 0)</f>
        <v>476542935</v>
      </c>
      <c r="J310" s="8" t="s">
        <v>9096</v>
      </c>
      <c r="K310" s="8" t="str">
        <f>VLOOKUP(Table36[[#This Row],[Works for Corrected Majority]],[1]!Table1[#Data],2,0)</f>
        <v>476549183</v>
      </c>
      <c r="L310" s="8" t="s">
        <v>9096</v>
      </c>
      <c r="M310" s="7" t="str">
        <f>VLOOKUP(Table36[[#This Row],[Works for Group -OLD]], [1]!all_groups[#All], 2, 0)</f>
        <v>476549183</v>
      </c>
      <c r="N310" s="6" t="s">
        <v>63</v>
      </c>
      <c r="O310" s="6" t="s">
        <v>62</v>
      </c>
      <c r="P310" s="6" t="s">
        <v>69</v>
      </c>
      <c r="Q310" s="7"/>
      <c r="R310" s="9" t="s">
        <v>9097</v>
      </c>
      <c r="S310" s="9" t="s">
        <v>9098</v>
      </c>
      <c r="T310" s="9" t="s">
        <v>9099</v>
      </c>
      <c r="U310" s="9" t="s">
        <v>9100</v>
      </c>
      <c r="V310" s="9" t="s">
        <v>8501</v>
      </c>
      <c r="W310" s="4"/>
      <c r="AI310" s="4"/>
      <c r="AJ310" s="4"/>
      <c r="AK310" s="4"/>
    </row>
    <row r="311" spans="1:37" x14ac:dyDescent="0.2">
      <c r="A311" s="6" t="s">
        <v>4166</v>
      </c>
      <c r="B311" s="7" t="str">
        <f>VLOOKUP(Table36[[#This Row],[Full Name]], [1]!all_people5[#Data], 53, 0)</f>
        <v>Moore</v>
      </c>
      <c r="C311" s="8" t="s">
        <v>4167</v>
      </c>
      <c r="D311" s="8" t="s">
        <v>4168</v>
      </c>
      <c r="E311" s="8" t="s">
        <v>698</v>
      </c>
      <c r="F311" s="8" t="s">
        <v>408</v>
      </c>
      <c r="G311" s="8" t="s">
        <v>526</v>
      </c>
      <c r="H311" s="8" t="s">
        <v>9095</v>
      </c>
      <c r="I311" s="7" t="str">
        <f>VLOOKUP(Table36[[#This Row],[Reports to Person]], [1]!all_people[#All], 2, 0)</f>
        <v>476542935</v>
      </c>
      <c r="J311" s="8" t="s">
        <v>9096</v>
      </c>
      <c r="K311" s="8" t="str">
        <f>VLOOKUP(Table36[[#This Row],[Works for Corrected Majority]],[1]!Table1[#Data],2,0)</f>
        <v>476549183</v>
      </c>
      <c r="L311" s="8" t="s">
        <v>9096</v>
      </c>
      <c r="M311" s="7" t="str">
        <f>VLOOKUP(Table36[[#This Row],[Works for Group -OLD]], [1]!all_groups[#All], 2, 0)</f>
        <v>476549183</v>
      </c>
      <c r="N311" s="6" t="s">
        <v>63</v>
      </c>
      <c r="O311" s="6" t="s">
        <v>62</v>
      </c>
      <c r="P311" s="6" t="s">
        <v>69</v>
      </c>
      <c r="Q311" s="7"/>
      <c r="R311" s="9" t="s">
        <v>9101</v>
      </c>
      <c r="S311" s="9" t="s">
        <v>9098</v>
      </c>
      <c r="T311" s="9" t="s">
        <v>9099</v>
      </c>
      <c r="U311" s="9" t="s">
        <v>8538</v>
      </c>
      <c r="V311" s="9" t="s">
        <v>8501</v>
      </c>
      <c r="W311" s="4"/>
      <c r="AI311" s="4"/>
      <c r="AJ311" s="4"/>
      <c r="AK311" s="4"/>
    </row>
    <row r="312" spans="1:37" x14ac:dyDescent="0.2">
      <c r="A312" s="6" t="s">
        <v>5650</v>
      </c>
      <c r="B312" s="7" t="str">
        <f>VLOOKUP(Table36[[#This Row],[Full Name]], [1]!all_people5[#Data], 53, 0)</f>
        <v>Grech</v>
      </c>
      <c r="C312" s="8" t="s">
        <v>5651</v>
      </c>
      <c r="D312" s="8" t="s">
        <v>5652</v>
      </c>
      <c r="E312" s="8" t="s">
        <v>434</v>
      </c>
      <c r="F312" s="8" t="s">
        <v>408</v>
      </c>
      <c r="G312" s="8" t="s">
        <v>526</v>
      </c>
      <c r="H312" s="8" t="s">
        <v>9095</v>
      </c>
      <c r="I312" s="7" t="str">
        <f>VLOOKUP(Table36[[#This Row],[Reports to Person]], [1]!all_people[#All], 2, 0)</f>
        <v>476542935</v>
      </c>
      <c r="J312" s="8" t="s">
        <v>9096</v>
      </c>
      <c r="K312" s="8" t="str">
        <f>VLOOKUP(Table36[[#This Row],[Works for Corrected Majority]],[1]!Table1[#Data],2,0)</f>
        <v>476549183</v>
      </c>
      <c r="L312" s="8" t="s">
        <v>9096</v>
      </c>
      <c r="M312" s="7" t="str">
        <f>VLOOKUP(Table36[[#This Row],[Works for Group -OLD]], [1]!all_groups[#All], 2, 0)</f>
        <v>476549183</v>
      </c>
      <c r="N312" s="6" t="s">
        <v>63</v>
      </c>
      <c r="O312" s="6" t="s">
        <v>62</v>
      </c>
      <c r="P312" s="6" t="s">
        <v>69</v>
      </c>
      <c r="Q312" s="7"/>
      <c r="R312" s="9" t="s">
        <v>9102</v>
      </c>
      <c r="S312" s="9" t="s">
        <v>9098</v>
      </c>
      <c r="T312" s="9" t="s">
        <v>9099</v>
      </c>
      <c r="U312" s="9" t="s">
        <v>8515</v>
      </c>
      <c r="V312" s="9" t="s">
        <v>8501</v>
      </c>
      <c r="W312" s="4"/>
      <c r="AI312" s="4"/>
      <c r="AJ312" s="4"/>
      <c r="AK312" s="4"/>
    </row>
    <row r="313" spans="1:37" x14ac:dyDescent="0.2">
      <c r="A313" s="6" t="s">
        <v>5645</v>
      </c>
      <c r="B313" s="7" t="str">
        <f>VLOOKUP(Table36[[#This Row],[Full Name]], [1]!all_people5[#Data], 53, 0)</f>
        <v>Kash</v>
      </c>
      <c r="C313" s="8" t="s">
        <v>5646</v>
      </c>
      <c r="D313" s="8" t="s">
        <v>5647</v>
      </c>
      <c r="E313" s="8" t="s">
        <v>624</v>
      </c>
      <c r="F313" s="8" t="s">
        <v>408</v>
      </c>
      <c r="G313" s="8" t="s">
        <v>407</v>
      </c>
      <c r="H313" s="8" t="s">
        <v>9095</v>
      </c>
      <c r="I313" s="7" t="str">
        <f>VLOOKUP(Table36[[#This Row],[Reports to Person]], [1]!all_people[#All], 2, 0)</f>
        <v>476542935</v>
      </c>
      <c r="J313" s="8" t="s">
        <v>9096</v>
      </c>
      <c r="K313" s="8" t="str">
        <f>VLOOKUP(Table36[[#This Row],[Works for Corrected Majority]],[1]!Table1[#Data],2,0)</f>
        <v>476549183</v>
      </c>
      <c r="L313" s="8" t="s">
        <v>9096</v>
      </c>
      <c r="M313" s="7" t="str">
        <f>VLOOKUP(Table36[[#This Row],[Works for Group -OLD]], [1]!all_groups[#All], 2, 0)</f>
        <v>476549183</v>
      </c>
      <c r="N313" s="6" t="s">
        <v>63</v>
      </c>
      <c r="O313" s="6" t="s">
        <v>62</v>
      </c>
      <c r="P313" s="6" t="s">
        <v>69</v>
      </c>
      <c r="Q313" s="7"/>
      <c r="R313" s="9" t="s">
        <v>9103</v>
      </c>
      <c r="S313" s="9" t="s">
        <v>9098</v>
      </c>
      <c r="T313" s="9" t="s">
        <v>8512</v>
      </c>
      <c r="U313" s="9" t="s">
        <v>8606</v>
      </c>
      <c r="V313" s="9" t="s">
        <v>8501</v>
      </c>
      <c r="W313" s="4"/>
      <c r="AI313" s="4"/>
      <c r="AJ313" s="4"/>
      <c r="AK313" s="4"/>
    </row>
    <row r="314" spans="1:37" x14ac:dyDescent="0.2">
      <c r="A314" s="6" t="s">
        <v>3192</v>
      </c>
      <c r="B314" s="7" t="str">
        <f>VLOOKUP(Table36[[#This Row],[Full Name]], [1]!all_people5[#Data], 53, 0)</f>
        <v>Griffin</v>
      </c>
      <c r="C314" s="8" t="s">
        <v>3193</v>
      </c>
      <c r="D314" s="8" t="s">
        <v>3194</v>
      </c>
      <c r="E314" s="8" t="s">
        <v>698</v>
      </c>
      <c r="F314" s="8" t="s">
        <v>408</v>
      </c>
      <c r="G314" s="8" t="s">
        <v>526</v>
      </c>
      <c r="H314" s="8" t="s">
        <v>9095</v>
      </c>
      <c r="I314" s="7" t="str">
        <f>VLOOKUP(Table36[[#This Row],[Reports to Person]], [1]!all_people[#All], 2, 0)</f>
        <v>476542935</v>
      </c>
      <c r="J314" s="8" t="s">
        <v>9096</v>
      </c>
      <c r="K314" s="8" t="str">
        <f>VLOOKUP(Table36[[#This Row],[Works for Corrected Majority]],[1]!Table1[#Data],2,0)</f>
        <v>476549183</v>
      </c>
      <c r="L314" s="8" t="s">
        <v>9096</v>
      </c>
      <c r="M314" s="7" t="str">
        <f>VLOOKUP(Table36[[#This Row],[Works for Group -OLD]], [1]!all_groups[#All], 2, 0)</f>
        <v>476549183</v>
      </c>
      <c r="N314" s="6" t="s">
        <v>63</v>
      </c>
      <c r="O314" s="6" t="s">
        <v>62</v>
      </c>
      <c r="P314" s="6" t="s">
        <v>69</v>
      </c>
      <c r="Q314" s="7"/>
      <c r="R314" s="9" t="s">
        <v>9104</v>
      </c>
      <c r="S314" s="9" t="s">
        <v>9098</v>
      </c>
      <c r="T314" s="9" t="s">
        <v>9105</v>
      </c>
      <c r="U314" s="9" t="s">
        <v>8538</v>
      </c>
      <c r="V314" s="9" t="s">
        <v>8501</v>
      </c>
      <c r="W314" s="4"/>
      <c r="AI314" s="4"/>
      <c r="AJ314" s="4"/>
      <c r="AK314" s="4"/>
    </row>
    <row r="315" spans="1:37" x14ac:dyDescent="0.2">
      <c r="A315" s="6" t="s">
        <v>5627</v>
      </c>
      <c r="B315" s="7" t="str">
        <f>VLOOKUP(Table36[[#This Row],[Full Name]], [1]!all_people5[#Data], 53, 0)</f>
        <v>Porth</v>
      </c>
      <c r="C315" s="8" t="s">
        <v>5628</v>
      </c>
      <c r="D315" s="8" t="s">
        <v>5629</v>
      </c>
      <c r="E315" s="8" t="s">
        <v>599</v>
      </c>
      <c r="F315" s="8" t="s">
        <v>408</v>
      </c>
      <c r="G315" s="8" t="s">
        <v>526</v>
      </c>
      <c r="H315" s="8" t="s">
        <v>9095</v>
      </c>
      <c r="I315" s="7" t="str">
        <f>VLOOKUP(Table36[[#This Row],[Reports to Person]], [1]!all_people[#All], 2, 0)</f>
        <v>476542935</v>
      </c>
      <c r="J315" s="8" t="s">
        <v>9096</v>
      </c>
      <c r="K315" s="8" t="str">
        <f>VLOOKUP(Table36[[#This Row],[Works for Corrected Majority]],[1]!Table1[#Data],2,0)</f>
        <v>476549183</v>
      </c>
      <c r="L315" s="8" t="s">
        <v>9096</v>
      </c>
      <c r="M315" s="7" t="str">
        <f>VLOOKUP(Table36[[#This Row],[Works for Group -OLD]], [1]!all_groups[#All], 2, 0)</f>
        <v>476549183</v>
      </c>
      <c r="N315" s="6" t="s">
        <v>63</v>
      </c>
      <c r="O315" s="6" t="s">
        <v>62</v>
      </c>
      <c r="P315" s="6" t="s">
        <v>69</v>
      </c>
      <c r="Q315" s="7"/>
      <c r="R315" s="9" t="s">
        <v>9106</v>
      </c>
      <c r="S315" s="9" t="s">
        <v>9098</v>
      </c>
      <c r="T315" s="9" t="s">
        <v>9099</v>
      </c>
      <c r="U315" s="9" t="s">
        <v>8621</v>
      </c>
      <c r="V315" s="9" t="s">
        <v>8501</v>
      </c>
      <c r="W315" s="4"/>
      <c r="AI315" s="4"/>
      <c r="AJ315" s="4"/>
      <c r="AK315" s="4"/>
    </row>
    <row r="316" spans="1:37" x14ac:dyDescent="0.2">
      <c r="A316" s="6" t="s">
        <v>4103</v>
      </c>
      <c r="B316" s="7" t="str">
        <f>VLOOKUP(Table36[[#This Row],[Full Name]], [1]!all_people5[#Data], 53, 0)</f>
        <v>Giannelli</v>
      </c>
      <c r="C316" s="8" t="s">
        <v>4104</v>
      </c>
      <c r="D316" s="8" t="s">
        <v>4105</v>
      </c>
      <c r="E316" s="8" t="s">
        <v>1845</v>
      </c>
      <c r="F316" s="8" t="s">
        <v>408</v>
      </c>
      <c r="G316" s="8" t="s">
        <v>526</v>
      </c>
      <c r="H316" s="8" t="s">
        <v>9095</v>
      </c>
      <c r="I316" s="7" t="str">
        <f>VLOOKUP(Table36[[#This Row],[Reports to Person]], [1]!all_people[#All], 2, 0)</f>
        <v>476542935</v>
      </c>
      <c r="J316" s="8" t="s">
        <v>9096</v>
      </c>
      <c r="K316" s="8" t="str">
        <f>VLOOKUP(Table36[[#This Row],[Works for Corrected Majority]],[1]!Table1[#Data],2,0)</f>
        <v>476549183</v>
      </c>
      <c r="L316" s="8" t="s">
        <v>9096</v>
      </c>
      <c r="M316" s="7" t="str">
        <f>VLOOKUP(Table36[[#This Row],[Works for Group -OLD]], [1]!all_groups[#All], 2, 0)</f>
        <v>476549183</v>
      </c>
      <c r="N316" s="6" t="s">
        <v>63</v>
      </c>
      <c r="O316" s="6" t="s">
        <v>62</v>
      </c>
      <c r="P316" s="6" t="s">
        <v>69</v>
      </c>
      <c r="Q316" s="7"/>
      <c r="R316" s="9" t="s">
        <v>9107</v>
      </c>
      <c r="S316" s="9" t="s">
        <v>9098</v>
      </c>
      <c r="T316" s="9" t="s">
        <v>9105</v>
      </c>
      <c r="U316" s="9" t="s">
        <v>8726</v>
      </c>
      <c r="V316" s="9" t="s">
        <v>8501</v>
      </c>
      <c r="W316" s="4"/>
      <c r="AI316" s="4"/>
      <c r="AJ316" s="4"/>
      <c r="AK316" s="4"/>
    </row>
    <row r="317" spans="1:37" x14ac:dyDescent="0.2">
      <c r="A317" s="6" t="s">
        <v>5580</v>
      </c>
      <c r="B317" s="7" t="str">
        <f>VLOOKUP(Table36[[#This Row],[Full Name]], [1]!all_people5[#Data], 53, 0)</f>
        <v>Mccabe</v>
      </c>
      <c r="C317" s="8" t="s">
        <v>5581</v>
      </c>
      <c r="D317" s="8" t="s">
        <v>5582</v>
      </c>
      <c r="E317" s="8" t="s">
        <v>521</v>
      </c>
      <c r="F317" s="8" t="s">
        <v>408</v>
      </c>
      <c r="G317" s="8" t="s">
        <v>526</v>
      </c>
      <c r="H317" s="8" t="s">
        <v>9095</v>
      </c>
      <c r="I317" s="7" t="str">
        <f>VLOOKUP(Table36[[#This Row],[Reports to Person]], [1]!all_people[#All], 2, 0)</f>
        <v>476542935</v>
      </c>
      <c r="J317" s="8" t="s">
        <v>9096</v>
      </c>
      <c r="K317" s="8" t="str">
        <f>VLOOKUP(Table36[[#This Row],[Works for Corrected Majority]],[1]!Table1[#Data],2,0)</f>
        <v>476549183</v>
      </c>
      <c r="L317" s="8" t="s">
        <v>9096</v>
      </c>
      <c r="M317" s="7" t="str">
        <f>VLOOKUP(Table36[[#This Row],[Works for Group -OLD]], [1]!all_groups[#All], 2, 0)</f>
        <v>476549183</v>
      </c>
      <c r="N317" s="6" t="s">
        <v>63</v>
      </c>
      <c r="O317" s="6" t="s">
        <v>62</v>
      </c>
      <c r="P317" s="6" t="s">
        <v>69</v>
      </c>
      <c r="Q317" s="7"/>
      <c r="R317" s="9" t="s">
        <v>9108</v>
      </c>
      <c r="S317" s="9" t="s">
        <v>9098</v>
      </c>
      <c r="T317" s="9" t="s">
        <v>9099</v>
      </c>
      <c r="U317" s="9" t="s">
        <v>8507</v>
      </c>
      <c r="V317" s="9" t="s">
        <v>8501</v>
      </c>
      <c r="W317" s="4"/>
      <c r="AI317" s="4"/>
      <c r="AJ317" s="4"/>
      <c r="AK317" s="4"/>
    </row>
    <row r="318" spans="1:37" x14ac:dyDescent="0.2">
      <c r="A318" s="6" t="s">
        <v>4093</v>
      </c>
      <c r="B318" s="7" t="str">
        <f>VLOOKUP(Table36[[#This Row],[Full Name]], [1]!all_people5[#Data], 53, 0)</f>
        <v>Doremus</v>
      </c>
      <c r="C318" s="8" t="s">
        <v>4094</v>
      </c>
      <c r="D318" s="8" t="s">
        <v>4095</v>
      </c>
      <c r="E318" s="8" t="s">
        <v>434</v>
      </c>
      <c r="F318" s="8" t="s">
        <v>408</v>
      </c>
      <c r="G318" s="8" t="s">
        <v>526</v>
      </c>
      <c r="H318" s="8" t="s">
        <v>9095</v>
      </c>
      <c r="I318" s="7" t="str">
        <f>VLOOKUP(Table36[[#This Row],[Reports to Person]], [1]!all_people[#All], 2, 0)</f>
        <v>476542935</v>
      </c>
      <c r="J318" s="8" t="s">
        <v>9096</v>
      </c>
      <c r="K318" s="8" t="str">
        <f>VLOOKUP(Table36[[#This Row],[Works for Corrected Majority]],[1]!Table1[#Data],2,0)</f>
        <v>476549183</v>
      </c>
      <c r="L318" s="8" t="s">
        <v>9096</v>
      </c>
      <c r="M318" s="7" t="str">
        <f>VLOOKUP(Table36[[#This Row],[Works for Group -OLD]], [1]!all_groups[#All], 2, 0)</f>
        <v>476549183</v>
      </c>
      <c r="N318" s="6" t="s">
        <v>63</v>
      </c>
      <c r="O318" s="6" t="s">
        <v>62</v>
      </c>
      <c r="P318" s="6" t="s">
        <v>69</v>
      </c>
      <c r="Q318" s="7"/>
      <c r="R318" s="9" t="s">
        <v>9109</v>
      </c>
      <c r="S318" s="9" t="s">
        <v>9098</v>
      </c>
      <c r="T318" s="9" t="s">
        <v>8892</v>
      </c>
      <c r="U318" s="9" t="s">
        <v>8515</v>
      </c>
      <c r="V318" s="9" t="s">
        <v>8501</v>
      </c>
      <c r="W318" s="4"/>
      <c r="AI318" s="4"/>
      <c r="AJ318" s="4"/>
      <c r="AK318" s="4"/>
    </row>
    <row r="319" spans="1:37" x14ac:dyDescent="0.2">
      <c r="A319" s="6" t="s">
        <v>3188</v>
      </c>
      <c r="B319" s="7" t="str">
        <f>VLOOKUP(Table36[[#This Row],[Full Name]], [1]!all_people5[#Data], 53, 0)</f>
        <v>Spellman</v>
      </c>
      <c r="C319" s="8" t="s">
        <v>74</v>
      </c>
      <c r="D319" s="8" t="s">
        <v>3189</v>
      </c>
      <c r="E319" s="8" t="s">
        <v>698</v>
      </c>
      <c r="F319" s="8" t="s">
        <v>408</v>
      </c>
      <c r="G319" s="8" t="s">
        <v>526</v>
      </c>
      <c r="H319" s="8" t="s">
        <v>9095</v>
      </c>
      <c r="I319" s="7" t="str">
        <f>VLOOKUP(Table36[[#This Row],[Reports to Person]], [1]!all_people[#All], 2, 0)</f>
        <v>476542935</v>
      </c>
      <c r="J319" s="8" t="s">
        <v>9096</v>
      </c>
      <c r="K319" s="8" t="str">
        <f>VLOOKUP(Table36[[#This Row],[Works for Corrected Majority]],[1]!Table1[#Data],2,0)</f>
        <v>476549183</v>
      </c>
      <c r="L319" s="8" t="s">
        <v>9096</v>
      </c>
      <c r="M319" s="7" t="str">
        <f>VLOOKUP(Table36[[#This Row],[Works for Group -OLD]], [1]!all_groups[#All], 2, 0)</f>
        <v>476549183</v>
      </c>
      <c r="N319" s="6" t="s">
        <v>63</v>
      </c>
      <c r="O319" s="6" t="s">
        <v>62</v>
      </c>
      <c r="P319" s="6" t="s">
        <v>69</v>
      </c>
      <c r="Q319" s="7"/>
      <c r="R319" s="9" t="s">
        <v>9110</v>
      </c>
      <c r="S319" s="9" t="s">
        <v>9098</v>
      </c>
      <c r="T319" s="9" t="s">
        <v>9105</v>
      </c>
      <c r="U319" s="9" t="s">
        <v>8538</v>
      </c>
      <c r="V319" s="9" t="s">
        <v>8501</v>
      </c>
      <c r="W319" s="4"/>
      <c r="AI319" s="4"/>
      <c r="AJ319" s="4"/>
      <c r="AK319" s="4"/>
    </row>
    <row r="320" spans="1:37" x14ac:dyDescent="0.2">
      <c r="A320" s="6" t="s">
        <v>5569</v>
      </c>
      <c r="B320" s="7" t="str">
        <f>VLOOKUP(Table36[[#This Row],[Full Name]], [1]!all_people5[#Data], 53, 0)</f>
        <v>Dellanno</v>
      </c>
      <c r="C320" s="8" t="s">
        <v>4149</v>
      </c>
      <c r="D320" s="8" t="s">
        <v>5570</v>
      </c>
      <c r="E320" s="8" t="s">
        <v>5571</v>
      </c>
      <c r="F320" s="8" t="s">
        <v>408</v>
      </c>
      <c r="G320" s="8" t="s">
        <v>526</v>
      </c>
      <c r="H320" s="8" t="s">
        <v>9095</v>
      </c>
      <c r="I320" s="7" t="str">
        <f>VLOOKUP(Table36[[#This Row],[Reports to Person]], [1]!all_people[#All], 2, 0)</f>
        <v>476542935</v>
      </c>
      <c r="J320" s="8" t="s">
        <v>9096</v>
      </c>
      <c r="K320" s="8" t="str">
        <f>VLOOKUP(Table36[[#This Row],[Works for Corrected Majority]],[1]!Table1[#Data],2,0)</f>
        <v>476549183</v>
      </c>
      <c r="L320" s="8" t="s">
        <v>9096</v>
      </c>
      <c r="M320" s="7" t="str">
        <f>VLOOKUP(Table36[[#This Row],[Works for Group -OLD]], [1]!all_groups[#All], 2, 0)</f>
        <v>476549183</v>
      </c>
      <c r="N320" s="6" t="s">
        <v>63</v>
      </c>
      <c r="O320" s="6" t="s">
        <v>62</v>
      </c>
      <c r="P320" s="6" t="s">
        <v>69</v>
      </c>
      <c r="Q320" s="7"/>
      <c r="R320" s="9" t="s">
        <v>9111</v>
      </c>
      <c r="S320" s="9" t="s">
        <v>9098</v>
      </c>
      <c r="T320" s="9" t="s">
        <v>9099</v>
      </c>
      <c r="U320" s="9" t="s">
        <v>9112</v>
      </c>
      <c r="V320" s="9" t="s">
        <v>8501</v>
      </c>
      <c r="W320" s="4"/>
      <c r="AI320" s="4"/>
      <c r="AJ320" s="4"/>
      <c r="AK320" s="4"/>
    </row>
    <row r="321" spans="1:37" x14ac:dyDescent="0.2">
      <c r="A321" s="6" t="s">
        <v>4089</v>
      </c>
      <c r="B321" s="7" t="str">
        <f>VLOOKUP(Table36[[#This Row],[Full Name]], [1]!all_people5[#Data], 53, 0)</f>
        <v>Clark</v>
      </c>
      <c r="C321" s="8" t="s">
        <v>4090</v>
      </c>
      <c r="D321" s="8" t="s">
        <v>980</v>
      </c>
      <c r="E321" s="8" t="s">
        <v>440</v>
      </c>
      <c r="F321" s="8" t="s">
        <v>408</v>
      </c>
      <c r="G321" s="8" t="s">
        <v>407</v>
      </c>
      <c r="H321" s="8" t="s">
        <v>9095</v>
      </c>
      <c r="I321" s="7" t="str">
        <f>VLOOKUP(Table36[[#This Row],[Reports to Person]], [1]!all_people[#All], 2, 0)</f>
        <v>476542935</v>
      </c>
      <c r="J321" s="8" t="s">
        <v>9096</v>
      </c>
      <c r="K321" s="8" t="str">
        <f>VLOOKUP(Table36[[#This Row],[Works for Corrected Majority]],[1]!Table1[#Data],2,0)</f>
        <v>476549183</v>
      </c>
      <c r="L321" s="8" t="s">
        <v>9096</v>
      </c>
      <c r="M321" s="7" t="str">
        <f>VLOOKUP(Table36[[#This Row],[Works for Group -OLD]], [1]!all_groups[#All], 2, 0)</f>
        <v>476549183</v>
      </c>
      <c r="N321" s="6" t="s">
        <v>63</v>
      </c>
      <c r="O321" s="6" t="s">
        <v>62</v>
      </c>
      <c r="P321" s="6" t="s">
        <v>69</v>
      </c>
      <c r="Q321" s="7"/>
      <c r="R321" s="9" t="s">
        <v>9113</v>
      </c>
      <c r="S321" s="9" t="s">
        <v>9098</v>
      </c>
      <c r="T321" s="9" t="s">
        <v>8512</v>
      </c>
      <c r="U321" s="9" t="s">
        <v>8590</v>
      </c>
      <c r="V321" s="9" t="s">
        <v>8501</v>
      </c>
      <c r="W321" s="4"/>
      <c r="AI321" s="4"/>
      <c r="AJ321" s="4"/>
      <c r="AK321" s="4"/>
    </row>
    <row r="322" spans="1:37" x14ac:dyDescent="0.2">
      <c r="A322" s="6" t="s">
        <v>5542</v>
      </c>
      <c r="B322" s="7" t="str">
        <f>VLOOKUP(Table36[[#This Row],[Full Name]], [1]!all_people5[#Data], 53, 0)</f>
        <v>Jeanson</v>
      </c>
      <c r="C322" s="8" t="s">
        <v>5543</v>
      </c>
      <c r="D322" s="8" t="s">
        <v>5544</v>
      </c>
      <c r="E322" s="8" t="s">
        <v>1845</v>
      </c>
      <c r="F322" s="8" t="s">
        <v>408</v>
      </c>
      <c r="G322" s="8" t="s">
        <v>526</v>
      </c>
      <c r="H322" s="8" t="s">
        <v>472</v>
      </c>
      <c r="I322" s="7" t="str">
        <f>VLOOKUP(Table36[[#This Row],[Reports to Person]], [1]!all_people[#All], 2, 0)</f>
        <v>476545989</v>
      </c>
      <c r="J322" s="8" t="s">
        <v>9114</v>
      </c>
      <c r="K322" s="8" t="str">
        <f>VLOOKUP(Table36[[#This Row],[Works for Corrected Majority]],[1]!Table1[#Data],2,0)</f>
        <v>476549186</v>
      </c>
      <c r="L322" s="8" t="s">
        <v>9114</v>
      </c>
      <c r="M322" s="7" t="str">
        <f>VLOOKUP(Table36[[#This Row],[Works for Group -OLD]], [1]!all_groups[#All], 2, 0)</f>
        <v>476549186</v>
      </c>
      <c r="N322" s="6" t="s">
        <v>63</v>
      </c>
      <c r="O322" s="6" t="s">
        <v>62</v>
      </c>
      <c r="P322" s="6" t="s">
        <v>69</v>
      </c>
      <c r="Q322" s="7"/>
      <c r="R322" s="9" t="s">
        <v>9115</v>
      </c>
      <c r="S322" s="9" t="s">
        <v>9116</v>
      </c>
      <c r="T322" s="9" t="s">
        <v>8926</v>
      </c>
      <c r="U322" s="9" t="s">
        <v>8726</v>
      </c>
      <c r="V322" s="9" t="s">
        <v>8501</v>
      </c>
      <c r="W322" s="4"/>
      <c r="AI322" s="4"/>
      <c r="AJ322" s="4"/>
      <c r="AK322" s="4"/>
    </row>
    <row r="323" spans="1:37" x14ac:dyDescent="0.2">
      <c r="A323" s="6" t="s">
        <v>5531</v>
      </c>
      <c r="B323" s="7" t="str">
        <f>VLOOKUP(Table36[[#This Row],[Full Name]], [1]!all_people5[#Data], 53, 0)</f>
        <v>Lewis</v>
      </c>
      <c r="C323" s="8" t="s">
        <v>5532</v>
      </c>
      <c r="D323" s="8" t="s">
        <v>1187</v>
      </c>
      <c r="E323" s="8" t="s">
        <v>5533</v>
      </c>
      <c r="F323" s="8" t="s">
        <v>408</v>
      </c>
      <c r="G323" s="8" t="s">
        <v>407</v>
      </c>
      <c r="H323" s="8" t="s">
        <v>472</v>
      </c>
      <c r="I323" s="7" t="str">
        <f>VLOOKUP(Table36[[#This Row],[Reports to Person]], [1]!all_people[#All], 2, 0)</f>
        <v>476545989</v>
      </c>
      <c r="J323" s="8" t="s">
        <v>9114</v>
      </c>
      <c r="K323" s="8" t="str">
        <f>VLOOKUP(Table36[[#This Row],[Works for Corrected Majority]],[1]!Table1[#Data],2,0)</f>
        <v>476549186</v>
      </c>
      <c r="L323" s="8" t="s">
        <v>9114</v>
      </c>
      <c r="M323" s="7" t="str">
        <f>VLOOKUP(Table36[[#This Row],[Works for Group -OLD]], [1]!all_groups[#All], 2, 0)</f>
        <v>476549186</v>
      </c>
      <c r="N323" s="6" t="s">
        <v>63</v>
      </c>
      <c r="O323" s="6" t="s">
        <v>62</v>
      </c>
      <c r="P323" s="6" t="s">
        <v>69</v>
      </c>
      <c r="Q323" s="7"/>
      <c r="R323" s="9" t="s">
        <v>9117</v>
      </c>
      <c r="S323" s="9" t="s">
        <v>9116</v>
      </c>
      <c r="T323" s="9" t="s">
        <v>8512</v>
      </c>
      <c r="U323" s="9" t="s">
        <v>9118</v>
      </c>
      <c r="V323" s="9" t="s">
        <v>8501</v>
      </c>
      <c r="W323" s="4"/>
      <c r="AI323" s="4"/>
      <c r="AJ323" s="4"/>
      <c r="AK323" s="4"/>
    </row>
    <row r="324" spans="1:37" x14ac:dyDescent="0.2">
      <c r="A324" s="6" t="s">
        <v>474</v>
      </c>
      <c r="B324" s="7" t="e">
        <f>VLOOKUP(Table36[[#This Row],[Full Name]], [1]!all_people5[#Data], 53, 0)</f>
        <v>#N/A</v>
      </c>
      <c r="C324" s="8" t="s">
        <v>475</v>
      </c>
      <c r="D324" s="8" t="s">
        <v>476</v>
      </c>
      <c r="E324" s="8" t="s">
        <v>477</v>
      </c>
      <c r="F324" s="8" t="s">
        <v>408</v>
      </c>
      <c r="G324" s="8" t="s">
        <v>407</v>
      </c>
      <c r="H324" s="8" t="s">
        <v>472</v>
      </c>
      <c r="I324" s="7" t="str">
        <f>VLOOKUP(Table36[[#This Row],[Reports to Person]], [1]!all_people[#All], 2, 0)</f>
        <v>476545989</v>
      </c>
      <c r="J324" s="8" t="s">
        <v>9114</v>
      </c>
      <c r="K324" s="8" t="str">
        <f>VLOOKUP(Table36[[#This Row],[Works for Corrected Majority]],[1]!Table1[#Data],2,0)</f>
        <v>476549186</v>
      </c>
      <c r="L324" s="8" t="s">
        <v>9114</v>
      </c>
      <c r="M324" s="7" t="str">
        <f>VLOOKUP(Table36[[#This Row],[Works for Group -OLD]], [1]!all_groups[#All], 2, 0)</f>
        <v>476549186</v>
      </c>
      <c r="N324" s="6" t="s">
        <v>63</v>
      </c>
      <c r="O324" s="6" t="s">
        <v>62</v>
      </c>
      <c r="P324" s="6" t="s">
        <v>69</v>
      </c>
      <c r="Q324" s="7"/>
      <c r="R324" s="9" t="s">
        <v>9119</v>
      </c>
      <c r="S324" s="9" t="s">
        <v>9116</v>
      </c>
      <c r="T324" s="9" t="s">
        <v>8512</v>
      </c>
      <c r="U324" s="9" t="s">
        <v>8988</v>
      </c>
      <c r="V324" s="9" t="s">
        <v>8501</v>
      </c>
      <c r="W324" s="4"/>
      <c r="AI324" s="4"/>
      <c r="AJ324" s="4"/>
      <c r="AK324" s="4"/>
    </row>
    <row r="325" spans="1:37" x14ac:dyDescent="0.2">
      <c r="A325" s="6" t="s">
        <v>5416</v>
      </c>
      <c r="B325" s="7" t="str">
        <f>VLOOKUP(Table36[[#This Row],[Full Name]], [1]!all_people5[#Data], 53, 0)</f>
        <v>Goodrich</v>
      </c>
      <c r="C325" s="8" t="s">
        <v>5417</v>
      </c>
      <c r="D325" s="8" t="s">
        <v>5418</v>
      </c>
      <c r="E325" s="8" t="s">
        <v>434</v>
      </c>
      <c r="F325" s="8" t="s">
        <v>408</v>
      </c>
      <c r="G325" s="8" t="s">
        <v>526</v>
      </c>
      <c r="H325" s="8" t="s">
        <v>2543</v>
      </c>
      <c r="I325" s="7" t="str">
        <f>VLOOKUP(Table36[[#This Row],[Reports to Person]], [1]!all_people[#All], 2, 0)</f>
        <v>476545461</v>
      </c>
      <c r="J325" s="8" t="s">
        <v>9120</v>
      </c>
      <c r="K325" s="8" t="str">
        <f>VLOOKUP(Table36[[#This Row],[Works for Corrected Majority]],[1]!Table1[#Data],2,0)</f>
        <v>476549189</v>
      </c>
      <c r="L325" s="8" t="s">
        <v>9120</v>
      </c>
      <c r="M325" s="7" t="str">
        <f>VLOOKUP(Table36[[#This Row],[Works for Group -OLD]], [1]!all_groups[#All], 2, 0)</f>
        <v>476549189</v>
      </c>
      <c r="N325" s="6" t="s">
        <v>63</v>
      </c>
      <c r="O325" s="6" t="s">
        <v>62</v>
      </c>
      <c r="P325" s="6" t="s">
        <v>69</v>
      </c>
      <c r="Q325" s="7"/>
      <c r="R325" s="9" t="s">
        <v>9121</v>
      </c>
      <c r="S325" s="9" t="s">
        <v>9122</v>
      </c>
      <c r="T325" s="9" t="s">
        <v>9123</v>
      </c>
      <c r="U325" s="9" t="s">
        <v>8515</v>
      </c>
      <c r="V325" s="9" t="s">
        <v>8501</v>
      </c>
      <c r="W325" s="4"/>
      <c r="AI325" s="4"/>
      <c r="AJ325" s="4"/>
      <c r="AK325" s="4"/>
    </row>
    <row r="326" spans="1:37" x14ac:dyDescent="0.2">
      <c r="A326" s="6" t="s">
        <v>3208</v>
      </c>
      <c r="B326" s="7" t="str">
        <f>VLOOKUP(Table36[[#This Row],[Full Name]], [1]!all_people5[#Data], 53, 0)</f>
        <v>Bemiss</v>
      </c>
      <c r="C326" s="8" t="s">
        <v>3209</v>
      </c>
      <c r="D326" s="8" t="s">
        <v>3210</v>
      </c>
      <c r="E326" s="8" t="s">
        <v>513</v>
      </c>
      <c r="F326" s="8" t="s">
        <v>408</v>
      </c>
      <c r="G326" s="8" t="s">
        <v>407</v>
      </c>
      <c r="H326" s="8" t="s">
        <v>2543</v>
      </c>
      <c r="I326" s="7" t="str">
        <f>VLOOKUP(Table36[[#This Row],[Reports to Person]], [1]!all_people[#All], 2, 0)</f>
        <v>476545461</v>
      </c>
      <c r="J326" s="8" t="s">
        <v>9120</v>
      </c>
      <c r="K326" s="8" t="str">
        <f>VLOOKUP(Table36[[#This Row],[Works for Corrected Majority]],[1]!Table1[#Data],2,0)</f>
        <v>476549189</v>
      </c>
      <c r="L326" s="8" t="s">
        <v>9120</v>
      </c>
      <c r="M326" s="7" t="str">
        <f>VLOOKUP(Table36[[#This Row],[Works for Group -OLD]], [1]!all_groups[#All], 2, 0)</f>
        <v>476549189</v>
      </c>
      <c r="N326" s="6" t="s">
        <v>63</v>
      </c>
      <c r="O326" s="6" t="s">
        <v>62</v>
      </c>
      <c r="P326" s="6" t="s">
        <v>69</v>
      </c>
      <c r="Q326" s="7"/>
      <c r="R326" s="9" t="s">
        <v>9124</v>
      </c>
      <c r="S326" s="9" t="s">
        <v>9122</v>
      </c>
      <c r="T326" s="9" t="s">
        <v>8512</v>
      </c>
      <c r="U326" s="9" t="s">
        <v>8570</v>
      </c>
      <c r="V326" s="9" t="s">
        <v>8501</v>
      </c>
      <c r="W326" s="4"/>
      <c r="AI326" s="4"/>
      <c r="AJ326" s="4"/>
      <c r="AK326" s="4"/>
    </row>
    <row r="327" spans="1:37" x14ac:dyDescent="0.2">
      <c r="A327" s="6" t="s">
        <v>7632</v>
      </c>
      <c r="B327" s="7" t="str">
        <f>VLOOKUP(Table36[[#This Row],[Full Name]], [1]!all_people5[#Data], 53, 0)</f>
        <v>Vita</v>
      </c>
      <c r="C327" s="8" t="s">
        <v>7633</v>
      </c>
      <c r="D327" s="8" t="s">
        <v>7634</v>
      </c>
      <c r="E327" s="8" t="s">
        <v>4819</v>
      </c>
      <c r="F327" s="8" t="s">
        <v>408</v>
      </c>
      <c r="G327" s="8" t="s">
        <v>526</v>
      </c>
      <c r="H327" s="8" t="s">
        <v>2543</v>
      </c>
      <c r="I327" s="7" t="str">
        <f>VLOOKUP(Table36[[#This Row],[Reports to Person]], [1]!all_people[#All], 2, 0)</f>
        <v>476545461</v>
      </c>
      <c r="J327" s="8" t="s">
        <v>9120</v>
      </c>
      <c r="K327" s="8" t="str">
        <f>VLOOKUP(Table36[[#This Row],[Works for Corrected Majority]],[1]!Table1[#Data],2,0)</f>
        <v>476549189</v>
      </c>
      <c r="L327" s="8" t="s">
        <v>9120</v>
      </c>
      <c r="M327" s="7" t="str">
        <f>VLOOKUP(Table36[[#This Row],[Works for Group -OLD]], [1]!all_groups[#All], 2, 0)</f>
        <v>476549189</v>
      </c>
      <c r="N327" s="6" t="s">
        <v>63</v>
      </c>
      <c r="O327" s="6" t="s">
        <v>62</v>
      </c>
      <c r="P327" s="6" t="s">
        <v>69</v>
      </c>
      <c r="Q327" s="7"/>
      <c r="R327" s="9" t="s">
        <v>9125</v>
      </c>
      <c r="S327" s="9" t="s">
        <v>9122</v>
      </c>
      <c r="T327" s="9" t="s">
        <v>9123</v>
      </c>
      <c r="U327" s="9" t="s">
        <v>9126</v>
      </c>
      <c r="V327" s="9" t="s">
        <v>8501</v>
      </c>
      <c r="W327" s="4"/>
      <c r="AI327" s="4"/>
      <c r="AJ327" s="4"/>
      <c r="AK327" s="4"/>
    </row>
    <row r="328" spans="1:37" x14ac:dyDescent="0.2">
      <c r="A328" s="6" t="s">
        <v>7463</v>
      </c>
      <c r="B328" s="7" t="str">
        <f>VLOOKUP(Table36[[#This Row],[Full Name]], [1]!all_people5[#Data], 53, 0)</f>
        <v>Adams</v>
      </c>
      <c r="C328" s="8" t="s">
        <v>7464</v>
      </c>
      <c r="D328" s="8" t="s">
        <v>6721</v>
      </c>
      <c r="E328" s="8" t="s">
        <v>135</v>
      </c>
      <c r="F328" s="8" t="s">
        <v>408</v>
      </c>
      <c r="G328" s="8" t="s">
        <v>526</v>
      </c>
      <c r="H328" s="8" t="s">
        <v>2543</v>
      </c>
      <c r="I328" s="7" t="str">
        <f>VLOOKUP(Table36[[#This Row],[Reports to Person]], [1]!all_people[#All], 2, 0)</f>
        <v>476545461</v>
      </c>
      <c r="J328" s="8" t="s">
        <v>9120</v>
      </c>
      <c r="K328" s="8" t="str">
        <f>VLOOKUP(Table36[[#This Row],[Works for Corrected Majority]],[1]!Table1[#Data],2,0)</f>
        <v>476549189</v>
      </c>
      <c r="L328" s="8" t="s">
        <v>9120</v>
      </c>
      <c r="M328" s="7" t="str">
        <f>VLOOKUP(Table36[[#This Row],[Works for Group -OLD]], [1]!all_groups[#All], 2, 0)</f>
        <v>476549189</v>
      </c>
      <c r="N328" s="6" t="s">
        <v>63</v>
      </c>
      <c r="O328" s="6" t="s">
        <v>62</v>
      </c>
      <c r="P328" s="6" t="s">
        <v>69</v>
      </c>
      <c r="Q328" s="7"/>
      <c r="R328" s="9" t="s">
        <v>9127</v>
      </c>
      <c r="S328" s="9" t="s">
        <v>9122</v>
      </c>
      <c r="T328" s="9" t="s">
        <v>9123</v>
      </c>
      <c r="U328" s="9" t="s">
        <v>8625</v>
      </c>
      <c r="V328" s="9" t="s">
        <v>8501</v>
      </c>
      <c r="W328" s="4"/>
      <c r="AI328" s="4"/>
      <c r="AJ328" s="4"/>
      <c r="AK328" s="4"/>
    </row>
    <row r="329" spans="1:37" x14ac:dyDescent="0.2">
      <c r="A329" s="6" t="s">
        <v>7607</v>
      </c>
      <c r="B329" s="7" t="str">
        <f>VLOOKUP(Table36[[#This Row],[Full Name]], [1]!all_people5[#Data], 53, 0)</f>
        <v>Foley</v>
      </c>
      <c r="C329" s="8" t="s">
        <v>7608</v>
      </c>
      <c r="D329" s="8" t="s">
        <v>7609</v>
      </c>
      <c r="E329" s="8" t="s">
        <v>135</v>
      </c>
      <c r="F329" s="8" t="s">
        <v>408</v>
      </c>
      <c r="G329" s="8" t="s">
        <v>526</v>
      </c>
      <c r="H329" s="8" t="s">
        <v>2543</v>
      </c>
      <c r="I329" s="7" t="str">
        <f>VLOOKUP(Table36[[#This Row],[Reports to Person]], [1]!all_people[#All], 2, 0)</f>
        <v>476545461</v>
      </c>
      <c r="J329" s="8" t="s">
        <v>9120</v>
      </c>
      <c r="K329" s="8" t="str">
        <f>VLOOKUP(Table36[[#This Row],[Works for Corrected Majority]],[1]!Table1[#Data],2,0)</f>
        <v>476549189</v>
      </c>
      <c r="L329" s="8" t="s">
        <v>9120</v>
      </c>
      <c r="M329" s="7" t="str">
        <f>VLOOKUP(Table36[[#This Row],[Works for Group -OLD]], [1]!all_groups[#All], 2, 0)</f>
        <v>476549189</v>
      </c>
      <c r="N329" s="6" t="s">
        <v>63</v>
      </c>
      <c r="O329" s="6" t="s">
        <v>62</v>
      </c>
      <c r="P329" s="6" t="s">
        <v>69</v>
      </c>
      <c r="Q329" s="7"/>
      <c r="R329" s="9" t="s">
        <v>9128</v>
      </c>
      <c r="S329" s="9" t="s">
        <v>9122</v>
      </c>
      <c r="T329" s="9" t="s">
        <v>9123</v>
      </c>
      <c r="U329" s="9" t="s">
        <v>8625</v>
      </c>
      <c r="V329" s="9" t="s">
        <v>8501</v>
      </c>
      <c r="W329" s="4"/>
      <c r="AI329" s="4"/>
      <c r="AJ329" s="4"/>
      <c r="AK329" s="4"/>
    </row>
    <row r="330" spans="1:37" x14ac:dyDescent="0.2">
      <c r="A330" s="6" t="s">
        <v>7557</v>
      </c>
      <c r="B330" s="7" t="str">
        <f>VLOOKUP(Table36[[#This Row],[Full Name]], [1]!all_people5[#Data], 53, 0)</f>
        <v>Eisenhut</v>
      </c>
      <c r="C330" s="8" t="s">
        <v>7558</v>
      </c>
      <c r="D330" s="8" t="s">
        <v>7559</v>
      </c>
      <c r="E330" s="8" t="s">
        <v>350</v>
      </c>
      <c r="F330" s="8" t="s">
        <v>408</v>
      </c>
      <c r="G330" s="8" t="s">
        <v>407</v>
      </c>
      <c r="H330" s="8" t="s">
        <v>9129</v>
      </c>
      <c r="I330" s="7" t="str">
        <f>VLOOKUP(Table36[[#This Row],[Reports to Person]], [1]!all_people[#All], 2, 0)</f>
        <v>476545237</v>
      </c>
      <c r="J330" s="8" t="s">
        <v>9130</v>
      </c>
      <c r="K330" s="8" t="str">
        <f>VLOOKUP(Table36[[#This Row],[Works for Corrected Majority]],[1]!Table1[#Data],2,0)</f>
        <v>476549193</v>
      </c>
      <c r="L330" s="8" t="s">
        <v>9130</v>
      </c>
      <c r="M330" s="7" t="str">
        <f>VLOOKUP(Table36[[#This Row],[Works for Group -OLD]], [1]!all_groups[#All], 2, 0)</f>
        <v>476549193</v>
      </c>
      <c r="N330" s="6" t="s">
        <v>63</v>
      </c>
      <c r="O330" s="6" t="s">
        <v>62</v>
      </c>
      <c r="P330" s="6" t="s">
        <v>69</v>
      </c>
      <c r="Q330" s="7"/>
      <c r="R330" s="9" t="s">
        <v>9131</v>
      </c>
      <c r="S330" s="9" t="s">
        <v>9132</v>
      </c>
      <c r="T330" s="9" t="s">
        <v>8512</v>
      </c>
      <c r="U330" s="9" t="s">
        <v>8578</v>
      </c>
      <c r="V330" s="9" t="s">
        <v>8501</v>
      </c>
      <c r="W330" s="4"/>
      <c r="AI330" s="4"/>
      <c r="AJ330" s="4"/>
      <c r="AK330" s="4"/>
    </row>
    <row r="331" spans="1:37" x14ac:dyDescent="0.2">
      <c r="A331" s="6" t="s">
        <v>7538</v>
      </c>
      <c r="B331" s="7" t="str">
        <f>VLOOKUP(Table36[[#This Row],[Full Name]], [1]!all_people5[#Data], 53, 0)</f>
        <v>Lamountain</v>
      </c>
      <c r="C331" s="8" t="s">
        <v>5453</v>
      </c>
      <c r="D331" s="8" t="s">
        <v>7539</v>
      </c>
      <c r="E331" s="8" t="s">
        <v>4477</v>
      </c>
      <c r="F331" s="8" t="s">
        <v>408</v>
      </c>
      <c r="G331" s="8" t="s">
        <v>407</v>
      </c>
      <c r="H331" s="8" t="s">
        <v>9129</v>
      </c>
      <c r="I331" s="7" t="str">
        <f>VLOOKUP(Table36[[#This Row],[Reports to Person]], [1]!all_people[#All], 2, 0)</f>
        <v>476545237</v>
      </c>
      <c r="J331" s="8" t="s">
        <v>9130</v>
      </c>
      <c r="K331" s="8" t="str">
        <f>VLOOKUP(Table36[[#This Row],[Works for Corrected Majority]],[1]!Table1[#Data],2,0)</f>
        <v>476549193</v>
      </c>
      <c r="L331" s="8" t="s">
        <v>9130</v>
      </c>
      <c r="M331" s="7" t="str">
        <f>VLOOKUP(Table36[[#This Row],[Works for Group -OLD]], [1]!all_groups[#All], 2, 0)</f>
        <v>476549193</v>
      </c>
      <c r="N331" s="6" t="s">
        <v>63</v>
      </c>
      <c r="O331" s="6" t="s">
        <v>62</v>
      </c>
      <c r="P331" s="6" t="s">
        <v>69</v>
      </c>
      <c r="Q331" s="7"/>
      <c r="R331" s="9" t="s">
        <v>9133</v>
      </c>
      <c r="S331" s="9" t="s">
        <v>9132</v>
      </c>
      <c r="T331" s="9" t="s">
        <v>8512</v>
      </c>
      <c r="U331" s="9" t="s">
        <v>8938</v>
      </c>
      <c r="V331" s="9" t="s">
        <v>8501</v>
      </c>
      <c r="W331" s="4"/>
      <c r="AI331" s="4"/>
      <c r="AJ331" s="4"/>
      <c r="AK331" s="4"/>
    </row>
    <row r="332" spans="1:37" x14ac:dyDescent="0.2">
      <c r="A332" s="6" t="s">
        <v>5320</v>
      </c>
      <c r="B332" s="7" t="str">
        <f>VLOOKUP(Table36[[#This Row],[Full Name]], [1]!all_people5[#Data], 53, 0)</f>
        <v>Murphy</v>
      </c>
      <c r="C332" s="8" t="s">
        <v>2804</v>
      </c>
      <c r="D332" s="8" t="s">
        <v>3729</v>
      </c>
      <c r="E332" s="8" t="s">
        <v>375</v>
      </c>
      <c r="F332" s="8" t="s">
        <v>408</v>
      </c>
      <c r="G332" s="8" t="s">
        <v>407</v>
      </c>
      <c r="H332" s="8" t="s">
        <v>9129</v>
      </c>
      <c r="I332" s="7" t="str">
        <f>VLOOKUP(Table36[[#This Row],[Reports to Person]], [1]!all_people[#All], 2, 0)</f>
        <v>476545237</v>
      </c>
      <c r="J332" s="8" t="s">
        <v>9130</v>
      </c>
      <c r="K332" s="8" t="str">
        <f>VLOOKUP(Table36[[#This Row],[Works for Corrected Majority]],[1]!Table1[#Data],2,0)</f>
        <v>476549193</v>
      </c>
      <c r="L332" s="8" t="s">
        <v>9130</v>
      </c>
      <c r="M332" s="7" t="str">
        <f>VLOOKUP(Table36[[#This Row],[Works for Group -OLD]], [1]!all_groups[#All], 2, 0)</f>
        <v>476549193</v>
      </c>
      <c r="N332" s="6" t="s">
        <v>63</v>
      </c>
      <c r="O332" s="6" t="s">
        <v>62</v>
      </c>
      <c r="P332" s="6" t="s">
        <v>69</v>
      </c>
      <c r="Q332" s="7"/>
      <c r="R332" s="9" t="s">
        <v>9134</v>
      </c>
      <c r="S332" s="9" t="s">
        <v>9132</v>
      </c>
      <c r="T332" s="9" t="s">
        <v>8512</v>
      </c>
      <c r="U332" s="9" t="s">
        <v>8544</v>
      </c>
      <c r="V332" s="9" t="s">
        <v>8501</v>
      </c>
      <c r="W332" s="4"/>
      <c r="AI332" s="4"/>
      <c r="AJ332" s="4"/>
      <c r="AK332" s="4"/>
    </row>
    <row r="333" spans="1:37" x14ac:dyDescent="0.2">
      <c r="A333" s="6" t="s">
        <v>7528</v>
      </c>
      <c r="B333" s="7" t="str">
        <f>VLOOKUP(Table36[[#This Row],[Full Name]], [1]!all_people5[#Data], 53, 0)</f>
        <v>Blower II</v>
      </c>
      <c r="C333" s="8" t="s">
        <v>7529</v>
      </c>
      <c r="D333" s="8" t="s">
        <v>9135</v>
      </c>
      <c r="E333" s="8" t="s">
        <v>513</v>
      </c>
      <c r="F333" s="8" t="s">
        <v>408</v>
      </c>
      <c r="G333" s="8" t="s">
        <v>526</v>
      </c>
      <c r="H333" s="8" t="s">
        <v>9129</v>
      </c>
      <c r="I333" s="7" t="str">
        <f>VLOOKUP(Table36[[#This Row],[Reports to Person]], [1]!all_people[#All], 2, 0)</f>
        <v>476545237</v>
      </c>
      <c r="J333" s="8" t="s">
        <v>9130</v>
      </c>
      <c r="K333" s="8" t="str">
        <f>VLOOKUP(Table36[[#This Row],[Works for Corrected Majority]],[1]!Table1[#Data],2,0)</f>
        <v>476549193</v>
      </c>
      <c r="L333" s="8" t="s">
        <v>9130</v>
      </c>
      <c r="M333" s="7" t="str">
        <f>VLOOKUP(Table36[[#This Row],[Works for Group -OLD]], [1]!all_groups[#All], 2, 0)</f>
        <v>476549193</v>
      </c>
      <c r="N333" s="6" t="s">
        <v>63</v>
      </c>
      <c r="O333" s="6" t="s">
        <v>62</v>
      </c>
      <c r="P333" s="6" t="s">
        <v>69</v>
      </c>
      <c r="Q333" s="7"/>
      <c r="R333" s="9" t="s">
        <v>9136</v>
      </c>
      <c r="S333" s="9" t="s">
        <v>9132</v>
      </c>
      <c r="T333" s="9" t="s">
        <v>9137</v>
      </c>
      <c r="U333" s="9" t="s">
        <v>8570</v>
      </c>
      <c r="V333" s="9" t="s">
        <v>8501</v>
      </c>
      <c r="W333" s="4"/>
      <c r="AI333" s="4"/>
      <c r="AJ333" s="4"/>
      <c r="AK333" s="4"/>
    </row>
    <row r="334" spans="1:37" x14ac:dyDescent="0.2">
      <c r="A334" s="6" t="s">
        <v>5310</v>
      </c>
      <c r="B334" s="7" t="str">
        <f>VLOOKUP(Table36[[#This Row],[Full Name]], [1]!all_people5[#Data], 53, 0)</f>
        <v>Kito</v>
      </c>
      <c r="C334" s="8" t="s">
        <v>5311</v>
      </c>
      <c r="D334" s="8" t="s">
        <v>5312</v>
      </c>
      <c r="E334" s="8" t="s">
        <v>434</v>
      </c>
      <c r="F334" s="8" t="s">
        <v>408</v>
      </c>
      <c r="G334" s="8" t="s">
        <v>526</v>
      </c>
      <c r="H334" s="8" t="s">
        <v>9129</v>
      </c>
      <c r="I334" s="7" t="str">
        <f>VLOOKUP(Table36[[#This Row],[Reports to Person]], [1]!all_people[#All], 2, 0)</f>
        <v>476545237</v>
      </c>
      <c r="J334" s="8" t="s">
        <v>9130</v>
      </c>
      <c r="K334" s="8" t="str">
        <f>VLOOKUP(Table36[[#This Row],[Works for Corrected Majority]],[1]!Table1[#Data],2,0)</f>
        <v>476549193</v>
      </c>
      <c r="L334" s="8" t="s">
        <v>9130</v>
      </c>
      <c r="M334" s="7" t="str">
        <f>VLOOKUP(Table36[[#This Row],[Works for Group -OLD]], [1]!all_groups[#All], 2, 0)</f>
        <v>476549193</v>
      </c>
      <c r="N334" s="6" t="s">
        <v>63</v>
      </c>
      <c r="O334" s="6" t="s">
        <v>62</v>
      </c>
      <c r="P334" s="6" t="s">
        <v>69</v>
      </c>
      <c r="Q334" s="7"/>
      <c r="R334" s="9" t="s">
        <v>9138</v>
      </c>
      <c r="S334" s="9" t="s">
        <v>9132</v>
      </c>
      <c r="T334" s="9" t="s">
        <v>9137</v>
      </c>
      <c r="U334" s="9" t="s">
        <v>8515</v>
      </c>
      <c r="V334" s="9" t="s">
        <v>8501</v>
      </c>
      <c r="W334" s="4"/>
      <c r="AI334" s="4"/>
      <c r="AJ334" s="4"/>
      <c r="AK334" s="4"/>
    </row>
    <row r="335" spans="1:37" x14ac:dyDescent="0.2">
      <c r="A335" s="6" t="s">
        <v>8479</v>
      </c>
      <c r="B335" s="7" t="str">
        <f>VLOOKUP(Table36[[#This Row],[Full Name]], [1]!all_people5[#Data], 53, 0)</f>
        <v>Ingham</v>
      </c>
      <c r="C335" s="8" t="s">
        <v>8480</v>
      </c>
      <c r="D335" s="8" t="s">
        <v>8481</v>
      </c>
      <c r="E335" s="8" t="s">
        <v>426</v>
      </c>
      <c r="F335" s="8" t="s">
        <v>408</v>
      </c>
      <c r="G335" s="8" t="s">
        <v>526</v>
      </c>
      <c r="H335" s="8" t="s">
        <v>9129</v>
      </c>
      <c r="I335" s="7" t="str">
        <f>VLOOKUP(Table36[[#This Row],[Reports to Person]], [1]!all_people[#All], 2, 0)</f>
        <v>476545237</v>
      </c>
      <c r="J335" s="8" t="s">
        <v>9130</v>
      </c>
      <c r="K335" s="8" t="str">
        <f>VLOOKUP(Table36[[#This Row],[Works for Corrected Majority]],[1]!Table1[#Data],2,0)</f>
        <v>476549193</v>
      </c>
      <c r="L335" s="8" t="s">
        <v>9130</v>
      </c>
      <c r="M335" s="7" t="str">
        <f>VLOOKUP(Table36[[#This Row],[Works for Group -OLD]], [1]!all_groups[#All], 2, 0)</f>
        <v>476549193</v>
      </c>
      <c r="N335" s="6" t="s">
        <v>63</v>
      </c>
      <c r="O335" s="6" t="s">
        <v>62</v>
      </c>
      <c r="P335" s="6" t="s">
        <v>69</v>
      </c>
      <c r="Q335" s="7"/>
      <c r="R335" s="9" t="s">
        <v>9139</v>
      </c>
      <c r="S335" s="9" t="s">
        <v>9132</v>
      </c>
      <c r="T335" s="9" t="s">
        <v>9137</v>
      </c>
      <c r="U335" s="9" t="s">
        <v>8549</v>
      </c>
      <c r="V335" s="9" t="s">
        <v>8501</v>
      </c>
      <c r="W335" s="4"/>
      <c r="AI335" s="4"/>
      <c r="AJ335" s="4"/>
      <c r="AK335" s="4"/>
    </row>
    <row r="336" spans="1:37" x14ac:dyDescent="0.2">
      <c r="A336" s="6" t="s">
        <v>5298</v>
      </c>
      <c r="B336" s="7" t="str">
        <f>VLOOKUP(Table36[[#This Row],[Full Name]], [1]!all_people5[#Data], 53, 0)</f>
        <v>Griffiths</v>
      </c>
      <c r="C336" s="8" t="s">
        <v>5299</v>
      </c>
      <c r="D336" s="8" t="s">
        <v>5300</v>
      </c>
      <c r="E336" s="8" t="s">
        <v>827</v>
      </c>
      <c r="F336" s="8" t="s">
        <v>408</v>
      </c>
      <c r="G336" s="8" t="s">
        <v>526</v>
      </c>
      <c r="H336" s="8" t="s">
        <v>9129</v>
      </c>
      <c r="I336" s="7" t="str">
        <f>VLOOKUP(Table36[[#This Row],[Reports to Person]], [1]!all_people[#All], 2, 0)</f>
        <v>476545237</v>
      </c>
      <c r="J336" s="8" t="s">
        <v>9130</v>
      </c>
      <c r="K336" s="8" t="str">
        <f>VLOOKUP(Table36[[#This Row],[Works for Corrected Majority]],[1]!Table1[#Data],2,0)</f>
        <v>476549193</v>
      </c>
      <c r="L336" s="8" t="s">
        <v>9130</v>
      </c>
      <c r="M336" s="7" t="str">
        <f>VLOOKUP(Table36[[#This Row],[Works for Group -OLD]], [1]!all_groups[#All], 2, 0)</f>
        <v>476549193</v>
      </c>
      <c r="N336" s="6" t="s">
        <v>63</v>
      </c>
      <c r="O336" s="6" t="s">
        <v>62</v>
      </c>
      <c r="P336" s="6" t="s">
        <v>69</v>
      </c>
      <c r="Q336" s="7"/>
      <c r="R336" s="9" t="s">
        <v>9140</v>
      </c>
      <c r="S336" s="9" t="s">
        <v>9132</v>
      </c>
      <c r="T336" s="9" t="s">
        <v>9137</v>
      </c>
      <c r="U336" s="9" t="s">
        <v>8709</v>
      </c>
      <c r="V336" s="9" t="s">
        <v>8501</v>
      </c>
      <c r="W336" s="4"/>
      <c r="AI336" s="4"/>
      <c r="AJ336" s="4"/>
      <c r="AK336" s="4"/>
    </row>
    <row r="337" spans="1:37" x14ac:dyDescent="0.2">
      <c r="A337" s="6" t="s">
        <v>8473</v>
      </c>
      <c r="B337" s="7" t="str">
        <f>VLOOKUP(Table36[[#This Row],[Full Name]], [1]!all_people5[#Data], 53, 0)</f>
        <v>Ferris</v>
      </c>
      <c r="C337" s="8" t="s">
        <v>8474</v>
      </c>
      <c r="D337" s="8" t="s">
        <v>8475</v>
      </c>
      <c r="E337" s="8" t="s">
        <v>382</v>
      </c>
      <c r="F337" s="8" t="s">
        <v>408</v>
      </c>
      <c r="G337" s="8" t="s">
        <v>407</v>
      </c>
      <c r="H337" s="8" t="s">
        <v>9129</v>
      </c>
      <c r="I337" s="7" t="str">
        <f>VLOOKUP(Table36[[#This Row],[Reports to Person]], [1]!all_people[#All], 2, 0)</f>
        <v>476545237</v>
      </c>
      <c r="J337" s="8" t="s">
        <v>9130</v>
      </c>
      <c r="K337" s="8" t="str">
        <f>VLOOKUP(Table36[[#This Row],[Works for Corrected Majority]],[1]!Table1[#Data],2,0)</f>
        <v>476549193</v>
      </c>
      <c r="L337" s="8" t="s">
        <v>9130</v>
      </c>
      <c r="M337" s="7" t="str">
        <f>VLOOKUP(Table36[[#This Row],[Works for Group -OLD]], [1]!all_groups[#All], 2, 0)</f>
        <v>476549193</v>
      </c>
      <c r="N337" s="6" t="s">
        <v>63</v>
      </c>
      <c r="O337" s="6" t="s">
        <v>62</v>
      </c>
      <c r="P337" s="6" t="s">
        <v>69</v>
      </c>
      <c r="Q337" s="7"/>
      <c r="R337" s="9" t="s">
        <v>9141</v>
      </c>
      <c r="S337" s="9" t="s">
        <v>9132</v>
      </c>
      <c r="T337" s="9" t="s">
        <v>8512</v>
      </c>
      <c r="U337" s="9" t="s">
        <v>9142</v>
      </c>
      <c r="V337" s="9" t="s">
        <v>8501</v>
      </c>
      <c r="W337" s="4"/>
      <c r="AI337" s="4"/>
      <c r="AJ337" s="4"/>
      <c r="AK337" s="4"/>
    </row>
    <row r="338" spans="1:37" x14ac:dyDescent="0.2">
      <c r="A338" s="6" t="s">
        <v>5266</v>
      </c>
      <c r="B338" s="7" t="str">
        <f>VLOOKUP(Table36[[#This Row],[Full Name]], [1]!all_people5[#Data], 53, 0)</f>
        <v>Avignone</v>
      </c>
      <c r="C338" s="8" t="s">
        <v>5267</v>
      </c>
      <c r="D338" s="8" t="s">
        <v>5268</v>
      </c>
      <c r="E338" s="8" t="s">
        <v>4477</v>
      </c>
      <c r="F338" s="8" t="s">
        <v>408</v>
      </c>
      <c r="G338" s="8" t="s">
        <v>526</v>
      </c>
      <c r="H338" s="8" t="s">
        <v>9129</v>
      </c>
      <c r="I338" s="7" t="str">
        <f>VLOOKUP(Table36[[#This Row],[Reports to Person]], [1]!all_people[#All], 2, 0)</f>
        <v>476545237</v>
      </c>
      <c r="J338" s="8" t="s">
        <v>9130</v>
      </c>
      <c r="K338" s="8" t="str">
        <f>VLOOKUP(Table36[[#This Row],[Works for Corrected Majority]],[1]!Table1[#Data],2,0)</f>
        <v>476549193</v>
      </c>
      <c r="L338" s="8" t="s">
        <v>9130</v>
      </c>
      <c r="M338" s="7" t="str">
        <f>VLOOKUP(Table36[[#This Row],[Works for Group -OLD]], [1]!all_groups[#All], 2, 0)</f>
        <v>476549193</v>
      </c>
      <c r="N338" s="6" t="s">
        <v>63</v>
      </c>
      <c r="O338" s="6" t="s">
        <v>62</v>
      </c>
      <c r="P338" s="6" t="s">
        <v>69</v>
      </c>
      <c r="Q338" s="7"/>
      <c r="R338" s="9" t="s">
        <v>9143</v>
      </c>
      <c r="S338" s="9" t="s">
        <v>9132</v>
      </c>
      <c r="T338" s="9" t="s">
        <v>9137</v>
      </c>
      <c r="U338" s="9" t="s">
        <v>8938</v>
      </c>
      <c r="V338" s="9" t="s">
        <v>8501</v>
      </c>
      <c r="W338" s="4"/>
      <c r="AI338" s="4"/>
      <c r="AJ338" s="4"/>
      <c r="AK338" s="4"/>
    </row>
    <row r="339" spans="1:37" x14ac:dyDescent="0.2">
      <c r="A339" s="6" t="s">
        <v>1347</v>
      </c>
      <c r="B339" s="7" t="str">
        <f>VLOOKUP(Table36[[#This Row],[Full Name]], [1]!all_people5[#Data], 53, 0)</f>
        <v>Duke</v>
      </c>
      <c r="C339" s="8" t="s">
        <v>1348</v>
      </c>
      <c r="D339" s="8" t="s">
        <v>1349</v>
      </c>
      <c r="E339" s="8" t="s">
        <v>521</v>
      </c>
      <c r="F339" s="8" t="s">
        <v>408</v>
      </c>
      <c r="G339" s="8" t="s">
        <v>526</v>
      </c>
      <c r="H339" s="8" t="s">
        <v>9144</v>
      </c>
      <c r="I339" s="7" t="str">
        <f>VLOOKUP(Table36[[#This Row],[Reports to Person]], [1]!all_people[#All], 2, 0)</f>
        <v>476547796</v>
      </c>
      <c r="J339" s="8" t="s">
        <v>9145</v>
      </c>
      <c r="K339" s="8" t="str">
        <f>VLOOKUP(Table36[[#This Row],[Works for Corrected Majority]],[1]!Table1[#Data],2,0)</f>
        <v>476549195</v>
      </c>
      <c r="L339" s="8" t="s">
        <v>9145</v>
      </c>
      <c r="M339" s="7" t="str">
        <f>VLOOKUP(Table36[[#This Row],[Works for Group -OLD]], [1]!all_groups[#All], 2, 0)</f>
        <v>476549195</v>
      </c>
      <c r="N339" s="6" t="s">
        <v>63</v>
      </c>
      <c r="O339" s="6" t="s">
        <v>62</v>
      </c>
      <c r="P339" s="6" t="s">
        <v>69</v>
      </c>
      <c r="Q339" s="7"/>
      <c r="R339" s="9" t="s">
        <v>9146</v>
      </c>
      <c r="S339" s="9" t="s">
        <v>9147</v>
      </c>
      <c r="T339" s="9" t="s">
        <v>8959</v>
      </c>
      <c r="U339" s="9" t="s">
        <v>8507</v>
      </c>
      <c r="V339" s="9" t="s">
        <v>8501</v>
      </c>
      <c r="W339" s="4"/>
      <c r="AI339" s="4"/>
      <c r="AJ339" s="4"/>
      <c r="AK339" s="4"/>
    </row>
    <row r="340" spans="1:37" x14ac:dyDescent="0.2">
      <c r="A340" s="6" t="s">
        <v>8467</v>
      </c>
      <c r="B340" s="7" t="str">
        <f>VLOOKUP(Table36[[#This Row],[Full Name]], [1]!all_people5[#Data], 53, 0)</f>
        <v>Cadogan</v>
      </c>
      <c r="C340" s="8" t="s">
        <v>8468</v>
      </c>
      <c r="D340" s="8" t="s">
        <v>8469</v>
      </c>
      <c r="E340" s="8" t="s">
        <v>8470</v>
      </c>
      <c r="F340" s="8" t="s">
        <v>408</v>
      </c>
      <c r="G340" s="8" t="s">
        <v>526</v>
      </c>
      <c r="H340" s="8" t="s">
        <v>9144</v>
      </c>
      <c r="I340" s="7" t="str">
        <f>VLOOKUP(Table36[[#This Row],[Reports to Person]], [1]!all_people[#All], 2, 0)</f>
        <v>476547796</v>
      </c>
      <c r="J340" s="8" t="s">
        <v>9145</v>
      </c>
      <c r="K340" s="8" t="str">
        <f>VLOOKUP(Table36[[#This Row],[Works for Corrected Majority]],[1]!Table1[#Data],2,0)</f>
        <v>476549195</v>
      </c>
      <c r="L340" s="8" t="s">
        <v>9145</v>
      </c>
      <c r="M340" s="7" t="str">
        <f>VLOOKUP(Table36[[#This Row],[Works for Group -OLD]], [1]!all_groups[#All], 2, 0)</f>
        <v>476549195</v>
      </c>
      <c r="N340" s="6" t="s">
        <v>63</v>
      </c>
      <c r="O340" s="6" t="s">
        <v>62</v>
      </c>
      <c r="P340" s="6" t="s">
        <v>69</v>
      </c>
      <c r="Q340" s="7"/>
      <c r="R340" s="9" t="s">
        <v>9148</v>
      </c>
      <c r="S340" s="9" t="s">
        <v>9147</v>
      </c>
      <c r="T340" s="9" t="s">
        <v>8959</v>
      </c>
      <c r="U340" s="9" t="s">
        <v>9149</v>
      </c>
      <c r="V340" s="9" t="s">
        <v>8501</v>
      </c>
      <c r="W340" s="4"/>
      <c r="AI340" s="4"/>
      <c r="AJ340" s="4"/>
      <c r="AK340" s="4"/>
    </row>
    <row r="341" spans="1:37" x14ac:dyDescent="0.2">
      <c r="A341" s="6" t="s">
        <v>5227</v>
      </c>
      <c r="B341" s="7" t="str">
        <f>VLOOKUP(Table36[[#This Row],[Full Name]], [1]!all_people5[#Data], 53, 0)</f>
        <v>Jones</v>
      </c>
      <c r="C341" s="8" t="s">
        <v>3314</v>
      </c>
      <c r="D341" s="8" t="s">
        <v>3226</v>
      </c>
      <c r="E341" s="8" t="s">
        <v>3590</v>
      </c>
      <c r="F341" s="8" t="s">
        <v>408</v>
      </c>
      <c r="G341" s="8" t="s">
        <v>407</v>
      </c>
      <c r="H341" s="8" t="s">
        <v>9144</v>
      </c>
      <c r="I341" s="7" t="str">
        <f>VLOOKUP(Table36[[#This Row],[Reports to Person]], [1]!all_people[#All], 2, 0)</f>
        <v>476547796</v>
      </c>
      <c r="J341" s="8" t="s">
        <v>9145</v>
      </c>
      <c r="K341" s="8" t="str">
        <f>VLOOKUP(Table36[[#This Row],[Works for Corrected Majority]],[1]!Table1[#Data],2,0)</f>
        <v>476549195</v>
      </c>
      <c r="L341" s="8" t="s">
        <v>9145</v>
      </c>
      <c r="M341" s="7" t="str">
        <f>VLOOKUP(Table36[[#This Row],[Works for Group -OLD]], [1]!all_groups[#All], 2, 0)</f>
        <v>476549195</v>
      </c>
      <c r="N341" s="6" t="s">
        <v>63</v>
      </c>
      <c r="O341" s="6" t="s">
        <v>62</v>
      </c>
      <c r="P341" s="6" t="s">
        <v>69</v>
      </c>
      <c r="Q341" s="7"/>
      <c r="R341" s="9" t="s">
        <v>9150</v>
      </c>
      <c r="S341" s="9" t="s">
        <v>9147</v>
      </c>
      <c r="T341" s="9" t="s">
        <v>8512</v>
      </c>
      <c r="U341" s="9" t="s">
        <v>9151</v>
      </c>
      <c r="V341" s="9" t="s">
        <v>8501</v>
      </c>
      <c r="W341" s="4"/>
      <c r="AI341" s="4"/>
      <c r="AJ341" s="4"/>
      <c r="AK341" s="4"/>
    </row>
    <row r="342" spans="1:37" x14ac:dyDescent="0.2">
      <c r="A342" s="6" t="s">
        <v>3217</v>
      </c>
      <c r="B342" s="7" t="str">
        <f>VLOOKUP(Table36[[#This Row],[Full Name]], [1]!all_people5[#Data], 53, 0)</f>
        <v>Marcelle-moor</v>
      </c>
      <c r="C342" s="8" t="s">
        <v>3218</v>
      </c>
      <c r="D342" s="8" t="s">
        <v>3219</v>
      </c>
      <c r="E342" s="8" t="s">
        <v>3220</v>
      </c>
      <c r="F342" s="8" t="s">
        <v>408</v>
      </c>
      <c r="G342" s="8" t="s">
        <v>526</v>
      </c>
      <c r="H342" s="8" t="s">
        <v>9144</v>
      </c>
      <c r="I342" s="7" t="str">
        <f>VLOOKUP(Table36[[#This Row],[Reports to Person]], [1]!all_people[#All], 2, 0)</f>
        <v>476547796</v>
      </c>
      <c r="J342" s="8" t="s">
        <v>9145</v>
      </c>
      <c r="K342" s="8" t="str">
        <f>VLOOKUP(Table36[[#This Row],[Works for Corrected Majority]],[1]!Table1[#Data],2,0)</f>
        <v>476549195</v>
      </c>
      <c r="L342" s="8" t="s">
        <v>9145</v>
      </c>
      <c r="M342" s="7" t="str">
        <f>VLOOKUP(Table36[[#This Row],[Works for Group -OLD]], [1]!all_groups[#All], 2, 0)</f>
        <v>476549195</v>
      </c>
      <c r="N342" s="6" t="s">
        <v>63</v>
      </c>
      <c r="O342" s="6" t="s">
        <v>62</v>
      </c>
      <c r="P342" s="6" t="s">
        <v>69</v>
      </c>
      <c r="Q342" s="7"/>
      <c r="R342" s="9" t="s">
        <v>9152</v>
      </c>
      <c r="S342" s="9" t="s">
        <v>9147</v>
      </c>
      <c r="T342" s="9" t="s">
        <v>8959</v>
      </c>
      <c r="U342" s="9" t="s">
        <v>9153</v>
      </c>
      <c r="V342" s="9" t="s">
        <v>8501</v>
      </c>
      <c r="W342" s="4"/>
      <c r="AI342" s="4"/>
      <c r="AJ342" s="4"/>
      <c r="AK342" s="4"/>
    </row>
    <row r="343" spans="1:37" x14ac:dyDescent="0.2">
      <c r="A343" s="6" t="s">
        <v>8463</v>
      </c>
      <c r="B343" s="7" t="str">
        <f>VLOOKUP(Table36[[#This Row],[Full Name]], [1]!all_people5[#Data], 53, 0)</f>
        <v>Jones</v>
      </c>
      <c r="C343" s="8" t="s">
        <v>8464</v>
      </c>
      <c r="D343" s="8" t="s">
        <v>3226</v>
      </c>
      <c r="E343" s="8" t="s">
        <v>1939</v>
      </c>
      <c r="F343" s="8" t="s">
        <v>408</v>
      </c>
      <c r="G343" s="8" t="s">
        <v>526</v>
      </c>
      <c r="H343" s="8" t="s">
        <v>9144</v>
      </c>
      <c r="I343" s="7" t="str">
        <f>VLOOKUP(Table36[[#This Row],[Reports to Person]], [1]!all_people[#All], 2, 0)</f>
        <v>476547796</v>
      </c>
      <c r="J343" s="8" t="s">
        <v>9145</v>
      </c>
      <c r="K343" s="8" t="str">
        <f>VLOOKUP(Table36[[#This Row],[Works for Corrected Majority]],[1]!Table1[#Data],2,0)</f>
        <v>476549195</v>
      </c>
      <c r="L343" s="8" t="s">
        <v>9145</v>
      </c>
      <c r="M343" s="7" t="str">
        <f>VLOOKUP(Table36[[#This Row],[Works for Group -OLD]], [1]!all_groups[#All], 2, 0)</f>
        <v>476549195</v>
      </c>
      <c r="N343" s="6" t="s">
        <v>63</v>
      </c>
      <c r="O343" s="6" t="s">
        <v>62</v>
      </c>
      <c r="P343" s="6" t="s">
        <v>69</v>
      </c>
      <c r="Q343" s="7"/>
      <c r="R343" s="9" t="s">
        <v>9154</v>
      </c>
      <c r="S343" s="9" t="s">
        <v>9147</v>
      </c>
      <c r="T343" s="9" t="s">
        <v>8959</v>
      </c>
      <c r="U343" s="9" t="s">
        <v>9155</v>
      </c>
      <c r="V343" s="9" t="s">
        <v>8501</v>
      </c>
      <c r="W343" s="4"/>
      <c r="AI343" s="4"/>
      <c r="AJ343" s="4"/>
      <c r="AK343" s="4"/>
    </row>
    <row r="344" spans="1:37" x14ac:dyDescent="0.2">
      <c r="A344" s="6" t="s">
        <v>5190</v>
      </c>
      <c r="B344" s="7" t="str">
        <f>VLOOKUP(Table36[[#This Row],[Full Name]], [1]!all_people5[#Data], 53, 0)</f>
        <v>Weiss</v>
      </c>
      <c r="C344" s="8" t="s">
        <v>3520</v>
      </c>
      <c r="D344" s="8" t="s">
        <v>5191</v>
      </c>
      <c r="E344" s="8" t="s">
        <v>434</v>
      </c>
      <c r="F344" s="8" t="s">
        <v>408</v>
      </c>
      <c r="G344" s="8" t="s">
        <v>526</v>
      </c>
      <c r="H344" s="8" t="s">
        <v>9144</v>
      </c>
      <c r="I344" s="7" t="str">
        <f>VLOOKUP(Table36[[#This Row],[Reports to Person]], [1]!all_people[#All], 2, 0)</f>
        <v>476547796</v>
      </c>
      <c r="J344" s="8" t="s">
        <v>9145</v>
      </c>
      <c r="K344" s="8" t="str">
        <f>VLOOKUP(Table36[[#This Row],[Works for Corrected Majority]],[1]!Table1[#Data],2,0)</f>
        <v>476549195</v>
      </c>
      <c r="L344" s="8" t="s">
        <v>9145</v>
      </c>
      <c r="M344" s="7" t="str">
        <f>VLOOKUP(Table36[[#This Row],[Works for Group -OLD]], [1]!all_groups[#All], 2, 0)</f>
        <v>476549195</v>
      </c>
      <c r="N344" s="6" t="s">
        <v>63</v>
      </c>
      <c r="O344" s="6" t="s">
        <v>62</v>
      </c>
      <c r="P344" s="6" t="s">
        <v>69</v>
      </c>
      <c r="Q344" s="7"/>
      <c r="R344" s="9" t="s">
        <v>9156</v>
      </c>
      <c r="S344" s="9" t="s">
        <v>9147</v>
      </c>
      <c r="T344" s="9" t="s">
        <v>8959</v>
      </c>
      <c r="U344" s="9" t="s">
        <v>8515</v>
      </c>
      <c r="V344" s="9" t="s">
        <v>8501</v>
      </c>
      <c r="W344" s="4"/>
      <c r="AI344" s="4"/>
      <c r="AJ344" s="4"/>
      <c r="AK344" s="4"/>
    </row>
    <row r="345" spans="1:37" x14ac:dyDescent="0.2">
      <c r="A345" s="6" t="s">
        <v>3213</v>
      </c>
      <c r="B345" s="7" t="str">
        <f>VLOOKUP(Table36[[#This Row],[Full Name]], [1]!all_people5[#Data], 53, 0)</f>
        <v>Robinson</v>
      </c>
      <c r="C345" s="8" t="s">
        <v>3214</v>
      </c>
      <c r="D345" s="8" t="s">
        <v>381</v>
      </c>
      <c r="E345" s="8" t="s">
        <v>1200</v>
      </c>
      <c r="F345" s="8" t="s">
        <v>408</v>
      </c>
      <c r="G345" s="8" t="s">
        <v>526</v>
      </c>
      <c r="H345" s="8" t="s">
        <v>9144</v>
      </c>
      <c r="I345" s="7" t="str">
        <f>VLOOKUP(Table36[[#This Row],[Reports to Person]], [1]!all_people[#All], 2, 0)</f>
        <v>476547796</v>
      </c>
      <c r="J345" s="8" t="s">
        <v>9145</v>
      </c>
      <c r="K345" s="8" t="str">
        <f>VLOOKUP(Table36[[#This Row],[Works for Corrected Majority]],[1]!Table1[#Data],2,0)</f>
        <v>476549195</v>
      </c>
      <c r="L345" s="8" t="s">
        <v>9145</v>
      </c>
      <c r="M345" s="7" t="str">
        <f>VLOOKUP(Table36[[#This Row],[Works for Group -OLD]], [1]!all_groups[#All], 2, 0)</f>
        <v>476549195</v>
      </c>
      <c r="N345" s="6" t="s">
        <v>63</v>
      </c>
      <c r="O345" s="6" t="s">
        <v>62</v>
      </c>
      <c r="P345" s="6" t="s">
        <v>69</v>
      </c>
      <c r="Q345" s="7"/>
      <c r="R345" s="9" t="s">
        <v>9157</v>
      </c>
      <c r="S345" s="9" t="s">
        <v>9147</v>
      </c>
      <c r="T345" s="9" t="s">
        <v>8959</v>
      </c>
      <c r="U345" s="9" t="s">
        <v>8583</v>
      </c>
      <c r="V345" s="9" t="s">
        <v>8501</v>
      </c>
      <c r="W345" s="4"/>
      <c r="AI345" s="4"/>
      <c r="AJ345" s="4"/>
      <c r="AK345" s="4"/>
    </row>
    <row r="346" spans="1:37" x14ac:dyDescent="0.2">
      <c r="A346" s="6" t="s">
        <v>8457</v>
      </c>
      <c r="B346" s="7" t="str">
        <f>VLOOKUP(Table36[[#This Row],[Full Name]], [1]!all_people5[#Data], 53, 0)</f>
        <v>Tucker</v>
      </c>
      <c r="C346" s="8" t="s">
        <v>8458</v>
      </c>
      <c r="D346" s="8" t="s">
        <v>8459</v>
      </c>
      <c r="E346" s="8" t="s">
        <v>350</v>
      </c>
      <c r="F346" s="8" t="s">
        <v>408</v>
      </c>
      <c r="G346" s="8" t="s">
        <v>407</v>
      </c>
      <c r="H346" s="8" t="s">
        <v>9144</v>
      </c>
      <c r="I346" s="7" t="str">
        <f>VLOOKUP(Table36[[#This Row],[Reports to Person]], [1]!all_people[#All], 2, 0)</f>
        <v>476547796</v>
      </c>
      <c r="J346" s="8" t="s">
        <v>9145</v>
      </c>
      <c r="K346" s="8" t="str">
        <f>VLOOKUP(Table36[[#This Row],[Works for Corrected Majority]],[1]!Table1[#Data],2,0)</f>
        <v>476549195</v>
      </c>
      <c r="L346" s="8" t="s">
        <v>9145</v>
      </c>
      <c r="M346" s="7" t="str">
        <f>VLOOKUP(Table36[[#This Row],[Works for Group -OLD]], [1]!all_groups[#All], 2, 0)</f>
        <v>476549195</v>
      </c>
      <c r="N346" s="6" t="s">
        <v>63</v>
      </c>
      <c r="O346" s="6" t="s">
        <v>62</v>
      </c>
      <c r="P346" s="6" t="s">
        <v>69</v>
      </c>
      <c r="Q346" s="7"/>
      <c r="R346" s="9" t="s">
        <v>9158</v>
      </c>
      <c r="S346" s="9" t="s">
        <v>9147</v>
      </c>
      <c r="T346" s="9" t="s">
        <v>8512</v>
      </c>
      <c r="U346" s="9" t="s">
        <v>8578</v>
      </c>
      <c r="V346" s="9" t="s">
        <v>8501</v>
      </c>
      <c r="W346" s="4"/>
      <c r="AI346" s="4"/>
      <c r="AJ346" s="4"/>
      <c r="AK346" s="4"/>
    </row>
    <row r="347" spans="1:37" x14ac:dyDescent="0.2">
      <c r="A347" s="6" t="s">
        <v>5181</v>
      </c>
      <c r="B347" s="7" t="str">
        <f>VLOOKUP(Table36[[#This Row],[Full Name]], [1]!all_people5[#Data], 53, 0)</f>
        <v>Williams</v>
      </c>
      <c r="C347" s="8" t="s">
        <v>4803</v>
      </c>
      <c r="D347" s="8" t="s">
        <v>75</v>
      </c>
      <c r="E347" s="8" t="s">
        <v>3169</v>
      </c>
      <c r="F347" s="8" t="s">
        <v>408</v>
      </c>
      <c r="G347" s="8" t="s">
        <v>526</v>
      </c>
      <c r="H347" s="8" t="s">
        <v>9144</v>
      </c>
      <c r="I347" s="7" t="str">
        <f>VLOOKUP(Table36[[#This Row],[Reports to Person]], [1]!all_people[#All], 2, 0)</f>
        <v>476547796</v>
      </c>
      <c r="J347" s="8" t="s">
        <v>9145</v>
      </c>
      <c r="K347" s="8" t="str">
        <f>VLOOKUP(Table36[[#This Row],[Works for Corrected Majority]],[1]!Table1[#Data],2,0)</f>
        <v>476549195</v>
      </c>
      <c r="L347" s="8" t="s">
        <v>9145</v>
      </c>
      <c r="M347" s="7" t="str">
        <f>VLOOKUP(Table36[[#This Row],[Works for Group -OLD]], [1]!all_groups[#All], 2, 0)</f>
        <v>476549195</v>
      </c>
      <c r="N347" s="6" t="s">
        <v>63</v>
      </c>
      <c r="O347" s="6" t="s">
        <v>62</v>
      </c>
      <c r="P347" s="6" t="s">
        <v>69</v>
      </c>
      <c r="Q347" s="7"/>
      <c r="R347" s="9" t="s">
        <v>9159</v>
      </c>
      <c r="S347" s="9" t="s">
        <v>9147</v>
      </c>
      <c r="T347" s="9" t="s">
        <v>8959</v>
      </c>
      <c r="U347" s="9" t="s">
        <v>8521</v>
      </c>
      <c r="V347" s="9" t="s">
        <v>8501</v>
      </c>
      <c r="W347" s="4"/>
      <c r="AI347" s="4"/>
      <c r="AJ347" s="4"/>
      <c r="AK347" s="4"/>
    </row>
    <row r="348" spans="1:37" x14ac:dyDescent="0.2">
      <c r="A348" s="6" t="s">
        <v>6855</v>
      </c>
      <c r="B348" s="7" t="str">
        <f>VLOOKUP(Table36[[#This Row],[Full Name]], [1]!all_people5[#Data], 53, 0)</f>
        <v>Moore</v>
      </c>
      <c r="C348" s="8" t="s">
        <v>6856</v>
      </c>
      <c r="D348" s="8" t="s">
        <v>4168</v>
      </c>
      <c r="E348" s="8" t="s">
        <v>729</v>
      </c>
      <c r="F348" s="8" t="s">
        <v>408</v>
      </c>
      <c r="G348" s="8" t="s">
        <v>526</v>
      </c>
      <c r="H348" s="8" t="s">
        <v>9144</v>
      </c>
      <c r="I348" s="7" t="str">
        <f>VLOOKUP(Table36[[#This Row],[Reports to Person]], [1]!all_people[#All], 2, 0)</f>
        <v>476547796</v>
      </c>
      <c r="J348" s="8" t="s">
        <v>9145</v>
      </c>
      <c r="K348" s="8" t="str">
        <f>VLOOKUP(Table36[[#This Row],[Works for Corrected Majority]],[1]!Table1[#Data],2,0)</f>
        <v>476549195</v>
      </c>
      <c r="L348" s="8" t="s">
        <v>9145</v>
      </c>
      <c r="M348" s="7" t="str">
        <f>VLOOKUP(Table36[[#This Row],[Works for Group -OLD]], [1]!all_groups[#All], 2, 0)</f>
        <v>476549195</v>
      </c>
      <c r="N348" s="6" t="s">
        <v>63</v>
      </c>
      <c r="O348" s="6" t="s">
        <v>62</v>
      </c>
      <c r="P348" s="6" t="s">
        <v>69</v>
      </c>
      <c r="Q348" s="7"/>
      <c r="R348" s="9" t="s">
        <v>9160</v>
      </c>
      <c r="S348" s="9" t="s">
        <v>9147</v>
      </c>
      <c r="T348" s="9" t="s">
        <v>8959</v>
      </c>
      <c r="U348" s="9" t="s">
        <v>9161</v>
      </c>
      <c r="V348" s="9" t="s">
        <v>8501</v>
      </c>
      <c r="W348" s="4"/>
      <c r="AI348" s="4"/>
      <c r="AJ348" s="4"/>
      <c r="AK348" s="4"/>
    </row>
    <row r="349" spans="1:37" x14ac:dyDescent="0.2">
      <c r="A349" s="6" t="s">
        <v>8452</v>
      </c>
      <c r="B349" s="7" t="str">
        <f>VLOOKUP(Table36[[#This Row],[Full Name]], [1]!all_people5[#Data], 53, 0)</f>
        <v>Mayers</v>
      </c>
      <c r="C349" s="8" t="s">
        <v>8453</v>
      </c>
      <c r="D349" s="8" t="s">
        <v>8454</v>
      </c>
      <c r="E349" s="8" t="s">
        <v>426</v>
      </c>
      <c r="F349" s="8" t="s">
        <v>408</v>
      </c>
      <c r="G349" s="8" t="s">
        <v>526</v>
      </c>
      <c r="H349" s="8" t="s">
        <v>9144</v>
      </c>
      <c r="I349" s="7" t="str">
        <f>VLOOKUP(Table36[[#This Row],[Reports to Person]], [1]!all_people[#All], 2, 0)</f>
        <v>476547796</v>
      </c>
      <c r="J349" s="8" t="s">
        <v>9145</v>
      </c>
      <c r="K349" s="8" t="str">
        <f>VLOOKUP(Table36[[#This Row],[Works for Corrected Majority]],[1]!Table1[#Data],2,0)</f>
        <v>476549195</v>
      </c>
      <c r="L349" s="8" t="s">
        <v>9145</v>
      </c>
      <c r="M349" s="7" t="str">
        <f>VLOOKUP(Table36[[#This Row],[Works for Group -OLD]], [1]!all_groups[#All], 2, 0)</f>
        <v>476549195</v>
      </c>
      <c r="N349" s="6" t="s">
        <v>63</v>
      </c>
      <c r="O349" s="6" t="s">
        <v>62</v>
      </c>
      <c r="P349" s="6" t="s">
        <v>69</v>
      </c>
      <c r="Q349" s="7"/>
      <c r="R349" s="9" t="s">
        <v>9162</v>
      </c>
      <c r="S349" s="9" t="s">
        <v>9147</v>
      </c>
      <c r="T349" s="9" t="s">
        <v>8959</v>
      </c>
      <c r="U349" s="9" t="s">
        <v>8549</v>
      </c>
      <c r="V349" s="9" t="s">
        <v>8501</v>
      </c>
      <c r="W349" s="4"/>
      <c r="AI349" s="4"/>
      <c r="AJ349" s="4"/>
      <c r="AK349" s="4"/>
    </row>
    <row r="350" spans="1:37" x14ac:dyDescent="0.2">
      <c r="A350" s="6" t="s">
        <v>726</v>
      </c>
      <c r="B350" s="7" t="e">
        <f>VLOOKUP(Table36[[#This Row],[Full Name]], [1]!all_people5[#Data], 53, 0)</f>
        <v>#N/A</v>
      </c>
      <c r="C350" s="8" t="s">
        <v>727</v>
      </c>
      <c r="D350" s="8" t="s">
        <v>728</v>
      </c>
      <c r="E350" s="8" t="s">
        <v>729</v>
      </c>
      <c r="F350" s="8" t="s">
        <v>408</v>
      </c>
      <c r="G350" s="8" t="s">
        <v>526</v>
      </c>
      <c r="H350" s="8" t="s">
        <v>9144</v>
      </c>
      <c r="I350" s="7" t="str">
        <f>VLOOKUP(Table36[[#This Row],[Reports to Person]], [1]!all_people[#All], 2, 0)</f>
        <v>476547796</v>
      </c>
      <c r="J350" s="8" t="s">
        <v>9145</v>
      </c>
      <c r="K350" s="8" t="str">
        <f>VLOOKUP(Table36[[#This Row],[Works for Corrected Majority]],[1]!Table1[#Data],2,0)</f>
        <v>476549195</v>
      </c>
      <c r="L350" s="8" t="s">
        <v>9145</v>
      </c>
      <c r="M350" s="7" t="str">
        <f>VLOOKUP(Table36[[#This Row],[Works for Group -OLD]], [1]!all_groups[#All], 2, 0)</f>
        <v>476549195</v>
      </c>
      <c r="N350" s="6" t="s">
        <v>63</v>
      </c>
      <c r="O350" s="6" t="s">
        <v>62</v>
      </c>
      <c r="P350" s="6" t="s">
        <v>69</v>
      </c>
      <c r="Q350" s="7"/>
      <c r="R350" s="9" t="s">
        <v>9163</v>
      </c>
      <c r="S350" s="9" t="s">
        <v>9147</v>
      </c>
      <c r="T350" s="9" t="s">
        <v>8959</v>
      </c>
      <c r="U350" s="9" t="s">
        <v>9161</v>
      </c>
      <c r="V350" s="9" t="s">
        <v>8501</v>
      </c>
      <c r="W350" s="4"/>
      <c r="AI350" s="4"/>
      <c r="AJ350" s="4"/>
      <c r="AK350" s="4"/>
    </row>
    <row r="351" spans="1:37" x14ac:dyDescent="0.2">
      <c r="A351" s="6" t="s">
        <v>720</v>
      </c>
      <c r="B351" s="7" t="e">
        <f>VLOOKUP(Table36[[#This Row],[Full Name]], [1]!all_people5[#Data], 53, 0)</f>
        <v>#N/A</v>
      </c>
      <c r="C351" s="8" t="s">
        <v>721</v>
      </c>
      <c r="D351" s="8" t="s">
        <v>722</v>
      </c>
      <c r="E351" s="8" t="s">
        <v>723</v>
      </c>
      <c r="F351" s="8" t="s">
        <v>408</v>
      </c>
      <c r="G351" s="8" t="s">
        <v>526</v>
      </c>
      <c r="H351" s="8" t="s">
        <v>9144</v>
      </c>
      <c r="I351" s="7" t="str">
        <f>VLOOKUP(Table36[[#This Row],[Reports to Person]], [1]!all_people[#All], 2, 0)</f>
        <v>476547796</v>
      </c>
      <c r="J351" s="8" t="s">
        <v>9145</v>
      </c>
      <c r="K351" s="8" t="str">
        <f>VLOOKUP(Table36[[#This Row],[Works for Corrected Majority]],[1]!Table1[#Data],2,0)</f>
        <v>476549195</v>
      </c>
      <c r="L351" s="8" t="s">
        <v>9145</v>
      </c>
      <c r="M351" s="7" t="str">
        <f>VLOOKUP(Table36[[#This Row],[Works for Group -OLD]], [1]!all_groups[#All], 2, 0)</f>
        <v>476549195</v>
      </c>
      <c r="N351" s="6" t="s">
        <v>63</v>
      </c>
      <c r="O351" s="6" t="s">
        <v>62</v>
      </c>
      <c r="P351" s="6" t="s">
        <v>69</v>
      </c>
      <c r="Q351" s="7"/>
      <c r="R351" s="9" t="s">
        <v>9164</v>
      </c>
      <c r="S351" s="9" t="s">
        <v>9147</v>
      </c>
      <c r="T351" s="9" t="s">
        <v>8959</v>
      </c>
      <c r="U351" s="9" t="s">
        <v>9165</v>
      </c>
      <c r="V351" s="9" t="s">
        <v>8501</v>
      </c>
      <c r="W351" s="4"/>
      <c r="AI351" s="4"/>
      <c r="AJ351" s="4"/>
      <c r="AK351" s="4"/>
    </row>
    <row r="352" spans="1:37" x14ac:dyDescent="0.2">
      <c r="A352" s="6" t="s">
        <v>467</v>
      </c>
      <c r="B352" s="7" t="e">
        <f>VLOOKUP(Table36[[#This Row],[Full Name]], [1]!all_people5[#Data], 53, 0)</f>
        <v>#N/A</v>
      </c>
      <c r="C352" s="8" t="s">
        <v>468</v>
      </c>
      <c r="D352" s="8" t="s">
        <v>469</v>
      </c>
      <c r="E352" s="8" t="s">
        <v>440</v>
      </c>
      <c r="F352" s="8" t="s">
        <v>408</v>
      </c>
      <c r="G352" s="8" t="s">
        <v>407</v>
      </c>
      <c r="H352" s="8" t="s">
        <v>9166</v>
      </c>
      <c r="I352" s="7" t="str">
        <f>VLOOKUP(Table36[[#This Row],[Reports to Person]], [1]!all_people[#All], 2, 0)</f>
        <v>979246874</v>
      </c>
      <c r="J352" s="8" t="s">
        <v>9167</v>
      </c>
      <c r="K352" s="8" t="str">
        <f>VLOOKUP(Table36[[#This Row],[Works for Corrected Majority]],[1]!Table1[#Data],2,0)</f>
        <v>997331670</v>
      </c>
      <c r="L352" s="8" t="s">
        <v>9167</v>
      </c>
      <c r="M352" s="7" t="str">
        <f>VLOOKUP(Table36[[#This Row],[Works for Group -OLD]], [1]!all_groups[#All], 2, 0)</f>
        <v>997331670</v>
      </c>
      <c r="N352" s="6" t="s">
        <v>63</v>
      </c>
      <c r="O352" s="6" t="s">
        <v>62</v>
      </c>
      <c r="P352" s="6" t="s">
        <v>69</v>
      </c>
      <c r="Q352" s="7"/>
      <c r="R352" s="9" t="s">
        <v>9168</v>
      </c>
      <c r="S352" s="9" t="s">
        <v>9169</v>
      </c>
      <c r="T352" s="9" t="s">
        <v>8512</v>
      </c>
      <c r="U352" s="9" t="s">
        <v>8590</v>
      </c>
      <c r="V352" s="9" t="s">
        <v>8501</v>
      </c>
      <c r="W352" s="4"/>
      <c r="AI352" s="4"/>
      <c r="AJ352" s="4"/>
      <c r="AK352" s="4"/>
    </row>
    <row r="353" spans="1:37" x14ac:dyDescent="0.2">
      <c r="A353" s="6" t="s">
        <v>461</v>
      </c>
      <c r="B353" s="7" t="e">
        <f>VLOOKUP(Table36[[#This Row],[Full Name]], [1]!all_people5[#Data], 53, 0)</f>
        <v>#N/A</v>
      </c>
      <c r="C353" s="8" t="s">
        <v>462</v>
      </c>
      <c r="D353" s="8" t="s">
        <v>463</v>
      </c>
      <c r="E353" s="8" t="s">
        <v>464</v>
      </c>
      <c r="F353" s="8" t="s">
        <v>408</v>
      </c>
      <c r="G353" s="8" t="s">
        <v>407</v>
      </c>
      <c r="H353" s="8" t="s">
        <v>9166</v>
      </c>
      <c r="I353" s="7" t="str">
        <f>VLOOKUP(Table36[[#This Row],[Reports to Person]], [1]!all_people[#All], 2, 0)</f>
        <v>979246874</v>
      </c>
      <c r="J353" s="8" t="s">
        <v>9167</v>
      </c>
      <c r="K353" s="8" t="str">
        <f>VLOOKUP(Table36[[#This Row],[Works for Corrected Majority]],[1]!Table1[#Data],2,0)</f>
        <v>997331670</v>
      </c>
      <c r="L353" s="8" t="s">
        <v>9167</v>
      </c>
      <c r="M353" s="7" t="str">
        <f>VLOOKUP(Table36[[#This Row],[Works for Group -OLD]], [1]!all_groups[#All], 2, 0)</f>
        <v>997331670</v>
      </c>
      <c r="N353" s="6" t="s">
        <v>63</v>
      </c>
      <c r="O353" s="6" t="s">
        <v>62</v>
      </c>
      <c r="P353" s="6" t="s">
        <v>69</v>
      </c>
      <c r="Q353" s="7"/>
      <c r="R353" s="9" t="s">
        <v>9170</v>
      </c>
      <c r="S353" s="9" t="s">
        <v>9169</v>
      </c>
      <c r="T353" s="9" t="s">
        <v>8512</v>
      </c>
      <c r="U353" s="9" t="s">
        <v>8572</v>
      </c>
      <c r="V353" s="9" t="s">
        <v>8501</v>
      </c>
      <c r="W353" s="4"/>
      <c r="AI353" s="4"/>
      <c r="AJ353" s="4"/>
      <c r="AK353" s="4"/>
    </row>
    <row r="354" spans="1:37" x14ac:dyDescent="0.2">
      <c r="A354" s="6" t="s">
        <v>713</v>
      </c>
      <c r="B354" s="7" t="e">
        <f>VLOOKUP(Table36[[#This Row],[Full Name]], [1]!all_people5[#Data], 53, 0)</f>
        <v>#N/A</v>
      </c>
      <c r="C354" s="8" t="s">
        <v>714</v>
      </c>
      <c r="D354" s="8" t="s">
        <v>715</v>
      </c>
      <c r="E354" s="8" t="s">
        <v>426</v>
      </c>
      <c r="F354" s="8" t="s">
        <v>408</v>
      </c>
      <c r="G354" s="8" t="s">
        <v>526</v>
      </c>
      <c r="H354" s="8" t="s">
        <v>9166</v>
      </c>
      <c r="I354" s="7" t="str">
        <f>VLOOKUP(Table36[[#This Row],[Reports to Person]], [1]!all_people[#All], 2, 0)</f>
        <v>979246874</v>
      </c>
      <c r="J354" s="8" t="s">
        <v>9167</v>
      </c>
      <c r="K354" s="8" t="str">
        <f>VLOOKUP(Table36[[#This Row],[Works for Corrected Majority]],[1]!Table1[#Data],2,0)</f>
        <v>997331670</v>
      </c>
      <c r="L354" s="8" t="s">
        <v>9167</v>
      </c>
      <c r="M354" s="7" t="str">
        <f>VLOOKUP(Table36[[#This Row],[Works for Group -OLD]], [1]!all_groups[#All], 2, 0)</f>
        <v>997331670</v>
      </c>
      <c r="N354" s="6" t="s">
        <v>63</v>
      </c>
      <c r="O354" s="6" t="s">
        <v>62</v>
      </c>
      <c r="P354" s="6" t="s">
        <v>69</v>
      </c>
      <c r="Q354" s="7"/>
      <c r="R354" s="9" t="s">
        <v>9171</v>
      </c>
      <c r="S354" s="9" t="s">
        <v>9169</v>
      </c>
      <c r="T354" s="9" t="s">
        <v>9123</v>
      </c>
      <c r="U354" s="9" t="s">
        <v>8549</v>
      </c>
      <c r="V354" s="9" t="s">
        <v>8501</v>
      </c>
      <c r="W354" s="4"/>
      <c r="AI354" s="4"/>
      <c r="AJ354" s="4"/>
      <c r="AK354" s="4"/>
    </row>
    <row r="355" spans="1:37" x14ac:dyDescent="0.2">
      <c r="A355" s="6" t="s">
        <v>707</v>
      </c>
      <c r="B355" s="7" t="e">
        <f>VLOOKUP(Table36[[#This Row],[Full Name]], [1]!all_people5[#Data], 53, 0)</f>
        <v>#N/A</v>
      </c>
      <c r="C355" s="8" t="s">
        <v>708</v>
      </c>
      <c r="D355" s="8" t="s">
        <v>709</v>
      </c>
      <c r="E355" s="8" t="s">
        <v>710</v>
      </c>
      <c r="F355" s="8" t="s">
        <v>408</v>
      </c>
      <c r="G355" s="8" t="s">
        <v>526</v>
      </c>
      <c r="H355" s="8" t="s">
        <v>9166</v>
      </c>
      <c r="I355" s="7" t="str">
        <f>VLOOKUP(Table36[[#This Row],[Reports to Person]], [1]!all_people[#All], 2, 0)</f>
        <v>979246874</v>
      </c>
      <c r="J355" s="8" t="s">
        <v>9167</v>
      </c>
      <c r="K355" s="8" t="str">
        <f>VLOOKUP(Table36[[#This Row],[Works for Corrected Majority]],[1]!Table1[#Data],2,0)</f>
        <v>997331670</v>
      </c>
      <c r="L355" s="8" t="s">
        <v>9167</v>
      </c>
      <c r="M355" s="7" t="str">
        <f>VLOOKUP(Table36[[#This Row],[Works for Group -OLD]], [1]!all_groups[#All], 2, 0)</f>
        <v>997331670</v>
      </c>
      <c r="N355" s="6" t="s">
        <v>63</v>
      </c>
      <c r="O355" s="6" t="s">
        <v>62</v>
      </c>
      <c r="P355" s="6" t="s">
        <v>69</v>
      </c>
      <c r="Q355" s="7"/>
      <c r="R355" s="9" t="s">
        <v>9172</v>
      </c>
      <c r="S355" s="9" t="s">
        <v>9169</v>
      </c>
      <c r="T355" s="9" t="s">
        <v>9123</v>
      </c>
      <c r="U355" s="9" t="s">
        <v>9173</v>
      </c>
      <c r="V355" s="9" t="s">
        <v>8501</v>
      </c>
      <c r="W355" s="4"/>
      <c r="AI355" s="4"/>
      <c r="AJ355" s="4"/>
      <c r="AK355" s="4"/>
    </row>
    <row r="356" spans="1:37" x14ac:dyDescent="0.2">
      <c r="A356" s="6" t="s">
        <v>6274</v>
      </c>
      <c r="B356" s="7" t="str">
        <f>VLOOKUP(Table36[[#This Row],[Full Name]], [1]!all_people5[#Data], 53, 0)</f>
        <v>Koury</v>
      </c>
      <c r="C356" s="8" t="s">
        <v>2147</v>
      </c>
      <c r="D356" s="8" t="s">
        <v>6275</v>
      </c>
      <c r="E356" s="8" t="s">
        <v>402</v>
      </c>
      <c r="F356" s="8" t="s">
        <v>64</v>
      </c>
      <c r="G356" s="8"/>
      <c r="H356" s="8"/>
      <c r="I356" s="7"/>
      <c r="J356" s="8" t="s">
        <v>4438</v>
      </c>
      <c r="K356" s="8" t="str">
        <f>VLOOKUP(Table36[[#This Row],[Works for Corrected Majority]],[1]!Table1[#Data],2,0)</f>
        <v>476549117</v>
      </c>
      <c r="L356" s="8" t="s">
        <v>4438</v>
      </c>
      <c r="M356" s="7" t="str">
        <f>VLOOKUP(Table36[[#This Row],[Works for Group -OLD]], [1]!all_groups[#All], 2, 0)</f>
        <v>476549117</v>
      </c>
      <c r="N356" s="6" t="s">
        <v>63</v>
      </c>
      <c r="O356" s="6" t="s">
        <v>62</v>
      </c>
      <c r="P356" s="6" t="s">
        <v>69</v>
      </c>
      <c r="Q356" s="7"/>
      <c r="R356" s="9" t="s">
        <v>9174</v>
      </c>
      <c r="S356" s="9" t="s">
        <v>9175</v>
      </c>
      <c r="T356" s="9" t="s">
        <v>8512</v>
      </c>
      <c r="U356" s="9" t="s">
        <v>8698</v>
      </c>
      <c r="V356" s="9" t="s">
        <v>8501</v>
      </c>
      <c r="W356" s="4"/>
      <c r="AI356" s="4"/>
      <c r="AJ356" s="4"/>
      <c r="AK356" s="4"/>
    </row>
    <row r="357" spans="1:37" x14ac:dyDescent="0.2">
      <c r="A357" s="6" t="s">
        <v>4439</v>
      </c>
      <c r="B357" s="7" t="str">
        <f>VLOOKUP(Table36[[#This Row],[Full Name]], [1]!all_people5[#Data], 53, 0)</f>
        <v>Hernandez</v>
      </c>
      <c r="C357" s="8" t="s">
        <v>1491</v>
      </c>
      <c r="D357" s="8" t="s">
        <v>3366</v>
      </c>
      <c r="E357" s="8" t="s">
        <v>4440</v>
      </c>
      <c r="F357" s="8" t="s">
        <v>64</v>
      </c>
      <c r="G357" s="8"/>
      <c r="H357" s="8"/>
      <c r="I357" s="7"/>
      <c r="J357" s="8" t="s">
        <v>4438</v>
      </c>
      <c r="K357" s="8" t="str">
        <f>VLOOKUP(Table36[[#This Row],[Works for Corrected Majority]],[1]!Table1[#Data],2,0)</f>
        <v>476549117</v>
      </c>
      <c r="L357" s="8" t="s">
        <v>4438</v>
      </c>
      <c r="M357" s="7" t="str">
        <f>VLOOKUP(Table36[[#This Row],[Works for Group -OLD]], [1]!all_groups[#All], 2, 0)</f>
        <v>476549117</v>
      </c>
      <c r="N357" s="6" t="s">
        <v>63</v>
      </c>
      <c r="O357" s="6" t="s">
        <v>62</v>
      </c>
      <c r="P357" s="6" t="s">
        <v>69</v>
      </c>
      <c r="Q357" s="7"/>
      <c r="R357" s="9" t="s">
        <v>9176</v>
      </c>
      <c r="S357" s="9" t="s">
        <v>9175</v>
      </c>
      <c r="T357" s="9" t="s">
        <v>8512</v>
      </c>
      <c r="U357" s="9" t="s">
        <v>9177</v>
      </c>
      <c r="V357" s="9" t="s">
        <v>8501</v>
      </c>
      <c r="W357" s="4"/>
      <c r="AI357" s="4"/>
      <c r="AJ357" s="4"/>
      <c r="AK357" s="4"/>
    </row>
    <row r="358" spans="1:37" x14ac:dyDescent="0.2">
      <c r="A358" s="6" t="s">
        <v>2199</v>
      </c>
      <c r="B358" s="7" t="str">
        <f>VLOOKUP(Table36[[#This Row],[Full Name]], [1]!all_people5[#Data], 53, 0)</f>
        <v>Gilligan</v>
      </c>
      <c r="C358" s="8" t="s">
        <v>2200</v>
      </c>
      <c r="D358" s="8" t="s">
        <v>2201</v>
      </c>
      <c r="E358" s="8" t="s">
        <v>2202</v>
      </c>
      <c r="F358" s="8" t="s">
        <v>64</v>
      </c>
      <c r="G358" s="8"/>
      <c r="H358" s="8"/>
      <c r="I358" s="7"/>
      <c r="J358" s="8" t="s">
        <v>1805</v>
      </c>
      <c r="K358" s="8" t="str">
        <f>VLOOKUP(Table36[[#This Row],[Works for Corrected Majority]],[1]!Table1[#Data],2,0)</f>
        <v>476549119</v>
      </c>
      <c r="L358" s="8" t="s">
        <v>1805</v>
      </c>
      <c r="M358" s="7" t="str">
        <f>VLOOKUP(Table36[[#This Row],[Works for Group -OLD]], [1]!all_groups[#All], 2, 0)</f>
        <v>476549119</v>
      </c>
      <c r="N358" s="6" t="s">
        <v>63</v>
      </c>
      <c r="O358" s="6" t="s">
        <v>62</v>
      </c>
      <c r="P358" s="6" t="s">
        <v>69</v>
      </c>
      <c r="Q358" s="7"/>
      <c r="R358" s="9" t="s">
        <v>9178</v>
      </c>
      <c r="S358" s="9" t="s">
        <v>9179</v>
      </c>
      <c r="T358" s="9" t="s">
        <v>8512</v>
      </c>
      <c r="U358" s="9" t="s">
        <v>9180</v>
      </c>
      <c r="V358" s="9" t="s">
        <v>8501</v>
      </c>
      <c r="W358" s="4"/>
      <c r="AI358" s="4"/>
      <c r="AJ358" s="4"/>
      <c r="AK358" s="4"/>
    </row>
    <row r="359" spans="1:37" x14ac:dyDescent="0.2">
      <c r="A359" s="6" t="s">
        <v>6248</v>
      </c>
      <c r="B359" s="7" t="str">
        <f>VLOOKUP(Table36[[#This Row],[Full Name]], [1]!all_people5[#Data], 53, 0)</f>
        <v>Kasow</v>
      </c>
      <c r="C359" s="8" t="s">
        <v>6249</v>
      </c>
      <c r="D359" s="8" t="s">
        <v>6250</v>
      </c>
      <c r="E359" s="8" t="s">
        <v>6251</v>
      </c>
      <c r="F359" s="8" t="s">
        <v>64</v>
      </c>
      <c r="G359" s="8"/>
      <c r="H359" s="8"/>
      <c r="I359" s="7"/>
      <c r="J359" s="8" t="s">
        <v>1805</v>
      </c>
      <c r="K359" s="8" t="str">
        <f>VLOOKUP(Table36[[#This Row],[Works for Corrected Majority]],[1]!Table1[#Data],2,0)</f>
        <v>476549119</v>
      </c>
      <c r="L359" s="8" t="s">
        <v>1805</v>
      </c>
      <c r="M359" s="7" t="str">
        <f>VLOOKUP(Table36[[#This Row],[Works for Group -OLD]], [1]!all_groups[#All], 2, 0)</f>
        <v>476549119</v>
      </c>
      <c r="N359" s="6" t="s">
        <v>63</v>
      </c>
      <c r="O359" s="6" t="s">
        <v>62</v>
      </c>
      <c r="P359" s="6" t="s">
        <v>69</v>
      </c>
      <c r="Q359" s="7"/>
      <c r="R359" s="9" t="s">
        <v>9181</v>
      </c>
      <c r="S359" s="9" t="s">
        <v>9179</v>
      </c>
      <c r="T359" s="9" t="s">
        <v>8512</v>
      </c>
      <c r="U359" s="9" t="s">
        <v>9182</v>
      </c>
      <c r="V359" s="9" t="s">
        <v>8501</v>
      </c>
      <c r="W359" s="4"/>
      <c r="AI359" s="4"/>
      <c r="AJ359" s="4"/>
      <c r="AK359" s="4"/>
    </row>
    <row r="360" spans="1:37" x14ac:dyDescent="0.2">
      <c r="A360" s="6" t="s">
        <v>6201</v>
      </c>
      <c r="B360" s="7" t="str">
        <f>VLOOKUP(Table36[[#This Row],[Full Name]], [1]!all_people5[#Data], 53, 0)</f>
        <v>Seibert</v>
      </c>
      <c r="C360" s="8" t="s">
        <v>6202</v>
      </c>
      <c r="D360" s="8" t="s">
        <v>6203</v>
      </c>
      <c r="E360" s="8" t="s">
        <v>6204</v>
      </c>
      <c r="F360" s="8" t="s">
        <v>64</v>
      </c>
      <c r="G360" s="8"/>
      <c r="H360" s="8"/>
      <c r="I360" s="7"/>
      <c r="J360" s="8" t="s">
        <v>1798</v>
      </c>
      <c r="K360" s="8" t="str">
        <f>VLOOKUP(Table36[[#This Row],[Works for Corrected Majority]],[1]!Table1[#Data],2,0)</f>
        <v>476549124</v>
      </c>
      <c r="L360" s="8" t="s">
        <v>1798</v>
      </c>
      <c r="M360" s="7" t="str">
        <f>VLOOKUP(Table36[[#This Row],[Works for Group -OLD]], [1]!all_groups[#All], 2, 0)</f>
        <v>476549124</v>
      </c>
      <c r="N360" s="6" t="s">
        <v>63</v>
      </c>
      <c r="O360" s="6" t="s">
        <v>62</v>
      </c>
      <c r="P360" s="6" t="s">
        <v>69</v>
      </c>
      <c r="Q360" s="7"/>
      <c r="R360" s="9" t="s">
        <v>9183</v>
      </c>
      <c r="S360" s="9" t="s">
        <v>9184</v>
      </c>
      <c r="T360" s="9" t="s">
        <v>8512</v>
      </c>
      <c r="U360" s="9" t="s">
        <v>9185</v>
      </c>
      <c r="V360" s="9" t="s">
        <v>9186</v>
      </c>
      <c r="W360" s="4"/>
      <c r="AI360" s="4"/>
      <c r="AJ360" s="4"/>
      <c r="AK360" s="4"/>
    </row>
    <row r="361" spans="1:37" x14ac:dyDescent="0.2">
      <c r="A361" s="6" t="s">
        <v>6186</v>
      </c>
      <c r="B361" s="7" t="str">
        <f>VLOOKUP(Table36[[#This Row],[Full Name]], [1]!all_people5[#Data], 53, 0)</f>
        <v>Reid</v>
      </c>
      <c r="C361" s="8" t="s">
        <v>6187</v>
      </c>
      <c r="D361" s="8" t="s">
        <v>1927</v>
      </c>
      <c r="E361" s="8" t="s">
        <v>6188</v>
      </c>
      <c r="F361" s="8" t="s">
        <v>64</v>
      </c>
      <c r="G361" s="8"/>
      <c r="H361" s="8"/>
      <c r="I361" s="7"/>
      <c r="J361" s="8" t="s">
        <v>1798</v>
      </c>
      <c r="K361" s="8" t="str">
        <f>VLOOKUP(Table36[[#This Row],[Works for Corrected Majority]],[1]!Table1[#Data],2,0)</f>
        <v>476549124</v>
      </c>
      <c r="L361" s="8" t="s">
        <v>1798</v>
      </c>
      <c r="M361" s="7" t="str">
        <f>VLOOKUP(Table36[[#This Row],[Works for Group -OLD]], [1]!all_groups[#All], 2, 0)</f>
        <v>476549124</v>
      </c>
      <c r="N361" s="6" t="s">
        <v>63</v>
      </c>
      <c r="O361" s="6" t="s">
        <v>62</v>
      </c>
      <c r="P361" s="6" t="s">
        <v>69</v>
      </c>
      <c r="Q361" s="7"/>
      <c r="R361" s="9" t="s">
        <v>9187</v>
      </c>
      <c r="S361" s="9" t="s">
        <v>9184</v>
      </c>
      <c r="T361" s="9" t="s">
        <v>8512</v>
      </c>
      <c r="U361" s="9" t="s">
        <v>9188</v>
      </c>
      <c r="V361" s="9" t="s">
        <v>9186</v>
      </c>
      <c r="W361" s="4"/>
      <c r="AI361" s="4"/>
      <c r="AJ361" s="4"/>
      <c r="AK361" s="4"/>
    </row>
    <row r="362" spans="1:37" x14ac:dyDescent="0.2">
      <c r="A362" s="6" t="s">
        <v>5871</v>
      </c>
      <c r="B362" s="7" t="str">
        <f>VLOOKUP(Table36[[#This Row],[Full Name]], [1]!all_people5[#Data], 53, 0)</f>
        <v>White</v>
      </c>
      <c r="C362" s="8" t="s">
        <v>5872</v>
      </c>
      <c r="D362" s="8" t="s">
        <v>993</v>
      </c>
      <c r="E362" s="8" t="s">
        <v>3243</v>
      </c>
      <c r="F362" s="8" t="s">
        <v>64</v>
      </c>
      <c r="G362" s="8"/>
      <c r="H362" s="8"/>
      <c r="I362" s="7"/>
      <c r="J362" s="8" t="s">
        <v>1798</v>
      </c>
      <c r="K362" s="8" t="str">
        <f>VLOOKUP(Table36[[#This Row],[Works for Corrected Majority]],[1]!Table1[#Data],2,0)</f>
        <v>476549124</v>
      </c>
      <c r="L362" s="8" t="s">
        <v>1798</v>
      </c>
      <c r="M362" s="7" t="str">
        <f>VLOOKUP(Table36[[#This Row],[Works for Group -OLD]], [1]!all_groups[#All], 2, 0)</f>
        <v>476549124</v>
      </c>
      <c r="N362" s="6" t="s">
        <v>63</v>
      </c>
      <c r="O362" s="6" t="s">
        <v>62</v>
      </c>
      <c r="P362" s="6" t="s">
        <v>69</v>
      </c>
      <c r="Q362" s="7"/>
      <c r="R362" s="9" t="s">
        <v>9189</v>
      </c>
      <c r="S362" s="9" t="s">
        <v>9184</v>
      </c>
      <c r="T362" s="9" t="s">
        <v>8512</v>
      </c>
      <c r="U362" s="9" t="s">
        <v>9190</v>
      </c>
      <c r="V362" s="9" t="s">
        <v>9186</v>
      </c>
      <c r="W362" s="4"/>
      <c r="AI362" s="4"/>
      <c r="AJ362" s="4"/>
      <c r="AK362" s="4"/>
    </row>
    <row r="363" spans="1:37" x14ac:dyDescent="0.2">
      <c r="A363" s="6" t="s">
        <v>1799</v>
      </c>
      <c r="B363" s="7" t="str">
        <f>VLOOKUP(Table36[[#This Row],[Full Name]], [1]!all_people5[#Data], 53, 0)</f>
        <v>Bratek</v>
      </c>
      <c r="C363" s="8" t="s">
        <v>1800</v>
      </c>
      <c r="D363" s="8" t="s">
        <v>1801</v>
      </c>
      <c r="E363" s="8" t="s">
        <v>1802</v>
      </c>
      <c r="F363" s="8" t="s">
        <v>64</v>
      </c>
      <c r="G363" s="8"/>
      <c r="H363" s="8"/>
      <c r="I363" s="7"/>
      <c r="J363" s="8" t="s">
        <v>1798</v>
      </c>
      <c r="K363" s="8" t="str">
        <f>VLOOKUP(Table36[[#This Row],[Works for Corrected Majority]],[1]!Table1[#Data],2,0)</f>
        <v>476549124</v>
      </c>
      <c r="L363" s="8" t="s">
        <v>1798</v>
      </c>
      <c r="M363" s="7" t="str">
        <f>VLOOKUP(Table36[[#This Row],[Works for Group -OLD]], [1]!all_groups[#All], 2, 0)</f>
        <v>476549124</v>
      </c>
      <c r="N363" s="6" t="s">
        <v>63</v>
      </c>
      <c r="O363" s="6" t="s">
        <v>62</v>
      </c>
      <c r="P363" s="6" t="s">
        <v>69</v>
      </c>
      <c r="Q363" s="7"/>
      <c r="R363" s="9" t="s">
        <v>9191</v>
      </c>
      <c r="S363" s="9" t="s">
        <v>9184</v>
      </c>
      <c r="T363" s="9" t="s">
        <v>8512</v>
      </c>
      <c r="U363" s="9" t="s">
        <v>9192</v>
      </c>
      <c r="V363" s="9" t="s">
        <v>9186</v>
      </c>
      <c r="W363" s="4"/>
      <c r="AI363" s="4"/>
      <c r="AJ363" s="4"/>
      <c r="AK363" s="4"/>
    </row>
    <row r="364" spans="1:37" x14ac:dyDescent="0.2">
      <c r="A364" s="6" t="s">
        <v>2195</v>
      </c>
      <c r="B364" s="7" t="str">
        <f>VLOOKUP(Table36[[#This Row],[Full Name]], [1]!all_people5[#Data], 53, 0)</f>
        <v>Lane</v>
      </c>
      <c r="C364" s="8" t="s">
        <v>721</v>
      </c>
      <c r="D364" s="8" t="s">
        <v>2196</v>
      </c>
      <c r="E364" s="8" t="s">
        <v>135</v>
      </c>
      <c r="F364" s="8" t="s">
        <v>64</v>
      </c>
      <c r="G364" s="8"/>
      <c r="H364" s="8"/>
      <c r="I364" s="7"/>
      <c r="J364" s="8" t="s">
        <v>1798</v>
      </c>
      <c r="K364" s="8" t="str">
        <f>VLOOKUP(Table36[[#This Row],[Works for Corrected Majority]],[1]!Table1[#Data],2,0)</f>
        <v>476549124</v>
      </c>
      <c r="L364" s="8" t="s">
        <v>1798</v>
      </c>
      <c r="M364" s="7" t="str">
        <f>VLOOKUP(Table36[[#This Row],[Works for Group -OLD]], [1]!all_groups[#All], 2, 0)</f>
        <v>476549124</v>
      </c>
      <c r="N364" s="6" t="s">
        <v>63</v>
      </c>
      <c r="O364" s="6" t="s">
        <v>62</v>
      </c>
      <c r="P364" s="6" t="s">
        <v>69</v>
      </c>
      <c r="Q364" s="7"/>
      <c r="R364" s="9" t="s">
        <v>9193</v>
      </c>
      <c r="S364" s="9" t="s">
        <v>9184</v>
      </c>
      <c r="T364" s="9" t="s">
        <v>8512</v>
      </c>
      <c r="U364" s="9" t="s">
        <v>8625</v>
      </c>
      <c r="V364" s="9" t="s">
        <v>9186</v>
      </c>
      <c r="W364" s="4"/>
      <c r="AI364" s="4"/>
      <c r="AJ364" s="4"/>
      <c r="AK364" s="4"/>
    </row>
    <row r="365" spans="1:37" x14ac:dyDescent="0.2">
      <c r="A365" s="6" t="s">
        <v>6171</v>
      </c>
      <c r="B365" s="7" t="str">
        <f>VLOOKUP(Table36[[#This Row],[Full Name]], [1]!all_people5[#Data], 53, 0)</f>
        <v>Doren</v>
      </c>
      <c r="C365" s="8" t="s">
        <v>6172</v>
      </c>
      <c r="D365" s="8" t="s">
        <v>6173</v>
      </c>
      <c r="E365" s="8" t="s">
        <v>350</v>
      </c>
      <c r="F365" s="8" t="s">
        <v>64</v>
      </c>
      <c r="G365" s="8"/>
      <c r="H365" s="8"/>
      <c r="I365" s="7"/>
      <c r="J365" s="8" t="s">
        <v>1798</v>
      </c>
      <c r="K365" s="8" t="str">
        <f>VLOOKUP(Table36[[#This Row],[Works for Corrected Majority]],[1]!Table1[#Data],2,0)</f>
        <v>476549124</v>
      </c>
      <c r="L365" s="8" t="s">
        <v>1798</v>
      </c>
      <c r="M365" s="7" t="str">
        <f>VLOOKUP(Table36[[#This Row],[Works for Group -OLD]], [1]!all_groups[#All], 2, 0)</f>
        <v>476549124</v>
      </c>
      <c r="N365" s="6" t="s">
        <v>63</v>
      </c>
      <c r="O365" s="6" t="s">
        <v>62</v>
      </c>
      <c r="P365" s="6" t="s">
        <v>69</v>
      </c>
      <c r="Q365" s="7"/>
      <c r="R365" s="9" t="s">
        <v>9194</v>
      </c>
      <c r="S365" s="9" t="s">
        <v>9184</v>
      </c>
      <c r="T365" s="9" t="s">
        <v>8512</v>
      </c>
      <c r="U365" s="9" t="s">
        <v>8578</v>
      </c>
      <c r="V365" s="9" t="s">
        <v>9186</v>
      </c>
      <c r="W365" s="4"/>
      <c r="AI365" s="4"/>
      <c r="AJ365" s="4"/>
      <c r="AK365" s="4"/>
    </row>
    <row r="366" spans="1:37" x14ac:dyDescent="0.2">
      <c r="A366" s="6" t="s">
        <v>1792</v>
      </c>
      <c r="B366" s="7" t="str">
        <f>VLOOKUP(Table36[[#This Row],[Full Name]], [1]!all_people5[#Data], 53, 0)</f>
        <v>Constantino</v>
      </c>
      <c r="C366" s="8" t="s">
        <v>1793</v>
      </c>
      <c r="D366" s="8" t="s">
        <v>1794</v>
      </c>
      <c r="E366" s="8" t="s">
        <v>1795</v>
      </c>
      <c r="F366" s="8" t="s">
        <v>64</v>
      </c>
      <c r="G366" s="8"/>
      <c r="H366" s="8"/>
      <c r="I366" s="7"/>
      <c r="J366" s="8" t="s">
        <v>1791</v>
      </c>
      <c r="K366" s="8" t="str">
        <f>VLOOKUP(Table36[[#This Row],[Works for Corrected Majority]],[1]!Table1[#Data],2,0)</f>
        <v>476549127</v>
      </c>
      <c r="L366" s="8" t="s">
        <v>1791</v>
      </c>
      <c r="M366" s="7" t="str">
        <f>VLOOKUP(Table36[[#This Row],[Works for Group -OLD]], [1]!all_groups[#All], 2, 0)</f>
        <v>476549127</v>
      </c>
      <c r="N366" s="6" t="s">
        <v>63</v>
      </c>
      <c r="O366" s="6" t="s">
        <v>62</v>
      </c>
      <c r="P366" s="6" t="s">
        <v>69</v>
      </c>
      <c r="Q366" s="7"/>
      <c r="R366" s="9" t="s">
        <v>9195</v>
      </c>
      <c r="S366" s="9" t="s">
        <v>9196</v>
      </c>
      <c r="T366" s="9" t="s">
        <v>8512</v>
      </c>
      <c r="U366" s="9" t="s">
        <v>9197</v>
      </c>
      <c r="V366" s="9" t="s">
        <v>9186</v>
      </c>
      <c r="W366" s="4"/>
      <c r="AI366" s="4"/>
      <c r="AJ366" s="4"/>
      <c r="AK366" s="4"/>
    </row>
    <row r="367" spans="1:37" x14ac:dyDescent="0.2">
      <c r="A367" s="6" t="s">
        <v>6156</v>
      </c>
      <c r="B367" s="7" t="str">
        <f>VLOOKUP(Table36[[#This Row],[Full Name]], [1]!all_people5[#Data], 53, 0)</f>
        <v>Rich</v>
      </c>
      <c r="C367" s="8" t="s">
        <v>6157</v>
      </c>
      <c r="D367" s="8" t="s">
        <v>6158</v>
      </c>
      <c r="E367" s="8" t="s">
        <v>1795</v>
      </c>
      <c r="F367" s="8" t="s">
        <v>64</v>
      </c>
      <c r="G367" s="8"/>
      <c r="H367" s="8"/>
      <c r="I367" s="7"/>
      <c r="J367" s="8" t="s">
        <v>1791</v>
      </c>
      <c r="K367" s="8" t="str">
        <f>VLOOKUP(Table36[[#This Row],[Works for Corrected Majority]],[1]!Table1[#Data],2,0)</f>
        <v>476549127</v>
      </c>
      <c r="L367" s="8" t="s">
        <v>1791</v>
      </c>
      <c r="M367" s="7" t="str">
        <f>VLOOKUP(Table36[[#This Row],[Works for Group -OLD]], [1]!all_groups[#All], 2, 0)</f>
        <v>476549127</v>
      </c>
      <c r="N367" s="6" t="s">
        <v>63</v>
      </c>
      <c r="O367" s="6" t="s">
        <v>62</v>
      </c>
      <c r="P367" s="6" t="s">
        <v>69</v>
      </c>
      <c r="Q367" s="7"/>
      <c r="R367" s="9" t="s">
        <v>9198</v>
      </c>
      <c r="S367" s="9" t="s">
        <v>9196</v>
      </c>
      <c r="T367" s="9" t="s">
        <v>8512</v>
      </c>
      <c r="U367" s="9" t="s">
        <v>9197</v>
      </c>
      <c r="V367" s="9" t="s">
        <v>9186</v>
      </c>
      <c r="W367" s="4"/>
      <c r="AI367" s="4"/>
      <c r="AJ367" s="4"/>
      <c r="AK367" s="4"/>
    </row>
    <row r="368" spans="1:37" x14ac:dyDescent="0.2">
      <c r="A368" s="6" t="s">
        <v>6074</v>
      </c>
      <c r="B368" s="7" t="str">
        <f>VLOOKUP(Table36[[#This Row],[Full Name]], [1]!all_people5[#Data], 53, 0)</f>
        <v>Ritoch</v>
      </c>
      <c r="C368" s="8" t="s">
        <v>6075</v>
      </c>
      <c r="D368" s="8" t="s">
        <v>6076</v>
      </c>
      <c r="E368" s="8" t="s">
        <v>402</v>
      </c>
      <c r="F368" s="8" t="s">
        <v>64</v>
      </c>
      <c r="G368" s="8"/>
      <c r="H368" s="8"/>
      <c r="I368" s="7"/>
      <c r="J368" s="8" t="s">
        <v>1791</v>
      </c>
      <c r="K368" s="8" t="str">
        <f>VLOOKUP(Table36[[#This Row],[Works for Corrected Majority]],[1]!Table1[#Data],2,0)</f>
        <v>476549127</v>
      </c>
      <c r="L368" s="8" t="s">
        <v>1791</v>
      </c>
      <c r="M368" s="7" t="str">
        <f>VLOOKUP(Table36[[#This Row],[Works for Group -OLD]], [1]!all_groups[#All], 2, 0)</f>
        <v>476549127</v>
      </c>
      <c r="N368" s="6" t="s">
        <v>63</v>
      </c>
      <c r="O368" s="6" t="s">
        <v>62</v>
      </c>
      <c r="P368" s="6" t="s">
        <v>69</v>
      </c>
      <c r="Q368" s="7"/>
      <c r="R368" s="9" t="s">
        <v>9199</v>
      </c>
      <c r="S368" s="9" t="s">
        <v>9196</v>
      </c>
      <c r="T368" s="9" t="s">
        <v>8512</v>
      </c>
      <c r="U368" s="9" t="s">
        <v>8698</v>
      </c>
      <c r="V368" s="9" t="s">
        <v>9186</v>
      </c>
      <c r="W368" s="4"/>
      <c r="AI368" s="4"/>
      <c r="AJ368" s="4"/>
      <c r="AK368" s="4"/>
    </row>
    <row r="369" spans="1:37" x14ac:dyDescent="0.2">
      <c r="A369" s="6" t="s">
        <v>6070</v>
      </c>
      <c r="B369" s="7" t="str">
        <f>VLOOKUP(Table36[[#This Row],[Full Name]], [1]!all_people5[#Data], 53, 0)</f>
        <v>Van Epps</v>
      </c>
      <c r="C369" s="8" t="s">
        <v>1212</v>
      </c>
      <c r="D369" s="8" t="s">
        <v>6071</v>
      </c>
      <c r="E369" s="8" t="s">
        <v>6050</v>
      </c>
      <c r="F369" s="8" t="s">
        <v>64</v>
      </c>
      <c r="G369" s="8"/>
      <c r="H369" s="8"/>
      <c r="I369" s="7"/>
      <c r="J369" s="8" t="s">
        <v>5948</v>
      </c>
      <c r="K369" s="8" t="str">
        <f>VLOOKUP(Table36[[#This Row],[Works for Corrected Majority]],[1]!Table1[#Data],2,0)</f>
        <v>476549132</v>
      </c>
      <c r="L369" s="8" t="s">
        <v>5948</v>
      </c>
      <c r="M369" s="7" t="str">
        <f>VLOOKUP(Table36[[#This Row],[Works for Group -OLD]], [1]!all_groups[#All], 2, 0)</f>
        <v>476549132</v>
      </c>
      <c r="N369" s="6" t="s">
        <v>63</v>
      </c>
      <c r="O369" s="6" t="s">
        <v>62</v>
      </c>
      <c r="P369" s="6" t="s">
        <v>69</v>
      </c>
      <c r="Q369" s="7"/>
      <c r="R369" s="9" t="s">
        <v>9200</v>
      </c>
      <c r="S369" s="9" t="s">
        <v>9201</v>
      </c>
      <c r="T369" s="9" t="s">
        <v>8512</v>
      </c>
      <c r="U369" s="9" t="s">
        <v>9202</v>
      </c>
      <c r="V369" s="9" t="s">
        <v>9186</v>
      </c>
      <c r="W369" s="4"/>
      <c r="AI369" s="4"/>
      <c r="AJ369" s="4"/>
      <c r="AK369" s="4"/>
    </row>
    <row r="370" spans="1:37" x14ac:dyDescent="0.2">
      <c r="A370" s="6" t="s">
        <v>6059</v>
      </c>
      <c r="B370" s="7" t="str">
        <f>VLOOKUP(Table36[[#This Row],[Full Name]], [1]!all_people5[#Data], 53, 0)</f>
        <v>Giliberto</v>
      </c>
      <c r="C370" s="8" t="s">
        <v>3545</v>
      </c>
      <c r="D370" s="8" t="s">
        <v>6060</v>
      </c>
      <c r="E370" s="8" t="s">
        <v>5977</v>
      </c>
      <c r="F370" s="8" t="s">
        <v>64</v>
      </c>
      <c r="G370" s="8"/>
      <c r="H370" s="8"/>
      <c r="I370" s="7"/>
      <c r="J370" s="8" t="s">
        <v>5948</v>
      </c>
      <c r="K370" s="8" t="str">
        <f>VLOOKUP(Table36[[#This Row],[Works for Corrected Majority]],[1]!Table1[#Data],2,0)</f>
        <v>476549132</v>
      </c>
      <c r="L370" s="8" t="s">
        <v>5948</v>
      </c>
      <c r="M370" s="7" t="str">
        <f>VLOOKUP(Table36[[#This Row],[Works for Group -OLD]], [1]!all_groups[#All], 2, 0)</f>
        <v>476549132</v>
      </c>
      <c r="N370" s="6" t="s">
        <v>63</v>
      </c>
      <c r="O370" s="6" t="s">
        <v>62</v>
      </c>
      <c r="P370" s="6" t="s">
        <v>69</v>
      </c>
      <c r="Q370" s="7"/>
      <c r="R370" s="9" t="s">
        <v>9203</v>
      </c>
      <c r="S370" s="9" t="s">
        <v>9201</v>
      </c>
      <c r="T370" s="9" t="s">
        <v>8512</v>
      </c>
      <c r="U370" s="9" t="s">
        <v>9204</v>
      </c>
      <c r="V370" s="9" t="s">
        <v>9186</v>
      </c>
      <c r="W370" s="4"/>
      <c r="AI370" s="4"/>
      <c r="AJ370" s="4"/>
      <c r="AK370" s="4"/>
    </row>
    <row r="371" spans="1:37" x14ac:dyDescent="0.2">
      <c r="A371" s="6" t="s">
        <v>6047</v>
      </c>
      <c r="B371" s="7" t="str">
        <f>VLOOKUP(Table36[[#This Row],[Full Name]], [1]!all_people5[#Data], 53, 0)</f>
        <v>Bartlette Jr</v>
      </c>
      <c r="C371" s="8" t="s">
        <v>6048</v>
      </c>
      <c r="D371" s="8" t="s">
        <v>6049</v>
      </c>
      <c r="E371" s="8" t="s">
        <v>6050</v>
      </c>
      <c r="F371" s="8" t="s">
        <v>64</v>
      </c>
      <c r="G371" s="8"/>
      <c r="H371" s="8"/>
      <c r="I371" s="7"/>
      <c r="J371" s="8" t="s">
        <v>5948</v>
      </c>
      <c r="K371" s="8" t="str">
        <f>VLOOKUP(Table36[[#This Row],[Works for Corrected Majority]],[1]!Table1[#Data],2,0)</f>
        <v>476549132</v>
      </c>
      <c r="L371" s="8" t="s">
        <v>5948</v>
      </c>
      <c r="M371" s="7" t="str">
        <f>VLOOKUP(Table36[[#This Row],[Works for Group -OLD]], [1]!all_groups[#All], 2, 0)</f>
        <v>476549132</v>
      </c>
      <c r="N371" s="6" t="s">
        <v>63</v>
      </c>
      <c r="O371" s="6" t="s">
        <v>62</v>
      </c>
      <c r="P371" s="6" t="s">
        <v>69</v>
      </c>
      <c r="Q371" s="7"/>
      <c r="R371" s="9" t="s">
        <v>9205</v>
      </c>
      <c r="S371" s="9" t="s">
        <v>9201</v>
      </c>
      <c r="T371" s="9" t="s">
        <v>8512</v>
      </c>
      <c r="U371" s="9" t="s">
        <v>9202</v>
      </c>
      <c r="V371" s="9" t="s">
        <v>9186</v>
      </c>
      <c r="W371" s="4"/>
      <c r="AI371" s="4"/>
      <c r="AJ371" s="4"/>
      <c r="AK371" s="4"/>
    </row>
    <row r="372" spans="1:37" x14ac:dyDescent="0.2">
      <c r="A372" s="6" t="s">
        <v>6036</v>
      </c>
      <c r="B372" s="7" t="str">
        <f>VLOOKUP(Table36[[#This Row],[Full Name]], [1]!all_people5[#Data], 53, 0)</f>
        <v>Bogdan</v>
      </c>
      <c r="C372" s="8" t="s">
        <v>6037</v>
      </c>
      <c r="D372" s="8" t="s">
        <v>6038</v>
      </c>
      <c r="E372" s="8" t="s">
        <v>135</v>
      </c>
      <c r="F372" s="8" t="s">
        <v>64</v>
      </c>
      <c r="G372" s="8"/>
      <c r="H372" s="8"/>
      <c r="I372" s="7"/>
      <c r="J372" s="8" t="s">
        <v>5948</v>
      </c>
      <c r="K372" s="8" t="str">
        <f>VLOOKUP(Table36[[#This Row],[Works for Corrected Majority]],[1]!Table1[#Data],2,0)</f>
        <v>476549132</v>
      </c>
      <c r="L372" s="8" t="s">
        <v>5948</v>
      </c>
      <c r="M372" s="7" t="str">
        <f>VLOOKUP(Table36[[#This Row],[Works for Group -OLD]], [1]!all_groups[#All], 2, 0)</f>
        <v>476549132</v>
      </c>
      <c r="N372" s="6" t="s">
        <v>63</v>
      </c>
      <c r="O372" s="6" t="s">
        <v>62</v>
      </c>
      <c r="P372" s="6" t="s">
        <v>69</v>
      </c>
      <c r="Q372" s="7"/>
      <c r="R372" s="9" t="s">
        <v>9206</v>
      </c>
      <c r="S372" s="9" t="s">
        <v>9201</v>
      </c>
      <c r="T372" s="9" t="s">
        <v>8512</v>
      </c>
      <c r="U372" s="9" t="s">
        <v>8625</v>
      </c>
      <c r="V372" s="9" t="s">
        <v>9186</v>
      </c>
      <c r="W372" s="4"/>
      <c r="AI372" s="4"/>
      <c r="AJ372" s="4"/>
      <c r="AK372" s="4"/>
    </row>
    <row r="373" spans="1:37" x14ac:dyDescent="0.2">
      <c r="A373" s="6" t="s">
        <v>5974</v>
      </c>
      <c r="B373" s="7" t="str">
        <f>VLOOKUP(Table36[[#This Row],[Full Name]], [1]!all_people5[#Data], 53, 0)</f>
        <v>Balassie</v>
      </c>
      <c r="C373" s="8" t="s">
        <v>5975</v>
      </c>
      <c r="D373" s="8" t="s">
        <v>5976</v>
      </c>
      <c r="E373" s="8" t="s">
        <v>5977</v>
      </c>
      <c r="F373" s="8" t="s">
        <v>64</v>
      </c>
      <c r="G373" s="8"/>
      <c r="H373" s="8"/>
      <c r="I373" s="7"/>
      <c r="J373" s="8" t="s">
        <v>5948</v>
      </c>
      <c r="K373" s="8" t="str">
        <f>VLOOKUP(Table36[[#This Row],[Works for Corrected Majority]],[1]!Table1[#Data],2,0)</f>
        <v>476549132</v>
      </c>
      <c r="L373" s="8" t="s">
        <v>5948</v>
      </c>
      <c r="M373" s="7" t="str">
        <f>VLOOKUP(Table36[[#This Row],[Works for Group -OLD]], [1]!all_groups[#All], 2, 0)</f>
        <v>476549132</v>
      </c>
      <c r="N373" s="6" t="s">
        <v>63</v>
      </c>
      <c r="O373" s="6" t="s">
        <v>62</v>
      </c>
      <c r="P373" s="6" t="s">
        <v>69</v>
      </c>
      <c r="Q373" s="7"/>
      <c r="R373" s="9" t="s">
        <v>9207</v>
      </c>
      <c r="S373" s="9" t="s">
        <v>9201</v>
      </c>
      <c r="T373" s="9" t="s">
        <v>8512</v>
      </c>
      <c r="U373" s="9" t="s">
        <v>9204</v>
      </c>
      <c r="V373" s="9" t="s">
        <v>9186</v>
      </c>
      <c r="W373" s="4"/>
      <c r="AI373" s="4"/>
      <c r="AJ373" s="4"/>
      <c r="AK373" s="4"/>
    </row>
    <row r="374" spans="1:37" x14ac:dyDescent="0.2">
      <c r="A374" s="6" t="s">
        <v>5964</v>
      </c>
      <c r="B374" s="7" t="str">
        <f>VLOOKUP(Table36[[#This Row],[Full Name]], [1]!all_people5[#Data], 53, 0)</f>
        <v>Gersztoff</v>
      </c>
      <c r="C374" s="8" t="s">
        <v>5965</v>
      </c>
      <c r="D374" s="8" t="s">
        <v>5966</v>
      </c>
      <c r="E374" s="8" t="s">
        <v>5967</v>
      </c>
      <c r="F374" s="8" t="s">
        <v>64</v>
      </c>
      <c r="G374" s="8"/>
      <c r="H374" s="8"/>
      <c r="I374" s="7"/>
      <c r="J374" s="8" t="s">
        <v>5948</v>
      </c>
      <c r="K374" s="8" t="str">
        <f>VLOOKUP(Table36[[#This Row],[Works for Corrected Majority]],[1]!Table1[#Data],2,0)</f>
        <v>476549132</v>
      </c>
      <c r="L374" s="8" t="s">
        <v>5948</v>
      </c>
      <c r="M374" s="7" t="str">
        <f>VLOOKUP(Table36[[#This Row],[Works for Group -OLD]], [1]!all_groups[#All], 2, 0)</f>
        <v>476549132</v>
      </c>
      <c r="N374" s="6" t="s">
        <v>63</v>
      </c>
      <c r="O374" s="6" t="s">
        <v>62</v>
      </c>
      <c r="P374" s="6" t="s">
        <v>69</v>
      </c>
      <c r="Q374" s="7"/>
      <c r="R374" s="9" t="s">
        <v>9208</v>
      </c>
      <c r="S374" s="9" t="s">
        <v>9201</v>
      </c>
      <c r="T374" s="9" t="s">
        <v>8512</v>
      </c>
      <c r="U374" s="9" t="s">
        <v>9209</v>
      </c>
      <c r="V374" s="9" t="s">
        <v>9186</v>
      </c>
      <c r="W374" s="4"/>
      <c r="AI374" s="4"/>
      <c r="AJ374" s="4"/>
      <c r="AK374" s="4"/>
    </row>
    <row r="375" spans="1:37" x14ac:dyDescent="0.2">
      <c r="A375" s="6" t="s">
        <v>5949</v>
      </c>
      <c r="B375" s="7" t="str">
        <f>VLOOKUP(Table36[[#This Row],[Full Name]], [1]!all_people5[#Data], 53, 0)</f>
        <v>Rohrer</v>
      </c>
      <c r="C375" s="8" t="s">
        <v>5950</v>
      </c>
      <c r="D375" s="8" t="s">
        <v>5951</v>
      </c>
      <c r="E375" s="8" t="s">
        <v>135</v>
      </c>
      <c r="F375" s="8" t="s">
        <v>64</v>
      </c>
      <c r="G375" s="8"/>
      <c r="H375" s="8"/>
      <c r="I375" s="7"/>
      <c r="J375" s="8" t="s">
        <v>5948</v>
      </c>
      <c r="K375" s="8" t="str">
        <f>VLOOKUP(Table36[[#This Row],[Works for Corrected Majority]],[1]!Table1[#Data],2,0)</f>
        <v>476549132</v>
      </c>
      <c r="L375" s="8" t="s">
        <v>5948</v>
      </c>
      <c r="M375" s="7" t="str">
        <f>VLOOKUP(Table36[[#This Row],[Works for Group -OLD]], [1]!all_groups[#All], 2, 0)</f>
        <v>476549132</v>
      </c>
      <c r="N375" s="6" t="s">
        <v>63</v>
      </c>
      <c r="O375" s="6" t="s">
        <v>62</v>
      </c>
      <c r="P375" s="6" t="s">
        <v>69</v>
      </c>
      <c r="Q375" s="7"/>
      <c r="R375" s="9" t="s">
        <v>9210</v>
      </c>
      <c r="S375" s="9" t="s">
        <v>9201</v>
      </c>
      <c r="T375" s="9" t="s">
        <v>8512</v>
      </c>
      <c r="U375" s="9" t="s">
        <v>8625</v>
      </c>
      <c r="V375" s="9" t="s">
        <v>9186</v>
      </c>
      <c r="W375" s="4"/>
      <c r="AI375" s="4"/>
      <c r="AJ375" s="4"/>
      <c r="AK375" s="4"/>
    </row>
    <row r="376" spans="1:37" x14ac:dyDescent="0.2">
      <c r="A376" s="6" t="s">
        <v>5944</v>
      </c>
      <c r="B376" s="7" t="str">
        <f>VLOOKUP(Table36[[#This Row],[Full Name]], [1]!all_people5[#Data], 53, 0)</f>
        <v>Denenberg</v>
      </c>
      <c r="C376" s="8" t="s">
        <v>2734</v>
      </c>
      <c r="D376" s="8" t="s">
        <v>5945</v>
      </c>
      <c r="E376" s="8" t="s">
        <v>5745</v>
      </c>
      <c r="F376" s="8" t="s">
        <v>64</v>
      </c>
      <c r="G376" s="8"/>
      <c r="H376" s="8"/>
      <c r="I376" s="7"/>
      <c r="J376" s="8" t="s">
        <v>1444</v>
      </c>
      <c r="K376" s="8" t="str">
        <f>VLOOKUP(Table36[[#This Row],[Works for Corrected Majority]],[1]!Table1[#Data],2,0)</f>
        <v>476549135</v>
      </c>
      <c r="L376" s="8" t="s">
        <v>1444</v>
      </c>
      <c r="M376" s="7" t="str">
        <f>VLOOKUP(Table36[[#This Row],[Works for Group -OLD]], [1]!all_groups[#All], 2, 0)</f>
        <v>476549135</v>
      </c>
      <c r="N376" s="6" t="s">
        <v>63</v>
      </c>
      <c r="O376" s="6" t="s">
        <v>62</v>
      </c>
      <c r="P376" s="6" t="s">
        <v>69</v>
      </c>
      <c r="Q376" s="7"/>
      <c r="R376" s="9" t="s">
        <v>9211</v>
      </c>
      <c r="S376" s="9" t="s">
        <v>9212</v>
      </c>
      <c r="T376" s="9" t="s">
        <v>8512</v>
      </c>
      <c r="U376" s="9" t="s">
        <v>9213</v>
      </c>
      <c r="V376" s="9" t="s">
        <v>9186</v>
      </c>
      <c r="W376" s="4"/>
      <c r="AI376" s="4"/>
      <c r="AJ376" s="4"/>
      <c r="AK376" s="4"/>
    </row>
    <row r="377" spans="1:37" x14ac:dyDescent="0.2">
      <c r="A377" s="6" t="s">
        <v>5939</v>
      </c>
      <c r="B377" s="7" t="str">
        <f>VLOOKUP(Table36[[#This Row],[Full Name]], [1]!all_people5[#Data], 53, 0)</f>
        <v>Wojtowicz</v>
      </c>
      <c r="C377" s="8" t="s">
        <v>5940</v>
      </c>
      <c r="D377" s="8" t="s">
        <v>5941</v>
      </c>
      <c r="E377" s="8" t="s">
        <v>2471</v>
      </c>
      <c r="F377" s="8" t="s">
        <v>64</v>
      </c>
      <c r="G377" s="8"/>
      <c r="H377" s="8"/>
      <c r="I377" s="7"/>
      <c r="J377" s="8" t="s">
        <v>1444</v>
      </c>
      <c r="K377" s="8" t="str">
        <f>VLOOKUP(Table36[[#This Row],[Works for Corrected Majority]],[1]!Table1[#Data],2,0)</f>
        <v>476549135</v>
      </c>
      <c r="L377" s="8" t="s">
        <v>1444</v>
      </c>
      <c r="M377" s="7" t="str">
        <f>VLOOKUP(Table36[[#This Row],[Works for Group -OLD]], [1]!all_groups[#All], 2, 0)</f>
        <v>476549135</v>
      </c>
      <c r="N377" s="6" t="s">
        <v>63</v>
      </c>
      <c r="O377" s="6" t="s">
        <v>62</v>
      </c>
      <c r="P377" s="6" t="s">
        <v>69</v>
      </c>
      <c r="Q377" s="7"/>
      <c r="R377" s="9" t="s">
        <v>9214</v>
      </c>
      <c r="S377" s="9" t="s">
        <v>9212</v>
      </c>
      <c r="T377" s="9" t="s">
        <v>8512</v>
      </c>
      <c r="U377" s="9" t="s">
        <v>9215</v>
      </c>
      <c r="V377" s="9" t="s">
        <v>9186</v>
      </c>
      <c r="W377" s="4"/>
      <c r="AI377" s="4"/>
      <c r="AJ377" s="4"/>
      <c r="AK377" s="4"/>
    </row>
    <row r="378" spans="1:37" x14ac:dyDescent="0.2">
      <c r="A378" s="6" t="s">
        <v>5936</v>
      </c>
      <c r="B378" s="7" t="str">
        <f>VLOOKUP(Table36[[#This Row],[Full Name]], [1]!all_people5[#Data], 53, 0)</f>
        <v>Mcdonald</v>
      </c>
      <c r="C378" s="8" t="s">
        <v>809</v>
      </c>
      <c r="D378" s="8" t="s">
        <v>1193</v>
      </c>
      <c r="E378" s="8" t="s">
        <v>5745</v>
      </c>
      <c r="F378" s="8" t="s">
        <v>64</v>
      </c>
      <c r="G378" s="8"/>
      <c r="H378" s="8"/>
      <c r="I378" s="7"/>
      <c r="J378" s="8" t="s">
        <v>1444</v>
      </c>
      <c r="K378" s="8" t="str">
        <f>VLOOKUP(Table36[[#This Row],[Works for Corrected Majority]],[1]!Table1[#Data],2,0)</f>
        <v>476549135</v>
      </c>
      <c r="L378" s="8" t="s">
        <v>1444</v>
      </c>
      <c r="M378" s="7" t="str">
        <f>VLOOKUP(Table36[[#This Row],[Works for Group -OLD]], [1]!all_groups[#All], 2, 0)</f>
        <v>476549135</v>
      </c>
      <c r="N378" s="6" t="s">
        <v>63</v>
      </c>
      <c r="O378" s="6" t="s">
        <v>62</v>
      </c>
      <c r="P378" s="6" t="s">
        <v>69</v>
      </c>
      <c r="Q378" s="7"/>
      <c r="R378" s="9" t="s">
        <v>9216</v>
      </c>
      <c r="S378" s="9" t="s">
        <v>9212</v>
      </c>
      <c r="T378" s="9" t="s">
        <v>8512</v>
      </c>
      <c r="U378" s="9" t="s">
        <v>9213</v>
      </c>
      <c r="V378" s="9" t="s">
        <v>9186</v>
      </c>
      <c r="W378" s="4"/>
      <c r="AI378" s="4"/>
      <c r="AJ378" s="4"/>
      <c r="AK378" s="4"/>
    </row>
    <row r="379" spans="1:37" x14ac:dyDescent="0.2">
      <c r="A379" s="6" t="s">
        <v>5931</v>
      </c>
      <c r="B379" s="7" t="str">
        <f>VLOOKUP(Table36[[#This Row],[Full Name]], [1]!all_people5[#Data], 53, 0)</f>
        <v>Bonesteel</v>
      </c>
      <c r="C379" s="8" t="s">
        <v>5453</v>
      </c>
      <c r="D379" s="8" t="s">
        <v>5932</v>
      </c>
      <c r="E379" s="8" t="s">
        <v>5933</v>
      </c>
      <c r="F379" s="8" t="s">
        <v>64</v>
      </c>
      <c r="G379" s="8"/>
      <c r="H379" s="8"/>
      <c r="I379" s="7"/>
      <c r="J379" s="8" t="s">
        <v>1444</v>
      </c>
      <c r="K379" s="8" t="str">
        <f>VLOOKUP(Table36[[#This Row],[Works for Corrected Majority]],[1]!Table1[#Data],2,0)</f>
        <v>476549135</v>
      </c>
      <c r="L379" s="8" t="s">
        <v>1444</v>
      </c>
      <c r="M379" s="7" t="str">
        <f>VLOOKUP(Table36[[#This Row],[Works for Group -OLD]], [1]!all_groups[#All], 2, 0)</f>
        <v>476549135</v>
      </c>
      <c r="N379" s="6" t="s">
        <v>63</v>
      </c>
      <c r="O379" s="6" t="s">
        <v>62</v>
      </c>
      <c r="P379" s="6" t="s">
        <v>69</v>
      </c>
      <c r="Q379" s="7"/>
      <c r="R379" s="9" t="s">
        <v>9217</v>
      </c>
      <c r="S379" s="9" t="s">
        <v>9212</v>
      </c>
      <c r="T379" s="9" t="s">
        <v>8512</v>
      </c>
      <c r="U379" s="9" t="s">
        <v>9218</v>
      </c>
      <c r="V379" s="9" t="s">
        <v>9186</v>
      </c>
      <c r="W379" s="4"/>
      <c r="AI379" s="4"/>
      <c r="AJ379" s="4"/>
      <c r="AK379" s="4"/>
    </row>
    <row r="380" spans="1:37" x14ac:dyDescent="0.2">
      <c r="A380" s="6" t="s">
        <v>3554</v>
      </c>
      <c r="B380" s="7" t="str">
        <f>VLOOKUP(Table36[[#This Row],[Full Name]], [1]!all_people5[#Data], 53, 0)</f>
        <v>Abreu</v>
      </c>
      <c r="C380" s="8" t="s">
        <v>3555</v>
      </c>
      <c r="D380" s="8" t="s">
        <v>3556</v>
      </c>
      <c r="E380" s="8" t="s">
        <v>2471</v>
      </c>
      <c r="F380" s="8" t="s">
        <v>64</v>
      </c>
      <c r="G380" s="8"/>
      <c r="H380" s="8"/>
      <c r="I380" s="7"/>
      <c r="J380" s="8" t="s">
        <v>1444</v>
      </c>
      <c r="K380" s="8" t="str">
        <f>VLOOKUP(Table36[[#This Row],[Works for Corrected Majority]],[1]!Table1[#Data],2,0)</f>
        <v>476549135</v>
      </c>
      <c r="L380" s="8" t="s">
        <v>1444</v>
      </c>
      <c r="M380" s="7" t="str">
        <f>VLOOKUP(Table36[[#This Row],[Works for Group -OLD]], [1]!all_groups[#All], 2, 0)</f>
        <v>476549135</v>
      </c>
      <c r="N380" s="6" t="s">
        <v>63</v>
      </c>
      <c r="O380" s="6" t="s">
        <v>62</v>
      </c>
      <c r="P380" s="6" t="s">
        <v>69</v>
      </c>
      <c r="Q380" s="7"/>
      <c r="R380" s="9" t="s">
        <v>9219</v>
      </c>
      <c r="S380" s="9" t="s">
        <v>9212</v>
      </c>
      <c r="T380" s="9" t="s">
        <v>8512</v>
      </c>
      <c r="U380" s="9" t="s">
        <v>9215</v>
      </c>
      <c r="V380" s="9" t="s">
        <v>9186</v>
      </c>
      <c r="W380" s="4"/>
      <c r="AI380" s="4"/>
      <c r="AJ380" s="4"/>
      <c r="AK380" s="4"/>
    </row>
    <row r="381" spans="1:37" x14ac:dyDescent="0.2">
      <c r="A381" s="6" t="s">
        <v>5911</v>
      </c>
      <c r="B381" s="7" t="str">
        <f>VLOOKUP(Table36[[#This Row],[Full Name]], [1]!all_people5[#Data], 53, 0)</f>
        <v>Rotundo</v>
      </c>
      <c r="C381" s="8" t="s">
        <v>5912</v>
      </c>
      <c r="D381" s="8" t="s">
        <v>5913</v>
      </c>
      <c r="E381" s="8" t="s">
        <v>2471</v>
      </c>
      <c r="F381" s="8" t="s">
        <v>64</v>
      </c>
      <c r="G381" s="8"/>
      <c r="H381" s="8"/>
      <c r="I381" s="7"/>
      <c r="J381" s="8" t="s">
        <v>1444</v>
      </c>
      <c r="K381" s="8" t="str">
        <f>VLOOKUP(Table36[[#This Row],[Works for Corrected Majority]],[1]!Table1[#Data],2,0)</f>
        <v>476549135</v>
      </c>
      <c r="L381" s="8" t="s">
        <v>1444</v>
      </c>
      <c r="M381" s="7" t="str">
        <f>VLOOKUP(Table36[[#This Row],[Works for Group -OLD]], [1]!all_groups[#All], 2, 0)</f>
        <v>476549135</v>
      </c>
      <c r="N381" s="6" t="s">
        <v>63</v>
      </c>
      <c r="O381" s="6" t="s">
        <v>62</v>
      </c>
      <c r="P381" s="6" t="s">
        <v>69</v>
      </c>
      <c r="Q381" s="7"/>
      <c r="R381" s="9" t="s">
        <v>9220</v>
      </c>
      <c r="S381" s="9" t="s">
        <v>9212</v>
      </c>
      <c r="T381" s="9" t="s">
        <v>8512</v>
      </c>
      <c r="U381" s="9" t="s">
        <v>9215</v>
      </c>
      <c r="V381" s="9" t="s">
        <v>9186</v>
      </c>
      <c r="W381" s="4"/>
      <c r="AI381" s="4"/>
      <c r="AJ381" s="4"/>
      <c r="AK381" s="4"/>
    </row>
    <row r="382" spans="1:37" x14ac:dyDescent="0.2">
      <c r="A382" s="6" t="s">
        <v>5906</v>
      </c>
      <c r="B382" s="7" t="str">
        <f>VLOOKUP(Table36[[#This Row],[Full Name]], [1]!all_people5[#Data], 53, 0)</f>
        <v>Amodeo</v>
      </c>
      <c r="C382" s="8" t="s">
        <v>5907</v>
      </c>
      <c r="D382" s="8" t="s">
        <v>5908</v>
      </c>
      <c r="E382" s="8" t="s">
        <v>2471</v>
      </c>
      <c r="F382" s="8" t="s">
        <v>64</v>
      </c>
      <c r="G382" s="8"/>
      <c r="H382" s="8"/>
      <c r="I382" s="7"/>
      <c r="J382" s="8" t="s">
        <v>1444</v>
      </c>
      <c r="K382" s="8" t="str">
        <f>VLOOKUP(Table36[[#This Row],[Works for Corrected Majority]],[1]!Table1[#Data],2,0)</f>
        <v>476549135</v>
      </c>
      <c r="L382" s="8" t="s">
        <v>1444</v>
      </c>
      <c r="M382" s="7" t="str">
        <f>VLOOKUP(Table36[[#This Row],[Works for Group -OLD]], [1]!all_groups[#All], 2, 0)</f>
        <v>476549135</v>
      </c>
      <c r="N382" s="6" t="s">
        <v>63</v>
      </c>
      <c r="O382" s="6" t="s">
        <v>62</v>
      </c>
      <c r="P382" s="6" t="s">
        <v>69</v>
      </c>
      <c r="Q382" s="7"/>
      <c r="R382" s="9" t="s">
        <v>9221</v>
      </c>
      <c r="S382" s="9" t="s">
        <v>9212</v>
      </c>
      <c r="T382" s="9" t="s">
        <v>8512</v>
      </c>
      <c r="U382" s="9" t="s">
        <v>9215</v>
      </c>
      <c r="V382" s="9" t="s">
        <v>9186</v>
      </c>
      <c r="W382" s="4"/>
      <c r="AI382" s="4"/>
      <c r="AJ382" s="4"/>
      <c r="AK382" s="4"/>
    </row>
    <row r="383" spans="1:37" x14ac:dyDescent="0.2">
      <c r="A383" s="6" t="s">
        <v>5895</v>
      </c>
      <c r="B383" s="7" t="str">
        <f>VLOOKUP(Table36[[#This Row],[Full Name]], [1]!all_people5[#Data], 53, 0)</f>
        <v>Oliver</v>
      </c>
      <c r="C383" s="8" t="s">
        <v>5896</v>
      </c>
      <c r="D383" s="8" t="s">
        <v>5897</v>
      </c>
      <c r="E383" s="8" t="s">
        <v>5745</v>
      </c>
      <c r="F383" s="8" t="s">
        <v>64</v>
      </c>
      <c r="G383" s="8"/>
      <c r="H383" s="8"/>
      <c r="I383" s="7"/>
      <c r="J383" s="8" t="s">
        <v>1444</v>
      </c>
      <c r="K383" s="8" t="str">
        <f>VLOOKUP(Table36[[#This Row],[Works for Corrected Majority]],[1]!Table1[#Data],2,0)</f>
        <v>476549135</v>
      </c>
      <c r="L383" s="8" t="s">
        <v>1444</v>
      </c>
      <c r="M383" s="7" t="str">
        <f>VLOOKUP(Table36[[#This Row],[Works for Group -OLD]], [1]!all_groups[#All], 2, 0)</f>
        <v>476549135</v>
      </c>
      <c r="N383" s="6" t="s">
        <v>63</v>
      </c>
      <c r="O383" s="6" t="s">
        <v>62</v>
      </c>
      <c r="P383" s="6" t="s">
        <v>69</v>
      </c>
      <c r="Q383" s="7"/>
      <c r="R383" s="9" t="s">
        <v>9222</v>
      </c>
      <c r="S383" s="9" t="s">
        <v>9212</v>
      </c>
      <c r="T383" s="9" t="s">
        <v>8512</v>
      </c>
      <c r="U383" s="9" t="s">
        <v>9213</v>
      </c>
      <c r="V383" s="9" t="s">
        <v>9186</v>
      </c>
      <c r="W383" s="4"/>
      <c r="AI383" s="4"/>
      <c r="AJ383" s="4"/>
      <c r="AK383" s="4"/>
    </row>
    <row r="384" spans="1:37" x14ac:dyDescent="0.2">
      <c r="A384" s="6" t="s">
        <v>5880</v>
      </c>
      <c r="B384" s="7" t="str">
        <f>VLOOKUP(Table36[[#This Row],[Full Name]], [1]!all_people5[#Data], 53, 0)</f>
        <v>Griffin</v>
      </c>
      <c r="C384" s="8" t="s">
        <v>5881</v>
      </c>
      <c r="D384" s="8" t="s">
        <v>3194</v>
      </c>
      <c r="E384" s="8" t="s">
        <v>2471</v>
      </c>
      <c r="F384" s="8" t="s">
        <v>64</v>
      </c>
      <c r="G384" s="8"/>
      <c r="H384" s="8"/>
      <c r="I384" s="7"/>
      <c r="J384" s="8" t="s">
        <v>1444</v>
      </c>
      <c r="K384" s="8" t="str">
        <f>VLOOKUP(Table36[[#This Row],[Works for Corrected Majority]],[1]!Table1[#Data],2,0)</f>
        <v>476549135</v>
      </c>
      <c r="L384" s="8" t="s">
        <v>1444</v>
      </c>
      <c r="M384" s="7" t="str">
        <f>VLOOKUP(Table36[[#This Row],[Works for Group -OLD]], [1]!all_groups[#All], 2, 0)</f>
        <v>476549135</v>
      </c>
      <c r="N384" s="6" t="s">
        <v>63</v>
      </c>
      <c r="O384" s="6" t="s">
        <v>62</v>
      </c>
      <c r="P384" s="6" t="s">
        <v>69</v>
      </c>
      <c r="Q384" s="7"/>
      <c r="R384" s="9" t="s">
        <v>9223</v>
      </c>
      <c r="S384" s="9" t="s">
        <v>9212</v>
      </c>
      <c r="T384" s="9" t="s">
        <v>8512</v>
      </c>
      <c r="U384" s="9" t="s">
        <v>9215</v>
      </c>
      <c r="V384" s="9" t="s">
        <v>9186</v>
      </c>
      <c r="W384" s="4"/>
      <c r="AI384" s="4"/>
      <c r="AJ384" s="4"/>
      <c r="AK384" s="4"/>
    </row>
    <row r="385" spans="1:37" x14ac:dyDescent="0.2">
      <c r="A385" s="6" t="s">
        <v>5753</v>
      </c>
      <c r="B385" s="7" t="str">
        <f>VLOOKUP(Table36[[#This Row],[Full Name]], [1]!all_people5[#Data], 53, 0)</f>
        <v>Schleich</v>
      </c>
      <c r="C385" s="8" t="s">
        <v>5754</v>
      </c>
      <c r="D385" s="8" t="s">
        <v>5755</v>
      </c>
      <c r="E385" s="8" t="s">
        <v>2471</v>
      </c>
      <c r="F385" s="8" t="s">
        <v>64</v>
      </c>
      <c r="G385" s="8"/>
      <c r="H385" s="8"/>
      <c r="I385" s="7"/>
      <c r="J385" s="8" t="s">
        <v>1444</v>
      </c>
      <c r="K385" s="8" t="str">
        <f>VLOOKUP(Table36[[#This Row],[Works for Corrected Majority]],[1]!Table1[#Data],2,0)</f>
        <v>476549135</v>
      </c>
      <c r="L385" s="8" t="s">
        <v>1444</v>
      </c>
      <c r="M385" s="7" t="str">
        <f>VLOOKUP(Table36[[#This Row],[Works for Group -OLD]], [1]!all_groups[#All], 2, 0)</f>
        <v>476549135</v>
      </c>
      <c r="N385" s="6" t="s">
        <v>63</v>
      </c>
      <c r="O385" s="6" t="s">
        <v>62</v>
      </c>
      <c r="P385" s="6" t="s">
        <v>69</v>
      </c>
      <c r="Q385" s="7"/>
      <c r="R385" s="9" t="s">
        <v>9224</v>
      </c>
      <c r="S385" s="9" t="s">
        <v>9212</v>
      </c>
      <c r="T385" s="9" t="s">
        <v>8512</v>
      </c>
      <c r="U385" s="9" t="s">
        <v>9215</v>
      </c>
      <c r="V385" s="9" t="s">
        <v>9186</v>
      </c>
      <c r="W385" s="4"/>
      <c r="AI385" s="4"/>
      <c r="AJ385" s="4"/>
      <c r="AK385" s="4"/>
    </row>
    <row r="386" spans="1:37" x14ac:dyDescent="0.2">
      <c r="A386" s="6" t="s">
        <v>5743</v>
      </c>
      <c r="B386" s="7" t="str">
        <f>VLOOKUP(Table36[[#This Row],[Full Name]], [1]!all_people5[#Data], 53, 0)</f>
        <v>O'brien</v>
      </c>
      <c r="C386" s="8" t="s">
        <v>5543</v>
      </c>
      <c r="D386" s="8" t="s">
        <v>5744</v>
      </c>
      <c r="E386" s="8" t="s">
        <v>5745</v>
      </c>
      <c r="F386" s="8" t="s">
        <v>64</v>
      </c>
      <c r="G386" s="8"/>
      <c r="H386" s="8"/>
      <c r="I386" s="7"/>
      <c r="J386" s="8" t="s">
        <v>1444</v>
      </c>
      <c r="K386" s="8" t="str">
        <f>VLOOKUP(Table36[[#This Row],[Works for Corrected Majority]],[1]!Table1[#Data],2,0)</f>
        <v>476549135</v>
      </c>
      <c r="L386" s="8" t="s">
        <v>1444</v>
      </c>
      <c r="M386" s="7" t="str">
        <f>VLOOKUP(Table36[[#This Row],[Works for Group -OLD]], [1]!all_groups[#All], 2, 0)</f>
        <v>476549135</v>
      </c>
      <c r="N386" s="6" t="s">
        <v>63</v>
      </c>
      <c r="O386" s="6" t="s">
        <v>62</v>
      </c>
      <c r="P386" s="6" t="s">
        <v>69</v>
      </c>
      <c r="Q386" s="7"/>
      <c r="R386" s="9" t="s">
        <v>9225</v>
      </c>
      <c r="S386" s="9" t="s">
        <v>9212</v>
      </c>
      <c r="T386" s="9" t="s">
        <v>8512</v>
      </c>
      <c r="U386" s="9" t="s">
        <v>9213</v>
      </c>
      <c r="V386" s="9" t="s">
        <v>9186</v>
      </c>
      <c r="W386" s="4"/>
      <c r="AI386" s="4"/>
      <c r="AJ386" s="4"/>
      <c r="AK386" s="4"/>
    </row>
    <row r="387" spans="1:37" x14ac:dyDescent="0.2">
      <c r="A387" s="6" t="s">
        <v>2468</v>
      </c>
      <c r="B387" s="7" t="str">
        <f>VLOOKUP(Table36[[#This Row],[Full Name]], [1]!all_people5[#Data], 53, 0)</f>
        <v>Wickham</v>
      </c>
      <c r="C387" s="8" t="s">
        <v>2469</v>
      </c>
      <c r="D387" s="8" t="s">
        <v>2470</v>
      </c>
      <c r="E387" s="8" t="s">
        <v>2471</v>
      </c>
      <c r="F387" s="8" t="s">
        <v>64</v>
      </c>
      <c r="G387" s="8"/>
      <c r="H387" s="8"/>
      <c r="I387" s="7"/>
      <c r="J387" s="8" t="s">
        <v>1444</v>
      </c>
      <c r="K387" s="8" t="str">
        <f>VLOOKUP(Table36[[#This Row],[Works for Corrected Majority]],[1]!Table1[#Data],2,0)</f>
        <v>476549135</v>
      </c>
      <c r="L387" s="8" t="s">
        <v>1444</v>
      </c>
      <c r="M387" s="7" t="str">
        <f>VLOOKUP(Table36[[#This Row],[Works for Group -OLD]], [1]!all_groups[#All], 2, 0)</f>
        <v>476549135</v>
      </c>
      <c r="N387" s="6" t="s">
        <v>63</v>
      </c>
      <c r="O387" s="6" t="s">
        <v>62</v>
      </c>
      <c r="P387" s="6" t="s">
        <v>69</v>
      </c>
      <c r="Q387" s="7"/>
      <c r="R387" s="9" t="s">
        <v>9226</v>
      </c>
      <c r="S387" s="9" t="s">
        <v>9212</v>
      </c>
      <c r="T387" s="9" t="s">
        <v>8512</v>
      </c>
      <c r="U387" s="9" t="s">
        <v>9215</v>
      </c>
      <c r="V387" s="9" t="s">
        <v>9186</v>
      </c>
      <c r="W387" s="4"/>
      <c r="AI387" s="4"/>
      <c r="AJ387" s="4"/>
      <c r="AK387" s="4"/>
    </row>
    <row r="388" spans="1:37" x14ac:dyDescent="0.2">
      <c r="A388" s="6" t="s">
        <v>2479</v>
      </c>
      <c r="B388" s="7" t="str">
        <f>VLOOKUP(Table36[[#This Row],[Full Name]], [1]!all_people5[#Data], 53, 0)</f>
        <v>Hardy</v>
      </c>
      <c r="C388" s="8" t="s">
        <v>2480</v>
      </c>
      <c r="D388" s="8" t="s">
        <v>433</v>
      </c>
      <c r="E388" s="8" t="s">
        <v>2471</v>
      </c>
      <c r="F388" s="8" t="s">
        <v>64</v>
      </c>
      <c r="G388" s="8"/>
      <c r="H388" s="8"/>
      <c r="I388" s="7"/>
      <c r="J388" s="8" t="s">
        <v>1444</v>
      </c>
      <c r="K388" s="8" t="str">
        <f>VLOOKUP(Table36[[#This Row],[Works for Corrected Majority]],[1]!Table1[#Data],2,0)</f>
        <v>476549135</v>
      </c>
      <c r="L388" s="8" t="s">
        <v>1444</v>
      </c>
      <c r="M388" s="7" t="str">
        <f>VLOOKUP(Table36[[#This Row],[Works for Group -OLD]], [1]!all_groups[#All], 2, 0)</f>
        <v>476549135</v>
      </c>
      <c r="N388" s="6" t="s">
        <v>63</v>
      </c>
      <c r="O388" s="6" t="s">
        <v>62</v>
      </c>
      <c r="P388" s="6" t="s">
        <v>69</v>
      </c>
      <c r="Q388" s="7"/>
      <c r="R388" s="9" t="s">
        <v>9227</v>
      </c>
      <c r="S388" s="9" t="s">
        <v>9212</v>
      </c>
      <c r="T388" s="9" t="s">
        <v>8512</v>
      </c>
      <c r="U388" s="9" t="s">
        <v>9215</v>
      </c>
      <c r="V388" s="9" t="s">
        <v>9186</v>
      </c>
      <c r="W388" s="4"/>
      <c r="AI388" s="4"/>
      <c r="AJ388" s="4"/>
      <c r="AK388" s="4"/>
    </row>
    <row r="389" spans="1:37" x14ac:dyDescent="0.2">
      <c r="A389" s="6" t="s">
        <v>5732</v>
      </c>
      <c r="B389" s="7" t="str">
        <f>VLOOKUP(Table36[[#This Row],[Full Name]], [1]!all_people5[#Data], 53, 0)</f>
        <v>Kather</v>
      </c>
      <c r="C389" s="8" t="s">
        <v>5611</v>
      </c>
      <c r="D389" s="8" t="s">
        <v>5733</v>
      </c>
      <c r="E389" s="8" t="s">
        <v>5734</v>
      </c>
      <c r="F389" s="8" t="s">
        <v>64</v>
      </c>
      <c r="G389" s="8"/>
      <c r="H389" s="8"/>
      <c r="I389" s="7"/>
      <c r="J389" s="8" t="s">
        <v>1444</v>
      </c>
      <c r="K389" s="8" t="str">
        <f>VLOOKUP(Table36[[#This Row],[Works for Corrected Majority]],[1]!Table1[#Data],2,0)</f>
        <v>476549135</v>
      </c>
      <c r="L389" s="8" t="s">
        <v>1444</v>
      </c>
      <c r="M389" s="7" t="str">
        <f>VLOOKUP(Table36[[#This Row],[Works for Group -OLD]], [1]!all_groups[#All], 2, 0)</f>
        <v>476549135</v>
      </c>
      <c r="N389" s="6" t="s">
        <v>63</v>
      </c>
      <c r="O389" s="6" t="s">
        <v>62</v>
      </c>
      <c r="P389" s="6" t="s">
        <v>69</v>
      </c>
      <c r="Q389" s="7"/>
      <c r="R389" s="9" t="s">
        <v>9228</v>
      </c>
      <c r="S389" s="9" t="s">
        <v>9212</v>
      </c>
      <c r="T389" s="9" t="s">
        <v>8512</v>
      </c>
      <c r="U389" s="9" t="s">
        <v>9229</v>
      </c>
      <c r="V389" s="9" t="s">
        <v>9186</v>
      </c>
      <c r="W389" s="4"/>
      <c r="AI389" s="4"/>
      <c r="AJ389" s="4"/>
      <c r="AK389" s="4"/>
    </row>
    <row r="390" spans="1:37" x14ac:dyDescent="0.2">
      <c r="A390" s="6" t="s">
        <v>5721</v>
      </c>
      <c r="B390" s="7" t="str">
        <f>VLOOKUP(Table36[[#This Row],[Full Name]], [1]!all_people5[#Data], 53, 0)</f>
        <v>Lapp</v>
      </c>
      <c r="C390" s="8" t="s">
        <v>5722</v>
      </c>
      <c r="D390" s="8" t="s">
        <v>5723</v>
      </c>
      <c r="E390" s="8" t="s">
        <v>2471</v>
      </c>
      <c r="F390" s="8" t="s">
        <v>64</v>
      </c>
      <c r="G390" s="8"/>
      <c r="H390" s="8"/>
      <c r="I390" s="7"/>
      <c r="J390" s="8" t="s">
        <v>1444</v>
      </c>
      <c r="K390" s="8" t="str">
        <f>VLOOKUP(Table36[[#This Row],[Works for Corrected Majority]],[1]!Table1[#Data],2,0)</f>
        <v>476549135</v>
      </c>
      <c r="L390" s="8" t="s">
        <v>1444</v>
      </c>
      <c r="M390" s="7" t="str">
        <f>VLOOKUP(Table36[[#This Row],[Works for Group -OLD]], [1]!all_groups[#All], 2, 0)</f>
        <v>476549135</v>
      </c>
      <c r="N390" s="6" t="s">
        <v>63</v>
      </c>
      <c r="O390" s="6" t="s">
        <v>62</v>
      </c>
      <c r="P390" s="6" t="s">
        <v>69</v>
      </c>
      <c r="Q390" s="7"/>
      <c r="R390" s="9" t="s">
        <v>9230</v>
      </c>
      <c r="S390" s="9" t="s">
        <v>9212</v>
      </c>
      <c r="T390" s="9" t="s">
        <v>8512</v>
      </c>
      <c r="U390" s="9" t="s">
        <v>9215</v>
      </c>
      <c r="V390" s="9" t="s">
        <v>9186</v>
      </c>
      <c r="W390" s="4"/>
      <c r="AI390" s="4"/>
      <c r="AJ390" s="4"/>
      <c r="AK390" s="4"/>
    </row>
    <row r="391" spans="1:37" x14ac:dyDescent="0.2">
      <c r="A391" s="6" t="s">
        <v>5711</v>
      </c>
      <c r="B391" s="7" t="str">
        <f>VLOOKUP(Table36[[#This Row],[Full Name]], [1]!all_people5[#Data], 53, 0)</f>
        <v>Gagnon</v>
      </c>
      <c r="C391" s="8" t="s">
        <v>5712</v>
      </c>
      <c r="D391" s="8" t="s">
        <v>5713</v>
      </c>
      <c r="E391" s="8" t="s">
        <v>2471</v>
      </c>
      <c r="F391" s="8" t="s">
        <v>64</v>
      </c>
      <c r="G391" s="8"/>
      <c r="H391" s="8"/>
      <c r="I391" s="7"/>
      <c r="J391" s="8" t="s">
        <v>1444</v>
      </c>
      <c r="K391" s="8" t="str">
        <f>VLOOKUP(Table36[[#This Row],[Works for Corrected Majority]],[1]!Table1[#Data],2,0)</f>
        <v>476549135</v>
      </c>
      <c r="L391" s="8" t="s">
        <v>1444</v>
      </c>
      <c r="M391" s="7" t="str">
        <f>VLOOKUP(Table36[[#This Row],[Works for Group -OLD]], [1]!all_groups[#All], 2, 0)</f>
        <v>476549135</v>
      </c>
      <c r="N391" s="6" t="s">
        <v>63</v>
      </c>
      <c r="O391" s="6" t="s">
        <v>62</v>
      </c>
      <c r="P391" s="6" t="s">
        <v>69</v>
      </c>
      <c r="Q391" s="7"/>
      <c r="R391" s="9" t="s">
        <v>9231</v>
      </c>
      <c r="S391" s="9" t="s">
        <v>9212</v>
      </c>
      <c r="T391" s="9" t="s">
        <v>8512</v>
      </c>
      <c r="U391" s="9" t="s">
        <v>9215</v>
      </c>
      <c r="V391" s="9" t="s">
        <v>9186</v>
      </c>
      <c r="W391" s="4"/>
      <c r="AI391" s="4"/>
      <c r="AJ391" s="4"/>
      <c r="AK391" s="4"/>
    </row>
    <row r="392" spans="1:37" x14ac:dyDescent="0.2">
      <c r="A392" s="6" t="s">
        <v>5698</v>
      </c>
      <c r="B392" s="7" t="str">
        <f>VLOOKUP(Table36[[#This Row],[Full Name]], [1]!all_people5[#Data], 53, 0)</f>
        <v>Cohen</v>
      </c>
      <c r="C392" s="8" t="s">
        <v>1491</v>
      </c>
      <c r="D392" s="8" t="s">
        <v>1199</v>
      </c>
      <c r="E392" s="8" t="s">
        <v>2471</v>
      </c>
      <c r="F392" s="8" t="s">
        <v>64</v>
      </c>
      <c r="G392" s="8"/>
      <c r="H392" s="8"/>
      <c r="I392" s="7"/>
      <c r="J392" s="8" t="s">
        <v>1444</v>
      </c>
      <c r="K392" s="8" t="str">
        <f>VLOOKUP(Table36[[#This Row],[Works for Corrected Majority]],[1]!Table1[#Data],2,0)</f>
        <v>476549135</v>
      </c>
      <c r="L392" s="8" t="s">
        <v>1444</v>
      </c>
      <c r="M392" s="7" t="str">
        <f>VLOOKUP(Table36[[#This Row],[Works for Group -OLD]], [1]!all_groups[#All], 2, 0)</f>
        <v>476549135</v>
      </c>
      <c r="N392" s="6" t="s">
        <v>63</v>
      </c>
      <c r="O392" s="6" t="s">
        <v>62</v>
      </c>
      <c r="P392" s="6" t="s">
        <v>69</v>
      </c>
      <c r="Q392" s="7"/>
      <c r="R392" s="9" t="s">
        <v>9232</v>
      </c>
      <c r="S392" s="9" t="s">
        <v>9212</v>
      </c>
      <c r="T392" s="9" t="s">
        <v>8512</v>
      </c>
      <c r="U392" s="9" t="s">
        <v>9215</v>
      </c>
      <c r="V392" s="9" t="s">
        <v>9186</v>
      </c>
      <c r="W392" s="4"/>
      <c r="AI392" s="4"/>
      <c r="AJ392" s="4"/>
      <c r="AK392" s="4"/>
    </row>
    <row r="393" spans="1:37" x14ac:dyDescent="0.2">
      <c r="A393" s="6" t="s">
        <v>5694</v>
      </c>
      <c r="B393" s="7" t="str">
        <f>VLOOKUP(Table36[[#This Row],[Full Name]], [1]!all_people5[#Data], 53, 0)</f>
        <v>Daly</v>
      </c>
      <c r="C393" s="8" t="s">
        <v>5695</v>
      </c>
      <c r="D393" s="8" t="s">
        <v>1776</v>
      </c>
      <c r="E393" s="8" t="s">
        <v>2471</v>
      </c>
      <c r="F393" s="8" t="s">
        <v>64</v>
      </c>
      <c r="G393" s="8"/>
      <c r="H393" s="8"/>
      <c r="I393" s="7"/>
      <c r="J393" s="8" t="s">
        <v>1444</v>
      </c>
      <c r="K393" s="8" t="str">
        <f>VLOOKUP(Table36[[#This Row],[Works for Corrected Majority]],[1]!Table1[#Data],2,0)</f>
        <v>476549135</v>
      </c>
      <c r="L393" s="8" t="s">
        <v>1444</v>
      </c>
      <c r="M393" s="7" t="str">
        <f>VLOOKUP(Table36[[#This Row],[Works for Group -OLD]], [1]!all_groups[#All], 2, 0)</f>
        <v>476549135</v>
      </c>
      <c r="N393" s="6" t="s">
        <v>63</v>
      </c>
      <c r="O393" s="6" t="s">
        <v>62</v>
      </c>
      <c r="P393" s="6" t="s">
        <v>69</v>
      </c>
      <c r="Q393" s="7"/>
      <c r="R393" s="9" t="s">
        <v>9233</v>
      </c>
      <c r="S393" s="9" t="s">
        <v>9212</v>
      </c>
      <c r="T393" s="9" t="s">
        <v>8512</v>
      </c>
      <c r="U393" s="9" t="s">
        <v>9215</v>
      </c>
      <c r="V393" s="9" t="s">
        <v>9186</v>
      </c>
      <c r="W393" s="4"/>
      <c r="AI393" s="4"/>
      <c r="AJ393" s="4"/>
      <c r="AK393" s="4"/>
    </row>
    <row r="394" spans="1:37" x14ac:dyDescent="0.2">
      <c r="A394" s="6" t="s">
        <v>2474</v>
      </c>
      <c r="B394" s="7" t="str">
        <f>VLOOKUP(Table36[[#This Row],[Full Name]], [1]!all_people5[#Data], 53, 0)</f>
        <v>Shook</v>
      </c>
      <c r="C394" s="8" t="s">
        <v>2475</v>
      </c>
      <c r="D394" s="8" t="s">
        <v>2476</v>
      </c>
      <c r="E394" s="8" t="s">
        <v>2471</v>
      </c>
      <c r="F394" s="8" t="s">
        <v>64</v>
      </c>
      <c r="G394" s="8"/>
      <c r="H394" s="8"/>
      <c r="I394" s="7"/>
      <c r="J394" s="8" t="s">
        <v>1444</v>
      </c>
      <c r="K394" s="8" t="str">
        <f>VLOOKUP(Table36[[#This Row],[Works for Corrected Majority]],[1]!Table1[#Data],2,0)</f>
        <v>476549135</v>
      </c>
      <c r="L394" s="8" t="s">
        <v>1444</v>
      </c>
      <c r="M394" s="7" t="str">
        <f>VLOOKUP(Table36[[#This Row],[Works for Group -OLD]], [1]!all_groups[#All], 2, 0)</f>
        <v>476549135</v>
      </c>
      <c r="N394" s="6" t="s">
        <v>63</v>
      </c>
      <c r="O394" s="6" t="s">
        <v>62</v>
      </c>
      <c r="P394" s="6" t="s">
        <v>69</v>
      </c>
      <c r="Q394" s="7"/>
      <c r="R394" s="9" t="s">
        <v>9234</v>
      </c>
      <c r="S394" s="9" t="s">
        <v>9212</v>
      </c>
      <c r="T394" s="9" t="s">
        <v>8512</v>
      </c>
      <c r="U394" s="9" t="s">
        <v>9215</v>
      </c>
      <c r="V394" s="9" t="s">
        <v>9186</v>
      </c>
      <c r="W394" s="4"/>
      <c r="AI394" s="4"/>
      <c r="AJ394" s="4"/>
      <c r="AK394" s="4"/>
    </row>
    <row r="395" spans="1:37" x14ac:dyDescent="0.2">
      <c r="A395" s="6" t="s">
        <v>5689</v>
      </c>
      <c r="B395" s="7" t="str">
        <f>VLOOKUP(Table36[[#This Row],[Full Name]], [1]!all_people5[#Data], 53, 0)</f>
        <v>O'hara</v>
      </c>
      <c r="C395" s="8" t="s">
        <v>5690</v>
      </c>
      <c r="D395" s="8" t="s">
        <v>5691</v>
      </c>
      <c r="E395" s="8" t="s">
        <v>2471</v>
      </c>
      <c r="F395" s="8" t="s">
        <v>64</v>
      </c>
      <c r="G395" s="8"/>
      <c r="H395" s="8"/>
      <c r="I395" s="7"/>
      <c r="J395" s="8" t="s">
        <v>1444</v>
      </c>
      <c r="K395" s="8" t="str">
        <f>VLOOKUP(Table36[[#This Row],[Works for Corrected Majority]],[1]!Table1[#Data],2,0)</f>
        <v>476549135</v>
      </c>
      <c r="L395" s="8" t="s">
        <v>1444</v>
      </c>
      <c r="M395" s="7" t="str">
        <f>VLOOKUP(Table36[[#This Row],[Works for Group -OLD]], [1]!all_groups[#All], 2, 0)</f>
        <v>476549135</v>
      </c>
      <c r="N395" s="6" t="s">
        <v>63</v>
      </c>
      <c r="O395" s="6" t="s">
        <v>62</v>
      </c>
      <c r="P395" s="6" t="s">
        <v>69</v>
      </c>
      <c r="Q395" s="7"/>
      <c r="R395" s="9" t="s">
        <v>9235</v>
      </c>
      <c r="S395" s="9" t="s">
        <v>9212</v>
      </c>
      <c r="T395" s="9" t="s">
        <v>8512</v>
      </c>
      <c r="U395" s="9" t="s">
        <v>9215</v>
      </c>
      <c r="V395" s="9" t="s">
        <v>9186</v>
      </c>
      <c r="W395" s="4"/>
      <c r="AI395" s="4"/>
      <c r="AJ395" s="4"/>
      <c r="AK395" s="4"/>
    </row>
    <row r="396" spans="1:37" x14ac:dyDescent="0.2">
      <c r="A396" s="6" t="s">
        <v>5679</v>
      </c>
      <c r="B396" s="7" t="str">
        <f>VLOOKUP(Table36[[#This Row],[Full Name]], [1]!all_people5[#Data], 53, 0)</f>
        <v>Desieno</v>
      </c>
      <c r="C396" s="8" t="s">
        <v>5680</v>
      </c>
      <c r="D396" s="8" t="s">
        <v>5681</v>
      </c>
      <c r="E396" s="8" t="s">
        <v>2471</v>
      </c>
      <c r="F396" s="8" t="s">
        <v>64</v>
      </c>
      <c r="G396" s="8"/>
      <c r="H396" s="8"/>
      <c r="I396" s="7"/>
      <c r="J396" s="8" t="s">
        <v>1444</v>
      </c>
      <c r="K396" s="8" t="str">
        <f>VLOOKUP(Table36[[#This Row],[Works for Corrected Majority]],[1]!Table1[#Data],2,0)</f>
        <v>476549135</v>
      </c>
      <c r="L396" s="8" t="s">
        <v>1444</v>
      </c>
      <c r="M396" s="7" t="str">
        <f>VLOOKUP(Table36[[#This Row],[Works for Group -OLD]], [1]!all_groups[#All], 2, 0)</f>
        <v>476549135</v>
      </c>
      <c r="N396" s="6" t="s">
        <v>63</v>
      </c>
      <c r="O396" s="6" t="s">
        <v>62</v>
      </c>
      <c r="P396" s="6" t="s">
        <v>69</v>
      </c>
      <c r="Q396" s="7"/>
      <c r="R396" s="9" t="s">
        <v>9236</v>
      </c>
      <c r="S396" s="9" t="s">
        <v>9212</v>
      </c>
      <c r="T396" s="9" t="s">
        <v>8512</v>
      </c>
      <c r="U396" s="9" t="s">
        <v>9215</v>
      </c>
      <c r="V396" s="9" t="s">
        <v>9186</v>
      </c>
      <c r="W396" s="4"/>
      <c r="AI396" s="4"/>
      <c r="AJ396" s="4"/>
      <c r="AK396" s="4"/>
    </row>
    <row r="397" spans="1:37" x14ac:dyDescent="0.2">
      <c r="A397" s="6" t="s">
        <v>5667</v>
      </c>
      <c r="B397" s="7" t="str">
        <f>VLOOKUP(Table36[[#This Row],[Full Name]], [1]!all_people5[#Data], 53, 0)</f>
        <v>Forkeutis</v>
      </c>
      <c r="C397" s="8" t="s">
        <v>5668</v>
      </c>
      <c r="D397" s="8" t="s">
        <v>5669</v>
      </c>
      <c r="E397" s="8" t="s">
        <v>2471</v>
      </c>
      <c r="F397" s="8" t="s">
        <v>64</v>
      </c>
      <c r="G397" s="8"/>
      <c r="H397" s="8"/>
      <c r="I397" s="7"/>
      <c r="J397" s="8" t="s">
        <v>1444</v>
      </c>
      <c r="K397" s="8" t="str">
        <f>VLOOKUP(Table36[[#This Row],[Works for Corrected Majority]],[1]!Table1[#Data],2,0)</f>
        <v>476549135</v>
      </c>
      <c r="L397" s="8" t="s">
        <v>1444</v>
      </c>
      <c r="M397" s="7" t="str">
        <f>VLOOKUP(Table36[[#This Row],[Works for Group -OLD]], [1]!all_groups[#All], 2, 0)</f>
        <v>476549135</v>
      </c>
      <c r="N397" s="6" t="s">
        <v>63</v>
      </c>
      <c r="O397" s="6" t="s">
        <v>62</v>
      </c>
      <c r="P397" s="6" t="s">
        <v>69</v>
      </c>
      <c r="Q397" s="7"/>
      <c r="R397" s="9" t="s">
        <v>9237</v>
      </c>
      <c r="S397" s="9" t="s">
        <v>9212</v>
      </c>
      <c r="T397" s="9" t="s">
        <v>8512</v>
      </c>
      <c r="U397" s="9" t="s">
        <v>9215</v>
      </c>
      <c r="V397" s="9" t="s">
        <v>9186</v>
      </c>
      <c r="W397" s="4"/>
      <c r="AI397" s="4"/>
      <c r="AJ397" s="4"/>
      <c r="AK397" s="4"/>
    </row>
    <row r="398" spans="1:37" x14ac:dyDescent="0.2">
      <c r="A398" s="6" t="s">
        <v>5595</v>
      </c>
      <c r="B398" s="7" t="str">
        <f>VLOOKUP(Table36[[#This Row],[Full Name]], [1]!all_people5[#Data], 53, 0)</f>
        <v>Zeh</v>
      </c>
      <c r="C398" s="8" t="s">
        <v>5596</v>
      </c>
      <c r="D398" s="8" t="s">
        <v>5597</v>
      </c>
      <c r="E398" s="8" t="s">
        <v>2471</v>
      </c>
      <c r="F398" s="8" t="s">
        <v>64</v>
      </c>
      <c r="G398" s="8"/>
      <c r="H398" s="8"/>
      <c r="I398" s="7"/>
      <c r="J398" s="8" t="s">
        <v>1444</v>
      </c>
      <c r="K398" s="8" t="str">
        <f>VLOOKUP(Table36[[#This Row],[Works for Corrected Majority]],[1]!Table1[#Data],2,0)</f>
        <v>476549135</v>
      </c>
      <c r="L398" s="8" t="s">
        <v>1444</v>
      </c>
      <c r="M398" s="7" t="str">
        <f>VLOOKUP(Table36[[#This Row],[Works for Group -OLD]], [1]!all_groups[#All], 2, 0)</f>
        <v>476549135</v>
      </c>
      <c r="N398" s="6" t="s">
        <v>63</v>
      </c>
      <c r="O398" s="6" t="s">
        <v>62</v>
      </c>
      <c r="P398" s="6" t="s">
        <v>69</v>
      </c>
      <c r="Q398" s="7"/>
      <c r="R398" s="9" t="s">
        <v>9238</v>
      </c>
      <c r="S398" s="9" t="s">
        <v>9212</v>
      </c>
      <c r="T398" s="9" t="s">
        <v>8512</v>
      </c>
      <c r="U398" s="9" t="s">
        <v>9215</v>
      </c>
      <c r="V398" s="9" t="s">
        <v>9186</v>
      </c>
      <c r="W398" s="4"/>
      <c r="AI398" s="4"/>
      <c r="AJ398" s="4"/>
      <c r="AK398" s="4"/>
    </row>
    <row r="399" spans="1:37" x14ac:dyDescent="0.2">
      <c r="A399" s="6" t="s">
        <v>5590</v>
      </c>
      <c r="B399" s="7" t="str">
        <f>VLOOKUP(Table36[[#This Row],[Full Name]], [1]!all_people5[#Data], 53, 0)</f>
        <v>Gerard</v>
      </c>
      <c r="C399" s="8" t="s">
        <v>5591</v>
      </c>
      <c r="D399" s="8" t="s">
        <v>5592</v>
      </c>
      <c r="E399" s="8" t="s">
        <v>2471</v>
      </c>
      <c r="F399" s="8" t="s">
        <v>64</v>
      </c>
      <c r="G399" s="8"/>
      <c r="H399" s="8"/>
      <c r="I399" s="7"/>
      <c r="J399" s="8" t="s">
        <v>1444</v>
      </c>
      <c r="K399" s="8" t="str">
        <f>VLOOKUP(Table36[[#This Row],[Works for Corrected Majority]],[1]!Table1[#Data],2,0)</f>
        <v>476549135</v>
      </c>
      <c r="L399" s="8" t="s">
        <v>1444</v>
      </c>
      <c r="M399" s="7" t="str">
        <f>VLOOKUP(Table36[[#This Row],[Works for Group -OLD]], [1]!all_groups[#All], 2, 0)</f>
        <v>476549135</v>
      </c>
      <c r="N399" s="6" t="s">
        <v>63</v>
      </c>
      <c r="O399" s="6" t="s">
        <v>62</v>
      </c>
      <c r="P399" s="6" t="s">
        <v>69</v>
      </c>
      <c r="Q399" s="7"/>
      <c r="R399" s="9" t="s">
        <v>9239</v>
      </c>
      <c r="S399" s="9" t="s">
        <v>9212</v>
      </c>
      <c r="T399" s="9" t="s">
        <v>8512</v>
      </c>
      <c r="U399" s="9" t="s">
        <v>9215</v>
      </c>
      <c r="V399" s="9" t="s">
        <v>9186</v>
      </c>
      <c r="W399" s="4"/>
      <c r="AI399" s="4"/>
      <c r="AJ399" s="4"/>
      <c r="AK399" s="4"/>
    </row>
    <row r="400" spans="1:37" x14ac:dyDescent="0.2">
      <c r="A400" s="6" t="s">
        <v>5585</v>
      </c>
      <c r="B400" s="7" t="str">
        <f>VLOOKUP(Table36[[#This Row],[Full Name]], [1]!all_people5[#Data], 53, 0)</f>
        <v>Crowe</v>
      </c>
      <c r="C400" s="8" t="s">
        <v>5586</v>
      </c>
      <c r="D400" s="8" t="s">
        <v>5587</v>
      </c>
      <c r="E400" s="8" t="s">
        <v>2471</v>
      </c>
      <c r="F400" s="8" t="s">
        <v>64</v>
      </c>
      <c r="G400" s="8"/>
      <c r="H400" s="8"/>
      <c r="I400" s="7"/>
      <c r="J400" s="8" t="s">
        <v>1444</v>
      </c>
      <c r="K400" s="8" t="str">
        <f>VLOOKUP(Table36[[#This Row],[Works for Corrected Majority]],[1]!Table1[#Data],2,0)</f>
        <v>476549135</v>
      </c>
      <c r="L400" s="8" t="s">
        <v>1444</v>
      </c>
      <c r="M400" s="7" t="str">
        <f>VLOOKUP(Table36[[#This Row],[Works for Group -OLD]], [1]!all_groups[#All], 2, 0)</f>
        <v>476549135</v>
      </c>
      <c r="N400" s="6" t="s">
        <v>63</v>
      </c>
      <c r="O400" s="6" t="s">
        <v>62</v>
      </c>
      <c r="P400" s="6" t="s">
        <v>69</v>
      </c>
      <c r="Q400" s="7"/>
      <c r="R400" s="9" t="s">
        <v>9240</v>
      </c>
      <c r="S400" s="9" t="s">
        <v>9212</v>
      </c>
      <c r="T400" s="9" t="s">
        <v>8512</v>
      </c>
      <c r="U400" s="9" t="s">
        <v>9215</v>
      </c>
      <c r="V400" s="9" t="s">
        <v>9186</v>
      </c>
      <c r="W400" s="4"/>
      <c r="AI400" s="4"/>
      <c r="AJ400" s="4"/>
      <c r="AK400" s="4"/>
    </row>
    <row r="401" spans="1:37" x14ac:dyDescent="0.2">
      <c r="A401" s="6" t="s">
        <v>3860</v>
      </c>
      <c r="B401" s="7" t="str">
        <f>VLOOKUP(Table36[[#This Row],[Full Name]], [1]!all_people5[#Data], 53, 0)</f>
        <v>Taranto</v>
      </c>
      <c r="C401" s="8" t="s">
        <v>3861</v>
      </c>
      <c r="D401" s="8" t="s">
        <v>3862</v>
      </c>
      <c r="E401" s="8" t="s">
        <v>1308</v>
      </c>
      <c r="F401" s="8" t="s">
        <v>408</v>
      </c>
      <c r="G401" s="8" t="s">
        <v>526</v>
      </c>
      <c r="H401" s="8" t="s">
        <v>9241</v>
      </c>
      <c r="I401" s="7" t="str">
        <f>VLOOKUP(Table36[[#This Row],[Reports to Person]], [1]!all_people[#All], 2, 0)</f>
        <v>476544380</v>
      </c>
      <c r="J401" s="8" t="s">
        <v>9242</v>
      </c>
      <c r="K401" s="8" t="str">
        <f>VLOOKUP(Table36[[#This Row],[Works for Corrected Majority]],[1]!Table1[#Data],2,0)</f>
        <v>476549198</v>
      </c>
      <c r="L401" s="8" t="s">
        <v>9242</v>
      </c>
      <c r="M401" s="7" t="str">
        <f>VLOOKUP(Table36[[#This Row],[Works for Group -OLD]], [1]!all_groups[#All], 2, 0)</f>
        <v>476549198</v>
      </c>
      <c r="N401" s="6" t="s">
        <v>63</v>
      </c>
      <c r="O401" s="6" t="s">
        <v>62</v>
      </c>
      <c r="P401" s="6" t="s">
        <v>69</v>
      </c>
      <c r="Q401" s="7"/>
      <c r="R401" s="9" t="s">
        <v>9243</v>
      </c>
      <c r="S401" s="9" t="s">
        <v>9244</v>
      </c>
      <c r="T401" s="9" t="s">
        <v>9245</v>
      </c>
      <c r="U401" s="9" t="s">
        <v>9246</v>
      </c>
      <c r="V401" s="9" t="s">
        <v>8501</v>
      </c>
      <c r="W401" s="4"/>
      <c r="AI401" s="4"/>
      <c r="AJ401" s="4"/>
      <c r="AK401" s="4"/>
    </row>
    <row r="402" spans="1:37" x14ac:dyDescent="0.2">
      <c r="A402" s="6" t="s">
        <v>5094</v>
      </c>
      <c r="B402" s="7" t="str">
        <f>VLOOKUP(Table36[[#This Row],[Full Name]], [1]!all_people5[#Data], 53, 0)</f>
        <v>Labarge</v>
      </c>
      <c r="C402" s="8" t="s">
        <v>5095</v>
      </c>
      <c r="D402" s="8" t="s">
        <v>5096</v>
      </c>
      <c r="E402" s="8" t="s">
        <v>440</v>
      </c>
      <c r="F402" s="8" t="s">
        <v>408</v>
      </c>
      <c r="G402" s="8" t="s">
        <v>407</v>
      </c>
      <c r="H402" s="8" t="s">
        <v>9241</v>
      </c>
      <c r="I402" s="7" t="str">
        <f>VLOOKUP(Table36[[#This Row],[Reports to Person]], [1]!all_people[#All], 2, 0)</f>
        <v>476544380</v>
      </c>
      <c r="J402" s="8" t="s">
        <v>9242</v>
      </c>
      <c r="K402" s="8" t="str">
        <f>VLOOKUP(Table36[[#This Row],[Works for Corrected Majority]],[1]!Table1[#Data],2,0)</f>
        <v>476549198</v>
      </c>
      <c r="L402" s="8" t="s">
        <v>9242</v>
      </c>
      <c r="M402" s="7" t="str">
        <f>VLOOKUP(Table36[[#This Row],[Works for Group -OLD]], [1]!all_groups[#All], 2, 0)</f>
        <v>476549198</v>
      </c>
      <c r="N402" s="6" t="s">
        <v>63</v>
      </c>
      <c r="O402" s="6" t="s">
        <v>62</v>
      </c>
      <c r="P402" s="6" t="s">
        <v>69</v>
      </c>
      <c r="Q402" s="7"/>
      <c r="R402" s="9" t="s">
        <v>9247</v>
      </c>
      <c r="S402" s="9" t="s">
        <v>9244</v>
      </c>
      <c r="T402" s="9" t="s">
        <v>8512</v>
      </c>
      <c r="U402" s="9" t="s">
        <v>8590</v>
      </c>
      <c r="V402" s="9" t="s">
        <v>8501</v>
      </c>
      <c r="W402" s="4"/>
      <c r="AI402" s="4"/>
      <c r="AJ402" s="4"/>
      <c r="AK402" s="4"/>
    </row>
    <row r="403" spans="1:37" x14ac:dyDescent="0.2">
      <c r="A403" s="6" t="s">
        <v>5159</v>
      </c>
      <c r="B403" s="7" t="str">
        <f>VLOOKUP(Table36[[#This Row],[Full Name]], [1]!all_people5[#Data], 53, 0)</f>
        <v>Davis</v>
      </c>
      <c r="C403" s="8" t="s">
        <v>5160</v>
      </c>
      <c r="D403" s="8" t="s">
        <v>3805</v>
      </c>
      <c r="E403" s="8" t="s">
        <v>426</v>
      </c>
      <c r="F403" s="8" t="s">
        <v>408</v>
      </c>
      <c r="G403" s="8" t="s">
        <v>526</v>
      </c>
      <c r="H403" s="8" t="s">
        <v>9241</v>
      </c>
      <c r="I403" s="7" t="str">
        <f>VLOOKUP(Table36[[#This Row],[Reports to Person]], [1]!all_people[#All], 2, 0)</f>
        <v>476544380</v>
      </c>
      <c r="J403" s="8" t="s">
        <v>9242</v>
      </c>
      <c r="K403" s="8" t="str">
        <f>VLOOKUP(Table36[[#This Row],[Works for Corrected Majority]],[1]!Table1[#Data],2,0)</f>
        <v>476549198</v>
      </c>
      <c r="L403" s="8" t="s">
        <v>9242</v>
      </c>
      <c r="M403" s="7" t="str">
        <f>VLOOKUP(Table36[[#This Row],[Works for Group -OLD]], [1]!all_groups[#All], 2, 0)</f>
        <v>476549198</v>
      </c>
      <c r="N403" s="6" t="s">
        <v>63</v>
      </c>
      <c r="O403" s="6" t="s">
        <v>62</v>
      </c>
      <c r="P403" s="6" t="s">
        <v>69</v>
      </c>
      <c r="Q403" s="7"/>
      <c r="R403" s="9" t="s">
        <v>9248</v>
      </c>
      <c r="S403" s="9" t="s">
        <v>9244</v>
      </c>
      <c r="T403" s="9" t="s">
        <v>9245</v>
      </c>
      <c r="U403" s="9" t="s">
        <v>8549</v>
      </c>
      <c r="V403" s="9" t="s">
        <v>8501</v>
      </c>
      <c r="W403" s="4"/>
      <c r="AI403" s="4"/>
      <c r="AJ403" s="4"/>
      <c r="AK403" s="4"/>
    </row>
    <row r="404" spans="1:37" x14ac:dyDescent="0.2">
      <c r="A404" s="6" t="s">
        <v>6139</v>
      </c>
      <c r="B404" s="7" t="str">
        <f>VLOOKUP(Table36[[#This Row],[Full Name]], [1]!all_people5[#Data], 53, 0)</f>
        <v>Flowers III</v>
      </c>
      <c r="C404" s="8" t="s">
        <v>6140</v>
      </c>
      <c r="D404" s="8" t="s">
        <v>9249</v>
      </c>
      <c r="E404" s="8" t="s">
        <v>6142</v>
      </c>
      <c r="F404" s="8" t="s">
        <v>408</v>
      </c>
      <c r="G404" s="8" t="s">
        <v>526</v>
      </c>
      <c r="H404" s="8" t="s">
        <v>9241</v>
      </c>
      <c r="I404" s="7" t="str">
        <f>VLOOKUP(Table36[[#This Row],[Reports to Person]], [1]!all_people[#All], 2, 0)</f>
        <v>476544380</v>
      </c>
      <c r="J404" s="8" t="s">
        <v>9242</v>
      </c>
      <c r="K404" s="8" t="str">
        <f>VLOOKUP(Table36[[#This Row],[Works for Corrected Majority]],[1]!Table1[#Data],2,0)</f>
        <v>476549198</v>
      </c>
      <c r="L404" s="8" t="s">
        <v>9242</v>
      </c>
      <c r="M404" s="7" t="str">
        <f>VLOOKUP(Table36[[#This Row],[Works for Group -OLD]], [1]!all_groups[#All], 2, 0)</f>
        <v>476549198</v>
      </c>
      <c r="N404" s="6" t="s">
        <v>63</v>
      </c>
      <c r="O404" s="6" t="s">
        <v>62</v>
      </c>
      <c r="P404" s="6" t="s">
        <v>69</v>
      </c>
      <c r="Q404" s="7"/>
      <c r="R404" s="9" t="s">
        <v>9250</v>
      </c>
      <c r="S404" s="9" t="s">
        <v>9244</v>
      </c>
      <c r="T404" s="9" t="s">
        <v>9245</v>
      </c>
      <c r="U404" s="9" t="s">
        <v>9251</v>
      </c>
      <c r="V404" s="9" t="s">
        <v>8501</v>
      </c>
      <c r="W404" s="4"/>
      <c r="AI404" s="4"/>
      <c r="AJ404" s="4"/>
      <c r="AK404" s="4"/>
    </row>
    <row r="405" spans="1:37" x14ac:dyDescent="0.2">
      <c r="A405" s="6" t="s">
        <v>8441</v>
      </c>
      <c r="B405" s="7" t="str">
        <f>VLOOKUP(Table36[[#This Row],[Full Name]], [1]!all_people5[#Data], 53, 0)</f>
        <v>Menyweather</v>
      </c>
      <c r="C405" s="8" t="s">
        <v>8442</v>
      </c>
      <c r="D405" s="8" t="s">
        <v>8443</v>
      </c>
      <c r="E405" s="8" t="s">
        <v>583</v>
      </c>
      <c r="F405" s="8" t="s">
        <v>408</v>
      </c>
      <c r="G405" s="8" t="s">
        <v>526</v>
      </c>
      <c r="H405" s="8" t="s">
        <v>9241</v>
      </c>
      <c r="I405" s="7" t="str">
        <f>VLOOKUP(Table36[[#This Row],[Reports to Person]], [1]!all_people[#All], 2, 0)</f>
        <v>476544380</v>
      </c>
      <c r="J405" s="8" t="s">
        <v>9242</v>
      </c>
      <c r="K405" s="8" t="str">
        <f>VLOOKUP(Table36[[#This Row],[Works for Corrected Majority]],[1]!Table1[#Data],2,0)</f>
        <v>476549198</v>
      </c>
      <c r="L405" s="8" t="s">
        <v>9242</v>
      </c>
      <c r="M405" s="7" t="str">
        <f>VLOOKUP(Table36[[#This Row],[Works for Group -OLD]], [1]!all_groups[#All], 2, 0)</f>
        <v>476549198</v>
      </c>
      <c r="N405" s="6" t="s">
        <v>63</v>
      </c>
      <c r="O405" s="6" t="s">
        <v>62</v>
      </c>
      <c r="P405" s="6" t="s">
        <v>69</v>
      </c>
      <c r="Q405" s="7"/>
      <c r="R405" s="9" t="s">
        <v>9252</v>
      </c>
      <c r="S405" s="9" t="s">
        <v>9244</v>
      </c>
      <c r="T405" s="9" t="s">
        <v>9245</v>
      </c>
      <c r="U405" s="9" t="s">
        <v>8611</v>
      </c>
      <c r="V405" s="9" t="s">
        <v>8501</v>
      </c>
      <c r="W405" s="4"/>
      <c r="AI405" s="4"/>
      <c r="AJ405" s="4"/>
      <c r="AK405" s="4"/>
    </row>
    <row r="406" spans="1:37" x14ac:dyDescent="0.2">
      <c r="A406" s="6" t="s">
        <v>5074</v>
      </c>
      <c r="B406" s="7" t="str">
        <f>VLOOKUP(Table36[[#This Row],[Full Name]], [1]!all_people5[#Data], 53, 0)</f>
        <v>Shelborne-barfield</v>
      </c>
      <c r="C406" s="8" t="s">
        <v>5075</v>
      </c>
      <c r="D406" s="8" t="s">
        <v>5076</v>
      </c>
      <c r="E406" s="8" t="s">
        <v>723</v>
      </c>
      <c r="F406" s="8" t="s">
        <v>408</v>
      </c>
      <c r="G406" s="8" t="s">
        <v>526</v>
      </c>
      <c r="H406" s="8" t="s">
        <v>9241</v>
      </c>
      <c r="I406" s="7" t="str">
        <f>VLOOKUP(Table36[[#This Row],[Reports to Person]], [1]!all_people[#All], 2, 0)</f>
        <v>476544380</v>
      </c>
      <c r="J406" s="8" t="s">
        <v>9242</v>
      </c>
      <c r="K406" s="8" t="str">
        <f>VLOOKUP(Table36[[#This Row],[Works for Corrected Majority]],[1]!Table1[#Data],2,0)</f>
        <v>476549198</v>
      </c>
      <c r="L406" s="8" t="s">
        <v>9242</v>
      </c>
      <c r="M406" s="7" t="str">
        <f>VLOOKUP(Table36[[#This Row],[Works for Group -OLD]], [1]!all_groups[#All], 2, 0)</f>
        <v>476549198</v>
      </c>
      <c r="N406" s="6" t="s">
        <v>63</v>
      </c>
      <c r="O406" s="6" t="s">
        <v>62</v>
      </c>
      <c r="P406" s="6" t="s">
        <v>69</v>
      </c>
      <c r="Q406" s="7"/>
      <c r="R406" s="9" t="s">
        <v>9253</v>
      </c>
      <c r="S406" s="9" t="s">
        <v>9244</v>
      </c>
      <c r="T406" s="9" t="s">
        <v>9245</v>
      </c>
      <c r="U406" s="9" t="s">
        <v>9165</v>
      </c>
      <c r="V406" s="9" t="s">
        <v>8501</v>
      </c>
      <c r="W406" s="4"/>
      <c r="AI406" s="4"/>
      <c r="AJ406" s="4"/>
      <c r="AK406" s="4"/>
    </row>
    <row r="407" spans="1:37" x14ac:dyDescent="0.2">
      <c r="A407" s="6" t="s">
        <v>8437</v>
      </c>
      <c r="B407" s="7" t="str">
        <f>VLOOKUP(Table36[[#This Row],[Full Name]], [1]!all_people5[#Data], 53, 0)</f>
        <v>Jackson</v>
      </c>
      <c r="C407" s="8" t="s">
        <v>8438</v>
      </c>
      <c r="D407" s="8" t="s">
        <v>2581</v>
      </c>
      <c r="E407" s="8" t="s">
        <v>350</v>
      </c>
      <c r="F407" s="8" t="s">
        <v>408</v>
      </c>
      <c r="G407" s="8" t="s">
        <v>526</v>
      </c>
      <c r="H407" s="8" t="s">
        <v>9241</v>
      </c>
      <c r="I407" s="7" t="str">
        <f>VLOOKUP(Table36[[#This Row],[Reports to Person]], [1]!all_people[#All], 2, 0)</f>
        <v>476544380</v>
      </c>
      <c r="J407" s="8" t="s">
        <v>9242</v>
      </c>
      <c r="K407" s="8" t="str">
        <f>VLOOKUP(Table36[[#This Row],[Works for Corrected Majority]],[1]!Table1[#Data],2,0)</f>
        <v>476549198</v>
      </c>
      <c r="L407" s="8" t="s">
        <v>9242</v>
      </c>
      <c r="M407" s="7" t="str">
        <f>VLOOKUP(Table36[[#This Row],[Works for Group -OLD]], [1]!all_groups[#All], 2, 0)</f>
        <v>476549198</v>
      </c>
      <c r="N407" s="6" t="s">
        <v>63</v>
      </c>
      <c r="O407" s="6" t="s">
        <v>62</v>
      </c>
      <c r="P407" s="6" t="s">
        <v>69</v>
      </c>
      <c r="Q407" s="7"/>
      <c r="R407" s="9" t="s">
        <v>9254</v>
      </c>
      <c r="S407" s="9" t="s">
        <v>9244</v>
      </c>
      <c r="T407" s="9" t="s">
        <v>9245</v>
      </c>
      <c r="U407" s="9" t="s">
        <v>8578</v>
      </c>
      <c r="V407" s="9" t="s">
        <v>8501</v>
      </c>
      <c r="W407" s="4"/>
      <c r="AI407" s="4"/>
      <c r="AJ407" s="4"/>
      <c r="AK407" s="4"/>
    </row>
    <row r="408" spans="1:37" x14ac:dyDescent="0.2">
      <c r="A408" s="6" t="s">
        <v>1270</v>
      </c>
      <c r="B408" s="7" t="str">
        <f>VLOOKUP(Table36[[#This Row],[Full Name]], [1]!all_people5[#Data], 53, 0)</f>
        <v>Nichols</v>
      </c>
      <c r="C408" s="8" t="s">
        <v>1271</v>
      </c>
      <c r="D408" s="8" t="s">
        <v>1272</v>
      </c>
      <c r="E408" s="8" t="s">
        <v>1273</v>
      </c>
      <c r="F408" s="8" t="s">
        <v>408</v>
      </c>
      <c r="G408" s="8" t="s">
        <v>526</v>
      </c>
      <c r="H408" s="8" t="s">
        <v>9241</v>
      </c>
      <c r="I408" s="7" t="str">
        <f>VLOOKUP(Table36[[#This Row],[Reports to Person]], [1]!all_people[#All], 2, 0)</f>
        <v>476544380</v>
      </c>
      <c r="J408" s="8" t="s">
        <v>9242</v>
      </c>
      <c r="K408" s="8" t="str">
        <f>VLOOKUP(Table36[[#This Row],[Works for Corrected Majority]],[1]!Table1[#Data],2,0)</f>
        <v>476549198</v>
      </c>
      <c r="L408" s="8" t="s">
        <v>9242</v>
      </c>
      <c r="M408" s="7" t="str">
        <f>VLOOKUP(Table36[[#This Row],[Works for Group -OLD]], [1]!all_groups[#All], 2, 0)</f>
        <v>476549198</v>
      </c>
      <c r="N408" s="6" t="s">
        <v>63</v>
      </c>
      <c r="O408" s="6" t="s">
        <v>62</v>
      </c>
      <c r="P408" s="6" t="s">
        <v>69</v>
      </c>
      <c r="Q408" s="7"/>
      <c r="R408" s="9" t="s">
        <v>9255</v>
      </c>
      <c r="S408" s="9" t="s">
        <v>9244</v>
      </c>
      <c r="T408" s="9" t="s">
        <v>9245</v>
      </c>
      <c r="U408" s="9" t="s">
        <v>9256</v>
      </c>
      <c r="V408" s="9" t="s">
        <v>8501</v>
      </c>
      <c r="W408" s="4"/>
      <c r="AI408" s="4"/>
      <c r="AJ408" s="4"/>
      <c r="AK408" s="4"/>
    </row>
    <row r="409" spans="1:37" x14ac:dyDescent="0.2">
      <c r="A409" s="6" t="s">
        <v>3230</v>
      </c>
      <c r="B409" s="7" t="str">
        <f>VLOOKUP(Table36[[#This Row],[Full Name]], [1]!all_people5[#Data], 53, 0)</f>
        <v>Jackson</v>
      </c>
      <c r="C409" s="8" t="s">
        <v>3231</v>
      </c>
      <c r="D409" s="8" t="s">
        <v>2581</v>
      </c>
      <c r="E409" s="8" t="s">
        <v>464</v>
      </c>
      <c r="F409" s="8" t="s">
        <v>408</v>
      </c>
      <c r="G409" s="8" t="s">
        <v>526</v>
      </c>
      <c r="H409" s="8" t="s">
        <v>9241</v>
      </c>
      <c r="I409" s="7" t="str">
        <f>VLOOKUP(Table36[[#This Row],[Reports to Person]], [1]!all_people[#All], 2, 0)</f>
        <v>476544380</v>
      </c>
      <c r="J409" s="8" t="s">
        <v>9242</v>
      </c>
      <c r="K409" s="8" t="str">
        <f>VLOOKUP(Table36[[#This Row],[Works for Corrected Majority]],[1]!Table1[#Data],2,0)</f>
        <v>476549198</v>
      </c>
      <c r="L409" s="8" t="s">
        <v>9242</v>
      </c>
      <c r="M409" s="7" t="str">
        <f>VLOOKUP(Table36[[#This Row],[Works for Group -OLD]], [1]!all_groups[#All], 2, 0)</f>
        <v>476549198</v>
      </c>
      <c r="N409" s="6" t="s">
        <v>63</v>
      </c>
      <c r="O409" s="6" t="s">
        <v>62</v>
      </c>
      <c r="P409" s="6" t="s">
        <v>69</v>
      </c>
      <c r="Q409" s="7"/>
      <c r="R409" s="9" t="s">
        <v>9257</v>
      </c>
      <c r="S409" s="9" t="s">
        <v>9244</v>
      </c>
      <c r="T409" s="9" t="s">
        <v>9245</v>
      </c>
      <c r="U409" s="9" t="s">
        <v>8572</v>
      </c>
      <c r="V409" s="9" t="s">
        <v>8501</v>
      </c>
      <c r="W409" s="4"/>
      <c r="AI409" s="4"/>
      <c r="AJ409" s="4"/>
      <c r="AK409" s="4"/>
    </row>
    <row r="410" spans="1:37" x14ac:dyDescent="0.2">
      <c r="A410" s="6" t="s">
        <v>701</v>
      </c>
      <c r="B410" s="7" t="e">
        <f>VLOOKUP(Table36[[#This Row],[Full Name]], [1]!all_people5[#Data], 53, 0)</f>
        <v>#N/A</v>
      </c>
      <c r="C410" s="8" t="s">
        <v>702</v>
      </c>
      <c r="D410" s="8" t="s">
        <v>703</v>
      </c>
      <c r="E410" s="8" t="s">
        <v>704</v>
      </c>
      <c r="F410" s="8" t="s">
        <v>408</v>
      </c>
      <c r="G410" s="8" t="s">
        <v>526</v>
      </c>
      <c r="H410" s="8" t="s">
        <v>9241</v>
      </c>
      <c r="I410" s="7" t="str">
        <f>VLOOKUP(Table36[[#This Row],[Reports to Person]], [1]!all_people[#All], 2, 0)</f>
        <v>476544380</v>
      </c>
      <c r="J410" s="8" t="s">
        <v>9242</v>
      </c>
      <c r="K410" s="8" t="str">
        <f>VLOOKUP(Table36[[#This Row],[Works for Corrected Majority]],[1]!Table1[#Data],2,0)</f>
        <v>476549198</v>
      </c>
      <c r="L410" s="8" t="s">
        <v>9242</v>
      </c>
      <c r="M410" s="7" t="str">
        <f>VLOOKUP(Table36[[#This Row],[Works for Group -OLD]], [1]!all_groups[#All], 2, 0)</f>
        <v>476549198</v>
      </c>
      <c r="N410" s="6" t="s">
        <v>63</v>
      </c>
      <c r="O410" s="6" t="s">
        <v>62</v>
      </c>
      <c r="P410" s="6" t="s">
        <v>69</v>
      </c>
      <c r="Q410" s="7"/>
      <c r="R410" s="9" t="s">
        <v>9258</v>
      </c>
      <c r="S410" s="9" t="s">
        <v>9244</v>
      </c>
      <c r="T410" s="9" t="s">
        <v>9245</v>
      </c>
      <c r="U410" s="9" t="s">
        <v>9259</v>
      </c>
      <c r="V410" s="9" t="s">
        <v>8501</v>
      </c>
      <c r="W410" s="4"/>
      <c r="AI410" s="4"/>
      <c r="AJ410" s="4"/>
      <c r="AK410" s="4"/>
    </row>
    <row r="411" spans="1:37" x14ac:dyDescent="0.2">
      <c r="A411" s="6" t="s">
        <v>695</v>
      </c>
      <c r="B411" s="7" t="e">
        <f>VLOOKUP(Table36[[#This Row],[Full Name]], [1]!all_people5[#Data], 53, 0)</f>
        <v>#N/A</v>
      </c>
      <c r="C411" s="8" t="s">
        <v>696</v>
      </c>
      <c r="D411" s="8" t="s">
        <v>697</v>
      </c>
      <c r="E411" s="8" t="s">
        <v>698</v>
      </c>
      <c r="F411" s="8" t="s">
        <v>408</v>
      </c>
      <c r="G411" s="8" t="s">
        <v>526</v>
      </c>
      <c r="H411" s="8" t="s">
        <v>9241</v>
      </c>
      <c r="I411" s="7" t="str">
        <f>VLOOKUP(Table36[[#This Row],[Reports to Person]], [1]!all_people[#All], 2, 0)</f>
        <v>476544380</v>
      </c>
      <c r="J411" s="8" t="s">
        <v>9242</v>
      </c>
      <c r="K411" s="8" t="str">
        <f>VLOOKUP(Table36[[#This Row],[Works for Corrected Majority]],[1]!Table1[#Data],2,0)</f>
        <v>476549198</v>
      </c>
      <c r="L411" s="8" t="s">
        <v>9242</v>
      </c>
      <c r="M411" s="7" t="str">
        <f>VLOOKUP(Table36[[#This Row],[Works for Group -OLD]], [1]!all_groups[#All], 2, 0)</f>
        <v>476549198</v>
      </c>
      <c r="N411" s="6" t="s">
        <v>63</v>
      </c>
      <c r="O411" s="6" t="s">
        <v>62</v>
      </c>
      <c r="P411" s="6" t="s">
        <v>69</v>
      </c>
      <c r="Q411" s="7"/>
      <c r="R411" s="9" t="s">
        <v>9260</v>
      </c>
      <c r="S411" s="9" t="s">
        <v>9244</v>
      </c>
      <c r="T411" s="9" t="s">
        <v>9245</v>
      </c>
      <c r="U411" s="9" t="s">
        <v>8538</v>
      </c>
      <c r="V411" s="9" t="s">
        <v>8501</v>
      </c>
      <c r="W411" s="4"/>
      <c r="AI411" s="4"/>
      <c r="AJ411" s="4"/>
      <c r="AK411" s="4"/>
    </row>
    <row r="412" spans="1:37" x14ac:dyDescent="0.2">
      <c r="A412" s="6" t="s">
        <v>6744</v>
      </c>
      <c r="B412" s="7" t="str">
        <f>VLOOKUP(Table36[[#This Row],[Full Name]], [1]!all_people5[#Data], 53, 0)</f>
        <v>Usher</v>
      </c>
      <c r="C412" s="8" t="s">
        <v>6745</v>
      </c>
      <c r="D412" s="8" t="s">
        <v>6746</v>
      </c>
      <c r="E412" s="8" t="s">
        <v>426</v>
      </c>
      <c r="F412" s="8" t="s">
        <v>408</v>
      </c>
      <c r="G412" s="8" t="s">
        <v>526</v>
      </c>
      <c r="H412" s="8" t="s">
        <v>9261</v>
      </c>
      <c r="I412" s="7" t="str">
        <f>VLOOKUP(Table36[[#This Row],[Reports to Person]], [1]!all_people[#All], 2, 0)</f>
        <v>476545311</v>
      </c>
      <c r="J412" s="8" t="s">
        <v>9262</v>
      </c>
      <c r="K412" s="8" t="str">
        <f>VLOOKUP(Table36[[#This Row],[Works for Corrected Majority]],[1]!Table1[#Data],2,0)</f>
        <v>476549686</v>
      </c>
      <c r="L412" s="8" t="s">
        <v>9262</v>
      </c>
      <c r="M412" s="7" t="str">
        <f>VLOOKUP(Table36[[#This Row],[Works for Group -OLD]], [1]!all_groups[#All], 2, 0)</f>
        <v>476549686</v>
      </c>
      <c r="N412" s="6" t="s">
        <v>63</v>
      </c>
      <c r="O412" s="6" t="s">
        <v>62</v>
      </c>
      <c r="P412" s="6" t="s">
        <v>69</v>
      </c>
      <c r="Q412" s="7"/>
      <c r="R412" s="9" t="s">
        <v>9263</v>
      </c>
      <c r="S412" s="9" t="s">
        <v>9264</v>
      </c>
      <c r="T412" s="9" t="s">
        <v>8509</v>
      </c>
      <c r="U412" s="9" t="s">
        <v>8549</v>
      </c>
      <c r="V412" s="9" t="s">
        <v>8501</v>
      </c>
      <c r="W412" s="4"/>
      <c r="AI412" s="4"/>
      <c r="AJ412" s="4"/>
      <c r="AK412" s="4"/>
    </row>
    <row r="413" spans="1:37" x14ac:dyDescent="0.2">
      <c r="A413" s="6" t="s">
        <v>6729</v>
      </c>
      <c r="B413" s="7" t="str">
        <f>VLOOKUP(Table36[[#This Row],[Full Name]], [1]!all_people5[#Data], 53, 0)</f>
        <v>Burke</v>
      </c>
      <c r="C413" s="8" t="s">
        <v>6730</v>
      </c>
      <c r="D413" s="8" t="s">
        <v>261</v>
      </c>
      <c r="E413" s="8" t="s">
        <v>440</v>
      </c>
      <c r="F413" s="8" t="s">
        <v>408</v>
      </c>
      <c r="G413" s="8" t="s">
        <v>407</v>
      </c>
      <c r="H413" s="8" t="s">
        <v>9261</v>
      </c>
      <c r="I413" s="7" t="str">
        <f>VLOOKUP(Table36[[#This Row],[Reports to Person]], [1]!all_people[#All], 2, 0)</f>
        <v>476545311</v>
      </c>
      <c r="J413" s="8" t="s">
        <v>9262</v>
      </c>
      <c r="K413" s="8" t="str">
        <f>VLOOKUP(Table36[[#This Row],[Works for Corrected Majority]],[1]!Table1[#Data],2,0)</f>
        <v>476549686</v>
      </c>
      <c r="L413" s="8" t="s">
        <v>9262</v>
      </c>
      <c r="M413" s="7" t="str">
        <f>VLOOKUP(Table36[[#This Row],[Works for Group -OLD]], [1]!all_groups[#All], 2, 0)</f>
        <v>476549686</v>
      </c>
      <c r="N413" s="6" t="s">
        <v>63</v>
      </c>
      <c r="O413" s="6" t="s">
        <v>62</v>
      </c>
      <c r="P413" s="6" t="s">
        <v>69</v>
      </c>
      <c r="Q413" s="7"/>
      <c r="R413" s="9" t="s">
        <v>9265</v>
      </c>
      <c r="S413" s="9" t="s">
        <v>9264</v>
      </c>
      <c r="T413" s="9" t="s">
        <v>8512</v>
      </c>
      <c r="U413" s="9" t="s">
        <v>8590</v>
      </c>
      <c r="V413" s="9" t="s">
        <v>8501</v>
      </c>
      <c r="W413" s="4"/>
      <c r="AI413" s="4"/>
      <c r="AJ413" s="4"/>
      <c r="AK413" s="4"/>
    </row>
    <row r="414" spans="1:37" x14ac:dyDescent="0.2">
      <c r="A414" s="6" t="s">
        <v>2558</v>
      </c>
      <c r="B414" s="7" t="str">
        <f>VLOOKUP(Table36[[#This Row],[Full Name]], [1]!all_people5[#Data], 53, 0)</f>
        <v>Gresham</v>
      </c>
      <c r="C414" s="8" t="s">
        <v>2559</v>
      </c>
      <c r="D414" s="8" t="s">
        <v>2560</v>
      </c>
      <c r="E414" s="8" t="s">
        <v>2561</v>
      </c>
      <c r="F414" s="8" t="s">
        <v>408</v>
      </c>
      <c r="G414" s="8" t="s">
        <v>526</v>
      </c>
      <c r="H414" s="8" t="s">
        <v>9261</v>
      </c>
      <c r="I414" s="7" t="str">
        <f>VLOOKUP(Table36[[#This Row],[Reports to Person]], [1]!all_people[#All], 2, 0)</f>
        <v>476545311</v>
      </c>
      <c r="J414" s="8" t="s">
        <v>9262</v>
      </c>
      <c r="K414" s="8" t="str">
        <f>VLOOKUP(Table36[[#This Row],[Works for Corrected Majority]],[1]!Table1[#Data],2,0)</f>
        <v>476549686</v>
      </c>
      <c r="L414" s="8" t="s">
        <v>9262</v>
      </c>
      <c r="M414" s="7" t="str">
        <f>VLOOKUP(Table36[[#This Row],[Works for Group -OLD]], [1]!all_groups[#All], 2, 0)</f>
        <v>476549686</v>
      </c>
      <c r="N414" s="6" t="s">
        <v>63</v>
      </c>
      <c r="O414" s="6" t="s">
        <v>62</v>
      </c>
      <c r="P414" s="6" t="s">
        <v>69</v>
      </c>
      <c r="Q414" s="7"/>
      <c r="R414" s="9" t="s">
        <v>9266</v>
      </c>
      <c r="S414" s="9" t="s">
        <v>9264</v>
      </c>
      <c r="T414" s="9" t="s">
        <v>8509</v>
      </c>
      <c r="U414" s="9" t="s">
        <v>9267</v>
      </c>
      <c r="V414" s="9" t="s">
        <v>8501</v>
      </c>
      <c r="W414" s="4"/>
      <c r="AI414" s="4"/>
      <c r="AJ414" s="4"/>
      <c r="AK414" s="4"/>
    </row>
    <row r="415" spans="1:37" x14ac:dyDescent="0.2">
      <c r="A415" s="6" t="s">
        <v>7315</v>
      </c>
      <c r="B415" s="7" t="str">
        <f>VLOOKUP(Table36[[#This Row],[Full Name]], [1]!all_people5[#Data], 53, 0)</f>
        <v>Flagg</v>
      </c>
      <c r="C415" s="8" t="s">
        <v>7316</v>
      </c>
      <c r="D415" s="8" t="s">
        <v>7317</v>
      </c>
      <c r="E415" s="8" t="s">
        <v>624</v>
      </c>
      <c r="F415" s="8" t="s">
        <v>408</v>
      </c>
      <c r="G415" s="8" t="s">
        <v>526</v>
      </c>
      <c r="H415" s="8" t="s">
        <v>9261</v>
      </c>
      <c r="I415" s="7" t="str">
        <f>VLOOKUP(Table36[[#This Row],[Reports to Person]], [1]!all_people[#All], 2, 0)</f>
        <v>476545311</v>
      </c>
      <c r="J415" s="8" t="s">
        <v>9262</v>
      </c>
      <c r="K415" s="8" t="str">
        <f>VLOOKUP(Table36[[#This Row],[Works for Corrected Majority]],[1]!Table1[#Data],2,0)</f>
        <v>476549686</v>
      </c>
      <c r="L415" s="8" t="s">
        <v>9262</v>
      </c>
      <c r="M415" s="7" t="str">
        <f>VLOOKUP(Table36[[#This Row],[Works for Group -OLD]], [1]!all_groups[#All], 2, 0)</f>
        <v>476549686</v>
      </c>
      <c r="N415" s="6" t="s">
        <v>63</v>
      </c>
      <c r="O415" s="6" t="s">
        <v>62</v>
      </c>
      <c r="P415" s="6" t="s">
        <v>69</v>
      </c>
      <c r="Q415" s="7"/>
      <c r="R415" s="9" t="s">
        <v>9268</v>
      </c>
      <c r="S415" s="9" t="s">
        <v>9264</v>
      </c>
      <c r="T415" s="9" t="s">
        <v>8509</v>
      </c>
      <c r="U415" s="9" t="s">
        <v>8606</v>
      </c>
      <c r="V415" s="9" t="s">
        <v>8501</v>
      </c>
      <c r="W415" s="4"/>
      <c r="AI415" s="4"/>
      <c r="AJ415" s="4"/>
      <c r="AK415" s="4"/>
    </row>
    <row r="416" spans="1:37" x14ac:dyDescent="0.2">
      <c r="A416" s="6" t="s">
        <v>2943</v>
      </c>
      <c r="B416" s="7" t="str">
        <f>VLOOKUP(Table36[[#This Row],[Full Name]], [1]!all_people5[#Data], 53, 0)</f>
        <v>Grunewald</v>
      </c>
      <c r="C416" s="8" t="s">
        <v>2944</v>
      </c>
      <c r="D416" s="8" t="s">
        <v>2945</v>
      </c>
      <c r="E416" s="8" t="s">
        <v>1928</v>
      </c>
      <c r="F416" s="8" t="s">
        <v>408</v>
      </c>
      <c r="G416" s="8" t="s">
        <v>526</v>
      </c>
      <c r="H416" s="8" t="s">
        <v>9261</v>
      </c>
      <c r="I416" s="7" t="str">
        <f>VLOOKUP(Table36[[#This Row],[Reports to Person]], [1]!all_people[#All], 2, 0)</f>
        <v>476545311</v>
      </c>
      <c r="J416" s="8" t="s">
        <v>9262</v>
      </c>
      <c r="K416" s="8" t="str">
        <f>VLOOKUP(Table36[[#This Row],[Works for Corrected Majority]],[1]!Table1[#Data],2,0)</f>
        <v>476549686</v>
      </c>
      <c r="L416" s="8" t="s">
        <v>9262</v>
      </c>
      <c r="M416" s="7" t="str">
        <f>VLOOKUP(Table36[[#This Row],[Works for Group -OLD]], [1]!all_groups[#All], 2, 0)</f>
        <v>476549686</v>
      </c>
      <c r="N416" s="6" t="s">
        <v>63</v>
      </c>
      <c r="O416" s="6" t="s">
        <v>62</v>
      </c>
      <c r="P416" s="6" t="s">
        <v>69</v>
      </c>
      <c r="Q416" s="7"/>
      <c r="R416" s="9" t="s">
        <v>9269</v>
      </c>
      <c r="S416" s="9" t="s">
        <v>9264</v>
      </c>
      <c r="T416" s="9" t="s">
        <v>8509</v>
      </c>
      <c r="U416" s="9" t="s">
        <v>9270</v>
      </c>
      <c r="V416" s="9" t="s">
        <v>8501</v>
      </c>
      <c r="W416" s="4"/>
      <c r="AI416" s="4"/>
      <c r="AJ416" s="4"/>
      <c r="AK416" s="4"/>
    </row>
    <row r="417" spans="1:37" x14ac:dyDescent="0.2">
      <c r="A417" s="6" t="s">
        <v>2552</v>
      </c>
      <c r="B417" s="7" t="str">
        <f>VLOOKUP(Table36[[#This Row],[Full Name]], [1]!all_people5[#Data], 53, 0)</f>
        <v>Van Itallie</v>
      </c>
      <c r="C417" s="8" t="s">
        <v>2553</v>
      </c>
      <c r="D417" s="8" t="s">
        <v>2554</v>
      </c>
      <c r="E417" s="8" t="s">
        <v>2555</v>
      </c>
      <c r="F417" s="8" t="s">
        <v>408</v>
      </c>
      <c r="G417" s="8" t="s">
        <v>526</v>
      </c>
      <c r="H417" s="8" t="s">
        <v>9261</v>
      </c>
      <c r="I417" s="7" t="str">
        <f>VLOOKUP(Table36[[#This Row],[Reports to Person]], [1]!all_people[#All], 2, 0)</f>
        <v>476545311</v>
      </c>
      <c r="J417" s="8" t="s">
        <v>9262</v>
      </c>
      <c r="K417" s="8" t="str">
        <f>VLOOKUP(Table36[[#This Row],[Works for Corrected Majority]],[1]!Table1[#Data],2,0)</f>
        <v>476549686</v>
      </c>
      <c r="L417" s="8" t="s">
        <v>9262</v>
      </c>
      <c r="M417" s="7" t="str">
        <f>VLOOKUP(Table36[[#This Row],[Works for Group -OLD]], [1]!all_groups[#All], 2, 0)</f>
        <v>476549686</v>
      </c>
      <c r="N417" s="6" t="s">
        <v>63</v>
      </c>
      <c r="O417" s="6" t="s">
        <v>62</v>
      </c>
      <c r="P417" s="6" t="s">
        <v>69</v>
      </c>
      <c r="Q417" s="7"/>
      <c r="R417" s="9" t="s">
        <v>9271</v>
      </c>
      <c r="S417" s="9" t="s">
        <v>9264</v>
      </c>
      <c r="T417" s="9" t="s">
        <v>8509</v>
      </c>
      <c r="U417" s="9" t="s">
        <v>9272</v>
      </c>
      <c r="V417" s="9" t="s">
        <v>8501</v>
      </c>
      <c r="W417" s="4"/>
      <c r="AI417" s="4"/>
      <c r="AJ417" s="4"/>
      <c r="AK417" s="4"/>
    </row>
    <row r="418" spans="1:37" x14ac:dyDescent="0.2">
      <c r="A418" s="6" t="s">
        <v>6645</v>
      </c>
      <c r="B418" s="7" t="str">
        <f>VLOOKUP(Table36[[#This Row],[Full Name]], [1]!all_people5[#Data], 53, 0)</f>
        <v>Hart</v>
      </c>
      <c r="C418" s="8" t="s">
        <v>6646</v>
      </c>
      <c r="D418" s="8" t="s">
        <v>6647</v>
      </c>
      <c r="E418" s="8" t="s">
        <v>827</v>
      </c>
      <c r="F418" s="8" t="s">
        <v>408</v>
      </c>
      <c r="G418" s="8" t="s">
        <v>407</v>
      </c>
      <c r="H418" s="8" t="s">
        <v>9261</v>
      </c>
      <c r="I418" s="7" t="str">
        <f>VLOOKUP(Table36[[#This Row],[Reports to Person]], [1]!all_people[#All], 2, 0)</f>
        <v>476545311</v>
      </c>
      <c r="J418" s="8" t="s">
        <v>9262</v>
      </c>
      <c r="K418" s="8" t="str">
        <f>VLOOKUP(Table36[[#This Row],[Works for Corrected Majority]],[1]!Table1[#Data],2,0)</f>
        <v>476549686</v>
      </c>
      <c r="L418" s="8" t="s">
        <v>9262</v>
      </c>
      <c r="M418" s="7" t="str">
        <f>VLOOKUP(Table36[[#This Row],[Works for Group -OLD]], [1]!all_groups[#All], 2, 0)</f>
        <v>476549686</v>
      </c>
      <c r="N418" s="6" t="s">
        <v>63</v>
      </c>
      <c r="O418" s="6" t="s">
        <v>62</v>
      </c>
      <c r="P418" s="6" t="s">
        <v>69</v>
      </c>
      <c r="Q418" s="7"/>
      <c r="R418" s="9" t="s">
        <v>9273</v>
      </c>
      <c r="S418" s="9" t="s">
        <v>9264</v>
      </c>
      <c r="T418" s="9" t="s">
        <v>8512</v>
      </c>
      <c r="U418" s="9" t="s">
        <v>8709</v>
      </c>
      <c r="V418" s="9" t="s">
        <v>8501</v>
      </c>
      <c r="W418" s="4"/>
      <c r="AI418" s="4"/>
      <c r="AJ418" s="4"/>
      <c r="AK418" s="4"/>
    </row>
    <row r="419" spans="1:37" x14ac:dyDescent="0.2">
      <c r="A419" s="6" t="s">
        <v>6627</v>
      </c>
      <c r="B419" s="7" t="str">
        <f>VLOOKUP(Table36[[#This Row],[Full Name]], [1]!all_people5[#Data], 53, 0)</f>
        <v>Hale-stern</v>
      </c>
      <c r="C419" s="8" t="s">
        <v>6628</v>
      </c>
      <c r="D419" s="8" t="s">
        <v>6629</v>
      </c>
      <c r="E419" s="8" t="s">
        <v>2104</v>
      </c>
      <c r="F419" s="8" t="s">
        <v>408</v>
      </c>
      <c r="G419" s="8" t="s">
        <v>526</v>
      </c>
      <c r="H419" s="8" t="s">
        <v>9261</v>
      </c>
      <c r="I419" s="7" t="str">
        <f>VLOOKUP(Table36[[#This Row],[Reports to Person]], [1]!all_people[#All], 2, 0)</f>
        <v>476545311</v>
      </c>
      <c r="J419" s="8" t="s">
        <v>9262</v>
      </c>
      <c r="K419" s="8" t="str">
        <f>VLOOKUP(Table36[[#This Row],[Works for Corrected Majority]],[1]!Table1[#Data],2,0)</f>
        <v>476549686</v>
      </c>
      <c r="L419" s="8" t="s">
        <v>9262</v>
      </c>
      <c r="M419" s="7" t="str">
        <f>VLOOKUP(Table36[[#This Row],[Works for Group -OLD]], [1]!all_groups[#All], 2, 0)</f>
        <v>476549686</v>
      </c>
      <c r="N419" s="6" t="s">
        <v>63</v>
      </c>
      <c r="O419" s="6" t="s">
        <v>62</v>
      </c>
      <c r="P419" s="6" t="s">
        <v>69</v>
      </c>
      <c r="Q419" s="7"/>
      <c r="R419" s="9" t="s">
        <v>9274</v>
      </c>
      <c r="S419" s="9" t="s">
        <v>9264</v>
      </c>
      <c r="T419" s="9" t="s">
        <v>8509</v>
      </c>
      <c r="U419" s="9" t="s">
        <v>8536</v>
      </c>
      <c r="V419" s="9" t="s">
        <v>8501</v>
      </c>
      <c r="W419" s="4"/>
      <c r="AI419" s="4"/>
      <c r="AJ419" s="4"/>
      <c r="AK419" s="4"/>
    </row>
    <row r="420" spans="1:37" x14ac:dyDescent="0.2">
      <c r="A420" s="6" t="s">
        <v>2948</v>
      </c>
      <c r="B420" s="7" t="str">
        <f>VLOOKUP(Table36[[#This Row],[Full Name]], [1]!all_people5[#Data], 53, 0)</f>
        <v>Brennan</v>
      </c>
      <c r="C420" s="8" t="s">
        <v>2949</v>
      </c>
      <c r="D420" s="8" t="s">
        <v>2950</v>
      </c>
      <c r="E420" s="8" t="s">
        <v>2951</v>
      </c>
      <c r="F420" s="8" t="s">
        <v>408</v>
      </c>
      <c r="G420" s="8" t="s">
        <v>526</v>
      </c>
      <c r="H420" s="8" t="s">
        <v>9261</v>
      </c>
      <c r="I420" s="7" t="str">
        <f>VLOOKUP(Table36[[#This Row],[Reports to Person]], [1]!all_people[#All], 2, 0)</f>
        <v>476545311</v>
      </c>
      <c r="J420" s="8" t="s">
        <v>9262</v>
      </c>
      <c r="K420" s="8" t="str">
        <f>VLOOKUP(Table36[[#This Row],[Works for Corrected Majority]],[1]!Table1[#Data],2,0)</f>
        <v>476549686</v>
      </c>
      <c r="L420" s="8" t="s">
        <v>9262</v>
      </c>
      <c r="M420" s="7" t="str">
        <f>VLOOKUP(Table36[[#This Row],[Works for Group -OLD]], [1]!all_groups[#All], 2, 0)</f>
        <v>476549686</v>
      </c>
      <c r="N420" s="6" t="s">
        <v>63</v>
      </c>
      <c r="O420" s="6" t="s">
        <v>62</v>
      </c>
      <c r="P420" s="6" t="s">
        <v>69</v>
      </c>
      <c r="Q420" s="7"/>
      <c r="R420" s="9" t="s">
        <v>9275</v>
      </c>
      <c r="S420" s="9" t="s">
        <v>9264</v>
      </c>
      <c r="T420" s="9" t="s">
        <v>8509</v>
      </c>
      <c r="U420" s="9" t="s">
        <v>9276</v>
      </c>
      <c r="V420" s="9" t="s">
        <v>8501</v>
      </c>
      <c r="W420" s="4"/>
      <c r="AI420" s="4"/>
      <c r="AJ420" s="4"/>
      <c r="AK420" s="4"/>
    </row>
    <row r="421" spans="1:37" x14ac:dyDescent="0.2">
      <c r="A421" s="6" t="s">
        <v>2810</v>
      </c>
      <c r="B421" s="7" t="str">
        <f>VLOOKUP(Table36[[#This Row],[Full Name]], [1]!all_people5[#Data], 53, 0)</f>
        <v>Konev</v>
      </c>
      <c r="C421" s="8" t="s">
        <v>2811</v>
      </c>
      <c r="D421" s="8" t="s">
        <v>2812</v>
      </c>
      <c r="E421" s="8" t="s">
        <v>2813</v>
      </c>
      <c r="F421" s="8" t="s">
        <v>408</v>
      </c>
      <c r="G421" s="8" t="s">
        <v>407</v>
      </c>
      <c r="H421" s="8" t="s">
        <v>9277</v>
      </c>
      <c r="I421" s="7" t="str">
        <f>VLOOKUP(Table36[[#This Row],[Reports to Person]], [1]!all_people[#All], 2, 0)</f>
        <v>476542970</v>
      </c>
      <c r="J421" s="8" t="s">
        <v>9278</v>
      </c>
      <c r="K421" s="8" t="str">
        <f>VLOOKUP(Table36[[#This Row],[Works for Corrected Majority]],[1]!Table1[#Data],2,0)</f>
        <v>558451758</v>
      </c>
      <c r="L421" s="8" t="s">
        <v>9278</v>
      </c>
      <c r="M421" s="7" t="str">
        <f>VLOOKUP(Table36[[#This Row],[Works for Group -OLD]], [1]!all_groups[#All], 2, 0)</f>
        <v>558451758</v>
      </c>
      <c r="N421" s="6" t="s">
        <v>63</v>
      </c>
      <c r="O421" s="6" t="s">
        <v>62</v>
      </c>
      <c r="P421" s="6" t="s">
        <v>69</v>
      </c>
      <c r="Q421" s="7"/>
      <c r="R421" s="9" t="s">
        <v>9279</v>
      </c>
      <c r="S421" s="9" t="s">
        <v>9280</v>
      </c>
      <c r="T421" s="9" t="s">
        <v>8512</v>
      </c>
      <c r="U421" s="9" t="s">
        <v>9066</v>
      </c>
      <c r="V421" s="9" t="s">
        <v>8501</v>
      </c>
      <c r="W421" s="4"/>
      <c r="AI421" s="4"/>
      <c r="AJ421" s="4"/>
      <c r="AK421" s="4"/>
    </row>
    <row r="422" spans="1:37" x14ac:dyDescent="0.2">
      <c r="A422" s="6" t="s">
        <v>3364</v>
      </c>
      <c r="B422" s="7" t="str">
        <f>VLOOKUP(Table36[[#This Row],[Full Name]], [1]!all_people5[#Data], 53, 0)</f>
        <v>Hernandez</v>
      </c>
      <c r="C422" s="8" t="s">
        <v>3365</v>
      </c>
      <c r="D422" s="8" t="s">
        <v>3366</v>
      </c>
      <c r="E422" s="8" t="s">
        <v>3367</v>
      </c>
      <c r="F422" s="8" t="s">
        <v>408</v>
      </c>
      <c r="G422" s="8" t="s">
        <v>526</v>
      </c>
      <c r="H422" s="8" t="s">
        <v>9277</v>
      </c>
      <c r="I422" s="7" t="str">
        <f>VLOOKUP(Table36[[#This Row],[Reports to Person]], [1]!all_people[#All], 2, 0)</f>
        <v>476542970</v>
      </c>
      <c r="J422" s="8" t="s">
        <v>9278</v>
      </c>
      <c r="K422" s="8" t="str">
        <f>VLOOKUP(Table36[[#This Row],[Works for Corrected Majority]],[1]!Table1[#Data],2,0)</f>
        <v>558451758</v>
      </c>
      <c r="L422" s="8" t="s">
        <v>9278</v>
      </c>
      <c r="M422" s="7" t="str">
        <f>VLOOKUP(Table36[[#This Row],[Works for Group -OLD]], [1]!all_groups[#All], 2, 0)</f>
        <v>558451758</v>
      </c>
      <c r="N422" s="6" t="s">
        <v>63</v>
      </c>
      <c r="O422" s="6" t="s">
        <v>62</v>
      </c>
      <c r="P422" s="6" t="s">
        <v>69</v>
      </c>
      <c r="Q422" s="7"/>
      <c r="R422" s="9" t="s">
        <v>9281</v>
      </c>
      <c r="S422" s="9" t="s">
        <v>9280</v>
      </c>
      <c r="T422" s="9" t="s">
        <v>8842</v>
      </c>
      <c r="U422" s="9" t="s">
        <v>9282</v>
      </c>
      <c r="V422" s="9" t="s">
        <v>8501</v>
      </c>
      <c r="W422" s="4"/>
      <c r="AI422" s="4"/>
      <c r="AJ422" s="4"/>
      <c r="AK422" s="4"/>
    </row>
    <row r="423" spans="1:37" x14ac:dyDescent="0.2">
      <c r="A423" s="6" t="s">
        <v>1204</v>
      </c>
      <c r="B423" s="7" t="str">
        <f>VLOOKUP(Table36[[#This Row],[Full Name]], [1]!all_people5[#Data], 53, 0)</f>
        <v>Guerrero</v>
      </c>
      <c r="C423" s="8" t="s">
        <v>1205</v>
      </c>
      <c r="D423" s="8" t="s">
        <v>1206</v>
      </c>
      <c r="E423" s="8" t="s">
        <v>1207</v>
      </c>
      <c r="F423" s="8" t="s">
        <v>408</v>
      </c>
      <c r="G423" s="8" t="s">
        <v>526</v>
      </c>
      <c r="H423" s="8" t="s">
        <v>9277</v>
      </c>
      <c r="I423" s="7" t="str">
        <f>VLOOKUP(Table36[[#This Row],[Reports to Person]], [1]!all_people[#All], 2, 0)</f>
        <v>476542970</v>
      </c>
      <c r="J423" s="8" t="s">
        <v>9278</v>
      </c>
      <c r="K423" s="8" t="str">
        <f>VLOOKUP(Table36[[#This Row],[Works for Corrected Majority]],[1]!Table1[#Data],2,0)</f>
        <v>558451758</v>
      </c>
      <c r="L423" s="8" t="s">
        <v>9278</v>
      </c>
      <c r="M423" s="7" t="str">
        <f>VLOOKUP(Table36[[#This Row],[Works for Group -OLD]], [1]!all_groups[#All], 2, 0)</f>
        <v>558451758</v>
      </c>
      <c r="N423" s="6" t="s">
        <v>63</v>
      </c>
      <c r="O423" s="6" t="s">
        <v>62</v>
      </c>
      <c r="P423" s="6" t="s">
        <v>69</v>
      </c>
      <c r="Q423" s="7"/>
      <c r="R423" s="9" t="s">
        <v>9283</v>
      </c>
      <c r="S423" s="9" t="s">
        <v>9280</v>
      </c>
      <c r="T423" s="9" t="s">
        <v>8842</v>
      </c>
      <c r="U423" s="9" t="s">
        <v>9284</v>
      </c>
      <c r="V423" s="9" t="s">
        <v>8501</v>
      </c>
      <c r="W423" s="4"/>
      <c r="AI423" s="4"/>
      <c r="AJ423" s="4"/>
      <c r="AK423" s="4"/>
    </row>
    <row r="424" spans="1:37" x14ac:dyDescent="0.2">
      <c r="A424" s="6" t="s">
        <v>6427</v>
      </c>
      <c r="B424" s="7" t="str">
        <f>VLOOKUP(Table36[[#This Row],[Full Name]], [1]!all_people5[#Data], 53, 0)</f>
        <v>Bini</v>
      </c>
      <c r="C424" s="8" t="s">
        <v>6428</v>
      </c>
      <c r="D424" s="8" t="s">
        <v>6429</v>
      </c>
      <c r="E424" s="8" t="s">
        <v>710</v>
      </c>
      <c r="F424" s="8" t="s">
        <v>408</v>
      </c>
      <c r="G424" s="8" t="s">
        <v>526</v>
      </c>
      <c r="H424" s="8" t="s">
        <v>9277</v>
      </c>
      <c r="I424" s="7" t="str">
        <f>VLOOKUP(Table36[[#This Row],[Reports to Person]], [1]!all_people[#All], 2, 0)</f>
        <v>476542970</v>
      </c>
      <c r="J424" s="8" t="s">
        <v>9278</v>
      </c>
      <c r="K424" s="8" t="str">
        <f>VLOOKUP(Table36[[#This Row],[Works for Corrected Majority]],[1]!Table1[#Data],2,0)</f>
        <v>558451758</v>
      </c>
      <c r="L424" s="8" t="s">
        <v>9278</v>
      </c>
      <c r="M424" s="7" t="str">
        <f>VLOOKUP(Table36[[#This Row],[Works for Group -OLD]], [1]!all_groups[#All], 2, 0)</f>
        <v>558451758</v>
      </c>
      <c r="N424" s="6" t="s">
        <v>63</v>
      </c>
      <c r="O424" s="6" t="s">
        <v>62</v>
      </c>
      <c r="P424" s="6" t="s">
        <v>69</v>
      </c>
      <c r="Q424" s="7"/>
      <c r="R424" s="9" t="s">
        <v>9285</v>
      </c>
      <c r="S424" s="9" t="s">
        <v>9280</v>
      </c>
      <c r="T424" s="9" t="s">
        <v>8842</v>
      </c>
      <c r="U424" s="9" t="s">
        <v>9173</v>
      </c>
      <c r="V424" s="9" t="s">
        <v>8501</v>
      </c>
      <c r="W424" s="4"/>
      <c r="AI424" s="4"/>
      <c r="AJ424" s="4"/>
      <c r="AK424" s="4"/>
    </row>
    <row r="425" spans="1:37" x14ac:dyDescent="0.2">
      <c r="A425" s="6" t="s">
        <v>6109</v>
      </c>
      <c r="B425" s="7" t="str">
        <f>VLOOKUP(Table36[[#This Row],[Full Name]], [1]!all_people5[#Data], 53, 0)</f>
        <v>Martinez</v>
      </c>
      <c r="C425" s="8" t="s">
        <v>6110</v>
      </c>
      <c r="D425" s="8" t="s">
        <v>207</v>
      </c>
      <c r="E425" s="8" t="s">
        <v>2104</v>
      </c>
      <c r="F425" s="8" t="s">
        <v>408</v>
      </c>
      <c r="G425" s="8" t="s">
        <v>407</v>
      </c>
      <c r="H425" s="8" t="s">
        <v>9277</v>
      </c>
      <c r="I425" s="7" t="str">
        <f>VLOOKUP(Table36[[#This Row],[Reports to Person]], [1]!all_people[#All], 2, 0)</f>
        <v>476542970</v>
      </c>
      <c r="J425" s="8" t="s">
        <v>9278</v>
      </c>
      <c r="K425" s="8" t="str">
        <f>VLOOKUP(Table36[[#This Row],[Works for Corrected Majority]],[1]!Table1[#Data],2,0)</f>
        <v>558451758</v>
      </c>
      <c r="L425" s="8" t="s">
        <v>9278</v>
      </c>
      <c r="M425" s="7" t="str">
        <f>VLOOKUP(Table36[[#This Row],[Works for Group -OLD]], [1]!all_groups[#All], 2, 0)</f>
        <v>558451758</v>
      </c>
      <c r="N425" s="6" t="s">
        <v>63</v>
      </c>
      <c r="O425" s="6" t="s">
        <v>62</v>
      </c>
      <c r="P425" s="6" t="s">
        <v>69</v>
      </c>
      <c r="Q425" s="7"/>
      <c r="R425" s="9" t="s">
        <v>9286</v>
      </c>
      <c r="S425" s="9" t="s">
        <v>9280</v>
      </c>
      <c r="T425" s="9" t="s">
        <v>8512</v>
      </c>
      <c r="U425" s="9" t="s">
        <v>8536</v>
      </c>
      <c r="V425" s="9" t="s">
        <v>8501</v>
      </c>
      <c r="W425" s="4"/>
      <c r="AI425" s="4"/>
      <c r="AJ425" s="4"/>
      <c r="AK425" s="4"/>
    </row>
    <row r="426" spans="1:37" x14ac:dyDescent="0.2">
      <c r="A426" s="6" t="s">
        <v>2428</v>
      </c>
      <c r="B426" s="7" t="str">
        <f>VLOOKUP(Table36[[#This Row],[Full Name]], [1]!all_people5[#Data], 53, 0)</f>
        <v>Shatara</v>
      </c>
      <c r="C426" s="8" t="s">
        <v>2429</v>
      </c>
      <c r="D426" s="8" t="s">
        <v>2430</v>
      </c>
      <c r="E426" s="8" t="s">
        <v>2431</v>
      </c>
      <c r="F426" s="8" t="s">
        <v>408</v>
      </c>
      <c r="G426" s="8" t="s">
        <v>526</v>
      </c>
      <c r="H426" s="8" t="s">
        <v>9277</v>
      </c>
      <c r="I426" s="7" t="str">
        <f>VLOOKUP(Table36[[#This Row],[Reports to Person]], [1]!all_people[#All], 2, 0)</f>
        <v>476542970</v>
      </c>
      <c r="J426" s="8" t="s">
        <v>9278</v>
      </c>
      <c r="K426" s="8" t="str">
        <f>VLOOKUP(Table36[[#This Row],[Works for Corrected Majority]],[1]!Table1[#Data],2,0)</f>
        <v>558451758</v>
      </c>
      <c r="L426" s="8" t="s">
        <v>9278</v>
      </c>
      <c r="M426" s="7" t="str">
        <f>VLOOKUP(Table36[[#This Row],[Works for Group -OLD]], [1]!all_groups[#All], 2, 0)</f>
        <v>558451758</v>
      </c>
      <c r="N426" s="6" t="s">
        <v>63</v>
      </c>
      <c r="O426" s="6" t="s">
        <v>62</v>
      </c>
      <c r="P426" s="6" t="s">
        <v>69</v>
      </c>
      <c r="Q426" s="7"/>
      <c r="R426" s="9" t="s">
        <v>9287</v>
      </c>
      <c r="S426" s="9" t="s">
        <v>9280</v>
      </c>
      <c r="T426" s="9" t="s">
        <v>8842</v>
      </c>
      <c r="U426" s="9" t="s">
        <v>8568</v>
      </c>
      <c r="V426" s="9" t="s">
        <v>8501</v>
      </c>
      <c r="W426" s="4"/>
      <c r="AI426" s="4"/>
      <c r="AJ426" s="4"/>
      <c r="AK426" s="4"/>
    </row>
    <row r="427" spans="1:37" x14ac:dyDescent="0.2">
      <c r="A427" s="6" t="s">
        <v>5053</v>
      </c>
      <c r="B427" s="7" t="str">
        <f>VLOOKUP(Table36[[#This Row],[Full Name]], [1]!all_people5[#Data], 53, 0)</f>
        <v>Zak</v>
      </c>
      <c r="C427" s="8" t="s">
        <v>5054</v>
      </c>
      <c r="D427" s="8" t="s">
        <v>5055</v>
      </c>
      <c r="E427" s="8" t="s">
        <v>2410</v>
      </c>
      <c r="F427" s="8" t="s">
        <v>408</v>
      </c>
      <c r="G427" s="8" t="s">
        <v>526</v>
      </c>
      <c r="H427" s="8" t="s">
        <v>9277</v>
      </c>
      <c r="I427" s="7" t="str">
        <f>VLOOKUP(Table36[[#This Row],[Reports to Person]], [1]!all_people[#All], 2, 0)</f>
        <v>476542970</v>
      </c>
      <c r="J427" s="8" t="s">
        <v>9278</v>
      </c>
      <c r="K427" s="8" t="str">
        <f>VLOOKUP(Table36[[#This Row],[Works for Corrected Majority]],[1]!Table1[#Data],2,0)</f>
        <v>558451758</v>
      </c>
      <c r="L427" s="8" t="s">
        <v>9278</v>
      </c>
      <c r="M427" s="7" t="str">
        <f>VLOOKUP(Table36[[#This Row],[Works for Group -OLD]], [1]!all_groups[#All], 2, 0)</f>
        <v>558451758</v>
      </c>
      <c r="N427" s="6" t="s">
        <v>63</v>
      </c>
      <c r="O427" s="6" t="s">
        <v>62</v>
      </c>
      <c r="P427" s="6" t="s">
        <v>69</v>
      </c>
      <c r="Q427" s="7"/>
      <c r="R427" s="9" t="s">
        <v>9288</v>
      </c>
      <c r="S427" s="9" t="s">
        <v>9280</v>
      </c>
      <c r="T427" s="9" t="s">
        <v>8842</v>
      </c>
      <c r="U427" s="9" t="s">
        <v>9289</v>
      </c>
      <c r="V427" s="9" t="s">
        <v>8501</v>
      </c>
      <c r="W427" s="4"/>
      <c r="AI427" s="4"/>
      <c r="AJ427" s="4"/>
      <c r="AK427" s="4"/>
    </row>
    <row r="428" spans="1:37" x14ac:dyDescent="0.2">
      <c r="A428" s="6" t="s">
        <v>2746</v>
      </c>
      <c r="B428" s="7" t="str">
        <f>VLOOKUP(Table36[[#This Row],[Full Name]], [1]!all_people5[#Data], 53, 0)</f>
        <v>Kappstatter</v>
      </c>
      <c r="C428" s="8" t="s">
        <v>2747</v>
      </c>
      <c r="D428" s="8" t="s">
        <v>2748</v>
      </c>
      <c r="E428" s="8" t="s">
        <v>624</v>
      </c>
      <c r="F428" s="8" t="s">
        <v>408</v>
      </c>
      <c r="G428" s="8" t="s">
        <v>526</v>
      </c>
      <c r="H428" s="8" t="s">
        <v>9277</v>
      </c>
      <c r="I428" s="7" t="str">
        <f>VLOOKUP(Table36[[#This Row],[Reports to Person]], [1]!all_people[#All], 2, 0)</f>
        <v>476542970</v>
      </c>
      <c r="J428" s="8" t="s">
        <v>9278</v>
      </c>
      <c r="K428" s="8" t="str">
        <f>VLOOKUP(Table36[[#This Row],[Works for Corrected Majority]],[1]!Table1[#Data],2,0)</f>
        <v>558451758</v>
      </c>
      <c r="L428" s="8" t="s">
        <v>9278</v>
      </c>
      <c r="M428" s="7" t="str">
        <f>VLOOKUP(Table36[[#This Row],[Works for Group -OLD]], [1]!all_groups[#All], 2, 0)</f>
        <v>558451758</v>
      </c>
      <c r="N428" s="6" t="s">
        <v>63</v>
      </c>
      <c r="O428" s="6" t="s">
        <v>62</v>
      </c>
      <c r="P428" s="6" t="s">
        <v>69</v>
      </c>
      <c r="Q428" s="7"/>
      <c r="R428" s="9" t="s">
        <v>9290</v>
      </c>
      <c r="S428" s="9" t="s">
        <v>9280</v>
      </c>
      <c r="T428" s="9" t="s">
        <v>8842</v>
      </c>
      <c r="U428" s="9" t="s">
        <v>8606</v>
      </c>
      <c r="V428" s="9" t="s">
        <v>8501</v>
      </c>
      <c r="W428" s="4"/>
      <c r="AI428" s="4"/>
      <c r="AJ428" s="4"/>
      <c r="AK428" s="4"/>
    </row>
    <row r="429" spans="1:37" x14ac:dyDescent="0.2">
      <c r="A429" s="6" t="s">
        <v>7824</v>
      </c>
      <c r="B429" s="7" t="str">
        <f>VLOOKUP(Table36[[#This Row],[Full Name]], [1]!all_people5[#Data], 53, 0)</f>
        <v>Gross</v>
      </c>
      <c r="C429" s="8" t="s">
        <v>7825</v>
      </c>
      <c r="D429" s="8" t="s">
        <v>323</v>
      </c>
      <c r="E429" s="8" t="s">
        <v>7826</v>
      </c>
      <c r="F429" s="8" t="s">
        <v>408</v>
      </c>
      <c r="G429" s="8" t="s">
        <v>526</v>
      </c>
      <c r="H429" s="8" t="s">
        <v>9277</v>
      </c>
      <c r="I429" s="7" t="str">
        <f>VLOOKUP(Table36[[#This Row],[Reports to Person]], [1]!all_people[#All], 2, 0)</f>
        <v>476542970</v>
      </c>
      <c r="J429" s="8" t="s">
        <v>9278</v>
      </c>
      <c r="K429" s="8" t="str">
        <f>VLOOKUP(Table36[[#This Row],[Works for Corrected Majority]],[1]!Table1[#Data],2,0)</f>
        <v>558451758</v>
      </c>
      <c r="L429" s="8" t="s">
        <v>9278</v>
      </c>
      <c r="M429" s="7" t="str">
        <f>VLOOKUP(Table36[[#This Row],[Works for Group -OLD]], [1]!all_groups[#All], 2, 0)</f>
        <v>558451758</v>
      </c>
      <c r="N429" s="6" t="s">
        <v>63</v>
      </c>
      <c r="O429" s="6" t="s">
        <v>62</v>
      </c>
      <c r="P429" s="6" t="s">
        <v>69</v>
      </c>
      <c r="Q429" s="7"/>
      <c r="R429" s="9" t="s">
        <v>9291</v>
      </c>
      <c r="S429" s="9" t="s">
        <v>9280</v>
      </c>
      <c r="T429" s="9" t="s">
        <v>8842</v>
      </c>
      <c r="U429" s="9" t="s">
        <v>9292</v>
      </c>
      <c r="V429" s="9" t="s">
        <v>8501</v>
      </c>
      <c r="W429" s="4"/>
      <c r="AI429" s="4"/>
      <c r="AJ429" s="4"/>
      <c r="AK429" s="4"/>
    </row>
    <row r="430" spans="1:37" x14ac:dyDescent="0.2">
      <c r="A430" s="6" t="s">
        <v>689</v>
      </c>
      <c r="B430" s="7" t="e">
        <f>VLOOKUP(Table36[[#This Row],[Full Name]], [1]!all_people5[#Data], 53, 0)</f>
        <v>#N/A</v>
      </c>
      <c r="C430" s="8" t="s">
        <v>690</v>
      </c>
      <c r="D430" s="8" t="s">
        <v>425</v>
      </c>
      <c r="E430" s="8" t="s">
        <v>521</v>
      </c>
      <c r="F430" s="8" t="s">
        <v>408</v>
      </c>
      <c r="G430" s="8" t="s">
        <v>526</v>
      </c>
      <c r="H430" s="8" t="s">
        <v>9277</v>
      </c>
      <c r="I430" s="7" t="str">
        <f>VLOOKUP(Table36[[#This Row],[Reports to Person]], [1]!all_people[#All], 2, 0)</f>
        <v>476542970</v>
      </c>
      <c r="J430" s="8" t="s">
        <v>9278</v>
      </c>
      <c r="K430" s="8" t="str">
        <f>VLOOKUP(Table36[[#This Row],[Works for Corrected Majority]],[1]!Table1[#Data],2,0)</f>
        <v>558451758</v>
      </c>
      <c r="L430" s="8" t="s">
        <v>9278</v>
      </c>
      <c r="M430" s="7" t="str">
        <f>VLOOKUP(Table36[[#This Row],[Works for Group -OLD]], [1]!all_groups[#All], 2, 0)</f>
        <v>558451758</v>
      </c>
      <c r="N430" s="6" t="s">
        <v>63</v>
      </c>
      <c r="O430" s="6" t="s">
        <v>62</v>
      </c>
      <c r="P430" s="6" t="s">
        <v>69</v>
      </c>
      <c r="Q430" s="7"/>
      <c r="R430" s="9" t="s">
        <v>9293</v>
      </c>
      <c r="S430" s="9" t="s">
        <v>9280</v>
      </c>
      <c r="T430" s="9" t="s">
        <v>8842</v>
      </c>
      <c r="U430" s="9" t="s">
        <v>8507</v>
      </c>
      <c r="V430" s="9" t="s">
        <v>8501</v>
      </c>
      <c r="W430" s="4"/>
      <c r="AI430" s="4"/>
      <c r="AJ430" s="4"/>
      <c r="AK430" s="4"/>
    </row>
    <row r="431" spans="1:37" x14ac:dyDescent="0.2">
      <c r="A431" s="6" t="s">
        <v>684</v>
      </c>
      <c r="B431" s="7" t="e">
        <f>VLOOKUP(Table36[[#This Row],[Full Name]], [1]!all_people5[#Data], 53, 0)</f>
        <v>#N/A</v>
      </c>
      <c r="C431" s="8" t="s">
        <v>685</v>
      </c>
      <c r="D431" s="8" t="s">
        <v>686</v>
      </c>
      <c r="E431" s="8" t="s">
        <v>599</v>
      </c>
      <c r="F431" s="8" t="s">
        <v>408</v>
      </c>
      <c r="G431" s="8" t="s">
        <v>526</v>
      </c>
      <c r="H431" s="8" t="s">
        <v>9277</v>
      </c>
      <c r="I431" s="7" t="str">
        <f>VLOOKUP(Table36[[#This Row],[Reports to Person]], [1]!all_people[#All], 2, 0)</f>
        <v>476542970</v>
      </c>
      <c r="J431" s="8" t="s">
        <v>9278</v>
      </c>
      <c r="K431" s="8" t="str">
        <f>VLOOKUP(Table36[[#This Row],[Works for Corrected Majority]],[1]!Table1[#Data],2,0)</f>
        <v>558451758</v>
      </c>
      <c r="L431" s="8" t="s">
        <v>9278</v>
      </c>
      <c r="M431" s="7" t="str">
        <f>VLOOKUP(Table36[[#This Row],[Works for Group -OLD]], [1]!all_groups[#All], 2, 0)</f>
        <v>558451758</v>
      </c>
      <c r="N431" s="6" t="s">
        <v>63</v>
      </c>
      <c r="O431" s="6" t="s">
        <v>62</v>
      </c>
      <c r="P431" s="6" t="s">
        <v>69</v>
      </c>
      <c r="Q431" s="7"/>
      <c r="R431" s="9" t="s">
        <v>9294</v>
      </c>
      <c r="S431" s="9" t="s">
        <v>9280</v>
      </c>
      <c r="T431" s="9" t="s">
        <v>8842</v>
      </c>
      <c r="U431" s="9" t="s">
        <v>8621</v>
      </c>
      <c r="V431" s="9" t="s">
        <v>8501</v>
      </c>
      <c r="W431" s="4"/>
      <c r="AI431" s="4"/>
      <c r="AJ431" s="4"/>
      <c r="AK431" s="4"/>
    </row>
    <row r="432" spans="1:37" x14ac:dyDescent="0.2">
      <c r="A432" s="6" t="s">
        <v>679</v>
      </c>
      <c r="B432" s="7" t="e">
        <f>VLOOKUP(Table36[[#This Row],[Full Name]], [1]!all_people5[#Data], 53, 0)</f>
        <v>#N/A</v>
      </c>
      <c r="C432" s="8" t="s">
        <v>680</v>
      </c>
      <c r="D432" s="8" t="s">
        <v>681</v>
      </c>
      <c r="E432" s="8" t="s">
        <v>513</v>
      </c>
      <c r="F432" s="8" t="s">
        <v>408</v>
      </c>
      <c r="G432" s="8" t="s">
        <v>526</v>
      </c>
      <c r="H432" s="8" t="s">
        <v>9277</v>
      </c>
      <c r="I432" s="7" t="str">
        <f>VLOOKUP(Table36[[#This Row],[Reports to Person]], [1]!all_people[#All], 2, 0)</f>
        <v>476542970</v>
      </c>
      <c r="J432" s="8" t="s">
        <v>9278</v>
      </c>
      <c r="K432" s="8" t="str">
        <f>VLOOKUP(Table36[[#This Row],[Works for Corrected Majority]],[1]!Table1[#Data],2,0)</f>
        <v>558451758</v>
      </c>
      <c r="L432" s="8" t="s">
        <v>9278</v>
      </c>
      <c r="M432" s="7" t="str">
        <f>VLOOKUP(Table36[[#This Row],[Works for Group -OLD]], [1]!all_groups[#All], 2, 0)</f>
        <v>558451758</v>
      </c>
      <c r="N432" s="6" t="s">
        <v>63</v>
      </c>
      <c r="O432" s="6" t="s">
        <v>62</v>
      </c>
      <c r="P432" s="6" t="s">
        <v>69</v>
      </c>
      <c r="Q432" s="7"/>
      <c r="R432" s="9" t="s">
        <v>9295</v>
      </c>
      <c r="S432" s="9" t="s">
        <v>9280</v>
      </c>
      <c r="T432" s="9" t="s">
        <v>8842</v>
      </c>
      <c r="U432" s="9" t="s">
        <v>8570</v>
      </c>
      <c r="V432" s="9" t="s">
        <v>8501</v>
      </c>
      <c r="W432" s="4"/>
      <c r="AI432" s="4"/>
      <c r="AJ432" s="4"/>
      <c r="AK432" s="4"/>
    </row>
    <row r="433" spans="1:37" x14ac:dyDescent="0.2">
      <c r="A433" s="6" t="s">
        <v>673</v>
      </c>
      <c r="B433" s="7" t="e">
        <f>VLOOKUP(Table36[[#This Row],[Full Name]], [1]!all_people5[#Data], 53, 0)</f>
        <v>#N/A</v>
      </c>
      <c r="C433" s="8" t="s">
        <v>674</v>
      </c>
      <c r="D433" s="8" t="s">
        <v>675</v>
      </c>
      <c r="E433" s="8" t="s">
        <v>676</v>
      </c>
      <c r="F433" s="8" t="s">
        <v>408</v>
      </c>
      <c r="G433" s="8" t="s">
        <v>526</v>
      </c>
      <c r="H433" s="8" t="s">
        <v>9277</v>
      </c>
      <c r="I433" s="7" t="str">
        <f>VLOOKUP(Table36[[#This Row],[Reports to Person]], [1]!all_people[#All], 2, 0)</f>
        <v>476542970</v>
      </c>
      <c r="J433" s="8" t="s">
        <v>9278</v>
      </c>
      <c r="K433" s="8" t="str">
        <f>VLOOKUP(Table36[[#This Row],[Works for Corrected Majority]],[1]!Table1[#Data],2,0)</f>
        <v>558451758</v>
      </c>
      <c r="L433" s="8" t="s">
        <v>9278</v>
      </c>
      <c r="M433" s="7" t="str">
        <f>VLOOKUP(Table36[[#This Row],[Works for Group -OLD]], [1]!all_groups[#All], 2, 0)</f>
        <v>558451758</v>
      </c>
      <c r="N433" s="6" t="s">
        <v>63</v>
      </c>
      <c r="O433" s="6" t="s">
        <v>62</v>
      </c>
      <c r="P433" s="6" t="s">
        <v>69</v>
      </c>
      <c r="Q433" s="7"/>
      <c r="R433" s="9" t="s">
        <v>9296</v>
      </c>
      <c r="S433" s="9" t="s">
        <v>9280</v>
      </c>
      <c r="T433" s="9" t="s">
        <v>8842</v>
      </c>
      <c r="U433" s="9" t="s">
        <v>8656</v>
      </c>
      <c r="V433" s="9" t="s">
        <v>8501</v>
      </c>
      <c r="W433" s="4"/>
      <c r="AI433" s="4"/>
      <c r="AJ433" s="4"/>
      <c r="AK433" s="4"/>
    </row>
    <row r="434" spans="1:37" s="15" customFormat="1" x14ac:dyDescent="0.2">
      <c r="A434" s="10" t="s">
        <v>3235</v>
      </c>
      <c r="B434" s="11" t="str">
        <f>VLOOKUP(Table36[[#This Row],[Full Name]], [1]!all_people5[#Data], 53, 0)</f>
        <v>Vasquez</v>
      </c>
      <c r="C434" s="12" t="s">
        <v>3236</v>
      </c>
      <c r="D434" s="12" t="s">
        <v>3237</v>
      </c>
      <c r="E434" s="12" t="s">
        <v>426</v>
      </c>
      <c r="F434" s="12" t="s">
        <v>64</v>
      </c>
      <c r="G434" s="12"/>
      <c r="H434" s="12"/>
      <c r="I434" s="11"/>
      <c r="J434" s="12" t="s">
        <v>1043</v>
      </c>
      <c r="K434" s="12" t="str">
        <f>VLOOKUP(Table36[[#This Row],[Works for Corrected Majority]],[1]!Table1[#Data],2,0)</f>
        <v>476549329</v>
      </c>
      <c r="L434" s="12" t="s">
        <v>9297</v>
      </c>
      <c r="M434" s="11" t="str">
        <f>VLOOKUP(Table36[[#This Row],[Works for Group -OLD]], [1]!all_groups[#All], 2, 0)</f>
        <v>476549329</v>
      </c>
      <c r="N434" s="10" t="s">
        <v>63</v>
      </c>
      <c r="O434" s="10" t="s">
        <v>62</v>
      </c>
      <c r="P434" s="10" t="s">
        <v>69</v>
      </c>
      <c r="Q434" s="11"/>
      <c r="R434" s="13" t="s">
        <v>9298</v>
      </c>
      <c r="S434" s="13" t="s">
        <v>9299</v>
      </c>
      <c r="T434" s="13" t="s">
        <v>8512</v>
      </c>
      <c r="U434" s="13" t="s">
        <v>8549</v>
      </c>
      <c r="V434" s="13" t="s">
        <v>8501</v>
      </c>
      <c r="W434" s="14"/>
      <c r="AI434" s="14"/>
      <c r="AJ434" s="14"/>
      <c r="AK434" s="14"/>
    </row>
    <row r="435" spans="1:37" s="15" customFormat="1" x14ac:dyDescent="0.2">
      <c r="A435" s="10" t="s">
        <v>5716</v>
      </c>
      <c r="B435" s="11" t="str">
        <f>VLOOKUP(Table36[[#This Row],[Full Name]], [1]!all_people5[#Data], 53, 0)</f>
        <v>Smith</v>
      </c>
      <c r="C435" s="12" t="s">
        <v>5717</v>
      </c>
      <c r="D435" s="12" t="s">
        <v>2576</v>
      </c>
      <c r="E435" s="12" t="s">
        <v>5718</v>
      </c>
      <c r="F435" s="12" t="s">
        <v>64</v>
      </c>
      <c r="G435" s="12"/>
      <c r="H435" s="12"/>
      <c r="I435" s="11"/>
      <c r="J435" s="12" t="s">
        <v>1043</v>
      </c>
      <c r="K435" s="12" t="str">
        <f>VLOOKUP(Table36[[#This Row],[Works for Corrected Majority]],[1]!Table1[#Data],2,0)</f>
        <v>476549329</v>
      </c>
      <c r="L435" s="12" t="s">
        <v>9297</v>
      </c>
      <c r="M435" s="11" t="str">
        <f>VLOOKUP(Table36[[#This Row],[Works for Group -OLD]], [1]!all_groups[#All], 2, 0)</f>
        <v>476549329</v>
      </c>
      <c r="N435" s="10" t="s">
        <v>63</v>
      </c>
      <c r="O435" s="10" t="s">
        <v>62</v>
      </c>
      <c r="P435" s="10" t="s">
        <v>69</v>
      </c>
      <c r="Q435" s="11"/>
      <c r="R435" s="13" t="s">
        <v>9300</v>
      </c>
      <c r="S435" s="13" t="s">
        <v>9299</v>
      </c>
      <c r="T435" s="13" t="s">
        <v>8512</v>
      </c>
      <c r="U435" s="13" t="s">
        <v>9301</v>
      </c>
      <c r="V435" s="13" t="s">
        <v>8501</v>
      </c>
      <c r="W435" s="14"/>
      <c r="AI435" s="14"/>
      <c r="AJ435" s="14"/>
      <c r="AK435" s="14"/>
    </row>
    <row r="436" spans="1:37" s="15" customFormat="1" x14ac:dyDescent="0.2">
      <c r="A436" s="10" t="s">
        <v>2275</v>
      </c>
      <c r="B436" s="11" t="str">
        <f>VLOOKUP(Table36[[#This Row],[Full Name]], [1]!all_people5[#Data], 53, 0)</f>
        <v>Ramos</v>
      </c>
      <c r="C436" s="12" t="s">
        <v>2276</v>
      </c>
      <c r="D436" s="12" t="s">
        <v>2277</v>
      </c>
      <c r="E436" s="12" t="s">
        <v>1826</v>
      </c>
      <c r="F436" s="12" t="s">
        <v>64</v>
      </c>
      <c r="G436" s="12"/>
      <c r="H436" s="12"/>
      <c r="I436" s="11"/>
      <c r="J436" s="12" t="s">
        <v>1043</v>
      </c>
      <c r="K436" s="12" t="str">
        <f>VLOOKUP(Table36[[#This Row],[Works for Corrected Majority]],[1]!Table1[#Data],2,0)</f>
        <v>476549329</v>
      </c>
      <c r="L436" s="12" t="s">
        <v>9297</v>
      </c>
      <c r="M436" s="11" t="str">
        <f>VLOOKUP(Table36[[#This Row],[Works for Group -OLD]], [1]!all_groups[#All], 2, 0)</f>
        <v>476549329</v>
      </c>
      <c r="N436" s="10" t="s">
        <v>63</v>
      </c>
      <c r="O436" s="10" t="s">
        <v>62</v>
      </c>
      <c r="P436" s="10" t="s">
        <v>69</v>
      </c>
      <c r="Q436" s="11"/>
      <c r="R436" s="13" t="s">
        <v>9302</v>
      </c>
      <c r="S436" s="13" t="s">
        <v>9299</v>
      </c>
      <c r="T436" s="13" t="s">
        <v>8512</v>
      </c>
      <c r="U436" s="13" t="s">
        <v>9303</v>
      </c>
      <c r="V436" s="13" t="s">
        <v>8501</v>
      </c>
      <c r="W436" s="14"/>
      <c r="AI436" s="14"/>
      <c r="AJ436" s="14"/>
      <c r="AK436" s="14"/>
    </row>
    <row r="437" spans="1:37" s="15" customFormat="1" x14ac:dyDescent="0.2">
      <c r="A437" s="10" t="s">
        <v>4401</v>
      </c>
      <c r="B437" s="11" t="str">
        <f>VLOOKUP(Table36[[#This Row],[Full Name]], [1]!all_people5[#Data], 53, 0)</f>
        <v>Lumpkin</v>
      </c>
      <c r="C437" s="12" t="s">
        <v>4402</v>
      </c>
      <c r="D437" s="12" t="s">
        <v>4403</v>
      </c>
      <c r="E437" s="12" t="s">
        <v>1845</v>
      </c>
      <c r="F437" s="12" t="s">
        <v>64</v>
      </c>
      <c r="G437" s="12"/>
      <c r="H437" s="12"/>
      <c r="I437" s="11"/>
      <c r="J437" s="12" t="s">
        <v>1043</v>
      </c>
      <c r="K437" s="12" t="str">
        <f>VLOOKUP(Table36[[#This Row],[Works for Corrected Majority]],[1]!Table1[#Data],2,0)</f>
        <v>476549329</v>
      </c>
      <c r="L437" s="12" t="s">
        <v>9297</v>
      </c>
      <c r="M437" s="11" t="str">
        <f>VLOOKUP(Table36[[#This Row],[Works for Group -OLD]], [1]!all_groups[#All], 2, 0)</f>
        <v>476549329</v>
      </c>
      <c r="N437" s="10" t="s">
        <v>63</v>
      </c>
      <c r="O437" s="10" t="s">
        <v>62</v>
      </c>
      <c r="P437" s="10" t="s">
        <v>69</v>
      </c>
      <c r="Q437" s="11"/>
      <c r="R437" s="13" t="s">
        <v>9304</v>
      </c>
      <c r="S437" s="13" t="s">
        <v>9299</v>
      </c>
      <c r="T437" s="13" t="s">
        <v>8512</v>
      </c>
      <c r="U437" s="13" t="s">
        <v>8726</v>
      </c>
      <c r="V437" s="13" t="s">
        <v>8501</v>
      </c>
      <c r="W437" s="14"/>
      <c r="AI437" s="14"/>
      <c r="AJ437" s="14"/>
      <c r="AK437" s="14"/>
    </row>
    <row r="438" spans="1:37" s="15" customFormat="1" x14ac:dyDescent="0.2">
      <c r="A438" s="10" t="s">
        <v>6688</v>
      </c>
      <c r="B438" s="11" t="str">
        <f>VLOOKUP(Table36[[#This Row],[Full Name]], [1]!all_people5[#Data], 53, 0)</f>
        <v>Dougherty</v>
      </c>
      <c r="C438" s="12" t="s">
        <v>6689</v>
      </c>
      <c r="D438" s="12" t="s">
        <v>6690</v>
      </c>
      <c r="E438" s="12" t="s">
        <v>375</v>
      </c>
      <c r="F438" s="12" t="s">
        <v>64</v>
      </c>
      <c r="G438" s="12"/>
      <c r="H438" s="12"/>
      <c r="I438" s="11"/>
      <c r="J438" s="12" t="s">
        <v>1043</v>
      </c>
      <c r="K438" s="12" t="str">
        <f>VLOOKUP(Table36[[#This Row],[Works for Corrected Majority]],[1]!Table1[#Data],2,0)</f>
        <v>476549329</v>
      </c>
      <c r="L438" s="12" t="s">
        <v>9297</v>
      </c>
      <c r="M438" s="11" t="str">
        <f>VLOOKUP(Table36[[#This Row],[Works for Group -OLD]], [1]!all_groups[#All], 2, 0)</f>
        <v>476549329</v>
      </c>
      <c r="N438" s="10" t="s">
        <v>63</v>
      </c>
      <c r="O438" s="10" t="s">
        <v>62</v>
      </c>
      <c r="P438" s="10" t="s">
        <v>69</v>
      </c>
      <c r="Q438" s="11"/>
      <c r="R438" s="13" t="s">
        <v>9305</v>
      </c>
      <c r="S438" s="13" t="s">
        <v>9299</v>
      </c>
      <c r="T438" s="13" t="s">
        <v>8512</v>
      </c>
      <c r="U438" s="13" t="s">
        <v>8544</v>
      </c>
      <c r="V438" s="13" t="s">
        <v>8501</v>
      </c>
      <c r="W438" s="14"/>
      <c r="AI438" s="14"/>
      <c r="AJ438" s="14"/>
      <c r="AK438" s="14"/>
    </row>
    <row r="439" spans="1:37" s="15" customFormat="1" x14ac:dyDescent="0.2">
      <c r="A439" s="10" t="s">
        <v>2514</v>
      </c>
      <c r="B439" s="11" t="str">
        <f>VLOOKUP(Table36[[#This Row],[Full Name]], [1]!all_people5[#Data], 53, 0)</f>
        <v>Ward</v>
      </c>
      <c r="C439" s="12" t="s">
        <v>2515</v>
      </c>
      <c r="D439" s="12" t="s">
        <v>2516</v>
      </c>
      <c r="E439" s="12" t="s">
        <v>937</v>
      </c>
      <c r="F439" s="12" t="s">
        <v>64</v>
      </c>
      <c r="G439" s="12"/>
      <c r="H439" s="12"/>
      <c r="I439" s="11"/>
      <c r="J439" s="12" t="s">
        <v>1043</v>
      </c>
      <c r="K439" s="12" t="str">
        <f>VLOOKUP(Table36[[#This Row],[Works for Corrected Majority]],[1]!Table1[#Data],2,0)</f>
        <v>476549329</v>
      </c>
      <c r="L439" s="12" t="s">
        <v>9297</v>
      </c>
      <c r="M439" s="11" t="str">
        <f>VLOOKUP(Table36[[#This Row],[Works for Group -OLD]], [1]!all_groups[#All], 2, 0)</f>
        <v>476549329</v>
      </c>
      <c r="N439" s="10" t="s">
        <v>63</v>
      </c>
      <c r="O439" s="10" t="s">
        <v>62</v>
      </c>
      <c r="P439" s="10" t="s">
        <v>69</v>
      </c>
      <c r="Q439" s="11"/>
      <c r="R439" s="13" t="s">
        <v>9306</v>
      </c>
      <c r="S439" s="13" t="s">
        <v>9299</v>
      </c>
      <c r="T439" s="13" t="s">
        <v>8512</v>
      </c>
      <c r="U439" s="13" t="s">
        <v>8564</v>
      </c>
      <c r="V439" s="13" t="s">
        <v>8501</v>
      </c>
      <c r="W439" s="14"/>
      <c r="AI439" s="14"/>
      <c r="AJ439" s="14"/>
      <c r="AK439" s="14"/>
    </row>
    <row r="440" spans="1:37" s="15" customFormat="1" x14ac:dyDescent="0.2">
      <c r="A440" s="10" t="s">
        <v>8380</v>
      </c>
      <c r="B440" s="11" t="str">
        <f>VLOOKUP(Table36[[#This Row],[Full Name]], [1]!all_people5[#Data], 53, 0)</f>
        <v>Gonzalez</v>
      </c>
      <c r="C440" s="12" t="s">
        <v>8381</v>
      </c>
      <c r="D440" s="12" t="s">
        <v>2887</v>
      </c>
      <c r="E440" s="12" t="s">
        <v>440</v>
      </c>
      <c r="F440" s="12" t="s">
        <v>64</v>
      </c>
      <c r="G440" s="12"/>
      <c r="H440" s="12"/>
      <c r="I440" s="11"/>
      <c r="J440" s="12" t="s">
        <v>1043</v>
      </c>
      <c r="K440" s="12" t="str">
        <f>VLOOKUP(Table36[[#This Row],[Works for Corrected Majority]],[1]!Table1[#Data],2,0)</f>
        <v>476549329</v>
      </c>
      <c r="L440" s="12" t="s">
        <v>9297</v>
      </c>
      <c r="M440" s="11" t="str">
        <f>VLOOKUP(Table36[[#This Row],[Works for Group -OLD]], [1]!all_groups[#All], 2, 0)</f>
        <v>476549329</v>
      </c>
      <c r="N440" s="10" t="s">
        <v>63</v>
      </c>
      <c r="O440" s="10" t="s">
        <v>62</v>
      </c>
      <c r="P440" s="10" t="s">
        <v>69</v>
      </c>
      <c r="Q440" s="11"/>
      <c r="R440" s="13" t="s">
        <v>9307</v>
      </c>
      <c r="S440" s="13" t="s">
        <v>9299</v>
      </c>
      <c r="T440" s="13" t="s">
        <v>8512</v>
      </c>
      <c r="U440" s="13" t="s">
        <v>8590</v>
      </c>
      <c r="V440" s="13" t="s">
        <v>8501</v>
      </c>
      <c r="W440" s="14"/>
      <c r="AI440" s="14"/>
      <c r="AJ440" s="14"/>
      <c r="AK440" s="14"/>
    </row>
    <row r="441" spans="1:37" s="15" customFormat="1" x14ac:dyDescent="0.2">
      <c r="A441" s="10" t="s">
        <v>4834</v>
      </c>
      <c r="B441" s="11" t="str">
        <f>VLOOKUP(Table36[[#This Row],[Full Name]], [1]!all_people5[#Data], 53, 0)</f>
        <v>Torres</v>
      </c>
      <c r="C441" s="12" t="s">
        <v>4835</v>
      </c>
      <c r="D441" s="12" t="s">
        <v>4836</v>
      </c>
      <c r="E441" s="12" t="s">
        <v>2547</v>
      </c>
      <c r="F441" s="12" t="s">
        <v>64</v>
      </c>
      <c r="G441" s="12"/>
      <c r="H441" s="12"/>
      <c r="I441" s="11"/>
      <c r="J441" s="12" t="s">
        <v>1043</v>
      </c>
      <c r="K441" s="12" t="str">
        <f>VLOOKUP(Table36[[#This Row],[Works for Corrected Majority]],[1]!Table1[#Data],2,0)</f>
        <v>476549329</v>
      </c>
      <c r="L441" s="12" t="s">
        <v>9297</v>
      </c>
      <c r="M441" s="11" t="str">
        <f>VLOOKUP(Table36[[#This Row],[Works for Group -OLD]], [1]!all_groups[#All], 2, 0)</f>
        <v>476549329</v>
      </c>
      <c r="N441" s="10" t="s">
        <v>63</v>
      </c>
      <c r="O441" s="10" t="s">
        <v>62</v>
      </c>
      <c r="P441" s="10" t="s">
        <v>69</v>
      </c>
      <c r="Q441" s="11"/>
      <c r="R441" s="13" t="s">
        <v>9308</v>
      </c>
      <c r="S441" s="13" t="s">
        <v>9299</v>
      </c>
      <c r="T441" s="13" t="s">
        <v>8512</v>
      </c>
      <c r="U441" s="13" t="s">
        <v>9309</v>
      </c>
      <c r="V441" s="13" t="s">
        <v>8501</v>
      </c>
      <c r="W441" s="14"/>
      <c r="AI441" s="14"/>
      <c r="AJ441" s="14"/>
      <c r="AK441" s="14"/>
    </row>
    <row r="442" spans="1:37" s="15" customFormat="1" x14ac:dyDescent="0.2">
      <c r="A442" s="10" t="s">
        <v>3262</v>
      </c>
      <c r="B442" s="11" t="str">
        <f>VLOOKUP(Table36[[#This Row],[Full Name]], [1]!all_people5[#Data], 53, 0)</f>
        <v>Carias Valenzuela</v>
      </c>
      <c r="C442" s="12" t="s">
        <v>3263</v>
      </c>
      <c r="D442" s="12" t="s">
        <v>3264</v>
      </c>
      <c r="E442" s="12" t="s">
        <v>937</v>
      </c>
      <c r="F442" s="12" t="s">
        <v>64</v>
      </c>
      <c r="G442" s="12"/>
      <c r="H442" s="12"/>
      <c r="I442" s="11"/>
      <c r="J442" s="12" t="s">
        <v>1043</v>
      </c>
      <c r="K442" s="12" t="str">
        <f>VLOOKUP(Table36[[#This Row],[Works for Corrected Majority]],[1]!Table1[#Data],2,0)</f>
        <v>476549329</v>
      </c>
      <c r="L442" s="12" t="s">
        <v>9297</v>
      </c>
      <c r="M442" s="11" t="str">
        <f>VLOOKUP(Table36[[#This Row],[Works for Group -OLD]], [1]!all_groups[#All], 2, 0)</f>
        <v>476549329</v>
      </c>
      <c r="N442" s="10" t="s">
        <v>63</v>
      </c>
      <c r="O442" s="10" t="s">
        <v>62</v>
      </c>
      <c r="P442" s="10" t="s">
        <v>69</v>
      </c>
      <c r="Q442" s="11"/>
      <c r="R442" s="13" t="s">
        <v>9310</v>
      </c>
      <c r="S442" s="13" t="s">
        <v>9299</v>
      </c>
      <c r="T442" s="13" t="s">
        <v>8512</v>
      </c>
      <c r="U442" s="13" t="s">
        <v>8564</v>
      </c>
      <c r="V442" s="13" t="s">
        <v>8501</v>
      </c>
      <c r="W442" s="14"/>
      <c r="AI442" s="14"/>
      <c r="AJ442" s="14"/>
      <c r="AK442" s="14"/>
    </row>
    <row r="443" spans="1:37" s="15" customFormat="1" x14ac:dyDescent="0.2">
      <c r="A443" s="10" t="s">
        <v>3166</v>
      </c>
      <c r="B443" s="11" t="str">
        <f>VLOOKUP(Table36[[#This Row],[Full Name]], [1]!all_people5[#Data], 53, 0)</f>
        <v>Mone`</v>
      </c>
      <c r="C443" s="12" t="s">
        <v>3167</v>
      </c>
      <c r="D443" s="12" t="s">
        <v>3168</v>
      </c>
      <c r="E443" s="12" t="s">
        <v>3169</v>
      </c>
      <c r="F443" s="12" t="s">
        <v>64</v>
      </c>
      <c r="G443" s="12"/>
      <c r="H443" s="12"/>
      <c r="I443" s="11"/>
      <c r="J443" s="12" t="s">
        <v>1043</v>
      </c>
      <c r="K443" s="12" t="str">
        <f>VLOOKUP(Table36[[#This Row],[Works for Corrected Majority]],[1]!Table1[#Data],2,0)</f>
        <v>476549329</v>
      </c>
      <c r="L443" s="12" t="s">
        <v>9297</v>
      </c>
      <c r="M443" s="11" t="str">
        <f>VLOOKUP(Table36[[#This Row],[Works for Group -OLD]], [1]!all_groups[#All], 2, 0)</f>
        <v>476549329</v>
      </c>
      <c r="N443" s="10" t="s">
        <v>63</v>
      </c>
      <c r="O443" s="10" t="s">
        <v>62</v>
      </c>
      <c r="P443" s="10" t="s">
        <v>69</v>
      </c>
      <c r="Q443" s="11"/>
      <c r="R443" s="13" t="s">
        <v>9311</v>
      </c>
      <c r="S443" s="13" t="s">
        <v>9299</v>
      </c>
      <c r="T443" s="13" t="s">
        <v>8512</v>
      </c>
      <c r="U443" s="13" t="s">
        <v>8521</v>
      </c>
      <c r="V443" s="13" t="s">
        <v>8501</v>
      </c>
      <c r="W443" s="14"/>
      <c r="AI443" s="14"/>
      <c r="AJ443" s="14"/>
      <c r="AK443" s="14"/>
    </row>
    <row r="444" spans="1:37" s="15" customFormat="1" x14ac:dyDescent="0.2">
      <c r="A444" s="10" t="s">
        <v>4579</v>
      </c>
      <c r="B444" s="11" t="str">
        <f>VLOOKUP(Table36[[#This Row],[Full Name]], [1]!all_people5[#Data], 53, 0)</f>
        <v>Foote</v>
      </c>
      <c r="C444" s="12" t="s">
        <v>4580</v>
      </c>
      <c r="D444" s="12" t="s">
        <v>4581</v>
      </c>
      <c r="E444" s="12" t="s">
        <v>2104</v>
      </c>
      <c r="F444" s="12" t="s">
        <v>64</v>
      </c>
      <c r="G444" s="12"/>
      <c r="H444" s="12"/>
      <c r="I444" s="11"/>
      <c r="J444" s="12" t="s">
        <v>1043</v>
      </c>
      <c r="K444" s="12" t="str">
        <f>VLOOKUP(Table36[[#This Row],[Works for Corrected Majority]],[1]!Table1[#Data],2,0)</f>
        <v>476549329</v>
      </c>
      <c r="L444" s="12" t="s">
        <v>9297</v>
      </c>
      <c r="M444" s="11" t="str">
        <f>VLOOKUP(Table36[[#This Row],[Works for Group -OLD]], [1]!all_groups[#All], 2, 0)</f>
        <v>476549329</v>
      </c>
      <c r="N444" s="10" t="s">
        <v>63</v>
      </c>
      <c r="O444" s="10" t="s">
        <v>62</v>
      </c>
      <c r="P444" s="10" t="s">
        <v>69</v>
      </c>
      <c r="Q444" s="11"/>
      <c r="R444" s="13" t="s">
        <v>9312</v>
      </c>
      <c r="S444" s="13" t="s">
        <v>9299</v>
      </c>
      <c r="T444" s="13" t="s">
        <v>8512</v>
      </c>
      <c r="U444" s="13" t="s">
        <v>8536</v>
      </c>
      <c r="V444" s="13" t="s">
        <v>8501</v>
      </c>
      <c r="W444" s="14"/>
      <c r="AI444" s="14"/>
      <c r="AJ444" s="14"/>
      <c r="AK444" s="14"/>
    </row>
    <row r="445" spans="1:37" s="15" customFormat="1" x14ac:dyDescent="0.2">
      <c r="A445" s="10" t="s">
        <v>1396</v>
      </c>
      <c r="B445" s="11" t="str">
        <f>VLOOKUP(Table36[[#This Row],[Full Name]], [1]!all_people5[#Data], 53, 0)</f>
        <v>Weakley Jr</v>
      </c>
      <c r="C445" s="12" t="s">
        <v>1397</v>
      </c>
      <c r="D445" s="12" t="s">
        <v>1398</v>
      </c>
      <c r="E445" s="12" t="s">
        <v>440</v>
      </c>
      <c r="F445" s="12" t="s">
        <v>64</v>
      </c>
      <c r="G445" s="12"/>
      <c r="H445" s="12"/>
      <c r="I445" s="11"/>
      <c r="J445" s="12" t="s">
        <v>1043</v>
      </c>
      <c r="K445" s="12" t="str">
        <f>VLOOKUP(Table36[[#This Row],[Works for Corrected Majority]],[1]!Table1[#Data],2,0)</f>
        <v>476549329</v>
      </c>
      <c r="L445" s="12" t="s">
        <v>9297</v>
      </c>
      <c r="M445" s="11" t="str">
        <f>VLOOKUP(Table36[[#This Row],[Works for Group -OLD]], [1]!all_groups[#All], 2, 0)</f>
        <v>476549329</v>
      </c>
      <c r="N445" s="10" t="s">
        <v>63</v>
      </c>
      <c r="O445" s="10" t="s">
        <v>62</v>
      </c>
      <c r="P445" s="10" t="s">
        <v>69</v>
      </c>
      <c r="Q445" s="11"/>
      <c r="R445" s="13" t="s">
        <v>9313</v>
      </c>
      <c r="S445" s="13" t="s">
        <v>9299</v>
      </c>
      <c r="T445" s="13" t="s">
        <v>8512</v>
      </c>
      <c r="U445" s="13" t="s">
        <v>8590</v>
      </c>
      <c r="V445" s="13" t="s">
        <v>8501</v>
      </c>
      <c r="W445" s="14"/>
      <c r="AI445" s="14"/>
      <c r="AJ445" s="14"/>
      <c r="AK445" s="14"/>
    </row>
    <row r="446" spans="1:37" s="15" customFormat="1" x14ac:dyDescent="0.2">
      <c r="A446" s="10" t="s">
        <v>6564</v>
      </c>
      <c r="B446" s="11" t="str">
        <f>VLOOKUP(Table36[[#This Row],[Full Name]], [1]!all_people5[#Data], 53, 0)</f>
        <v>Helligar-lewis</v>
      </c>
      <c r="C446" s="12" t="s">
        <v>6565</v>
      </c>
      <c r="D446" s="12" t="s">
        <v>6566</v>
      </c>
      <c r="E446" s="12" t="s">
        <v>5729</v>
      </c>
      <c r="F446" s="12" t="s">
        <v>64</v>
      </c>
      <c r="G446" s="12"/>
      <c r="H446" s="12"/>
      <c r="I446" s="11"/>
      <c r="J446" s="12" t="s">
        <v>1043</v>
      </c>
      <c r="K446" s="12" t="str">
        <f>VLOOKUP(Table36[[#This Row],[Works for Corrected Majority]],[1]!Table1[#Data],2,0)</f>
        <v>476549329</v>
      </c>
      <c r="L446" s="12" t="s">
        <v>9297</v>
      </c>
      <c r="M446" s="11" t="str">
        <f>VLOOKUP(Table36[[#This Row],[Works for Group -OLD]], [1]!all_groups[#All], 2, 0)</f>
        <v>476549329</v>
      </c>
      <c r="N446" s="10" t="s">
        <v>63</v>
      </c>
      <c r="O446" s="10" t="s">
        <v>62</v>
      </c>
      <c r="P446" s="10" t="s">
        <v>69</v>
      </c>
      <c r="Q446" s="11"/>
      <c r="R446" s="13" t="s">
        <v>9314</v>
      </c>
      <c r="S446" s="13" t="s">
        <v>9299</v>
      </c>
      <c r="T446" s="13" t="s">
        <v>8512</v>
      </c>
      <c r="U446" s="13" t="s">
        <v>9073</v>
      </c>
      <c r="V446" s="13" t="s">
        <v>8501</v>
      </c>
      <c r="W446" s="14"/>
      <c r="AI446" s="14"/>
      <c r="AJ446" s="14"/>
      <c r="AK446" s="14"/>
    </row>
    <row r="447" spans="1:37" s="15" customFormat="1" x14ac:dyDescent="0.2">
      <c r="A447" s="10" t="s">
        <v>3161</v>
      </c>
      <c r="B447" s="11" t="str">
        <f>VLOOKUP(Table36[[#This Row],[Full Name]], [1]!all_people5[#Data], 53, 0)</f>
        <v>Paez</v>
      </c>
      <c r="C447" s="12" t="s">
        <v>3162</v>
      </c>
      <c r="D447" s="12" t="s">
        <v>3163</v>
      </c>
      <c r="E447" s="12" t="s">
        <v>426</v>
      </c>
      <c r="F447" s="12" t="s">
        <v>64</v>
      </c>
      <c r="G447" s="12"/>
      <c r="H447" s="12"/>
      <c r="I447" s="11"/>
      <c r="J447" s="12" t="s">
        <v>1043</v>
      </c>
      <c r="K447" s="12" t="str">
        <f>VLOOKUP(Table36[[#This Row],[Works for Corrected Majority]],[1]!Table1[#Data],2,0)</f>
        <v>476549329</v>
      </c>
      <c r="L447" s="12" t="s">
        <v>9297</v>
      </c>
      <c r="M447" s="11" t="str">
        <f>VLOOKUP(Table36[[#This Row],[Works for Group -OLD]], [1]!all_groups[#All], 2, 0)</f>
        <v>476549329</v>
      </c>
      <c r="N447" s="10" t="s">
        <v>63</v>
      </c>
      <c r="O447" s="10" t="s">
        <v>62</v>
      </c>
      <c r="P447" s="10" t="s">
        <v>69</v>
      </c>
      <c r="Q447" s="11"/>
      <c r="R447" s="13" t="s">
        <v>9315</v>
      </c>
      <c r="S447" s="13" t="s">
        <v>9299</v>
      </c>
      <c r="T447" s="13" t="s">
        <v>8512</v>
      </c>
      <c r="U447" s="13" t="s">
        <v>8549</v>
      </c>
      <c r="V447" s="13" t="s">
        <v>8501</v>
      </c>
      <c r="W447" s="14"/>
      <c r="AI447" s="14"/>
      <c r="AJ447" s="14"/>
      <c r="AK447" s="14"/>
    </row>
    <row r="448" spans="1:37" s="15" customFormat="1" x14ac:dyDescent="0.2">
      <c r="A448" s="10" t="s">
        <v>2047</v>
      </c>
      <c r="B448" s="11" t="str">
        <f>VLOOKUP(Table36[[#This Row],[Full Name]], [1]!all_people5[#Data], 53, 0)</f>
        <v>Kule-rubin</v>
      </c>
      <c r="C448" s="12" t="s">
        <v>2048</v>
      </c>
      <c r="D448" s="12" t="s">
        <v>2049</v>
      </c>
      <c r="E448" s="12" t="s">
        <v>456</v>
      </c>
      <c r="F448" s="12" t="s">
        <v>64</v>
      </c>
      <c r="G448" s="12"/>
      <c r="H448" s="12"/>
      <c r="I448" s="11"/>
      <c r="J448" s="12" t="s">
        <v>1043</v>
      </c>
      <c r="K448" s="12" t="str">
        <f>VLOOKUP(Table36[[#This Row],[Works for Corrected Majority]],[1]!Table1[#Data],2,0)</f>
        <v>476549329</v>
      </c>
      <c r="L448" s="12" t="s">
        <v>9297</v>
      </c>
      <c r="M448" s="11" t="str">
        <f>VLOOKUP(Table36[[#This Row],[Works for Group -OLD]], [1]!all_groups[#All], 2, 0)</f>
        <v>476549329</v>
      </c>
      <c r="N448" s="10" t="s">
        <v>63</v>
      </c>
      <c r="O448" s="10" t="s">
        <v>62</v>
      </c>
      <c r="P448" s="10" t="s">
        <v>69</v>
      </c>
      <c r="Q448" s="11"/>
      <c r="R448" s="13" t="s">
        <v>9316</v>
      </c>
      <c r="S448" s="13" t="s">
        <v>9299</v>
      </c>
      <c r="T448" s="13" t="s">
        <v>8512</v>
      </c>
      <c r="U448" s="13" t="s">
        <v>8721</v>
      </c>
      <c r="V448" s="13" t="s">
        <v>8501</v>
      </c>
      <c r="W448" s="14"/>
      <c r="AI448" s="14"/>
      <c r="AJ448" s="14"/>
      <c r="AK448" s="14"/>
    </row>
    <row r="449" spans="1:37" s="15" customFormat="1" x14ac:dyDescent="0.2">
      <c r="A449" s="10" t="s">
        <v>5148</v>
      </c>
      <c r="B449" s="11" t="str">
        <f>VLOOKUP(Table36[[#This Row],[Full Name]], [1]!all_people5[#Data], 53, 0)</f>
        <v>Hammer</v>
      </c>
      <c r="C449" s="12" t="s">
        <v>5149</v>
      </c>
      <c r="D449" s="12" t="s">
        <v>5150</v>
      </c>
      <c r="E449" s="12" t="s">
        <v>135</v>
      </c>
      <c r="F449" s="12" t="s">
        <v>64</v>
      </c>
      <c r="G449" s="12"/>
      <c r="H449" s="12"/>
      <c r="I449" s="11"/>
      <c r="J449" s="12" t="s">
        <v>1043</v>
      </c>
      <c r="K449" s="12" t="str">
        <f>VLOOKUP(Table36[[#This Row],[Works for Corrected Majority]],[1]!Table1[#Data],2,0)</f>
        <v>476549329</v>
      </c>
      <c r="L449" s="12" t="s">
        <v>9297</v>
      </c>
      <c r="M449" s="11" t="str">
        <f>VLOOKUP(Table36[[#This Row],[Works for Group -OLD]], [1]!all_groups[#All], 2, 0)</f>
        <v>476549329</v>
      </c>
      <c r="N449" s="10" t="s">
        <v>63</v>
      </c>
      <c r="O449" s="10" t="s">
        <v>62</v>
      </c>
      <c r="P449" s="10" t="s">
        <v>69</v>
      </c>
      <c r="Q449" s="11"/>
      <c r="R449" s="13" t="s">
        <v>9317</v>
      </c>
      <c r="S449" s="13" t="s">
        <v>9299</v>
      </c>
      <c r="T449" s="13" t="s">
        <v>8512</v>
      </c>
      <c r="U449" s="13" t="s">
        <v>8625</v>
      </c>
      <c r="V449" s="13" t="s">
        <v>8501</v>
      </c>
      <c r="W449" s="14"/>
      <c r="AI449" s="14"/>
      <c r="AJ449" s="14"/>
      <c r="AK449" s="14"/>
    </row>
    <row r="450" spans="1:37" s="15" customFormat="1" x14ac:dyDescent="0.2">
      <c r="A450" s="10" t="s">
        <v>8303</v>
      </c>
      <c r="B450" s="11" t="str">
        <f>VLOOKUP(Table36[[#This Row],[Full Name]], [1]!all_people5[#Data], 53, 0)</f>
        <v>Parker</v>
      </c>
      <c r="C450" s="12" t="s">
        <v>8304</v>
      </c>
      <c r="D450" s="12" t="s">
        <v>1621</v>
      </c>
      <c r="E450" s="12" t="s">
        <v>624</v>
      </c>
      <c r="F450" s="12" t="s">
        <v>64</v>
      </c>
      <c r="G450" s="12"/>
      <c r="H450" s="12"/>
      <c r="I450" s="11"/>
      <c r="J450" s="12" t="s">
        <v>1043</v>
      </c>
      <c r="K450" s="12" t="str">
        <f>VLOOKUP(Table36[[#This Row],[Works for Corrected Majority]],[1]!Table1[#Data],2,0)</f>
        <v>476549329</v>
      </c>
      <c r="L450" s="12" t="s">
        <v>9297</v>
      </c>
      <c r="M450" s="11" t="str">
        <f>VLOOKUP(Table36[[#This Row],[Works for Group -OLD]], [1]!all_groups[#All], 2, 0)</f>
        <v>476549329</v>
      </c>
      <c r="N450" s="10" t="s">
        <v>63</v>
      </c>
      <c r="O450" s="10" t="s">
        <v>62</v>
      </c>
      <c r="P450" s="10" t="s">
        <v>69</v>
      </c>
      <c r="Q450" s="11"/>
      <c r="R450" s="13" t="s">
        <v>9318</v>
      </c>
      <c r="S450" s="13" t="s">
        <v>9299</v>
      </c>
      <c r="T450" s="13" t="s">
        <v>8512</v>
      </c>
      <c r="U450" s="13" t="s">
        <v>8606</v>
      </c>
      <c r="V450" s="13" t="s">
        <v>8501</v>
      </c>
      <c r="W450" s="14"/>
      <c r="AI450" s="14"/>
      <c r="AJ450" s="14"/>
      <c r="AK450" s="14"/>
    </row>
    <row r="451" spans="1:37" s="15" customFormat="1" x14ac:dyDescent="0.2">
      <c r="A451" s="10" t="s">
        <v>4840</v>
      </c>
      <c r="B451" s="11" t="str">
        <f>VLOOKUP(Table36[[#This Row],[Full Name]], [1]!all_people5[#Data], 53, 0)</f>
        <v>Rodriguez</v>
      </c>
      <c r="C451" s="12" t="s">
        <v>4841</v>
      </c>
      <c r="D451" s="12" t="s">
        <v>2798</v>
      </c>
      <c r="E451" s="12" t="s">
        <v>937</v>
      </c>
      <c r="F451" s="12" t="s">
        <v>64</v>
      </c>
      <c r="G451" s="12"/>
      <c r="H451" s="12"/>
      <c r="I451" s="11"/>
      <c r="J451" s="12" t="s">
        <v>1043</v>
      </c>
      <c r="K451" s="12" t="str">
        <f>VLOOKUP(Table36[[#This Row],[Works for Corrected Majority]],[1]!Table1[#Data],2,0)</f>
        <v>476549329</v>
      </c>
      <c r="L451" s="12" t="s">
        <v>9297</v>
      </c>
      <c r="M451" s="11" t="str">
        <f>VLOOKUP(Table36[[#This Row],[Works for Group -OLD]], [1]!all_groups[#All], 2, 0)</f>
        <v>476549329</v>
      </c>
      <c r="N451" s="10" t="s">
        <v>63</v>
      </c>
      <c r="O451" s="10" t="s">
        <v>62</v>
      </c>
      <c r="P451" s="10" t="s">
        <v>69</v>
      </c>
      <c r="Q451" s="11"/>
      <c r="R451" s="13" t="s">
        <v>9319</v>
      </c>
      <c r="S451" s="13" t="s">
        <v>9299</v>
      </c>
      <c r="T451" s="13" t="s">
        <v>8512</v>
      </c>
      <c r="U451" s="13" t="s">
        <v>8564</v>
      </c>
      <c r="V451" s="13" t="s">
        <v>8501</v>
      </c>
      <c r="W451" s="14"/>
      <c r="AI451" s="14"/>
      <c r="AJ451" s="14"/>
      <c r="AK451" s="14"/>
    </row>
    <row r="452" spans="1:37" s="15" customFormat="1" x14ac:dyDescent="0.2">
      <c r="A452" s="10" t="s">
        <v>3647</v>
      </c>
      <c r="B452" s="11" t="str">
        <f>VLOOKUP(Table36[[#This Row],[Full Name]], [1]!all_people5[#Data], 53, 0)</f>
        <v>Cruz</v>
      </c>
      <c r="C452" s="12" t="s">
        <v>3648</v>
      </c>
      <c r="D452" s="12" t="s">
        <v>3649</v>
      </c>
      <c r="E452" s="12" t="s">
        <v>350</v>
      </c>
      <c r="F452" s="12" t="s">
        <v>64</v>
      </c>
      <c r="G452" s="12"/>
      <c r="H452" s="12"/>
      <c r="I452" s="11"/>
      <c r="J452" s="12" t="s">
        <v>1043</v>
      </c>
      <c r="K452" s="12" t="str">
        <f>VLOOKUP(Table36[[#This Row],[Works for Corrected Majority]],[1]!Table1[#Data],2,0)</f>
        <v>476549329</v>
      </c>
      <c r="L452" s="12" t="s">
        <v>9297</v>
      </c>
      <c r="M452" s="11" t="str">
        <f>VLOOKUP(Table36[[#This Row],[Works for Group -OLD]], [1]!all_groups[#All], 2, 0)</f>
        <v>476549329</v>
      </c>
      <c r="N452" s="10" t="s">
        <v>63</v>
      </c>
      <c r="O452" s="10" t="s">
        <v>62</v>
      </c>
      <c r="P452" s="10" t="s">
        <v>69</v>
      </c>
      <c r="Q452" s="11"/>
      <c r="R452" s="13" t="s">
        <v>9320</v>
      </c>
      <c r="S452" s="13" t="s">
        <v>9299</v>
      </c>
      <c r="T452" s="13" t="s">
        <v>8512</v>
      </c>
      <c r="U452" s="13" t="s">
        <v>8578</v>
      </c>
      <c r="V452" s="13" t="s">
        <v>8501</v>
      </c>
      <c r="W452" s="14"/>
      <c r="AI452" s="14"/>
      <c r="AJ452" s="14"/>
      <c r="AK452" s="14"/>
    </row>
    <row r="453" spans="1:37" s="15" customFormat="1" x14ac:dyDescent="0.2">
      <c r="A453" s="10" t="s">
        <v>5633</v>
      </c>
      <c r="B453" s="11" t="str">
        <f>VLOOKUP(Table36[[#This Row],[Full Name]], [1]!all_people5[#Data], 53, 0)</f>
        <v>Houston</v>
      </c>
      <c r="C453" s="12" t="s">
        <v>5634</v>
      </c>
      <c r="D453" s="12" t="s">
        <v>5635</v>
      </c>
      <c r="E453" s="12" t="s">
        <v>426</v>
      </c>
      <c r="F453" s="12" t="s">
        <v>64</v>
      </c>
      <c r="G453" s="12"/>
      <c r="H453" s="12"/>
      <c r="I453" s="11"/>
      <c r="J453" s="12" t="s">
        <v>1043</v>
      </c>
      <c r="K453" s="12" t="str">
        <f>VLOOKUP(Table36[[#This Row],[Works for Corrected Majority]],[1]!Table1[#Data],2,0)</f>
        <v>476549329</v>
      </c>
      <c r="L453" s="12" t="s">
        <v>9297</v>
      </c>
      <c r="M453" s="11" t="str">
        <f>VLOOKUP(Table36[[#This Row],[Works for Group -OLD]], [1]!all_groups[#All], 2, 0)</f>
        <v>476549329</v>
      </c>
      <c r="N453" s="10" t="s">
        <v>63</v>
      </c>
      <c r="O453" s="10" t="s">
        <v>62</v>
      </c>
      <c r="P453" s="10" t="s">
        <v>69</v>
      </c>
      <c r="Q453" s="11"/>
      <c r="R453" s="13" t="s">
        <v>9321</v>
      </c>
      <c r="S453" s="13" t="s">
        <v>9299</v>
      </c>
      <c r="T453" s="13" t="s">
        <v>8512</v>
      </c>
      <c r="U453" s="13" t="s">
        <v>8549</v>
      </c>
      <c r="V453" s="13" t="s">
        <v>8501</v>
      </c>
      <c r="W453" s="14"/>
      <c r="AI453" s="14"/>
      <c r="AJ453" s="14"/>
      <c r="AK453" s="14"/>
    </row>
    <row r="454" spans="1:37" s="15" customFormat="1" x14ac:dyDescent="0.2">
      <c r="A454" s="10" t="s">
        <v>3251</v>
      </c>
      <c r="B454" s="11" t="str">
        <f>VLOOKUP(Table36[[#This Row],[Full Name]], [1]!all_people5[#Data], 53, 0)</f>
        <v>Cenices</v>
      </c>
      <c r="C454" s="12" t="s">
        <v>3252</v>
      </c>
      <c r="D454" s="12" t="s">
        <v>3253</v>
      </c>
      <c r="E454" s="12" t="s">
        <v>1939</v>
      </c>
      <c r="F454" s="12" t="s">
        <v>64</v>
      </c>
      <c r="G454" s="12"/>
      <c r="H454" s="12"/>
      <c r="I454" s="11"/>
      <c r="J454" s="12" t="s">
        <v>1043</v>
      </c>
      <c r="K454" s="12" t="str">
        <f>VLOOKUP(Table36[[#This Row],[Works for Corrected Majority]],[1]!Table1[#Data],2,0)</f>
        <v>476549329</v>
      </c>
      <c r="L454" s="12" t="s">
        <v>9297</v>
      </c>
      <c r="M454" s="11" t="str">
        <f>VLOOKUP(Table36[[#This Row],[Works for Group -OLD]], [1]!all_groups[#All], 2, 0)</f>
        <v>476549329</v>
      </c>
      <c r="N454" s="10" t="s">
        <v>63</v>
      </c>
      <c r="O454" s="10" t="s">
        <v>62</v>
      </c>
      <c r="P454" s="10" t="s">
        <v>69</v>
      </c>
      <c r="Q454" s="11"/>
      <c r="R454" s="13" t="s">
        <v>9322</v>
      </c>
      <c r="S454" s="13" t="s">
        <v>9299</v>
      </c>
      <c r="T454" s="13" t="s">
        <v>8512</v>
      </c>
      <c r="U454" s="13" t="s">
        <v>9155</v>
      </c>
      <c r="V454" s="13" t="s">
        <v>8501</v>
      </c>
      <c r="W454" s="14"/>
      <c r="AI454" s="14"/>
      <c r="AJ454" s="14"/>
      <c r="AK454" s="14"/>
    </row>
    <row r="455" spans="1:37" s="15" customFormat="1" x14ac:dyDescent="0.2">
      <c r="A455" s="10" t="s">
        <v>5616</v>
      </c>
      <c r="B455" s="11" t="str">
        <f>VLOOKUP(Table36[[#This Row],[Full Name]], [1]!all_people5[#Data], 53, 0)</f>
        <v>Harkavy</v>
      </c>
      <c r="C455" s="12" t="s">
        <v>3613</v>
      </c>
      <c r="D455" s="12" t="s">
        <v>5617</v>
      </c>
      <c r="E455" s="12" t="s">
        <v>440</v>
      </c>
      <c r="F455" s="12" t="s">
        <v>64</v>
      </c>
      <c r="G455" s="12"/>
      <c r="H455" s="12"/>
      <c r="I455" s="11"/>
      <c r="J455" s="12" t="s">
        <v>1043</v>
      </c>
      <c r="K455" s="12" t="str">
        <f>VLOOKUP(Table36[[#This Row],[Works for Corrected Majority]],[1]!Table1[#Data],2,0)</f>
        <v>476549329</v>
      </c>
      <c r="L455" s="12" t="s">
        <v>9297</v>
      </c>
      <c r="M455" s="11" t="str">
        <f>VLOOKUP(Table36[[#This Row],[Works for Group -OLD]], [1]!all_groups[#All], 2, 0)</f>
        <v>476549329</v>
      </c>
      <c r="N455" s="10" t="s">
        <v>63</v>
      </c>
      <c r="O455" s="10" t="s">
        <v>62</v>
      </c>
      <c r="P455" s="10" t="s">
        <v>69</v>
      </c>
      <c r="Q455" s="11"/>
      <c r="R455" s="13" t="s">
        <v>9323</v>
      </c>
      <c r="S455" s="13" t="s">
        <v>9299</v>
      </c>
      <c r="T455" s="13" t="s">
        <v>8512</v>
      </c>
      <c r="U455" s="13" t="s">
        <v>8590</v>
      </c>
      <c r="V455" s="13" t="s">
        <v>8501</v>
      </c>
      <c r="W455" s="14"/>
      <c r="AI455" s="14"/>
      <c r="AJ455" s="14"/>
      <c r="AK455" s="14"/>
    </row>
    <row r="456" spans="1:37" s="15" customFormat="1" x14ac:dyDescent="0.2">
      <c r="A456" s="10" t="s">
        <v>1048</v>
      </c>
      <c r="B456" s="11" t="str">
        <f>VLOOKUP(Table36[[#This Row],[Full Name]], [1]!all_people5[#Data], 53, 0)</f>
        <v>Adorno</v>
      </c>
      <c r="C456" s="12" t="s">
        <v>1049</v>
      </c>
      <c r="D456" s="12" t="s">
        <v>1050</v>
      </c>
      <c r="E456" s="12" t="s">
        <v>1051</v>
      </c>
      <c r="F456" s="12" t="s">
        <v>64</v>
      </c>
      <c r="G456" s="12"/>
      <c r="H456" s="12"/>
      <c r="I456" s="11"/>
      <c r="J456" s="12" t="s">
        <v>1043</v>
      </c>
      <c r="K456" s="12" t="str">
        <f>VLOOKUP(Table36[[#This Row],[Works for Corrected Majority]],[1]!Table1[#Data],2,0)</f>
        <v>476549329</v>
      </c>
      <c r="L456" s="12" t="s">
        <v>9297</v>
      </c>
      <c r="M456" s="11" t="str">
        <f>VLOOKUP(Table36[[#This Row],[Works for Group -OLD]], [1]!all_groups[#All], 2, 0)</f>
        <v>476549329</v>
      </c>
      <c r="N456" s="10" t="s">
        <v>63</v>
      </c>
      <c r="O456" s="10" t="s">
        <v>62</v>
      </c>
      <c r="P456" s="10" t="s">
        <v>69</v>
      </c>
      <c r="Q456" s="11"/>
      <c r="R456" s="13" t="s">
        <v>9324</v>
      </c>
      <c r="S456" s="13" t="s">
        <v>9299</v>
      </c>
      <c r="T456" s="13" t="s">
        <v>8512</v>
      </c>
      <c r="U456" s="13" t="s">
        <v>9027</v>
      </c>
      <c r="V456" s="13" t="s">
        <v>8501</v>
      </c>
      <c r="W456" s="14"/>
      <c r="AI456" s="14"/>
      <c r="AJ456" s="14"/>
      <c r="AK456" s="14"/>
    </row>
    <row r="457" spans="1:37" s="15" customFormat="1" x14ac:dyDescent="0.2">
      <c r="A457" s="10" t="s">
        <v>6714</v>
      </c>
      <c r="B457" s="11" t="str">
        <f>VLOOKUP(Table36[[#This Row],[Full Name]], [1]!all_people5[#Data], 53, 0)</f>
        <v>Saunders</v>
      </c>
      <c r="C457" s="12" t="s">
        <v>6715</v>
      </c>
      <c r="D457" s="12" t="s">
        <v>6716</v>
      </c>
      <c r="E457" s="12" t="s">
        <v>434</v>
      </c>
      <c r="F457" s="12" t="s">
        <v>64</v>
      </c>
      <c r="G457" s="12"/>
      <c r="H457" s="12"/>
      <c r="I457" s="11"/>
      <c r="J457" s="12" t="s">
        <v>1043</v>
      </c>
      <c r="K457" s="12" t="str">
        <f>VLOOKUP(Table36[[#This Row],[Works for Corrected Majority]],[1]!Table1[#Data],2,0)</f>
        <v>476549329</v>
      </c>
      <c r="L457" s="12" t="s">
        <v>9297</v>
      </c>
      <c r="M457" s="11" t="str">
        <f>VLOOKUP(Table36[[#This Row],[Works for Group -OLD]], [1]!all_groups[#All], 2, 0)</f>
        <v>476549329</v>
      </c>
      <c r="N457" s="10" t="s">
        <v>63</v>
      </c>
      <c r="O457" s="10" t="s">
        <v>62</v>
      </c>
      <c r="P457" s="10" t="s">
        <v>69</v>
      </c>
      <c r="Q457" s="11"/>
      <c r="R457" s="13" t="s">
        <v>9325</v>
      </c>
      <c r="S457" s="13" t="s">
        <v>9299</v>
      </c>
      <c r="T457" s="13" t="s">
        <v>8703</v>
      </c>
      <c r="U457" s="13" t="s">
        <v>8515</v>
      </c>
      <c r="V457" s="13" t="s">
        <v>8501</v>
      </c>
      <c r="W457" s="14"/>
      <c r="AI457" s="14"/>
      <c r="AJ457" s="14"/>
      <c r="AK457" s="14"/>
    </row>
    <row r="458" spans="1:37" s="15" customFormat="1" x14ac:dyDescent="0.2">
      <c r="A458" s="10" t="s">
        <v>3524</v>
      </c>
      <c r="B458" s="11" t="str">
        <f>VLOOKUP(Table36[[#This Row],[Full Name]], [1]!all_people5[#Data], 53, 0)</f>
        <v>Maccera</v>
      </c>
      <c r="C458" s="12" t="s">
        <v>3525</v>
      </c>
      <c r="D458" s="12" t="s">
        <v>3526</v>
      </c>
      <c r="E458" s="12" t="s">
        <v>3527</v>
      </c>
      <c r="F458" s="12" t="s">
        <v>64</v>
      </c>
      <c r="G458" s="12"/>
      <c r="H458" s="12"/>
      <c r="I458" s="11"/>
      <c r="J458" s="12" t="s">
        <v>1043</v>
      </c>
      <c r="K458" s="12" t="str">
        <f>VLOOKUP(Table36[[#This Row],[Works for Corrected Majority]],[1]!Table1[#Data],2,0)</f>
        <v>476549329</v>
      </c>
      <c r="L458" s="12" t="s">
        <v>9297</v>
      </c>
      <c r="M458" s="11" t="str">
        <f>VLOOKUP(Table36[[#This Row],[Works for Group -OLD]], [1]!all_groups[#All], 2, 0)</f>
        <v>476549329</v>
      </c>
      <c r="N458" s="10" t="s">
        <v>63</v>
      </c>
      <c r="O458" s="10" t="s">
        <v>62</v>
      </c>
      <c r="P458" s="10" t="s">
        <v>69</v>
      </c>
      <c r="Q458" s="11"/>
      <c r="R458" s="13" t="s">
        <v>9326</v>
      </c>
      <c r="S458" s="13" t="s">
        <v>9299</v>
      </c>
      <c r="T458" s="13" t="s">
        <v>8512</v>
      </c>
      <c r="U458" s="13" t="s">
        <v>9327</v>
      </c>
      <c r="V458" s="13" t="s">
        <v>8501</v>
      </c>
      <c r="W458" s="14"/>
      <c r="AI458" s="14"/>
      <c r="AJ458" s="14"/>
      <c r="AK458" s="14"/>
    </row>
    <row r="459" spans="1:37" s="15" customFormat="1" x14ac:dyDescent="0.2">
      <c r="A459" s="10" t="s">
        <v>5164</v>
      </c>
      <c r="B459" s="11" t="str">
        <f>VLOOKUP(Table36[[#This Row],[Full Name]], [1]!all_people5[#Data], 53, 0)</f>
        <v>Forkas</v>
      </c>
      <c r="C459" s="12" t="s">
        <v>4486</v>
      </c>
      <c r="D459" s="12" t="s">
        <v>5165</v>
      </c>
      <c r="E459" s="12" t="s">
        <v>5166</v>
      </c>
      <c r="F459" s="12" t="s">
        <v>64</v>
      </c>
      <c r="G459" s="12"/>
      <c r="H459" s="12"/>
      <c r="I459" s="11"/>
      <c r="J459" s="12" t="s">
        <v>1043</v>
      </c>
      <c r="K459" s="12" t="str">
        <f>VLOOKUP(Table36[[#This Row],[Works for Corrected Majority]],[1]!Table1[#Data],2,0)</f>
        <v>476549329</v>
      </c>
      <c r="L459" s="12" t="s">
        <v>9297</v>
      </c>
      <c r="M459" s="11" t="str">
        <f>VLOOKUP(Table36[[#This Row],[Works for Group -OLD]], [1]!all_groups[#All], 2, 0)</f>
        <v>476549329</v>
      </c>
      <c r="N459" s="10" t="s">
        <v>63</v>
      </c>
      <c r="O459" s="10" t="s">
        <v>62</v>
      </c>
      <c r="P459" s="10" t="s">
        <v>69</v>
      </c>
      <c r="Q459" s="11"/>
      <c r="R459" s="13" t="s">
        <v>9328</v>
      </c>
      <c r="S459" s="13" t="s">
        <v>9299</v>
      </c>
      <c r="T459" s="13" t="s">
        <v>8512</v>
      </c>
      <c r="U459" s="13" t="s">
        <v>9329</v>
      </c>
      <c r="V459" s="13" t="s">
        <v>8501</v>
      </c>
      <c r="W459" s="14"/>
      <c r="AI459" s="14"/>
      <c r="AJ459" s="14"/>
      <c r="AK459" s="14"/>
    </row>
    <row r="460" spans="1:37" s="15" customFormat="1" x14ac:dyDescent="0.2">
      <c r="A460" s="10" t="s">
        <v>6693</v>
      </c>
      <c r="B460" s="11" t="str">
        <f>VLOOKUP(Table36[[#This Row],[Full Name]], [1]!all_people5[#Data], 53, 0)</f>
        <v>Sherman</v>
      </c>
      <c r="C460" s="12" t="s">
        <v>6694</v>
      </c>
      <c r="D460" s="12" t="s">
        <v>6695</v>
      </c>
      <c r="E460" s="12" t="s">
        <v>521</v>
      </c>
      <c r="F460" s="12" t="s">
        <v>64</v>
      </c>
      <c r="G460" s="12"/>
      <c r="H460" s="12"/>
      <c r="I460" s="11"/>
      <c r="J460" s="12" t="s">
        <v>1043</v>
      </c>
      <c r="K460" s="12" t="str">
        <f>VLOOKUP(Table36[[#This Row],[Works for Corrected Majority]],[1]!Table1[#Data],2,0)</f>
        <v>476549329</v>
      </c>
      <c r="L460" s="12" t="s">
        <v>9297</v>
      </c>
      <c r="M460" s="11" t="str">
        <f>VLOOKUP(Table36[[#This Row],[Works for Group -OLD]], [1]!all_groups[#All], 2, 0)</f>
        <v>476549329</v>
      </c>
      <c r="N460" s="10" t="s">
        <v>63</v>
      </c>
      <c r="O460" s="10" t="s">
        <v>62</v>
      </c>
      <c r="P460" s="10" t="s">
        <v>69</v>
      </c>
      <c r="Q460" s="11"/>
      <c r="R460" s="13" t="s">
        <v>9330</v>
      </c>
      <c r="S460" s="13" t="s">
        <v>9299</v>
      </c>
      <c r="T460" s="13" t="s">
        <v>8509</v>
      </c>
      <c r="U460" s="13" t="s">
        <v>8507</v>
      </c>
      <c r="V460" s="13" t="s">
        <v>8501</v>
      </c>
      <c r="W460" s="14"/>
      <c r="AI460" s="14"/>
      <c r="AJ460" s="14"/>
      <c r="AK460" s="14"/>
    </row>
    <row r="461" spans="1:37" s="15" customFormat="1" x14ac:dyDescent="0.2">
      <c r="A461" s="10" t="s">
        <v>6679</v>
      </c>
      <c r="B461" s="11" t="str">
        <f>VLOOKUP(Table36[[#This Row],[Full Name]], [1]!all_people5[#Data], 53, 0)</f>
        <v>Milne</v>
      </c>
      <c r="C461" s="12" t="s">
        <v>6680</v>
      </c>
      <c r="D461" s="12" t="s">
        <v>6681</v>
      </c>
      <c r="E461" s="12" t="s">
        <v>6682</v>
      </c>
      <c r="F461" s="12" t="s">
        <v>64</v>
      </c>
      <c r="G461" s="12"/>
      <c r="H461" s="12"/>
      <c r="I461" s="11"/>
      <c r="J461" s="12" t="s">
        <v>1043</v>
      </c>
      <c r="K461" s="12" t="str">
        <f>VLOOKUP(Table36[[#This Row],[Works for Corrected Majority]],[1]!Table1[#Data],2,0)</f>
        <v>476549329</v>
      </c>
      <c r="L461" s="12" t="s">
        <v>9297</v>
      </c>
      <c r="M461" s="11" t="str">
        <f>VLOOKUP(Table36[[#This Row],[Works for Group -OLD]], [1]!all_groups[#All], 2, 0)</f>
        <v>476549329</v>
      </c>
      <c r="N461" s="10" t="s">
        <v>63</v>
      </c>
      <c r="O461" s="10" t="s">
        <v>62</v>
      </c>
      <c r="P461" s="10" t="s">
        <v>69</v>
      </c>
      <c r="Q461" s="11"/>
      <c r="R461" s="13" t="s">
        <v>9331</v>
      </c>
      <c r="S461" s="13" t="s">
        <v>9299</v>
      </c>
      <c r="T461" s="13" t="s">
        <v>8512</v>
      </c>
      <c r="U461" s="13" t="s">
        <v>9332</v>
      </c>
      <c r="V461" s="13" t="s">
        <v>8501</v>
      </c>
      <c r="W461" s="14"/>
      <c r="AI461" s="14"/>
      <c r="AJ461" s="14"/>
      <c r="AK461" s="14"/>
    </row>
    <row r="462" spans="1:37" s="15" customFormat="1" x14ac:dyDescent="0.2">
      <c r="A462" s="10" t="s">
        <v>4452</v>
      </c>
      <c r="B462" s="11" t="str">
        <f>VLOOKUP(Table36[[#This Row],[Full Name]], [1]!all_people5[#Data], 53, 0)</f>
        <v>Perez</v>
      </c>
      <c r="C462" s="12" t="s">
        <v>4453</v>
      </c>
      <c r="D462" s="12" t="s">
        <v>4454</v>
      </c>
      <c r="E462" s="12" t="s">
        <v>4455</v>
      </c>
      <c r="F462" s="12" t="s">
        <v>64</v>
      </c>
      <c r="G462" s="12"/>
      <c r="H462" s="12"/>
      <c r="I462" s="11"/>
      <c r="J462" s="12" t="s">
        <v>1043</v>
      </c>
      <c r="K462" s="12" t="str">
        <f>VLOOKUP(Table36[[#This Row],[Works for Corrected Majority]],[1]!Table1[#Data],2,0)</f>
        <v>476549329</v>
      </c>
      <c r="L462" s="12" t="s">
        <v>9297</v>
      </c>
      <c r="M462" s="11" t="str">
        <f>VLOOKUP(Table36[[#This Row],[Works for Group -OLD]], [1]!all_groups[#All], 2, 0)</f>
        <v>476549329</v>
      </c>
      <c r="N462" s="10" t="s">
        <v>63</v>
      </c>
      <c r="O462" s="10" t="s">
        <v>62</v>
      </c>
      <c r="P462" s="10" t="s">
        <v>69</v>
      </c>
      <c r="Q462" s="11"/>
      <c r="R462" s="13" t="s">
        <v>9333</v>
      </c>
      <c r="S462" s="13" t="s">
        <v>9299</v>
      </c>
      <c r="T462" s="13" t="s">
        <v>8512</v>
      </c>
      <c r="U462" s="13" t="s">
        <v>9334</v>
      </c>
      <c r="V462" s="13" t="s">
        <v>8501</v>
      </c>
      <c r="W462" s="14"/>
      <c r="AI462" s="14"/>
      <c r="AJ462" s="14"/>
      <c r="AK462" s="14"/>
    </row>
    <row r="463" spans="1:37" s="15" customFormat="1" x14ac:dyDescent="0.2">
      <c r="A463" s="10" t="s">
        <v>1044</v>
      </c>
      <c r="B463" s="11" t="str">
        <f>VLOOKUP(Table36[[#This Row],[Full Name]], [1]!all_people5[#Data], 53, 0)</f>
        <v>Keegan</v>
      </c>
      <c r="C463" s="12" t="s">
        <v>1045</v>
      </c>
      <c r="D463" s="12" t="s">
        <v>127</v>
      </c>
      <c r="E463" s="12" t="s">
        <v>599</v>
      </c>
      <c r="F463" s="12" t="s">
        <v>64</v>
      </c>
      <c r="G463" s="12"/>
      <c r="H463" s="12"/>
      <c r="I463" s="11"/>
      <c r="J463" s="12" t="s">
        <v>1043</v>
      </c>
      <c r="K463" s="12" t="str">
        <f>VLOOKUP(Table36[[#This Row],[Works for Corrected Majority]],[1]!Table1[#Data],2,0)</f>
        <v>476549329</v>
      </c>
      <c r="L463" s="12" t="s">
        <v>9297</v>
      </c>
      <c r="M463" s="11" t="str">
        <f>VLOOKUP(Table36[[#This Row],[Works for Group -OLD]], [1]!all_groups[#All], 2, 0)</f>
        <v>476549329</v>
      </c>
      <c r="N463" s="10" t="s">
        <v>63</v>
      </c>
      <c r="O463" s="10" t="s">
        <v>62</v>
      </c>
      <c r="P463" s="10" t="s">
        <v>69</v>
      </c>
      <c r="Q463" s="11"/>
      <c r="R463" s="13" t="s">
        <v>9335</v>
      </c>
      <c r="S463" s="13" t="s">
        <v>9299</v>
      </c>
      <c r="T463" s="13" t="s">
        <v>8512</v>
      </c>
      <c r="U463" s="13" t="s">
        <v>8621</v>
      </c>
      <c r="V463" s="13" t="s">
        <v>8501</v>
      </c>
      <c r="W463" s="14"/>
      <c r="AI463" s="14"/>
      <c r="AJ463" s="14"/>
      <c r="AK463" s="14"/>
    </row>
    <row r="464" spans="1:37" s="15" customFormat="1" x14ac:dyDescent="0.2">
      <c r="A464" s="10" t="s">
        <v>6537</v>
      </c>
      <c r="B464" s="11" t="str">
        <f>VLOOKUP(Table36[[#This Row],[Full Name]], [1]!all_people5[#Data], 53, 0)</f>
        <v>Vergara</v>
      </c>
      <c r="C464" s="12" t="s">
        <v>6538</v>
      </c>
      <c r="D464" s="12" t="s">
        <v>6539</v>
      </c>
      <c r="E464" s="12" t="s">
        <v>4139</v>
      </c>
      <c r="F464" s="12" t="s">
        <v>64</v>
      </c>
      <c r="G464" s="12"/>
      <c r="H464" s="12"/>
      <c r="I464" s="11"/>
      <c r="J464" s="12" t="s">
        <v>1043</v>
      </c>
      <c r="K464" s="12" t="str">
        <f>VLOOKUP(Table36[[#This Row],[Works for Corrected Majority]],[1]!Table1[#Data],2,0)</f>
        <v>476549329</v>
      </c>
      <c r="L464" s="12" t="s">
        <v>9297</v>
      </c>
      <c r="M464" s="11" t="str">
        <f>VLOOKUP(Table36[[#This Row],[Works for Group -OLD]], [1]!all_groups[#All], 2, 0)</f>
        <v>476549329</v>
      </c>
      <c r="N464" s="10" t="s">
        <v>63</v>
      </c>
      <c r="O464" s="10" t="s">
        <v>62</v>
      </c>
      <c r="P464" s="10" t="s">
        <v>69</v>
      </c>
      <c r="Q464" s="11"/>
      <c r="R464" s="13" t="s">
        <v>9336</v>
      </c>
      <c r="S464" s="13" t="s">
        <v>9299</v>
      </c>
      <c r="T464" s="13" t="s">
        <v>8512</v>
      </c>
      <c r="U464" s="13" t="s">
        <v>9337</v>
      </c>
      <c r="V464" s="13" t="s">
        <v>8501</v>
      </c>
      <c r="W464" s="14"/>
      <c r="AI464" s="14"/>
      <c r="AJ464" s="14"/>
      <c r="AK464" s="14"/>
    </row>
    <row r="465" spans="1:37" s="15" customFormat="1" x14ac:dyDescent="0.2">
      <c r="A465" s="10" t="s">
        <v>5980</v>
      </c>
      <c r="B465" s="11" t="str">
        <f>VLOOKUP(Table36[[#This Row],[Full Name]], [1]!all_people5[#Data], 53, 0)</f>
        <v>Aldana</v>
      </c>
      <c r="C465" s="12" t="s">
        <v>5981</v>
      </c>
      <c r="D465" s="12" t="s">
        <v>5982</v>
      </c>
      <c r="E465" s="12" t="s">
        <v>3332</v>
      </c>
      <c r="F465" s="12" t="s">
        <v>64</v>
      </c>
      <c r="G465" s="12"/>
      <c r="H465" s="12"/>
      <c r="I465" s="11"/>
      <c r="J465" s="12" t="s">
        <v>1043</v>
      </c>
      <c r="K465" s="12" t="str">
        <f>VLOOKUP(Table36[[#This Row],[Works for Corrected Majority]],[1]!Table1[#Data],2,0)</f>
        <v>476549329</v>
      </c>
      <c r="L465" s="12" t="s">
        <v>9297</v>
      </c>
      <c r="M465" s="11" t="str">
        <f>VLOOKUP(Table36[[#This Row],[Works for Group -OLD]], [1]!all_groups[#All], 2, 0)</f>
        <v>476549329</v>
      </c>
      <c r="N465" s="10" t="s">
        <v>63</v>
      </c>
      <c r="O465" s="10" t="s">
        <v>62</v>
      </c>
      <c r="P465" s="10" t="s">
        <v>69</v>
      </c>
      <c r="Q465" s="11"/>
      <c r="R465" s="13" t="s">
        <v>9338</v>
      </c>
      <c r="S465" s="13" t="s">
        <v>9299</v>
      </c>
      <c r="T465" s="13" t="s">
        <v>8512</v>
      </c>
      <c r="U465" s="13" t="s">
        <v>9339</v>
      </c>
      <c r="V465" s="13" t="s">
        <v>8501</v>
      </c>
      <c r="W465" s="14"/>
      <c r="AI465" s="14"/>
      <c r="AJ465" s="14"/>
      <c r="AK465" s="14"/>
    </row>
    <row r="466" spans="1:37" s="15" customFormat="1" x14ac:dyDescent="0.2">
      <c r="A466" s="10" t="s">
        <v>6622</v>
      </c>
      <c r="B466" s="11" t="str">
        <f>VLOOKUP(Table36[[#This Row],[Full Name]], [1]!all_people5[#Data], 53, 0)</f>
        <v>Marcy</v>
      </c>
      <c r="C466" s="12" t="s">
        <v>6623</v>
      </c>
      <c r="D466" s="12" t="s">
        <v>6624</v>
      </c>
      <c r="E466" s="12" t="s">
        <v>1235</v>
      </c>
      <c r="F466" s="12" t="s">
        <v>64</v>
      </c>
      <c r="G466" s="12"/>
      <c r="H466" s="12"/>
      <c r="I466" s="11"/>
      <c r="J466" s="12" t="s">
        <v>1043</v>
      </c>
      <c r="K466" s="12" t="str">
        <f>VLOOKUP(Table36[[#This Row],[Works for Corrected Majority]],[1]!Table1[#Data],2,0)</f>
        <v>476549329</v>
      </c>
      <c r="L466" s="12" t="s">
        <v>9297</v>
      </c>
      <c r="M466" s="11" t="str">
        <f>VLOOKUP(Table36[[#This Row],[Works for Group -OLD]], [1]!all_groups[#All], 2, 0)</f>
        <v>476549329</v>
      </c>
      <c r="N466" s="10" t="s">
        <v>63</v>
      </c>
      <c r="O466" s="10" t="s">
        <v>62</v>
      </c>
      <c r="P466" s="10" t="s">
        <v>69</v>
      </c>
      <c r="Q466" s="11"/>
      <c r="R466" s="13" t="s">
        <v>9340</v>
      </c>
      <c r="S466" s="13" t="s">
        <v>9299</v>
      </c>
      <c r="T466" s="13" t="s">
        <v>8512</v>
      </c>
      <c r="U466" s="13" t="s">
        <v>8759</v>
      </c>
      <c r="V466" s="13" t="s">
        <v>8501</v>
      </c>
      <c r="W466" s="14"/>
      <c r="AI466" s="14"/>
      <c r="AJ466" s="14"/>
      <c r="AK466" s="14"/>
    </row>
    <row r="467" spans="1:37" s="15" customFormat="1" x14ac:dyDescent="0.2">
      <c r="A467" s="10" t="s">
        <v>5574</v>
      </c>
      <c r="B467" s="11" t="str">
        <f>VLOOKUP(Table36[[#This Row],[Full Name]], [1]!all_people5[#Data], 53, 0)</f>
        <v>Deoleo</v>
      </c>
      <c r="C467" s="12" t="s">
        <v>5575</v>
      </c>
      <c r="D467" s="12" t="s">
        <v>5576</v>
      </c>
      <c r="E467" s="12" t="s">
        <v>1235</v>
      </c>
      <c r="F467" s="12" t="s">
        <v>64</v>
      </c>
      <c r="G467" s="12"/>
      <c r="H467" s="12"/>
      <c r="I467" s="11"/>
      <c r="J467" s="12" t="s">
        <v>1043</v>
      </c>
      <c r="K467" s="12" t="str">
        <f>VLOOKUP(Table36[[#This Row],[Works for Corrected Majority]],[1]!Table1[#Data],2,0)</f>
        <v>476549329</v>
      </c>
      <c r="L467" s="12" t="s">
        <v>9297</v>
      </c>
      <c r="M467" s="11" t="str">
        <f>VLOOKUP(Table36[[#This Row],[Works for Group -OLD]], [1]!all_groups[#All], 2, 0)</f>
        <v>476549329</v>
      </c>
      <c r="N467" s="10" t="s">
        <v>63</v>
      </c>
      <c r="O467" s="10" t="s">
        <v>62</v>
      </c>
      <c r="P467" s="10" t="s">
        <v>69</v>
      </c>
      <c r="Q467" s="11"/>
      <c r="R467" s="13" t="s">
        <v>9341</v>
      </c>
      <c r="S467" s="13" t="s">
        <v>9299</v>
      </c>
      <c r="T467" s="13" t="s">
        <v>8512</v>
      </c>
      <c r="U467" s="13" t="s">
        <v>8759</v>
      </c>
      <c r="V467" s="13" t="s">
        <v>8501</v>
      </c>
      <c r="W467" s="14"/>
      <c r="AI467" s="14"/>
      <c r="AJ467" s="14"/>
      <c r="AK467" s="14"/>
    </row>
    <row r="468" spans="1:37" s="15" customFormat="1" x14ac:dyDescent="0.2">
      <c r="A468" s="10" t="s">
        <v>3278</v>
      </c>
      <c r="B468" s="11" t="str">
        <f>VLOOKUP(Table36[[#This Row],[Full Name]], [1]!all_people5[#Data], 53, 0)</f>
        <v>Haynes</v>
      </c>
      <c r="C468" s="12" t="s">
        <v>3279</v>
      </c>
      <c r="D468" s="12" t="s">
        <v>3280</v>
      </c>
      <c r="E468" s="12" t="s">
        <v>434</v>
      </c>
      <c r="F468" s="12" t="s">
        <v>64</v>
      </c>
      <c r="G468" s="12"/>
      <c r="H468" s="12"/>
      <c r="I468" s="11"/>
      <c r="J468" s="12" t="s">
        <v>1043</v>
      </c>
      <c r="K468" s="12" t="str">
        <f>VLOOKUP(Table36[[#This Row],[Works for Corrected Majority]],[1]!Table1[#Data],2,0)</f>
        <v>476549329</v>
      </c>
      <c r="L468" s="12" t="s">
        <v>9297</v>
      </c>
      <c r="M468" s="11" t="str">
        <f>VLOOKUP(Table36[[#This Row],[Works for Group -OLD]], [1]!all_groups[#All], 2, 0)</f>
        <v>476549329</v>
      </c>
      <c r="N468" s="10" t="s">
        <v>63</v>
      </c>
      <c r="O468" s="10" t="s">
        <v>62</v>
      </c>
      <c r="P468" s="10" t="s">
        <v>69</v>
      </c>
      <c r="Q468" s="11"/>
      <c r="R468" s="13" t="s">
        <v>9342</v>
      </c>
      <c r="S468" s="13" t="s">
        <v>9299</v>
      </c>
      <c r="T468" s="13" t="s">
        <v>8512</v>
      </c>
      <c r="U468" s="13" t="s">
        <v>8515</v>
      </c>
      <c r="V468" s="13" t="s">
        <v>8501</v>
      </c>
      <c r="W468" s="14"/>
      <c r="AI468" s="14"/>
      <c r="AJ468" s="14"/>
      <c r="AK468" s="14"/>
    </row>
    <row r="469" spans="1:37" s="15" customFormat="1" x14ac:dyDescent="0.2">
      <c r="A469" s="10" t="s">
        <v>5954</v>
      </c>
      <c r="B469" s="11" t="str">
        <f>VLOOKUP(Table36[[#This Row],[Full Name]], [1]!all_people5[#Data], 53, 0)</f>
        <v>Carrow</v>
      </c>
      <c r="C469" s="12" t="s">
        <v>5955</v>
      </c>
      <c r="D469" s="12" t="s">
        <v>5956</v>
      </c>
      <c r="E469" s="12" t="s">
        <v>5957</v>
      </c>
      <c r="F469" s="12" t="s">
        <v>64</v>
      </c>
      <c r="G469" s="12"/>
      <c r="H469" s="12"/>
      <c r="I469" s="11"/>
      <c r="J469" s="12" t="s">
        <v>1043</v>
      </c>
      <c r="K469" s="12" t="str">
        <f>VLOOKUP(Table36[[#This Row],[Works for Corrected Majority]],[1]!Table1[#Data],2,0)</f>
        <v>476549329</v>
      </c>
      <c r="L469" s="12" t="s">
        <v>9297</v>
      </c>
      <c r="M469" s="11" t="str">
        <f>VLOOKUP(Table36[[#This Row],[Works for Group -OLD]], [1]!all_groups[#All], 2, 0)</f>
        <v>476549329</v>
      </c>
      <c r="N469" s="10" t="s">
        <v>63</v>
      </c>
      <c r="O469" s="10" t="s">
        <v>62</v>
      </c>
      <c r="P469" s="10" t="s">
        <v>69</v>
      </c>
      <c r="Q469" s="11"/>
      <c r="R469" s="13" t="s">
        <v>9343</v>
      </c>
      <c r="S469" s="13" t="s">
        <v>9299</v>
      </c>
      <c r="T469" s="13" t="s">
        <v>8512</v>
      </c>
      <c r="U469" s="13" t="s">
        <v>9344</v>
      </c>
      <c r="V469" s="13" t="s">
        <v>8501</v>
      </c>
      <c r="W469" s="14"/>
      <c r="AI469" s="14"/>
      <c r="AJ469" s="14"/>
      <c r="AK469" s="14"/>
    </row>
    <row r="470" spans="1:37" s="15" customFormat="1" x14ac:dyDescent="0.2">
      <c r="A470" s="10" t="s">
        <v>5604</v>
      </c>
      <c r="B470" s="11" t="str">
        <f>VLOOKUP(Table36[[#This Row],[Full Name]], [1]!all_people5[#Data], 53, 0)</f>
        <v>Lipkind</v>
      </c>
      <c r="C470" s="12" t="s">
        <v>5605</v>
      </c>
      <c r="D470" s="12" t="s">
        <v>5606</v>
      </c>
      <c r="E470" s="12" t="s">
        <v>5607</v>
      </c>
      <c r="F470" s="12" t="s">
        <v>64</v>
      </c>
      <c r="G470" s="12"/>
      <c r="H470" s="12"/>
      <c r="I470" s="11"/>
      <c r="J470" s="12" t="s">
        <v>1043</v>
      </c>
      <c r="K470" s="12" t="str">
        <f>VLOOKUP(Table36[[#This Row],[Works for Corrected Majority]],[1]!Table1[#Data],2,0)</f>
        <v>476549329</v>
      </c>
      <c r="L470" s="12" t="s">
        <v>9297</v>
      </c>
      <c r="M470" s="11" t="str">
        <f>VLOOKUP(Table36[[#This Row],[Works for Group -OLD]], [1]!all_groups[#All], 2, 0)</f>
        <v>476549329</v>
      </c>
      <c r="N470" s="10" t="s">
        <v>63</v>
      </c>
      <c r="O470" s="10" t="s">
        <v>62</v>
      </c>
      <c r="P470" s="10" t="s">
        <v>69</v>
      </c>
      <c r="Q470" s="11"/>
      <c r="R470" s="13" t="s">
        <v>9345</v>
      </c>
      <c r="S470" s="13" t="s">
        <v>9299</v>
      </c>
      <c r="T470" s="13" t="s">
        <v>8512</v>
      </c>
      <c r="U470" s="13" t="s">
        <v>9346</v>
      </c>
      <c r="V470" s="13" t="s">
        <v>8501</v>
      </c>
      <c r="W470" s="14"/>
      <c r="AI470" s="14"/>
      <c r="AJ470" s="14"/>
      <c r="AK470" s="14"/>
    </row>
    <row r="471" spans="1:37" s="15" customFormat="1" x14ac:dyDescent="0.2">
      <c r="A471" s="10" t="s">
        <v>5600</v>
      </c>
      <c r="B471" s="11" t="str">
        <f>VLOOKUP(Table36[[#This Row],[Full Name]], [1]!all_people5[#Data], 53, 0)</f>
        <v>Purcell</v>
      </c>
      <c r="C471" s="12" t="s">
        <v>5601</v>
      </c>
      <c r="D471" s="12" t="s">
        <v>4423</v>
      </c>
      <c r="E471" s="12" t="s">
        <v>2104</v>
      </c>
      <c r="F471" s="12" t="s">
        <v>64</v>
      </c>
      <c r="G471" s="12"/>
      <c r="H471" s="12"/>
      <c r="I471" s="11"/>
      <c r="J471" s="12" t="s">
        <v>1043</v>
      </c>
      <c r="K471" s="12" t="str">
        <f>VLOOKUP(Table36[[#This Row],[Works for Corrected Majority]],[1]!Table1[#Data],2,0)</f>
        <v>476549329</v>
      </c>
      <c r="L471" s="12" t="s">
        <v>9297</v>
      </c>
      <c r="M471" s="11" t="str">
        <f>VLOOKUP(Table36[[#This Row],[Works for Group -OLD]], [1]!all_groups[#All], 2, 0)</f>
        <v>476549329</v>
      </c>
      <c r="N471" s="10" t="s">
        <v>63</v>
      </c>
      <c r="O471" s="10" t="s">
        <v>62</v>
      </c>
      <c r="P471" s="10" t="s">
        <v>69</v>
      </c>
      <c r="Q471" s="11"/>
      <c r="R471" s="13" t="s">
        <v>9347</v>
      </c>
      <c r="S471" s="13" t="s">
        <v>9299</v>
      </c>
      <c r="T471" s="13" t="s">
        <v>8512</v>
      </c>
      <c r="U471" s="13" t="s">
        <v>8536</v>
      </c>
      <c r="V471" s="13" t="s">
        <v>8501</v>
      </c>
      <c r="W471" s="14"/>
      <c r="AI471" s="14"/>
      <c r="AJ471" s="14"/>
      <c r="AK471" s="14"/>
    </row>
    <row r="472" spans="1:37" s="15" customFormat="1" x14ac:dyDescent="0.2">
      <c r="A472" s="10" t="s">
        <v>2286</v>
      </c>
      <c r="B472" s="11" t="str">
        <f>VLOOKUP(Table36[[#This Row],[Full Name]], [1]!all_people5[#Data], 53, 0)</f>
        <v>Olcese</v>
      </c>
      <c r="C472" s="12" t="s">
        <v>2287</v>
      </c>
      <c r="D472" s="12" t="s">
        <v>2288</v>
      </c>
      <c r="E472" s="12" t="s">
        <v>2289</v>
      </c>
      <c r="F472" s="12" t="s">
        <v>64</v>
      </c>
      <c r="G472" s="12"/>
      <c r="H472" s="12"/>
      <c r="I472" s="11"/>
      <c r="J472" s="12" t="s">
        <v>1043</v>
      </c>
      <c r="K472" s="12" t="str">
        <f>VLOOKUP(Table36[[#This Row],[Works for Corrected Majority]],[1]!Table1[#Data],2,0)</f>
        <v>476549329</v>
      </c>
      <c r="L472" s="12" t="s">
        <v>9297</v>
      </c>
      <c r="M472" s="11" t="str">
        <f>VLOOKUP(Table36[[#This Row],[Works for Group -OLD]], [1]!all_groups[#All], 2, 0)</f>
        <v>476549329</v>
      </c>
      <c r="N472" s="10" t="s">
        <v>63</v>
      </c>
      <c r="O472" s="10" t="s">
        <v>62</v>
      </c>
      <c r="P472" s="10" t="s">
        <v>69</v>
      </c>
      <c r="Q472" s="11"/>
      <c r="R472" s="13" t="s">
        <v>9348</v>
      </c>
      <c r="S472" s="13" t="s">
        <v>9299</v>
      </c>
      <c r="T472" s="13" t="s">
        <v>8512</v>
      </c>
      <c r="U472" s="13" t="s">
        <v>9349</v>
      </c>
      <c r="V472" s="13" t="s">
        <v>8501</v>
      </c>
      <c r="W472" s="14"/>
      <c r="AI472" s="14"/>
      <c r="AJ472" s="14"/>
      <c r="AK472" s="14"/>
    </row>
    <row r="473" spans="1:37" s="15" customFormat="1" x14ac:dyDescent="0.2">
      <c r="A473" s="10" t="s">
        <v>6523</v>
      </c>
      <c r="B473" s="11" t="str">
        <f>VLOOKUP(Table36[[#This Row],[Full Name]], [1]!all_people5[#Data], 53, 0)</f>
        <v>Rothblatt</v>
      </c>
      <c r="C473" s="12" t="s">
        <v>6524</v>
      </c>
      <c r="D473" s="12" t="s">
        <v>6525</v>
      </c>
      <c r="E473" s="12" t="s">
        <v>583</v>
      </c>
      <c r="F473" s="12" t="s">
        <v>64</v>
      </c>
      <c r="G473" s="12"/>
      <c r="H473" s="12"/>
      <c r="I473" s="11"/>
      <c r="J473" s="12" t="s">
        <v>1043</v>
      </c>
      <c r="K473" s="12" t="str">
        <f>VLOOKUP(Table36[[#This Row],[Works for Corrected Majority]],[1]!Table1[#Data],2,0)</f>
        <v>476549329</v>
      </c>
      <c r="L473" s="12" t="s">
        <v>9297</v>
      </c>
      <c r="M473" s="11" t="str">
        <f>VLOOKUP(Table36[[#This Row],[Works for Group -OLD]], [1]!all_groups[#All], 2, 0)</f>
        <v>476549329</v>
      </c>
      <c r="N473" s="10" t="s">
        <v>63</v>
      </c>
      <c r="O473" s="10" t="s">
        <v>62</v>
      </c>
      <c r="P473" s="10" t="s">
        <v>69</v>
      </c>
      <c r="Q473" s="11"/>
      <c r="R473" s="13" t="s">
        <v>9350</v>
      </c>
      <c r="S473" s="13" t="s">
        <v>9299</v>
      </c>
      <c r="T473" s="13" t="s">
        <v>8512</v>
      </c>
      <c r="U473" s="13" t="s">
        <v>8611</v>
      </c>
      <c r="V473" s="13" t="s">
        <v>8501</v>
      </c>
      <c r="W473" s="14"/>
      <c r="AI473" s="14"/>
      <c r="AJ473" s="14"/>
      <c r="AK473" s="14"/>
    </row>
    <row r="474" spans="1:37" s="15" customFormat="1" x14ac:dyDescent="0.2">
      <c r="A474" s="10" t="s">
        <v>1774</v>
      </c>
      <c r="B474" s="11" t="str">
        <f>VLOOKUP(Table36[[#This Row],[Full Name]], [1]!all_people5[#Data], 53, 0)</f>
        <v>Daly</v>
      </c>
      <c r="C474" s="12" t="s">
        <v>1775</v>
      </c>
      <c r="D474" s="12" t="s">
        <v>1776</v>
      </c>
      <c r="E474" s="12" t="s">
        <v>1777</v>
      </c>
      <c r="F474" s="12" t="s">
        <v>64</v>
      </c>
      <c r="G474" s="12"/>
      <c r="H474" s="12"/>
      <c r="I474" s="11"/>
      <c r="J474" s="12" t="s">
        <v>1043</v>
      </c>
      <c r="K474" s="12" t="str">
        <f>VLOOKUP(Table36[[#This Row],[Works for Corrected Majority]],[1]!Table1[#Data],2,0)</f>
        <v>476549329</v>
      </c>
      <c r="L474" s="12" t="s">
        <v>9297</v>
      </c>
      <c r="M474" s="11" t="str">
        <f>VLOOKUP(Table36[[#This Row],[Works for Group -OLD]], [1]!all_groups[#All], 2, 0)</f>
        <v>476549329</v>
      </c>
      <c r="N474" s="10" t="s">
        <v>63</v>
      </c>
      <c r="O474" s="10" t="s">
        <v>62</v>
      </c>
      <c r="P474" s="10" t="s">
        <v>69</v>
      </c>
      <c r="Q474" s="11"/>
      <c r="R474" s="13" t="s">
        <v>9351</v>
      </c>
      <c r="S474" s="13" t="s">
        <v>9299</v>
      </c>
      <c r="T474" s="13" t="s">
        <v>8512</v>
      </c>
      <c r="U474" s="13" t="s">
        <v>9352</v>
      </c>
      <c r="V474" s="13" t="s">
        <v>8501</v>
      </c>
      <c r="W474" s="14"/>
      <c r="AI474" s="14"/>
      <c r="AJ474" s="14"/>
      <c r="AK474" s="14"/>
    </row>
    <row r="475" spans="1:37" s="15" customFormat="1" x14ac:dyDescent="0.2">
      <c r="A475" s="10" t="s">
        <v>3635</v>
      </c>
      <c r="B475" s="11" t="str">
        <f>VLOOKUP(Table36[[#This Row],[Full Name]], [1]!all_people5[#Data], 53, 0)</f>
        <v>Helms</v>
      </c>
      <c r="C475" s="12" t="s">
        <v>3636</v>
      </c>
      <c r="D475" s="12" t="s">
        <v>3637</v>
      </c>
      <c r="E475" s="12" t="s">
        <v>135</v>
      </c>
      <c r="F475" s="12" t="s">
        <v>64</v>
      </c>
      <c r="G475" s="12"/>
      <c r="H475" s="12"/>
      <c r="I475" s="11"/>
      <c r="J475" s="12" t="s">
        <v>1043</v>
      </c>
      <c r="K475" s="12" t="str">
        <f>VLOOKUP(Table36[[#This Row],[Works for Corrected Majority]],[1]!Table1[#Data],2,0)</f>
        <v>476549329</v>
      </c>
      <c r="L475" s="12" t="s">
        <v>9297</v>
      </c>
      <c r="M475" s="11" t="str">
        <f>VLOOKUP(Table36[[#This Row],[Works for Group -OLD]], [1]!all_groups[#All], 2, 0)</f>
        <v>476549329</v>
      </c>
      <c r="N475" s="10" t="s">
        <v>63</v>
      </c>
      <c r="O475" s="10" t="s">
        <v>62</v>
      </c>
      <c r="P475" s="10" t="s">
        <v>69</v>
      </c>
      <c r="Q475" s="11"/>
      <c r="R475" s="13" t="s">
        <v>9353</v>
      </c>
      <c r="S475" s="13" t="s">
        <v>9299</v>
      </c>
      <c r="T475" s="13" t="s">
        <v>8512</v>
      </c>
      <c r="U475" s="13" t="s">
        <v>8625</v>
      </c>
      <c r="V475" s="13" t="s">
        <v>8501</v>
      </c>
      <c r="W475" s="14"/>
      <c r="AI475" s="14"/>
      <c r="AJ475" s="14"/>
      <c r="AK475" s="14"/>
    </row>
    <row r="476" spans="1:37" s="15" customFormat="1" x14ac:dyDescent="0.2">
      <c r="A476" s="10" t="s">
        <v>6632</v>
      </c>
      <c r="B476" s="11" t="str">
        <f>VLOOKUP(Table36[[#This Row],[Full Name]], [1]!all_people5[#Data], 53, 0)</f>
        <v>Lewis</v>
      </c>
      <c r="C476" s="12" t="s">
        <v>6633</v>
      </c>
      <c r="D476" s="12" t="s">
        <v>1187</v>
      </c>
      <c r="E476" s="12" t="s">
        <v>440</v>
      </c>
      <c r="F476" s="12" t="s">
        <v>64</v>
      </c>
      <c r="G476" s="12"/>
      <c r="H476" s="12"/>
      <c r="I476" s="11"/>
      <c r="J476" s="12" t="s">
        <v>1756</v>
      </c>
      <c r="K476" s="12" t="str">
        <f>VLOOKUP(Table36[[#This Row],[Works for Corrected Majority]],[1]!Table1[#Data],2,0)</f>
        <v>476549331</v>
      </c>
      <c r="L476" s="12" t="s">
        <v>9354</v>
      </c>
      <c r="M476" s="11" t="str">
        <f>VLOOKUP(Table36[[#This Row],[Works for Group -OLD]], [1]!all_groups[#All], 2, 0)</f>
        <v>476549331</v>
      </c>
      <c r="N476" s="10" t="s">
        <v>63</v>
      </c>
      <c r="O476" s="10" t="s">
        <v>62</v>
      </c>
      <c r="P476" s="10" t="s">
        <v>69</v>
      </c>
      <c r="Q476" s="11"/>
      <c r="R476" s="13" t="s">
        <v>9355</v>
      </c>
      <c r="S476" s="13" t="s">
        <v>9356</v>
      </c>
      <c r="T476" s="13" t="s">
        <v>8512</v>
      </c>
      <c r="U476" s="13" t="s">
        <v>8590</v>
      </c>
      <c r="V476" s="13" t="s">
        <v>8501</v>
      </c>
      <c r="W476" s="14"/>
      <c r="AI476" s="14"/>
      <c r="AJ476" s="14"/>
      <c r="AK476" s="14"/>
    </row>
    <row r="477" spans="1:37" s="15" customFormat="1" x14ac:dyDescent="0.2">
      <c r="A477" s="10" t="s">
        <v>6616</v>
      </c>
      <c r="B477" s="11" t="str">
        <f>VLOOKUP(Table36[[#This Row],[Full Name]], [1]!all_people5[#Data], 53, 0)</f>
        <v>Elmasri</v>
      </c>
      <c r="C477" s="12" t="s">
        <v>6617</v>
      </c>
      <c r="D477" s="12" t="s">
        <v>6618</v>
      </c>
      <c r="E477" s="12" t="s">
        <v>3574</v>
      </c>
      <c r="F477" s="12" t="s">
        <v>64</v>
      </c>
      <c r="G477" s="12"/>
      <c r="H477" s="12"/>
      <c r="I477" s="11"/>
      <c r="J477" s="12" t="s">
        <v>1756</v>
      </c>
      <c r="K477" s="12" t="str">
        <f>VLOOKUP(Table36[[#This Row],[Works for Corrected Majority]],[1]!Table1[#Data],2,0)</f>
        <v>476549331</v>
      </c>
      <c r="L477" s="12" t="s">
        <v>9354</v>
      </c>
      <c r="M477" s="11" t="str">
        <f>VLOOKUP(Table36[[#This Row],[Works for Group -OLD]], [1]!all_groups[#All], 2, 0)</f>
        <v>476549331</v>
      </c>
      <c r="N477" s="10" t="s">
        <v>63</v>
      </c>
      <c r="O477" s="10" t="s">
        <v>62</v>
      </c>
      <c r="P477" s="10" t="s">
        <v>69</v>
      </c>
      <c r="Q477" s="11"/>
      <c r="R477" s="13" t="s">
        <v>9357</v>
      </c>
      <c r="S477" s="13" t="s">
        <v>9356</v>
      </c>
      <c r="T477" s="13" t="s">
        <v>8509</v>
      </c>
      <c r="U477" s="13" t="s">
        <v>9358</v>
      </c>
      <c r="V477" s="13" t="s">
        <v>8501</v>
      </c>
      <c r="W477" s="14"/>
      <c r="AI477" s="14"/>
      <c r="AJ477" s="14"/>
      <c r="AK477" s="14"/>
    </row>
    <row r="478" spans="1:37" s="15" customFormat="1" x14ac:dyDescent="0.2">
      <c r="A478" s="10" t="s">
        <v>5927</v>
      </c>
      <c r="B478" s="11" t="str">
        <f>VLOOKUP(Table36[[#This Row],[Full Name]], [1]!all_people5[#Data], 53, 0)</f>
        <v>Kelly</v>
      </c>
      <c r="C478" s="12" t="s">
        <v>5928</v>
      </c>
      <c r="D478" s="12" t="s">
        <v>975</v>
      </c>
      <c r="E478" s="12" t="s">
        <v>3443</v>
      </c>
      <c r="F478" s="12" t="s">
        <v>64</v>
      </c>
      <c r="G478" s="12"/>
      <c r="H478" s="12"/>
      <c r="I478" s="11"/>
      <c r="J478" s="12" t="s">
        <v>1756</v>
      </c>
      <c r="K478" s="12" t="str">
        <f>VLOOKUP(Table36[[#This Row],[Works for Corrected Majority]],[1]!Table1[#Data],2,0)</f>
        <v>476549331</v>
      </c>
      <c r="L478" s="12" t="s">
        <v>9354</v>
      </c>
      <c r="M478" s="11" t="str">
        <f>VLOOKUP(Table36[[#This Row],[Works for Group -OLD]], [1]!all_groups[#All], 2, 0)</f>
        <v>476549331</v>
      </c>
      <c r="N478" s="10" t="s">
        <v>63</v>
      </c>
      <c r="O478" s="10" t="s">
        <v>62</v>
      </c>
      <c r="P478" s="10" t="s">
        <v>69</v>
      </c>
      <c r="Q478" s="11"/>
      <c r="R478" s="13" t="s">
        <v>9359</v>
      </c>
      <c r="S478" s="13" t="s">
        <v>9356</v>
      </c>
      <c r="T478" s="13" t="s">
        <v>8512</v>
      </c>
      <c r="U478" s="13" t="s">
        <v>9360</v>
      </c>
      <c r="V478" s="13" t="s">
        <v>8501</v>
      </c>
      <c r="W478" s="14"/>
      <c r="AI478" s="14"/>
      <c r="AJ478" s="14"/>
      <c r="AK478" s="14"/>
    </row>
    <row r="479" spans="1:37" s="15" customFormat="1" x14ac:dyDescent="0.2">
      <c r="A479" s="10" t="s">
        <v>3093</v>
      </c>
      <c r="B479" s="11" t="str">
        <f>VLOOKUP(Table36[[#This Row],[Full Name]], [1]!all_people5[#Data], 53, 0)</f>
        <v>Lemon</v>
      </c>
      <c r="C479" s="12" t="s">
        <v>3094</v>
      </c>
      <c r="D479" s="12" t="s">
        <v>3095</v>
      </c>
      <c r="E479" s="12" t="s">
        <v>3096</v>
      </c>
      <c r="F479" s="12" t="s">
        <v>64</v>
      </c>
      <c r="G479" s="12"/>
      <c r="H479" s="12"/>
      <c r="I479" s="11"/>
      <c r="J479" s="12" t="s">
        <v>1756</v>
      </c>
      <c r="K479" s="12" t="str">
        <f>VLOOKUP(Table36[[#This Row],[Works for Corrected Majority]],[1]!Table1[#Data],2,0)</f>
        <v>476549331</v>
      </c>
      <c r="L479" s="12" t="s">
        <v>9354</v>
      </c>
      <c r="M479" s="11" t="str">
        <f>VLOOKUP(Table36[[#This Row],[Works for Group -OLD]], [1]!all_groups[#All], 2, 0)</f>
        <v>476549331</v>
      </c>
      <c r="N479" s="10" t="s">
        <v>63</v>
      </c>
      <c r="O479" s="10" t="s">
        <v>62</v>
      </c>
      <c r="P479" s="10" t="s">
        <v>69</v>
      </c>
      <c r="Q479" s="11"/>
      <c r="R479" s="13" t="s">
        <v>9361</v>
      </c>
      <c r="S479" s="13" t="s">
        <v>9356</v>
      </c>
      <c r="T479" s="13" t="s">
        <v>8512</v>
      </c>
      <c r="U479" s="13" t="s">
        <v>9362</v>
      </c>
      <c r="V479" s="13" t="s">
        <v>8501</v>
      </c>
      <c r="W479" s="14"/>
      <c r="AI479" s="14"/>
      <c r="AJ479" s="14"/>
      <c r="AK479" s="14"/>
    </row>
    <row r="480" spans="1:37" s="15" customFormat="1" x14ac:dyDescent="0.2">
      <c r="A480" s="10" t="s">
        <v>6515</v>
      </c>
      <c r="B480" s="11" t="str">
        <f>VLOOKUP(Table36[[#This Row],[Full Name]], [1]!all_people5[#Data], 53, 0)</f>
        <v>Conroy</v>
      </c>
      <c r="C480" s="12" t="s">
        <v>1899</v>
      </c>
      <c r="D480" s="12" t="s">
        <v>6516</v>
      </c>
      <c r="E480" s="12" t="s">
        <v>3443</v>
      </c>
      <c r="F480" s="12" t="s">
        <v>64</v>
      </c>
      <c r="G480" s="12"/>
      <c r="H480" s="12"/>
      <c r="I480" s="11"/>
      <c r="J480" s="12" t="s">
        <v>1756</v>
      </c>
      <c r="K480" s="12" t="str">
        <f>VLOOKUP(Table36[[#This Row],[Works for Corrected Majority]],[1]!Table1[#Data],2,0)</f>
        <v>476549331</v>
      </c>
      <c r="L480" s="12" t="s">
        <v>9354</v>
      </c>
      <c r="M480" s="11" t="str">
        <f>VLOOKUP(Table36[[#This Row],[Works for Group -OLD]], [1]!all_groups[#All], 2, 0)</f>
        <v>476549331</v>
      </c>
      <c r="N480" s="10" t="s">
        <v>63</v>
      </c>
      <c r="O480" s="10" t="s">
        <v>62</v>
      </c>
      <c r="P480" s="10" t="s">
        <v>69</v>
      </c>
      <c r="Q480" s="11"/>
      <c r="R480" s="13" t="s">
        <v>9363</v>
      </c>
      <c r="S480" s="13" t="s">
        <v>9356</v>
      </c>
      <c r="T480" s="13" t="s">
        <v>8703</v>
      </c>
      <c r="U480" s="13" t="s">
        <v>9360</v>
      </c>
      <c r="V480" s="13" t="s">
        <v>8501</v>
      </c>
      <c r="W480" s="14"/>
      <c r="AI480" s="14"/>
      <c r="AJ480" s="14"/>
      <c r="AK480" s="14"/>
    </row>
    <row r="481" spans="1:37" s="15" customFormat="1" x14ac:dyDescent="0.2">
      <c r="A481" s="10" t="s">
        <v>6510</v>
      </c>
      <c r="B481" s="11" t="str">
        <f>VLOOKUP(Table36[[#This Row],[Full Name]], [1]!all_people5[#Data], 53, 0)</f>
        <v>Dembitzer</v>
      </c>
      <c r="C481" s="12" t="s">
        <v>6511</v>
      </c>
      <c r="D481" s="12" t="s">
        <v>6512</v>
      </c>
      <c r="E481" s="12" t="s">
        <v>698</v>
      </c>
      <c r="F481" s="12" t="s">
        <v>64</v>
      </c>
      <c r="G481" s="12"/>
      <c r="H481" s="12"/>
      <c r="I481" s="11"/>
      <c r="J481" s="12" t="s">
        <v>1756</v>
      </c>
      <c r="K481" s="12" t="str">
        <f>VLOOKUP(Table36[[#This Row],[Works for Corrected Majority]],[1]!Table1[#Data],2,0)</f>
        <v>476549331</v>
      </c>
      <c r="L481" s="12" t="s">
        <v>9354</v>
      </c>
      <c r="M481" s="11" t="str">
        <f>VLOOKUP(Table36[[#This Row],[Works for Group -OLD]], [1]!all_groups[#All], 2, 0)</f>
        <v>476549331</v>
      </c>
      <c r="N481" s="10" t="s">
        <v>63</v>
      </c>
      <c r="O481" s="10" t="s">
        <v>62</v>
      </c>
      <c r="P481" s="10" t="s">
        <v>69</v>
      </c>
      <c r="Q481" s="11"/>
      <c r="R481" s="13" t="s">
        <v>9364</v>
      </c>
      <c r="S481" s="13" t="s">
        <v>9356</v>
      </c>
      <c r="T481" s="13" t="s">
        <v>8892</v>
      </c>
      <c r="U481" s="13" t="s">
        <v>8538</v>
      </c>
      <c r="V481" s="13" t="s">
        <v>8501</v>
      </c>
      <c r="W481" s="14"/>
      <c r="AI481" s="14"/>
      <c r="AJ481" s="14"/>
      <c r="AK481" s="14"/>
    </row>
    <row r="482" spans="1:37" s="15" customFormat="1" x14ac:dyDescent="0.2">
      <c r="A482" s="10" t="s">
        <v>6499</v>
      </c>
      <c r="B482" s="11" t="str">
        <f>VLOOKUP(Table36[[#This Row],[Full Name]], [1]!all_people5[#Data], 53, 0)</f>
        <v>Millington Jr</v>
      </c>
      <c r="C482" s="12" t="s">
        <v>2001</v>
      </c>
      <c r="D482" s="12" t="s">
        <v>6500</v>
      </c>
      <c r="E482" s="12" t="s">
        <v>6501</v>
      </c>
      <c r="F482" s="12" t="s">
        <v>64</v>
      </c>
      <c r="G482" s="12"/>
      <c r="H482" s="12"/>
      <c r="I482" s="11"/>
      <c r="J482" s="12" t="s">
        <v>1756</v>
      </c>
      <c r="K482" s="12" t="str">
        <f>VLOOKUP(Table36[[#This Row],[Works for Corrected Majority]],[1]!Table1[#Data],2,0)</f>
        <v>476549331</v>
      </c>
      <c r="L482" s="12" t="s">
        <v>9354</v>
      </c>
      <c r="M482" s="11" t="str">
        <f>VLOOKUP(Table36[[#This Row],[Works for Group -OLD]], [1]!all_groups[#All], 2, 0)</f>
        <v>476549331</v>
      </c>
      <c r="N482" s="10" t="s">
        <v>63</v>
      </c>
      <c r="O482" s="10" t="s">
        <v>62</v>
      </c>
      <c r="P482" s="10" t="s">
        <v>69</v>
      </c>
      <c r="Q482" s="11"/>
      <c r="R482" s="13" t="s">
        <v>9365</v>
      </c>
      <c r="S482" s="13" t="s">
        <v>9356</v>
      </c>
      <c r="T482" s="13" t="s">
        <v>8512</v>
      </c>
      <c r="U482" s="13" t="s">
        <v>9366</v>
      </c>
      <c r="V482" s="13" t="s">
        <v>8501</v>
      </c>
      <c r="W482" s="14"/>
      <c r="AI482" s="14"/>
      <c r="AJ482" s="14"/>
      <c r="AK482" s="14"/>
    </row>
    <row r="483" spans="1:37" s="15" customFormat="1" x14ac:dyDescent="0.2">
      <c r="A483" s="10" t="s">
        <v>1768</v>
      </c>
      <c r="B483" s="11" t="str">
        <f>VLOOKUP(Table36[[#This Row],[Full Name]], [1]!all_people5[#Data], 53, 0)</f>
        <v>Aponte</v>
      </c>
      <c r="C483" s="12" t="s">
        <v>1769</v>
      </c>
      <c r="D483" s="12" t="s">
        <v>1770</v>
      </c>
      <c r="E483" s="12" t="s">
        <v>1771</v>
      </c>
      <c r="F483" s="12" t="s">
        <v>64</v>
      </c>
      <c r="G483" s="12"/>
      <c r="H483" s="12"/>
      <c r="I483" s="11"/>
      <c r="J483" s="12" t="s">
        <v>1756</v>
      </c>
      <c r="K483" s="12" t="str">
        <f>VLOOKUP(Table36[[#This Row],[Works for Corrected Majority]],[1]!Table1[#Data],2,0)</f>
        <v>476549331</v>
      </c>
      <c r="L483" s="12" t="s">
        <v>9354</v>
      </c>
      <c r="M483" s="11" t="str">
        <f>VLOOKUP(Table36[[#This Row],[Works for Group -OLD]], [1]!all_groups[#All], 2, 0)</f>
        <v>476549331</v>
      </c>
      <c r="N483" s="10" t="s">
        <v>63</v>
      </c>
      <c r="O483" s="10" t="s">
        <v>62</v>
      </c>
      <c r="P483" s="10" t="s">
        <v>69</v>
      </c>
      <c r="Q483" s="11"/>
      <c r="R483" s="13" t="s">
        <v>9367</v>
      </c>
      <c r="S483" s="13" t="s">
        <v>9356</v>
      </c>
      <c r="T483" s="13" t="s">
        <v>8959</v>
      </c>
      <c r="U483" s="13" t="s">
        <v>9368</v>
      </c>
      <c r="V483" s="13" t="s">
        <v>8501</v>
      </c>
      <c r="W483" s="14"/>
      <c r="AI483" s="14"/>
      <c r="AJ483" s="14"/>
      <c r="AK483" s="14"/>
    </row>
    <row r="484" spans="1:37" s="15" customFormat="1" x14ac:dyDescent="0.2">
      <c r="A484" s="10" t="s">
        <v>6494</v>
      </c>
      <c r="B484" s="11" t="str">
        <f>VLOOKUP(Table36[[#This Row],[Full Name]], [1]!all_people5[#Data], 53, 0)</f>
        <v>Cerroni Jr</v>
      </c>
      <c r="C484" s="12" t="s">
        <v>6495</v>
      </c>
      <c r="D484" s="12" t="s">
        <v>6496</v>
      </c>
      <c r="E484" s="12" t="s">
        <v>1760</v>
      </c>
      <c r="F484" s="12" t="s">
        <v>64</v>
      </c>
      <c r="G484" s="12"/>
      <c r="H484" s="12"/>
      <c r="I484" s="11"/>
      <c r="J484" s="12" t="s">
        <v>1756</v>
      </c>
      <c r="K484" s="12" t="str">
        <f>VLOOKUP(Table36[[#This Row],[Works for Corrected Majority]],[1]!Table1[#Data],2,0)</f>
        <v>476549331</v>
      </c>
      <c r="L484" s="12" t="s">
        <v>9354</v>
      </c>
      <c r="M484" s="11" t="str">
        <f>VLOOKUP(Table36[[#This Row],[Works for Group -OLD]], [1]!all_groups[#All], 2, 0)</f>
        <v>476549331</v>
      </c>
      <c r="N484" s="10" t="s">
        <v>63</v>
      </c>
      <c r="O484" s="10" t="s">
        <v>62</v>
      </c>
      <c r="P484" s="10" t="s">
        <v>69</v>
      </c>
      <c r="Q484" s="11"/>
      <c r="R484" s="13" t="s">
        <v>9369</v>
      </c>
      <c r="S484" s="13" t="s">
        <v>9356</v>
      </c>
      <c r="T484" s="13" t="s">
        <v>8703</v>
      </c>
      <c r="U484" s="13" t="s">
        <v>9370</v>
      </c>
      <c r="V484" s="13" t="s">
        <v>8501</v>
      </c>
      <c r="W484" s="14"/>
      <c r="AI484" s="14"/>
      <c r="AJ484" s="14"/>
      <c r="AK484" s="14"/>
    </row>
    <row r="485" spans="1:37" s="15" customFormat="1" x14ac:dyDescent="0.2">
      <c r="A485" s="10" t="s">
        <v>6486</v>
      </c>
      <c r="B485" s="11" t="str">
        <f>VLOOKUP(Table36[[#This Row],[Full Name]], [1]!all_people5[#Data], 53, 0)</f>
        <v>Lafalce</v>
      </c>
      <c r="C485" s="12" t="s">
        <v>6487</v>
      </c>
      <c r="D485" s="12" t="s">
        <v>6085</v>
      </c>
      <c r="E485" s="12" t="s">
        <v>357</v>
      </c>
      <c r="F485" s="12" t="s">
        <v>64</v>
      </c>
      <c r="G485" s="12"/>
      <c r="H485" s="12"/>
      <c r="I485" s="11"/>
      <c r="J485" s="12" t="s">
        <v>1756</v>
      </c>
      <c r="K485" s="12" t="str">
        <f>VLOOKUP(Table36[[#This Row],[Works for Corrected Majority]],[1]!Table1[#Data],2,0)</f>
        <v>476549331</v>
      </c>
      <c r="L485" s="12" t="s">
        <v>9354</v>
      </c>
      <c r="M485" s="11" t="str">
        <f>VLOOKUP(Table36[[#This Row],[Works for Group -OLD]], [1]!all_groups[#All], 2, 0)</f>
        <v>476549331</v>
      </c>
      <c r="N485" s="10" t="s">
        <v>63</v>
      </c>
      <c r="O485" s="10" t="s">
        <v>62</v>
      </c>
      <c r="P485" s="10" t="s">
        <v>69</v>
      </c>
      <c r="Q485" s="11"/>
      <c r="R485" s="13" t="s">
        <v>9371</v>
      </c>
      <c r="S485" s="13" t="s">
        <v>9356</v>
      </c>
      <c r="T485" s="13" t="s">
        <v>8703</v>
      </c>
      <c r="U485" s="13" t="s">
        <v>9372</v>
      </c>
      <c r="V485" s="13" t="s">
        <v>8501</v>
      </c>
      <c r="W485" s="14"/>
      <c r="AI485" s="14"/>
      <c r="AJ485" s="14"/>
      <c r="AK485" s="14"/>
    </row>
    <row r="486" spans="1:37" s="15" customFormat="1" x14ac:dyDescent="0.2">
      <c r="A486" s="10" t="s">
        <v>3657</v>
      </c>
      <c r="B486" s="11" t="str">
        <f>VLOOKUP(Table36[[#This Row],[Full Name]], [1]!all_people5[#Data], 53, 0)</f>
        <v>Omeste</v>
      </c>
      <c r="C486" s="12" t="s">
        <v>3658</v>
      </c>
      <c r="D486" s="12" t="s">
        <v>3659</v>
      </c>
      <c r="E486" s="12" t="s">
        <v>1760</v>
      </c>
      <c r="F486" s="12" t="s">
        <v>64</v>
      </c>
      <c r="G486" s="12"/>
      <c r="H486" s="12"/>
      <c r="I486" s="11"/>
      <c r="J486" s="12" t="s">
        <v>1756</v>
      </c>
      <c r="K486" s="12" t="str">
        <f>VLOOKUP(Table36[[#This Row],[Works for Corrected Majority]],[1]!Table1[#Data],2,0)</f>
        <v>476549331</v>
      </c>
      <c r="L486" s="12" t="s">
        <v>9354</v>
      </c>
      <c r="M486" s="11" t="str">
        <f>VLOOKUP(Table36[[#This Row],[Works for Group -OLD]], [1]!all_groups[#All], 2, 0)</f>
        <v>476549331</v>
      </c>
      <c r="N486" s="10" t="s">
        <v>63</v>
      </c>
      <c r="O486" s="10" t="s">
        <v>62</v>
      </c>
      <c r="P486" s="10" t="s">
        <v>69</v>
      </c>
      <c r="Q486" s="11"/>
      <c r="R486" s="13" t="s">
        <v>9373</v>
      </c>
      <c r="S486" s="13" t="s">
        <v>9356</v>
      </c>
      <c r="T486" s="13" t="s">
        <v>8974</v>
      </c>
      <c r="U486" s="13" t="s">
        <v>9370</v>
      </c>
      <c r="V486" s="13" t="s">
        <v>8501</v>
      </c>
      <c r="W486" s="14"/>
      <c r="AI486" s="14"/>
      <c r="AJ486" s="14"/>
      <c r="AK486" s="14"/>
    </row>
    <row r="487" spans="1:37" s="15" customFormat="1" x14ac:dyDescent="0.2">
      <c r="A487" s="10" t="s">
        <v>1757</v>
      </c>
      <c r="B487" s="11" t="str">
        <f>VLOOKUP(Table36[[#This Row],[Full Name]], [1]!all_people5[#Data], 53, 0)</f>
        <v>Ikwuakor</v>
      </c>
      <c r="C487" s="12" t="s">
        <v>1758</v>
      </c>
      <c r="D487" s="12" t="s">
        <v>1759</v>
      </c>
      <c r="E487" s="12" t="s">
        <v>1760</v>
      </c>
      <c r="F487" s="12" t="s">
        <v>64</v>
      </c>
      <c r="G487" s="12"/>
      <c r="H487" s="12"/>
      <c r="I487" s="11"/>
      <c r="J487" s="12" t="s">
        <v>1756</v>
      </c>
      <c r="K487" s="12" t="str">
        <f>VLOOKUP(Table36[[#This Row],[Works for Corrected Majority]],[1]!Table1[#Data],2,0)</f>
        <v>476549331</v>
      </c>
      <c r="L487" s="12" t="s">
        <v>9354</v>
      </c>
      <c r="M487" s="11" t="str">
        <f>VLOOKUP(Table36[[#This Row],[Works for Group -OLD]], [1]!all_groups[#All], 2, 0)</f>
        <v>476549331</v>
      </c>
      <c r="N487" s="10" t="s">
        <v>63</v>
      </c>
      <c r="O487" s="10" t="s">
        <v>62</v>
      </c>
      <c r="P487" s="10" t="s">
        <v>69</v>
      </c>
      <c r="Q487" s="11"/>
      <c r="R487" s="13" t="s">
        <v>9374</v>
      </c>
      <c r="S487" s="13" t="s">
        <v>9356</v>
      </c>
      <c r="T487" s="13" t="s">
        <v>8509</v>
      </c>
      <c r="U487" s="13" t="s">
        <v>9370</v>
      </c>
      <c r="V487" s="13" t="s">
        <v>8501</v>
      </c>
      <c r="W487" s="14"/>
      <c r="AI487" s="14"/>
      <c r="AJ487" s="14"/>
      <c r="AK487" s="14"/>
    </row>
    <row r="488" spans="1:37" s="15" customFormat="1" x14ac:dyDescent="0.2">
      <c r="A488" s="10" t="s">
        <v>2180</v>
      </c>
      <c r="B488" s="11" t="str">
        <f>VLOOKUP(Table36[[#This Row],[Full Name]], [1]!all_people5[#Data], 53, 0)</f>
        <v>Diaz</v>
      </c>
      <c r="C488" s="12" t="s">
        <v>2181</v>
      </c>
      <c r="D488" s="12" t="s">
        <v>2182</v>
      </c>
      <c r="E488" s="12" t="s">
        <v>1760</v>
      </c>
      <c r="F488" s="12" t="s">
        <v>64</v>
      </c>
      <c r="G488" s="12"/>
      <c r="H488" s="12"/>
      <c r="I488" s="11"/>
      <c r="J488" s="12" t="s">
        <v>1756</v>
      </c>
      <c r="K488" s="12" t="str">
        <f>VLOOKUP(Table36[[#This Row],[Works for Corrected Majority]],[1]!Table1[#Data],2,0)</f>
        <v>476549331</v>
      </c>
      <c r="L488" s="12" t="s">
        <v>9354</v>
      </c>
      <c r="M488" s="11" t="str">
        <f>VLOOKUP(Table36[[#This Row],[Works for Group -OLD]], [1]!all_groups[#All], 2, 0)</f>
        <v>476549331</v>
      </c>
      <c r="N488" s="10" t="s">
        <v>63</v>
      </c>
      <c r="O488" s="10" t="s">
        <v>62</v>
      </c>
      <c r="P488" s="10" t="s">
        <v>69</v>
      </c>
      <c r="Q488" s="11"/>
      <c r="R488" s="13" t="s">
        <v>9375</v>
      </c>
      <c r="S488" s="13" t="s">
        <v>9356</v>
      </c>
      <c r="T488" s="13" t="s">
        <v>8509</v>
      </c>
      <c r="U488" s="13" t="s">
        <v>9370</v>
      </c>
      <c r="V488" s="13" t="s">
        <v>8501</v>
      </c>
      <c r="W488" s="14"/>
      <c r="AI488" s="14"/>
      <c r="AJ488" s="14"/>
      <c r="AK488" s="14"/>
    </row>
    <row r="489" spans="1:37" s="15" customFormat="1" x14ac:dyDescent="0.2">
      <c r="A489" s="10" t="s">
        <v>7796</v>
      </c>
      <c r="B489" s="11" t="str">
        <f>VLOOKUP(Table36[[#This Row],[Full Name]], [1]!all_people5[#Data], 53, 0)</f>
        <v>Reilly</v>
      </c>
      <c r="C489" s="12" t="s">
        <v>7797</v>
      </c>
      <c r="D489" s="12" t="s">
        <v>2367</v>
      </c>
      <c r="E489" s="12" t="s">
        <v>2098</v>
      </c>
      <c r="F489" s="12" t="s">
        <v>64</v>
      </c>
      <c r="G489" s="12"/>
      <c r="H489" s="12"/>
      <c r="I489" s="11"/>
      <c r="J489" s="12" t="s">
        <v>1756</v>
      </c>
      <c r="K489" s="12" t="str">
        <f>VLOOKUP(Table36[[#This Row],[Works for Corrected Majority]],[1]!Table1[#Data],2,0)</f>
        <v>476549331</v>
      </c>
      <c r="L489" s="12" t="s">
        <v>9354</v>
      </c>
      <c r="M489" s="11" t="str">
        <f>VLOOKUP(Table36[[#This Row],[Works for Group -OLD]], [1]!all_groups[#All], 2, 0)</f>
        <v>476549331</v>
      </c>
      <c r="N489" s="10" t="s">
        <v>63</v>
      </c>
      <c r="O489" s="10" t="s">
        <v>62</v>
      </c>
      <c r="P489" s="10" t="s">
        <v>69</v>
      </c>
      <c r="Q489" s="11"/>
      <c r="R489" s="13" t="s">
        <v>9376</v>
      </c>
      <c r="S489" s="13" t="s">
        <v>9356</v>
      </c>
      <c r="T489" s="13" t="s">
        <v>8512</v>
      </c>
      <c r="U489" s="13" t="s">
        <v>8651</v>
      </c>
      <c r="V489" s="13" t="s">
        <v>8501</v>
      </c>
      <c r="W489" s="14"/>
      <c r="AI489" s="14"/>
      <c r="AJ489" s="14"/>
      <c r="AK489" s="14"/>
    </row>
    <row r="490" spans="1:37" s="15" customFormat="1" x14ac:dyDescent="0.2">
      <c r="A490" s="10" t="s">
        <v>6451</v>
      </c>
      <c r="B490" s="11" t="str">
        <f>VLOOKUP(Table36[[#This Row],[Full Name]], [1]!all_people5[#Data], 53, 0)</f>
        <v>Lerch</v>
      </c>
      <c r="C490" s="12" t="s">
        <v>1425</v>
      </c>
      <c r="D490" s="12" t="s">
        <v>6452</v>
      </c>
      <c r="E490" s="12" t="s">
        <v>6453</v>
      </c>
      <c r="F490" s="12" t="s">
        <v>64</v>
      </c>
      <c r="G490" s="12"/>
      <c r="H490" s="12"/>
      <c r="I490" s="11"/>
      <c r="J490" s="12" t="s">
        <v>1756</v>
      </c>
      <c r="K490" s="12" t="str">
        <f>VLOOKUP(Table36[[#This Row],[Works for Corrected Majority]],[1]!Table1[#Data],2,0)</f>
        <v>476549331</v>
      </c>
      <c r="L490" s="12" t="s">
        <v>9354</v>
      </c>
      <c r="M490" s="11" t="str">
        <f>VLOOKUP(Table36[[#This Row],[Works for Group -OLD]], [1]!all_groups[#All], 2, 0)</f>
        <v>476549331</v>
      </c>
      <c r="N490" s="10" t="s">
        <v>63</v>
      </c>
      <c r="O490" s="10" t="s">
        <v>62</v>
      </c>
      <c r="P490" s="10" t="s">
        <v>69</v>
      </c>
      <c r="Q490" s="11"/>
      <c r="R490" s="13" t="s">
        <v>9377</v>
      </c>
      <c r="S490" s="13" t="s">
        <v>9356</v>
      </c>
      <c r="T490" s="13" t="s">
        <v>9378</v>
      </c>
      <c r="U490" s="13" t="s">
        <v>9379</v>
      </c>
      <c r="V490" s="13" t="s">
        <v>8501</v>
      </c>
      <c r="W490" s="14"/>
      <c r="AI490" s="14"/>
      <c r="AJ490" s="14"/>
      <c r="AK490" s="14"/>
    </row>
    <row r="491" spans="1:37" s="15" customFormat="1" x14ac:dyDescent="0.2">
      <c r="A491" s="10" t="s">
        <v>6419</v>
      </c>
      <c r="B491" s="11" t="str">
        <f>VLOOKUP(Table36[[#This Row],[Full Name]], [1]!all_people5[#Data], 53, 0)</f>
        <v>Brandon</v>
      </c>
      <c r="C491" s="12" t="s">
        <v>2747</v>
      </c>
      <c r="D491" s="12" t="s">
        <v>5037</v>
      </c>
      <c r="E491" s="12" t="s">
        <v>434</v>
      </c>
      <c r="F491" s="12" t="s">
        <v>64</v>
      </c>
      <c r="G491" s="12"/>
      <c r="H491" s="12"/>
      <c r="I491" s="11"/>
      <c r="J491" s="12" t="s">
        <v>1756</v>
      </c>
      <c r="K491" s="12" t="str">
        <f>VLOOKUP(Table36[[#This Row],[Works for Corrected Majority]],[1]!Table1[#Data],2,0)</f>
        <v>476549331</v>
      </c>
      <c r="L491" s="12" t="s">
        <v>9354</v>
      </c>
      <c r="M491" s="11" t="str">
        <f>VLOOKUP(Table36[[#This Row],[Works for Group -OLD]], [1]!all_groups[#All], 2, 0)</f>
        <v>476549331</v>
      </c>
      <c r="N491" s="10" t="s">
        <v>63</v>
      </c>
      <c r="O491" s="10" t="s">
        <v>62</v>
      </c>
      <c r="P491" s="10" t="s">
        <v>69</v>
      </c>
      <c r="Q491" s="11"/>
      <c r="R491" s="13" t="s">
        <v>9380</v>
      </c>
      <c r="S491" s="13" t="s">
        <v>9356</v>
      </c>
      <c r="T491" s="13" t="s">
        <v>8703</v>
      </c>
      <c r="U491" s="13" t="s">
        <v>8515</v>
      </c>
      <c r="V491" s="13" t="s">
        <v>8501</v>
      </c>
      <c r="W491" s="14"/>
      <c r="AI491" s="14"/>
      <c r="AJ491" s="14"/>
      <c r="AK491" s="14"/>
    </row>
    <row r="492" spans="1:37" s="15" customFormat="1" x14ac:dyDescent="0.2">
      <c r="A492" s="10" t="s">
        <v>6410</v>
      </c>
      <c r="B492" s="11" t="str">
        <f>VLOOKUP(Table36[[#This Row],[Full Name]], [1]!all_people5[#Data], 53, 0)</f>
        <v>Jones-sullivan</v>
      </c>
      <c r="C492" s="12" t="s">
        <v>6411</v>
      </c>
      <c r="D492" s="12" t="s">
        <v>6412</v>
      </c>
      <c r="E492" s="12" t="s">
        <v>135</v>
      </c>
      <c r="F492" s="12" t="s">
        <v>64</v>
      </c>
      <c r="G492" s="12"/>
      <c r="H492" s="12"/>
      <c r="I492" s="11"/>
      <c r="J492" s="12" t="s">
        <v>1756</v>
      </c>
      <c r="K492" s="12" t="str">
        <f>VLOOKUP(Table36[[#This Row],[Works for Corrected Majority]],[1]!Table1[#Data],2,0)</f>
        <v>476549331</v>
      </c>
      <c r="L492" s="12" t="s">
        <v>9354</v>
      </c>
      <c r="M492" s="11" t="str">
        <f>VLOOKUP(Table36[[#This Row],[Works for Group -OLD]], [1]!all_groups[#All], 2, 0)</f>
        <v>476549331</v>
      </c>
      <c r="N492" s="10" t="s">
        <v>63</v>
      </c>
      <c r="O492" s="10" t="s">
        <v>62</v>
      </c>
      <c r="P492" s="10" t="s">
        <v>69</v>
      </c>
      <c r="Q492" s="11"/>
      <c r="R492" s="13" t="s">
        <v>9381</v>
      </c>
      <c r="S492" s="13" t="s">
        <v>9356</v>
      </c>
      <c r="T492" s="13" t="s">
        <v>8509</v>
      </c>
      <c r="U492" s="13" t="s">
        <v>8625</v>
      </c>
      <c r="V492" s="13" t="s">
        <v>8501</v>
      </c>
      <c r="W492" s="14"/>
      <c r="AI492" s="14"/>
      <c r="AJ492" s="14"/>
      <c r="AK492" s="14"/>
    </row>
    <row r="493" spans="1:37" s="15" customFormat="1" x14ac:dyDescent="0.2">
      <c r="A493" s="10" t="s">
        <v>3440</v>
      </c>
      <c r="B493" s="11" t="str">
        <f>VLOOKUP(Table36[[#This Row],[Full Name]], [1]!all_people5[#Data], 53, 0)</f>
        <v>Mcrae</v>
      </c>
      <c r="C493" s="12" t="s">
        <v>3441</v>
      </c>
      <c r="D493" s="12" t="s">
        <v>3442</v>
      </c>
      <c r="E493" s="12" t="s">
        <v>3443</v>
      </c>
      <c r="F493" s="12" t="s">
        <v>64</v>
      </c>
      <c r="G493" s="12"/>
      <c r="H493" s="12"/>
      <c r="I493" s="11"/>
      <c r="J493" s="12" t="s">
        <v>1756</v>
      </c>
      <c r="K493" s="12" t="str">
        <f>VLOOKUP(Table36[[#This Row],[Works for Corrected Majority]],[1]!Table1[#Data],2,0)</f>
        <v>476549331</v>
      </c>
      <c r="L493" s="12" t="s">
        <v>9354</v>
      </c>
      <c r="M493" s="11" t="str">
        <f>VLOOKUP(Table36[[#This Row],[Works for Group -OLD]], [1]!all_groups[#All], 2, 0)</f>
        <v>476549331</v>
      </c>
      <c r="N493" s="10" t="s">
        <v>63</v>
      </c>
      <c r="O493" s="10" t="s">
        <v>62</v>
      </c>
      <c r="P493" s="10" t="s">
        <v>69</v>
      </c>
      <c r="Q493" s="11"/>
      <c r="R493" s="13" t="s">
        <v>9382</v>
      </c>
      <c r="S493" s="13" t="s">
        <v>9356</v>
      </c>
      <c r="T493" s="13" t="s">
        <v>8509</v>
      </c>
      <c r="U493" s="13" t="s">
        <v>9360</v>
      </c>
      <c r="V493" s="13" t="s">
        <v>8501</v>
      </c>
      <c r="W493" s="14"/>
      <c r="AI493" s="14"/>
      <c r="AJ493" s="14"/>
      <c r="AK493" s="14"/>
    </row>
    <row r="494" spans="1:37" s="15" customFormat="1" x14ac:dyDescent="0.2">
      <c r="A494" s="10" t="s">
        <v>6397</v>
      </c>
      <c r="B494" s="11" t="str">
        <f>VLOOKUP(Table36[[#This Row],[Full Name]], [1]!all_people5[#Data], 53, 0)</f>
        <v>Pierce</v>
      </c>
      <c r="C494" s="12" t="s">
        <v>6398</v>
      </c>
      <c r="D494" s="12" t="s">
        <v>6399</v>
      </c>
      <c r="E494" s="12" t="s">
        <v>6400</v>
      </c>
      <c r="F494" s="12" t="s">
        <v>64</v>
      </c>
      <c r="G494" s="12"/>
      <c r="H494" s="12"/>
      <c r="I494" s="11"/>
      <c r="J494" s="12" t="s">
        <v>1756</v>
      </c>
      <c r="K494" s="12" t="str">
        <f>VLOOKUP(Table36[[#This Row],[Works for Corrected Majority]],[1]!Table1[#Data],2,0)</f>
        <v>476549331</v>
      </c>
      <c r="L494" s="12" t="s">
        <v>9354</v>
      </c>
      <c r="M494" s="11" t="str">
        <f>VLOOKUP(Table36[[#This Row],[Works for Group -OLD]], [1]!all_groups[#All], 2, 0)</f>
        <v>476549331</v>
      </c>
      <c r="N494" s="10" t="s">
        <v>63</v>
      </c>
      <c r="O494" s="10" t="s">
        <v>62</v>
      </c>
      <c r="P494" s="10" t="s">
        <v>69</v>
      </c>
      <c r="Q494" s="11"/>
      <c r="R494" s="13" t="s">
        <v>9383</v>
      </c>
      <c r="S494" s="13" t="s">
        <v>9356</v>
      </c>
      <c r="T494" s="13" t="s">
        <v>8512</v>
      </c>
      <c r="U494" s="13" t="s">
        <v>9384</v>
      </c>
      <c r="V494" s="13" t="s">
        <v>8501</v>
      </c>
      <c r="W494" s="14"/>
      <c r="AI494" s="14"/>
      <c r="AJ494" s="14"/>
      <c r="AK494" s="14"/>
    </row>
    <row r="495" spans="1:37" s="15" customFormat="1" x14ac:dyDescent="0.2">
      <c r="A495" s="10" t="s">
        <v>3894</v>
      </c>
      <c r="B495" s="11" t="str">
        <f>VLOOKUP(Table36[[#This Row],[Full Name]], [1]!all_people5[#Data], 53, 0)</f>
        <v>Artessa</v>
      </c>
      <c r="C495" s="12" t="s">
        <v>3895</v>
      </c>
      <c r="D495" s="12" t="s">
        <v>3896</v>
      </c>
      <c r="E495" s="12" t="s">
        <v>1101</v>
      </c>
      <c r="F495" s="12" t="s">
        <v>64</v>
      </c>
      <c r="G495" s="12"/>
      <c r="H495" s="12"/>
      <c r="I495" s="11"/>
      <c r="J495" s="12" t="s">
        <v>1133</v>
      </c>
      <c r="K495" s="12" t="str">
        <f>VLOOKUP(Table36[[#This Row],[Works for Corrected Majority]],[1]!Table1[#Data],2,0)</f>
        <v>476549337</v>
      </c>
      <c r="L495" s="12" t="s">
        <v>9385</v>
      </c>
      <c r="M495" s="11" t="str">
        <f>VLOOKUP(Table36[[#This Row],[Works for Group -OLD]], [1]!all_groups[#All], 2, 0)</f>
        <v>476549337</v>
      </c>
      <c r="N495" s="10" t="s">
        <v>63</v>
      </c>
      <c r="O495" s="10" t="s">
        <v>62</v>
      </c>
      <c r="P495" s="10" t="s">
        <v>69</v>
      </c>
      <c r="Q495" s="11"/>
      <c r="R495" s="13" t="s">
        <v>9386</v>
      </c>
      <c r="S495" s="13" t="s">
        <v>9387</v>
      </c>
      <c r="T495" s="13" t="s">
        <v>8512</v>
      </c>
      <c r="U495" s="13" t="s">
        <v>9388</v>
      </c>
      <c r="V495" s="13" t="s">
        <v>8501</v>
      </c>
      <c r="W495" s="14"/>
      <c r="AI495" s="14"/>
      <c r="AJ495" s="14"/>
      <c r="AK495" s="14"/>
    </row>
    <row r="496" spans="1:37" s="15" customFormat="1" x14ac:dyDescent="0.2">
      <c r="A496" s="10" t="s">
        <v>3850</v>
      </c>
      <c r="B496" s="11" t="str">
        <f>VLOOKUP(Table36[[#This Row],[Full Name]], [1]!all_people5[#Data], 53, 0)</f>
        <v>Godkin</v>
      </c>
      <c r="C496" s="12" t="s">
        <v>3851</v>
      </c>
      <c r="D496" s="12" t="s">
        <v>3852</v>
      </c>
      <c r="E496" s="12" t="s">
        <v>6271</v>
      </c>
      <c r="F496" s="12" t="s">
        <v>64</v>
      </c>
      <c r="G496" s="12"/>
      <c r="H496" s="12"/>
      <c r="I496" s="11"/>
      <c r="J496" s="12" t="s">
        <v>1133</v>
      </c>
      <c r="K496" s="12" t="str">
        <f>VLOOKUP(Table36[[#This Row],[Works for Corrected Majority]],[1]!Table1[#Data],2,0)</f>
        <v>476549337</v>
      </c>
      <c r="L496" s="12" t="s">
        <v>9385</v>
      </c>
      <c r="M496" s="11" t="str">
        <f>VLOOKUP(Table36[[#This Row],[Works for Group -OLD]], [1]!all_groups[#All], 2, 0)</f>
        <v>476549337</v>
      </c>
      <c r="N496" s="10" t="s">
        <v>63</v>
      </c>
      <c r="O496" s="10" t="s">
        <v>62</v>
      </c>
      <c r="P496" s="10" t="s">
        <v>69</v>
      </c>
      <c r="Q496" s="11"/>
      <c r="R496" s="13" t="s">
        <v>9389</v>
      </c>
      <c r="S496" s="13" t="s">
        <v>9387</v>
      </c>
      <c r="T496" s="13" t="s">
        <v>8512</v>
      </c>
      <c r="U496" s="13" t="s">
        <v>9390</v>
      </c>
      <c r="V496" s="13" t="s">
        <v>8501</v>
      </c>
      <c r="W496" s="14"/>
      <c r="AI496" s="14"/>
      <c r="AJ496" s="14"/>
      <c r="AK496" s="14"/>
    </row>
    <row r="497" spans="1:37" s="15" customFormat="1" x14ac:dyDescent="0.2">
      <c r="A497" s="10" t="s">
        <v>1185</v>
      </c>
      <c r="B497" s="11" t="str">
        <f>VLOOKUP(Table36[[#This Row],[Full Name]], [1]!all_people5[#Data], 53, 0)</f>
        <v>Lewis</v>
      </c>
      <c r="C497" s="12" t="s">
        <v>1186</v>
      </c>
      <c r="D497" s="12" t="s">
        <v>1187</v>
      </c>
      <c r="E497" s="12" t="s">
        <v>135</v>
      </c>
      <c r="F497" s="12" t="s">
        <v>64</v>
      </c>
      <c r="G497" s="12"/>
      <c r="H497" s="12"/>
      <c r="I497" s="11"/>
      <c r="J497" s="12" t="s">
        <v>1133</v>
      </c>
      <c r="K497" s="12" t="str">
        <f>VLOOKUP(Table36[[#This Row],[Works for Corrected Majority]],[1]!Table1[#Data],2,0)</f>
        <v>476549337</v>
      </c>
      <c r="L497" s="12" t="s">
        <v>9385</v>
      </c>
      <c r="M497" s="11" t="str">
        <f>VLOOKUP(Table36[[#This Row],[Works for Group -OLD]], [1]!all_groups[#All], 2, 0)</f>
        <v>476549337</v>
      </c>
      <c r="N497" s="10" t="s">
        <v>63</v>
      </c>
      <c r="O497" s="10" t="s">
        <v>62</v>
      </c>
      <c r="P497" s="10" t="s">
        <v>69</v>
      </c>
      <c r="Q497" s="11"/>
      <c r="R497" s="13" t="s">
        <v>9391</v>
      </c>
      <c r="S497" s="13" t="s">
        <v>9387</v>
      </c>
      <c r="T497" s="13" t="s">
        <v>8512</v>
      </c>
      <c r="U497" s="13" t="s">
        <v>8625</v>
      </c>
      <c r="V497" s="13" t="s">
        <v>8501</v>
      </c>
      <c r="W497" s="14"/>
      <c r="AI497" s="14"/>
      <c r="AJ497" s="14"/>
      <c r="AK497" s="14"/>
    </row>
    <row r="498" spans="1:37" s="15" customFormat="1" x14ac:dyDescent="0.2">
      <c r="A498" s="10" t="s">
        <v>7224</v>
      </c>
      <c r="B498" s="11" t="str">
        <f>VLOOKUP(Table36[[#This Row],[Full Name]], [1]!all_people5[#Data], 53, 0)</f>
        <v>Clenahan</v>
      </c>
      <c r="C498" s="12" t="s">
        <v>7225</v>
      </c>
      <c r="D498" s="12" t="s">
        <v>7226</v>
      </c>
      <c r="E498" s="12" t="s">
        <v>1139</v>
      </c>
      <c r="F498" s="12" t="s">
        <v>64</v>
      </c>
      <c r="G498" s="12"/>
      <c r="H498" s="12"/>
      <c r="I498" s="11"/>
      <c r="J498" s="12" t="s">
        <v>1133</v>
      </c>
      <c r="K498" s="12" t="str">
        <f>VLOOKUP(Table36[[#This Row],[Works for Corrected Majority]],[1]!Table1[#Data],2,0)</f>
        <v>476549337</v>
      </c>
      <c r="L498" s="12" t="s">
        <v>9385</v>
      </c>
      <c r="M498" s="11" t="str">
        <f>VLOOKUP(Table36[[#This Row],[Works for Group -OLD]], [1]!all_groups[#All], 2, 0)</f>
        <v>476549337</v>
      </c>
      <c r="N498" s="10" t="s">
        <v>63</v>
      </c>
      <c r="O498" s="10" t="s">
        <v>62</v>
      </c>
      <c r="P498" s="10" t="s">
        <v>69</v>
      </c>
      <c r="Q498" s="11"/>
      <c r="R498" s="13" t="s">
        <v>9392</v>
      </c>
      <c r="S498" s="13" t="s">
        <v>9387</v>
      </c>
      <c r="T498" s="13" t="s">
        <v>8512</v>
      </c>
      <c r="U498" s="13" t="s">
        <v>9393</v>
      </c>
      <c r="V498" s="13" t="s">
        <v>8501</v>
      </c>
      <c r="W498" s="14"/>
      <c r="AI498" s="14"/>
      <c r="AJ498" s="14"/>
      <c r="AK498" s="14"/>
    </row>
    <row r="499" spans="1:37" s="15" customFormat="1" x14ac:dyDescent="0.2">
      <c r="A499" s="10" t="s">
        <v>6332</v>
      </c>
      <c r="B499" s="11" t="str">
        <f>VLOOKUP(Table36[[#This Row],[Full Name]], [1]!all_people5[#Data], 53, 0)</f>
        <v>Higgins</v>
      </c>
      <c r="C499" s="12" t="s">
        <v>6333</v>
      </c>
      <c r="D499" s="12" t="s">
        <v>6334</v>
      </c>
      <c r="E499" s="12" t="s">
        <v>3621</v>
      </c>
      <c r="F499" s="12" t="s">
        <v>64</v>
      </c>
      <c r="G499" s="12"/>
      <c r="H499" s="12"/>
      <c r="I499" s="11"/>
      <c r="J499" s="12" t="s">
        <v>1133</v>
      </c>
      <c r="K499" s="12" t="str">
        <f>VLOOKUP(Table36[[#This Row],[Works for Corrected Majority]],[1]!Table1[#Data],2,0)</f>
        <v>476549337</v>
      </c>
      <c r="L499" s="12" t="s">
        <v>9385</v>
      </c>
      <c r="M499" s="11" t="str">
        <f>VLOOKUP(Table36[[#This Row],[Works for Group -OLD]], [1]!all_groups[#All], 2, 0)</f>
        <v>476549337</v>
      </c>
      <c r="N499" s="10" t="s">
        <v>63</v>
      </c>
      <c r="O499" s="10" t="s">
        <v>62</v>
      </c>
      <c r="P499" s="10" t="s">
        <v>69</v>
      </c>
      <c r="Q499" s="11"/>
      <c r="R499" s="13" t="s">
        <v>9394</v>
      </c>
      <c r="S499" s="13" t="s">
        <v>9387</v>
      </c>
      <c r="T499" s="13" t="s">
        <v>8512</v>
      </c>
      <c r="U499" s="13" t="s">
        <v>9395</v>
      </c>
      <c r="V499" s="13" t="s">
        <v>8501</v>
      </c>
      <c r="W499" s="14"/>
      <c r="AI499" s="14"/>
      <c r="AJ499" s="14"/>
      <c r="AK499" s="14"/>
    </row>
    <row r="500" spans="1:37" s="15" customFormat="1" x14ac:dyDescent="0.2">
      <c r="A500" s="10" t="s">
        <v>1474</v>
      </c>
      <c r="B500" s="11" t="str">
        <f>VLOOKUP(Table36[[#This Row],[Full Name]], [1]!all_people5[#Data], 53, 0)</f>
        <v>Eichelberger</v>
      </c>
      <c r="C500" s="12" t="s">
        <v>1475</v>
      </c>
      <c r="D500" s="12" t="s">
        <v>1476</v>
      </c>
      <c r="E500" s="12" t="s">
        <v>1101</v>
      </c>
      <c r="F500" s="12" t="s">
        <v>64</v>
      </c>
      <c r="G500" s="12"/>
      <c r="H500" s="12"/>
      <c r="I500" s="11"/>
      <c r="J500" s="12" t="s">
        <v>1133</v>
      </c>
      <c r="K500" s="12" t="str">
        <f>VLOOKUP(Table36[[#This Row],[Works for Corrected Majority]],[1]!Table1[#Data],2,0)</f>
        <v>476549337</v>
      </c>
      <c r="L500" s="12" t="s">
        <v>9385</v>
      </c>
      <c r="M500" s="11" t="str">
        <f>VLOOKUP(Table36[[#This Row],[Works for Group -OLD]], [1]!all_groups[#All], 2, 0)</f>
        <v>476549337</v>
      </c>
      <c r="N500" s="10" t="s">
        <v>63</v>
      </c>
      <c r="O500" s="10" t="s">
        <v>62</v>
      </c>
      <c r="P500" s="10" t="s">
        <v>69</v>
      </c>
      <c r="Q500" s="11"/>
      <c r="R500" s="13" t="s">
        <v>9396</v>
      </c>
      <c r="S500" s="13" t="s">
        <v>9387</v>
      </c>
      <c r="T500" s="13" t="s">
        <v>8512</v>
      </c>
      <c r="U500" s="13" t="s">
        <v>9388</v>
      </c>
      <c r="V500" s="13" t="s">
        <v>8501</v>
      </c>
      <c r="W500" s="14"/>
      <c r="AI500" s="14"/>
      <c r="AJ500" s="14"/>
      <c r="AK500" s="14"/>
    </row>
    <row r="501" spans="1:37" s="15" customFormat="1" x14ac:dyDescent="0.2">
      <c r="A501" s="10" t="s">
        <v>6315</v>
      </c>
      <c r="B501" s="11" t="str">
        <f>VLOOKUP(Table36[[#This Row],[Full Name]], [1]!all_people5[#Data], 53, 0)</f>
        <v>Leinung</v>
      </c>
      <c r="C501" s="12" t="s">
        <v>6316</v>
      </c>
      <c r="D501" s="12" t="s">
        <v>6317</v>
      </c>
      <c r="E501" s="12" t="s">
        <v>1139</v>
      </c>
      <c r="F501" s="12" t="s">
        <v>64</v>
      </c>
      <c r="G501" s="12"/>
      <c r="H501" s="12"/>
      <c r="I501" s="11"/>
      <c r="J501" s="12" t="s">
        <v>1133</v>
      </c>
      <c r="K501" s="12" t="str">
        <f>VLOOKUP(Table36[[#This Row],[Works for Corrected Majority]],[1]!Table1[#Data],2,0)</f>
        <v>476549337</v>
      </c>
      <c r="L501" s="12" t="s">
        <v>9385</v>
      </c>
      <c r="M501" s="11" t="str">
        <f>VLOOKUP(Table36[[#This Row],[Works for Group -OLD]], [1]!all_groups[#All], 2, 0)</f>
        <v>476549337</v>
      </c>
      <c r="N501" s="10" t="s">
        <v>63</v>
      </c>
      <c r="O501" s="10" t="s">
        <v>62</v>
      </c>
      <c r="P501" s="10" t="s">
        <v>69</v>
      </c>
      <c r="Q501" s="11"/>
      <c r="R501" s="13" t="s">
        <v>9397</v>
      </c>
      <c r="S501" s="13" t="s">
        <v>9387</v>
      </c>
      <c r="T501" s="13" t="s">
        <v>8512</v>
      </c>
      <c r="U501" s="13" t="s">
        <v>9393</v>
      </c>
      <c r="V501" s="13" t="s">
        <v>8501</v>
      </c>
      <c r="W501" s="14"/>
      <c r="AI501" s="14"/>
      <c r="AJ501" s="14"/>
      <c r="AK501" s="14"/>
    </row>
    <row r="502" spans="1:37" s="15" customFormat="1" x14ac:dyDescent="0.2">
      <c r="A502" s="10" t="s">
        <v>6303</v>
      </c>
      <c r="B502" s="11" t="str">
        <f>VLOOKUP(Table36[[#This Row],[Full Name]], [1]!all_people5[#Data], 53, 0)</f>
        <v>Ranellone</v>
      </c>
      <c r="C502" s="12" t="s">
        <v>4662</v>
      </c>
      <c r="D502" s="12" t="s">
        <v>6304</v>
      </c>
      <c r="E502" s="12" t="s">
        <v>1139</v>
      </c>
      <c r="F502" s="12" t="s">
        <v>64</v>
      </c>
      <c r="G502" s="12"/>
      <c r="H502" s="12"/>
      <c r="I502" s="11"/>
      <c r="J502" s="12" t="s">
        <v>1133</v>
      </c>
      <c r="K502" s="12" t="str">
        <f>VLOOKUP(Table36[[#This Row],[Works for Corrected Majority]],[1]!Table1[#Data],2,0)</f>
        <v>476549337</v>
      </c>
      <c r="L502" s="12" t="s">
        <v>9385</v>
      </c>
      <c r="M502" s="11" t="str">
        <f>VLOOKUP(Table36[[#This Row],[Works for Group -OLD]], [1]!all_groups[#All], 2, 0)</f>
        <v>476549337</v>
      </c>
      <c r="N502" s="10" t="s">
        <v>63</v>
      </c>
      <c r="O502" s="10" t="s">
        <v>62</v>
      </c>
      <c r="P502" s="10" t="s">
        <v>69</v>
      </c>
      <c r="Q502" s="11"/>
      <c r="R502" s="13" t="s">
        <v>9398</v>
      </c>
      <c r="S502" s="13" t="s">
        <v>9387</v>
      </c>
      <c r="T502" s="13" t="s">
        <v>8512</v>
      </c>
      <c r="U502" s="13" t="s">
        <v>9393</v>
      </c>
      <c r="V502" s="13" t="s">
        <v>8501</v>
      </c>
      <c r="W502" s="14"/>
      <c r="AI502" s="14"/>
      <c r="AJ502" s="14"/>
      <c r="AK502" s="14"/>
    </row>
    <row r="503" spans="1:37" s="15" customFormat="1" x14ac:dyDescent="0.2">
      <c r="A503" s="10" t="s">
        <v>1170</v>
      </c>
      <c r="B503" s="11" t="str">
        <f>VLOOKUP(Table36[[#This Row],[Full Name]], [1]!all_people5[#Data], 53, 0)</f>
        <v>Boyajian</v>
      </c>
      <c r="C503" s="12" t="s">
        <v>1171</v>
      </c>
      <c r="D503" s="12" t="s">
        <v>1172</v>
      </c>
      <c r="E503" s="12" t="s">
        <v>1101</v>
      </c>
      <c r="F503" s="12" t="s">
        <v>64</v>
      </c>
      <c r="G503" s="12"/>
      <c r="H503" s="12"/>
      <c r="I503" s="11"/>
      <c r="J503" s="12" t="s">
        <v>1133</v>
      </c>
      <c r="K503" s="12" t="str">
        <f>VLOOKUP(Table36[[#This Row],[Works for Corrected Majority]],[1]!Table1[#Data],2,0)</f>
        <v>476549337</v>
      </c>
      <c r="L503" s="12" t="s">
        <v>9385</v>
      </c>
      <c r="M503" s="11" t="str">
        <f>VLOOKUP(Table36[[#This Row],[Works for Group -OLD]], [1]!all_groups[#All], 2, 0)</f>
        <v>476549337</v>
      </c>
      <c r="N503" s="10" t="s">
        <v>63</v>
      </c>
      <c r="O503" s="10" t="s">
        <v>62</v>
      </c>
      <c r="P503" s="10" t="s">
        <v>69</v>
      </c>
      <c r="Q503" s="11"/>
      <c r="R503" s="13" t="s">
        <v>9399</v>
      </c>
      <c r="S503" s="13" t="s">
        <v>9387</v>
      </c>
      <c r="T503" s="13" t="s">
        <v>8512</v>
      </c>
      <c r="U503" s="13" t="s">
        <v>9388</v>
      </c>
      <c r="V503" s="13" t="s">
        <v>8501</v>
      </c>
      <c r="W503" s="14"/>
      <c r="AI503" s="14"/>
      <c r="AJ503" s="14"/>
      <c r="AK503" s="14"/>
    </row>
    <row r="504" spans="1:37" s="15" customFormat="1" x14ac:dyDescent="0.2">
      <c r="A504" s="10" t="s">
        <v>3665</v>
      </c>
      <c r="B504" s="11" t="str">
        <f>VLOOKUP(Table36[[#This Row],[Full Name]], [1]!all_people5[#Data], 53, 0)</f>
        <v>Powell</v>
      </c>
      <c r="C504" s="12" t="s">
        <v>3666</v>
      </c>
      <c r="D504" s="12" t="s">
        <v>3667</v>
      </c>
      <c r="E504" s="12" t="s">
        <v>1101</v>
      </c>
      <c r="F504" s="12" t="s">
        <v>64</v>
      </c>
      <c r="G504" s="12"/>
      <c r="H504" s="12"/>
      <c r="I504" s="11"/>
      <c r="J504" s="12" t="s">
        <v>1133</v>
      </c>
      <c r="K504" s="12" t="str">
        <f>VLOOKUP(Table36[[#This Row],[Works for Corrected Majority]],[1]!Table1[#Data],2,0)</f>
        <v>476549337</v>
      </c>
      <c r="L504" s="12" t="s">
        <v>9385</v>
      </c>
      <c r="M504" s="11" t="str">
        <f>VLOOKUP(Table36[[#This Row],[Works for Group -OLD]], [1]!all_groups[#All], 2, 0)</f>
        <v>476549337</v>
      </c>
      <c r="N504" s="10" t="s">
        <v>63</v>
      </c>
      <c r="O504" s="10" t="s">
        <v>62</v>
      </c>
      <c r="P504" s="10" t="s">
        <v>69</v>
      </c>
      <c r="Q504" s="11"/>
      <c r="R504" s="13" t="s">
        <v>9400</v>
      </c>
      <c r="S504" s="13" t="s">
        <v>9387</v>
      </c>
      <c r="T504" s="13" t="s">
        <v>8512</v>
      </c>
      <c r="U504" s="13" t="s">
        <v>9388</v>
      </c>
      <c r="V504" s="13" t="s">
        <v>8501</v>
      </c>
      <c r="W504" s="14"/>
      <c r="AI504" s="14"/>
      <c r="AJ504" s="14"/>
      <c r="AK504" s="14"/>
    </row>
    <row r="505" spans="1:37" s="15" customFormat="1" x14ac:dyDescent="0.2">
      <c r="A505" s="10" t="s">
        <v>1814</v>
      </c>
      <c r="B505" s="11" t="str">
        <f>VLOOKUP(Table36[[#This Row],[Full Name]], [1]!all_people5[#Data], 53, 0)</f>
        <v>Nowicki</v>
      </c>
      <c r="C505" s="12" t="s">
        <v>483</v>
      </c>
      <c r="D505" s="12" t="s">
        <v>1815</v>
      </c>
      <c r="E505" s="12" t="s">
        <v>1101</v>
      </c>
      <c r="F505" s="12" t="s">
        <v>64</v>
      </c>
      <c r="G505" s="12"/>
      <c r="H505" s="12"/>
      <c r="I505" s="11"/>
      <c r="J505" s="12" t="s">
        <v>1133</v>
      </c>
      <c r="K505" s="12" t="str">
        <f>VLOOKUP(Table36[[#This Row],[Works for Corrected Majority]],[1]!Table1[#Data],2,0)</f>
        <v>476549337</v>
      </c>
      <c r="L505" s="12" t="s">
        <v>9385</v>
      </c>
      <c r="M505" s="11" t="str">
        <f>VLOOKUP(Table36[[#This Row],[Works for Group -OLD]], [1]!all_groups[#All], 2, 0)</f>
        <v>476549337</v>
      </c>
      <c r="N505" s="10" t="s">
        <v>63</v>
      </c>
      <c r="O505" s="10" t="s">
        <v>62</v>
      </c>
      <c r="P505" s="10" t="s">
        <v>69</v>
      </c>
      <c r="Q505" s="11"/>
      <c r="R505" s="13" t="s">
        <v>9401</v>
      </c>
      <c r="S505" s="13" t="s">
        <v>9387</v>
      </c>
      <c r="T505" s="13" t="s">
        <v>8512</v>
      </c>
      <c r="U505" s="13" t="s">
        <v>9388</v>
      </c>
      <c r="V505" s="13" t="s">
        <v>8501</v>
      </c>
      <c r="W505" s="14"/>
      <c r="AI505" s="14"/>
      <c r="AJ505" s="14"/>
      <c r="AK505" s="14"/>
    </row>
    <row r="506" spans="1:37" s="15" customFormat="1" x14ac:dyDescent="0.2">
      <c r="A506" s="10" t="s">
        <v>6292</v>
      </c>
      <c r="B506" s="11" t="str">
        <f>VLOOKUP(Table36[[#This Row],[Full Name]], [1]!all_people5[#Data], 53, 0)</f>
        <v>Katz</v>
      </c>
      <c r="C506" s="12" t="s">
        <v>3631</v>
      </c>
      <c r="D506" s="12" t="s">
        <v>6293</v>
      </c>
      <c r="E506" s="12" t="s">
        <v>3621</v>
      </c>
      <c r="F506" s="12" t="s">
        <v>64</v>
      </c>
      <c r="G506" s="12"/>
      <c r="H506" s="12"/>
      <c r="I506" s="11"/>
      <c r="J506" s="12" t="s">
        <v>1133</v>
      </c>
      <c r="K506" s="12" t="str">
        <f>VLOOKUP(Table36[[#This Row],[Works for Corrected Majority]],[1]!Table1[#Data],2,0)</f>
        <v>476549337</v>
      </c>
      <c r="L506" s="12" t="s">
        <v>9385</v>
      </c>
      <c r="M506" s="11" t="str">
        <f>VLOOKUP(Table36[[#This Row],[Works for Group -OLD]], [1]!all_groups[#All], 2, 0)</f>
        <v>476549337</v>
      </c>
      <c r="N506" s="10" t="s">
        <v>63</v>
      </c>
      <c r="O506" s="10" t="s">
        <v>62</v>
      </c>
      <c r="P506" s="10" t="s">
        <v>69</v>
      </c>
      <c r="Q506" s="11"/>
      <c r="R506" s="13" t="s">
        <v>9402</v>
      </c>
      <c r="S506" s="13" t="s">
        <v>9387</v>
      </c>
      <c r="T506" s="13" t="s">
        <v>8512</v>
      </c>
      <c r="U506" s="13" t="s">
        <v>9395</v>
      </c>
      <c r="V506" s="13" t="s">
        <v>8501</v>
      </c>
      <c r="W506" s="14"/>
      <c r="AI506" s="14"/>
      <c r="AJ506" s="14"/>
      <c r="AK506" s="14"/>
    </row>
    <row r="507" spans="1:37" s="15" customFormat="1" x14ac:dyDescent="0.2">
      <c r="A507" s="10" t="s">
        <v>6669</v>
      </c>
      <c r="B507" s="11" t="str">
        <f>VLOOKUP(Table36[[#This Row],[Full Name]], [1]!all_people5[#Data], 53, 0)</f>
        <v>Paniza</v>
      </c>
      <c r="C507" s="12" t="s">
        <v>6670</v>
      </c>
      <c r="D507" s="12" t="s">
        <v>6671</v>
      </c>
      <c r="E507" s="12" t="s">
        <v>6135</v>
      </c>
      <c r="F507" s="12" t="s">
        <v>64</v>
      </c>
      <c r="G507" s="12"/>
      <c r="H507" s="12"/>
      <c r="I507" s="11"/>
      <c r="J507" s="12" t="s">
        <v>1133</v>
      </c>
      <c r="K507" s="12" t="str">
        <f>VLOOKUP(Table36[[#This Row],[Works for Corrected Majority]],[1]!Table1[#Data],2,0)</f>
        <v>476549337</v>
      </c>
      <c r="L507" s="12" t="s">
        <v>9385</v>
      </c>
      <c r="M507" s="11" t="str">
        <f>VLOOKUP(Table36[[#This Row],[Works for Group -OLD]], [1]!all_groups[#All], 2, 0)</f>
        <v>476549337</v>
      </c>
      <c r="N507" s="10" t="s">
        <v>63</v>
      </c>
      <c r="O507" s="10" t="s">
        <v>62</v>
      </c>
      <c r="P507" s="10" t="s">
        <v>69</v>
      </c>
      <c r="Q507" s="11"/>
      <c r="R507" s="13" t="s">
        <v>9403</v>
      </c>
      <c r="S507" s="13" t="s">
        <v>9387</v>
      </c>
      <c r="T507" s="13" t="s">
        <v>8512</v>
      </c>
      <c r="U507" s="13" t="s">
        <v>9404</v>
      </c>
      <c r="V507" s="13" t="s">
        <v>8501</v>
      </c>
      <c r="W507" s="14"/>
      <c r="AI507" s="14"/>
      <c r="AJ507" s="14"/>
      <c r="AK507" s="14"/>
    </row>
    <row r="508" spans="1:37" s="15" customFormat="1" x14ac:dyDescent="0.2">
      <c r="A508" s="10" t="s">
        <v>6255</v>
      </c>
      <c r="B508" s="11" t="str">
        <f>VLOOKUP(Table36[[#This Row],[Full Name]], [1]!all_people5[#Data], 53, 0)</f>
        <v>Long</v>
      </c>
      <c r="C508" s="12" t="s">
        <v>4182</v>
      </c>
      <c r="D508" s="12" t="s">
        <v>6256</v>
      </c>
      <c r="E508" s="12" t="s">
        <v>3243</v>
      </c>
      <c r="F508" s="12" t="s">
        <v>64</v>
      </c>
      <c r="G508" s="12"/>
      <c r="H508" s="12"/>
      <c r="I508" s="11"/>
      <c r="J508" s="12" t="s">
        <v>1133</v>
      </c>
      <c r="K508" s="12" t="str">
        <f>VLOOKUP(Table36[[#This Row],[Works for Corrected Majority]],[1]!Table1[#Data],2,0)</f>
        <v>476549337</v>
      </c>
      <c r="L508" s="12" t="s">
        <v>9385</v>
      </c>
      <c r="M508" s="11" t="str">
        <f>VLOOKUP(Table36[[#This Row],[Works for Group -OLD]], [1]!all_groups[#All], 2, 0)</f>
        <v>476549337</v>
      </c>
      <c r="N508" s="10" t="s">
        <v>63</v>
      </c>
      <c r="O508" s="10" t="s">
        <v>62</v>
      </c>
      <c r="P508" s="10" t="s">
        <v>69</v>
      </c>
      <c r="Q508" s="11"/>
      <c r="R508" s="13" t="s">
        <v>9405</v>
      </c>
      <c r="S508" s="13" t="s">
        <v>9387</v>
      </c>
      <c r="T508" s="13" t="s">
        <v>8512</v>
      </c>
      <c r="U508" s="13" t="s">
        <v>9190</v>
      </c>
      <c r="V508" s="13" t="s">
        <v>8501</v>
      </c>
      <c r="W508" s="14"/>
      <c r="AI508" s="14"/>
      <c r="AJ508" s="14"/>
      <c r="AK508" s="14"/>
    </row>
    <row r="509" spans="1:37" s="15" customFormat="1" x14ac:dyDescent="0.2">
      <c r="A509" s="10" t="s">
        <v>1162</v>
      </c>
      <c r="B509" s="11" t="str">
        <f>VLOOKUP(Table36[[#This Row],[Full Name]], [1]!all_people5[#Data], 53, 0)</f>
        <v>Joseph</v>
      </c>
      <c r="C509" s="12" t="s">
        <v>1163</v>
      </c>
      <c r="D509" s="12" t="s">
        <v>1164</v>
      </c>
      <c r="E509" s="12" t="s">
        <v>1463</v>
      </c>
      <c r="F509" s="12" t="s">
        <v>64</v>
      </c>
      <c r="G509" s="12"/>
      <c r="H509" s="12"/>
      <c r="I509" s="11"/>
      <c r="J509" s="12" t="s">
        <v>1133</v>
      </c>
      <c r="K509" s="12" t="str">
        <f>VLOOKUP(Table36[[#This Row],[Works for Corrected Majority]],[1]!Table1[#Data],2,0)</f>
        <v>476549337</v>
      </c>
      <c r="L509" s="12" t="s">
        <v>9385</v>
      </c>
      <c r="M509" s="11" t="str">
        <f>VLOOKUP(Table36[[#This Row],[Works for Group -OLD]], [1]!all_groups[#All], 2, 0)</f>
        <v>476549337</v>
      </c>
      <c r="N509" s="10" t="s">
        <v>63</v>
      </c>
      <c r="O509" s="10" t="s">
        <v>62</v>
      </c>
      <c r="P509" s="10" t="s">
        <v>69</v>
      </c>
      <c r="Q509" s="11"/>
      <c r="R509" s="13" t="s">
        <v>9406</v>
      </c>
      <c r="S509" s="13" t="s">
        <v>9387</v>
      </c>
      <c r="T509" s="13" t="s">
        <v>8512</v>
      </c>
      <c r="U509" s="13" t="s">
        <v>9407</v>
      </c>
      <c r="V509" s="13" t="s">
        <v>8501</v>
      </c>
      <c r="W509" s="14"/>
      <c r="AI509" s="14"/>
      <c r="AJ509" s="14"/>
      <c r="AK509" s="14"/>
    </row>
    <row r="510" spans="1:37" s="15" customFormat="1" x14ac:dyDescent="0.2">
      <c r="A510" s="10" t="s">
        <v>1153</v>
      </c>
      <c r="B510" s="11" t="str">
        <f>VLOOKUP(Table36[[#This Row],[Full Name]], [1]!all_people5[#Data], 53, 0)</f>
        <v>Persaud</v>
      </c>
      <c r="C510" s="12" t="s">
        <v>1154</v>
      </c>
      <c r="D510" s="12" t="s">
        <v>1155</v>
      </c>
      <c r="E510" s="12" t="s">
        <v>1101</v>
      </c>
      <c r="F510" s="12" t="s">
        <v>64</v>
      </c>
      <c r="G510" s="12"/>
      <c r="H510" s="12"/>
      <c r="I510" s="11"/>
      <c r="J510" s="12" t="s">
        <v>1133</v>
      </c>
      <c r="K510" s="12" t="str">
        <f>VLOOKUP(Table36[[#This Row],[Works for Corrected Majority]],[1]!Table1[#Data],2,0)</f>
        <v>476549337</v>
      </c>
      <c r="L510" s="12" t="s">
        <v>9385</v>
      </c>
      <c r="M510" s="11" t="str">
        <f>VLOOKUP(Table36[[#This Row],[Works for Group -OLD]], [1]!all_groups[#All], 2, 0)</f>
        <v>476549337</v>
      </c>
      <c r="N510" s="10" t="s">
        <v>63</v>
      </c>
      <c r="O510" s="10" t="s">
        <v>62</v>
      </c>
      <c r="P510" s="10" t="s">
        <v>69</v>
      </c>
      <c r="Q510" s="11"/>
      <c r="R510" s="13" t="s">
        <v>9408</v>
      </c>
      <c r="S510" s="13" t="s">
        <v>9387</v>
      </c>
      <c r="T510" s="13" t="s">
        <v>8512</v>
      </c>
      <c r="U510" s="13" t="s">
        <v>9388</v>
      </c>
      <c r="V510" s="13" t="s">
        <v>8501</v>
      </c>
      <c r="W510" s="14"/>
      <c r="AI510" s="14"/>
      <c r="AJ510" s="14"/>
      <c r="AK510" s="14"/>
    </row>
    <row r="511" spans="1:37" s="15" customFormat="1" x14ac:dyDescent="0.2">
      <c r="A511" s="10" t="s">
        <v>6232</v>
      </c>
      <c r="B511" s="11" t="str">
        <f>VLOOKUP(Table36[[#This Row],[Full Name]], [1]!all_people5[#Data], 53, 0)</f>
        <v>Schmidt</v>
      </c>
      <c r="C511" s="12" t="s">
        <v>6233</v>
      </c>
      <c r="D511" s="12" t="s">
        <v>4296</v>
      </c>
      <c r="E511" s="12" t="s">
        <v>9409</v>
      </c>
      <c r="F511" s="12" t="s">
        <v>64</v>
      </c>
      <c r="G511" s="12"/>
      <c r="H511" s="12"/>
      <c r="I511" s="11"/>
      <c r="J511" s="12" t="s">
        <v>1133</v>
      </c>
      <c r="K511" s="12" t="str">
        <f>VLOOKUP(Table36[[#This Row],[Works for Corrected Majority]],[1]!Table1[#Data],2,0)</f>
        <v>476549337</v>
      </c>
      <c r="L511" s="12" t="s">
        <v>9385</v>
      </c>
      <c r="M511" s="11" t="str">
        <f>VLOOKUP(Table36[[#This Row],[Works for Group -OLD]], [1]!all_groups[#All], 2, 0)</f>
        <v>476549337</v>
      </c>
      <c r="N511" s="10" t="s">
        <v>63</v>
      </c>
      <c r="O511" s="10" t="s">
        <v>62</v>
      </c>
      <c r="P511" s="10" t="s">
        <v>69</v>
      </c>
      <c r="Q511" s="11"/>
      <c r="R511" s="13" t="s">
        <v>9410</v>
      </c>
      <c r="S511" s="13" t="s">
        <v>9387</v>
      </c>
      <c r="T511" s="13" t="s">
        <v>8512</v>
      </c>
      <c r="U511" s="13" t="s">
        <v>9411</v>
      </c>
      <c r="V511" s="13" t="s">
        <v>8501</v>
      </c>
      <c r="W511" s="14"/>
      <c r="AI511" s="14"/>
      <c r="AJ511" s="14"/>
      <c r="AK511" s="14"/>
    </row>
    <row r="512" spans="1:37" s="15" customFormat="1" x14ac:dyDescent="0.2">
      <c r="A512" s="10" t="s">
        <v>3224</v>
      </c>
      <c r="B512" s="11" t="str">
        <f>VLOOKUP(Table36[[#This Row],[Full Name]], [1]!all_people5[#Data], 53, 0)</f>
        <v>Jones</v>
      </c>
      <c r="C512" s="12" t="s">
        <v>3225</v>
      </c>
      <c r="D512" s="12" t="s">
        <v>3226</v>
      </c>
      <c r="E512" s="12" t="s">
        <v>440</v>
      </c>
      <c r="F512" s="12" t="s">
        <v>64</v>
      </c>
      <c r="G512" s="12"/>
      <c r="H512" s="12"/>
      <c r="I512" s="11"/>
      <c r="J512" s="12" t="s">
        <v>1133</v>
      </c>
      <c r="K512" s="12" t="str">
        <f>VLOOKUP(Table36[[#This Row],[Works for Corrected Majority]],[1]!Table1[#Data],2,0)</f>
        <v>476549337</v>
      </c>
      <c r="L512" s="12" t="s">
        <v>9385</v>
      </c>
      <c r="M512" s="11" t="str">
        <f>VLOOKUP(Table36[[#This Row],[Works for Group -OLD]], [1]!all_groups[#All], 2, 0)</f>
        <v>476549337</v>
      </c>
      <c r="N512" s="10" t="s">
        <v>63</v>
      </c>
      <c r="O512" s="10" t="s">
        <v>62</v>
      </c>
      <c r="P512" s="10" t="s">
        <v>69</v>
      </c>
      <c r="Q512" s="11"/>
      <c r="R512" s="13" t="s">
        <v>9412</v>
      </c>
      <c r="S512" s="13" t="s">
        <v>9387</v>
      </c>
      <c r="T512" s="13" t="s">
        <v>8512</v>
      </c>
      <c r="U512" s="13" t="s">
        <v>8590</v>
      </c>
      <c r="V512" s="13" t="s">
        <v>8501</v>
      </c>
      <c r="W512" s="14"/>
      <c r="AI512" s="14"/>
      <c r="AJ512" s="14"/>
      <c r="AK512" s="14"/>
    </row>
    <row r="513" spans="1:37" s="15" customFormat="1" x14ac:dyDescent="0.2">
      <c r="A513" s="10" t="s">
        <v>1751</v>
      </c>
      <c r="B513" s="11" t="str">
        <f>VLOOKUP(Table36[[#This Row],[Full Name]], [1]!all_people5[#Data], 53, 0)</f>
        <v>Mcnamara</v>
      </c>
      <c r="C513" s="12" t="s">
        <v>1752</v>
      </c>
      <c r="D513" s="12" t="s">
        <v>1753</v>
      </c>
      <c r="E513" s="12" t="s">
        <v>1095</v>
      </c>
      <c r="F513" s="12" t="s">
        <v>64</v>
      </c>
      <c r="G513" s="12"/>
      <c r="H513" s="12"/>
      <c r="I513" s="11"/>
      <c r="J513" s="12" t="s">
        <v>1133</v>
      </c>
      <c r="K513" s="12" t="str">
        <f>VLOOKUP(Table36[[#This Row],[Works for Corrected Majority]],[1]!Table1[#Data],2,0)</f>
        <v>476549337</v>
      </c>
      <c r="L513" s="12" t="s">
        <v>9385</v>
      </c>
      <c r="M513" s="11" t="str">
        <f>VLOOKUP(Table36[[#This Row],[Works for Group -OLD]], [1]!all_groups[#All], 2, 0)</f>
        <v>476549337</v>
      </c>
      <c r="N513" s="10" t="s">
        <v>63</v>
      </c>
      <c r="O513" s="10" t="s">
        <v>62</v>
      </c>
      <c r="P513" s="10" t="s">
        <v>69</v>
      </c>
      <c r="Q513" s="11"/>
      <c r="R513" s="13" t="s">
        <v>9413</v>
      </c>
      <c r="S513" s="13" t="s">
        <v>9387</v>
      </c>
      <c r="T513" s="13" t="s">
        <v>8512</v>
      </c>
      <c r="U513" s="13" t="s">
        <v>9414</v>
      </c>
      <c r="V513" s="13" t="s">
        <v>8501</v>
      </c>
      <c r="W513" s="14"/>
      <c r="AI513" s="14"/>
      <c r="AJ513" s="14"/>
      <c r="AK513" s="14"/>
    </row>
    <row r="514" spans="1:37" s="15" customFormat="1" x14ac:dyDescent="0.2">
      <c r="A514" s="10" t="s">
        <v>2463</v>
      </c>
      <c r="B514" s="11" t="str">
        <f>VLOOKUP(Table36[[#This Row],[Full Name]], [1]!all_people5[#Data], 53, 0)</f>
        <v>Kurt</v>
      </c>
      <c r="C514" s="12" t="s">
        <v>2464</v>
      </c>
      <c r="D514" s="12" t="s">
        <v>2465</v>
      </c>
      <c r="E514" s="12" t="s">
        <v>1101</v>
      </c>
      <c r="F514" s="12" t="s">
        <v>64</v>
      </c>
      <c r="G514" s="12"/>
      <c r="H514" s="12"/>
      <c r="I514" s="11"/>
      <c r="J514" s="12" t="s">
        <v>1133</v>
      </c>
      <c r="K514" s="12" t="str">
        <f>VLOOKUP(Table36[[#This Row],[Works for Corrected Majority]],[1]!Table1[#Data],2,0)</f>
        <v>476549337</v>
      </c>
      <c r="L514" s="12" t="s">
        <v>9385</v>
      </c>
      <c r="M514" s="11" t="str">
        <f>VLOOKUP(Table36[[#This Row],[Works for Group -OLD]], [1]!all_groups[#All], 2, 0)</f>
        <v>476549337</v>
      </c>
      <c r="N514" s="10" t="s">
        <v>63</v>
      </c>
      <c r="O514" s="10" t="s">
        <v>62</v>
      </c>
      <c r="P514" s="10" t="s">
        <v>69</v>
      </c>
      <c r="Q514" s="11"/>
      <c r="R514" s="13" t="s">
        <v>9415</v>
      </c>
      <c r="S514" s="13" t="s">
        <v>9387</v>
      </c>
      <c r="T514" s="13" t="s">
        <v>8509</v>
      </c>
      <c r="U514" s="13" t="s">
        <v>9388</v>
      </c>
      <c r="V514" s="13" t="s">
        <v>8501</v>
      </c>
      <c r="W514" s="14"/>
      <c r="AI514" s="14"/>
      <c r="AJ514" s="14"/>
      <c r="AK514" s="14"/>
    </row>
    <row r="515" spans="1:37" s="15" customFormat="1" x14ac:dyDescent="0.2">
      <c r="A515" s="10" t="s">
        <v>1144</v>
      </c>
      <c r="B515" s="11" t="str">
        <f>VLOOKUP(Table36[[#This Row],[Full Name]], [1]!all_people5[#Data], 53, 0)</f>
        <v>Threatte</v>
      </c>
      <c r="C515" s="12" t="s">
        <v>1145</v>
      </c>
      <c r="D515" s="12" t="s">
        <v>1146</v>
      </c>
      <c r="E515" s="12" t="s">
        <v>1147</v>
      </c>
      <c r="F515" s="12" t="s">
        <v>64</v>
      </c>
      <c r="G515" s="12"/>
      <c r="H515" s="12"/>
      <c r="I515" s="11"/>
      <c r="J515" s="12" t="s">
        <v>1133</v>
      </c>
      <c r="K515" s="12" t="str">
        <f>VLOOKUP(Table36[[#This Row],[Works for Corrected Majority]],[1]!Table1[#Data],2,0)</f>
        <v>476549337</v>
      </c>
      <c r="L515" s="12" t="s">
        <v>9385</v>
      </c>
      <c r="M515" s="11" t="str">
        <f>VLOOKUP(Table36[[#This Row],[Works for Group -OLD]], [1]!all_groups[#All], 2, 0)</f>
        <v>476549337</v>
      </c>
      <c r="N515" s="10" t="s">
        <v>63</v>
      </c>
      <c r="O515" s="10" t="s">
        <v>62</v>
      </c>
      <c r="P515" s="10" t="s">
        <v>69</v>
      </c>
      <c r="Q515" s="11"/>
      <c r="R515" s="13" t="s">
        <v>9416</v>
      </c>
      <c r="S515" s="13" t="s">
        <v>9387</v>
      </c>
      <c r="T515" s="13" t="s">
        <v>8512</v>
      </c>
      <c r="U515" s="13" t="s">
        <v>9417</v>
      </c>
      <c r="V515" s="13" t="s">
        <v>8501</v>
      </c>
      <c r="W515" s="14"/>
      <c r="AI515" s="14"/>
      <c r="AJ515" s="14"/>
      <c r="AK515" s="14"/>
    </row>
    <row r="516" spans="1:37" s="15" customFormat="1" x14ac:dyDescent="0.2">
      <c r="A516" s="10" t="s">
        <v>1136</v>
      </c>
      <c r="B516" s="11" t="str">
        <f>VLOOKUP(Table36[[#This Row],[Full Name]], [1]!all_people5[#Data], 53, 0)</f>
        <v>Sheridan</v>
      </c>
      <c r="C516" s="12" t="s">
        <v>1137</v>
      </c>
      <c r="D516" s="12" t="s">
        <v>1138</v>
      </c>
      <c r="E516" s="12" t="s">
        <v>1139</v>
      </c>
      <c r="F516" s="12" t="s">
        <v>64</v>
      </c>
      <c r="G516" s="12"/>
      <c r="H516" s="12"/>
      <c r="I516" s="11"/>
      <c r="J516" s="12" t="s">
        <v>1133</v>
      </c>
      <c r="K516" s="12" t="str">
        <f>VLOOKUP(Table36[[#This Row],[Works for Corrected Majority]],[1]!Table1[#Data],2,0)</f>
        <v>476549337</v>
      </c>
      <c r="L516" s="12" t="s">
        <v>9385</v>
      </c>
      <c r="M516" s="11" t="str">
        <f>VLOOKUP(Table36[[#This Row],[Works for Group -OLD]], [1]!all_groups[#All], 2, 0)</f>
        <v>476549337</v>
      </c>
      <c r="N516" s="10" t="s">
        <v>63</v>
      </c>
      <c r="O516" s="10" t="s">
        <v>62</v>
      </c>
      <c r="P516" s="10" t="s">
        <v>69</v>
      </c>
      <c r="Q516" s="11"/>
      <c r="R516" s="13" t="s">
        <v>9418</v>
      </c>
      <c r="S516" s="13" t="s">
        <v>9387</v>
      </c>
      <c r="T516" s="13" t="s">
        <v>8512</v>
      </c>
      <c r="U516" s="13" t="s">
        <v>9393</v>
      </c>
      <c r="V516" s="13" t="s">
        <v>8501</v>
      </c>
      <c r="W516" s="14"/>
      <c r="AI516" s="14"/>
      <c r="AJ516" s="14"/>
      <c r="AK516" s="14"/>
    </row>
    <row r="517" spans="1:37" s="15" customFormat="1" x14ac:dyDescent="0.2">
      <c r="A517" s="10" t="s">
        <v>4446</v>
      </c>
      <c r="B517" s="11" t="str">
        <f>VLOOKUP(Table36[[#This Row],[Full Name]], [1]!all_people5[#Data], 53, 0)</f>
        <v>Gareeb</v>
      </c>
      <c r="C517" s="12" t="s">
        <v>4447</v>
      </c>
      <c r="D517" s="12" t="s">
        <v>4448</v>
      </c>
      <c r="E517" s="12" t="s">
        <v>4449</v>
      </c>
      <c r="F517" s="12" t="s">
        <v>64</v>
      </c>
      <c r="G517" s="12"/>
      <c r="H517" s="12"/>
      <c r="I517" s="11"/>
      <c r="J517" s="12" t="s">
        <v>1133</v>
      </c>
      <c r="K517" s="12" t="str">
        <f>VLOOKUP(Table36[[#This Row],[Works for Corrected Majority]],[1]!Table1[#Data],2,0)</f>
        <v>476549337</v>
      </c>
      <c r="L517" s="12" t="s">
        <v>9385</v>
      </c>
      <c r="M517" s="11" t="str">
        <f>VLOOKUP(Table36[[#This Row],[Works for Group -OLD]], [1]!all_groups[#All], 2, 0)</f>
        <v>476549337</v>
      </c>
      <c r="N517" s="10" t="s">
        <v>63</v>
      </c>
      <c r="O517" s="10" t="s">
        <v>62</v>
      </c>
      <c r="P517" s="10" t="s">
        <v>69</v>
      </c>
      <c r="Q517" s="11"/>
      <c r="R517" s="13" t="s">
        <v>9419</v>
      </c>
      <c r="S517" s="13" t="s">
        <v>9387</v>
      </c>
      <c r="T517" s="13" t="s">
        <v>8509</v>
      </c>
      <c r="U517" s="13" t="s">
        <v>9420</v>
      </c>
      <c r="V517" s="13" t="s">
        <v>8501</v>
      </c>
      <c r="W517" s="14"/>
      <c r="AI517" s="14"/>
      <c r="AJ517" s="14"/>
      <c r="AK517" s="14"/>
    </row>
    <row r="518" spans="1:37" s="15" customFormat="1" x14ac:dyDescent="0.2">
      <c r="A518" s="10" t="s">
        <v>1438</v>
      </c>
      <c r="B518" s="11" t="str">
        <f>VLOOKUP(Table36[[#This Row],[Full Name]], [1]!all_people5[#Data], 53, 0)</f>
        <v>Mamis</v>
      </c>
      <c r="C518" s="12" t="s">
        <v>1439</v>
      </c>
      <c r="D518" s="12" t="s">
        <v>1440</v>
      </c>
      <c r="E518" s="12" t="s">
        <v>3907</v>
      </c>
      <c r="F518" s="12" t="s">
        <v>64</v>
      </c>
      <c r="G518" s="12"/>
      <c r="H518" s="12"/>
      <c r="I518" s="11"/>
      <c r="J518" s="12" t="s">
        <v>1133</v>
      </c>
      <c r="K518" s="12" t="str">
        <f>VLOOKUP(Table36[[#This Row],[Works for Corrected Majority]],[1]!Table1[#Data],2,0)</f>
        <v>476549337</v>
      </c>
      <c r="L518" s="12" t="s">
        <v>9385</v>
      </c>
      <c r="M518" s="11" t="str">
        <f>VLOOKUP(Table36[[#This Row],[Works for Group -OLD]], [1]!all_groups[#All], 2, 0)</f>
        <v>476549337</v>
      </c>
      <c r="N518" s="10" t="s">
        <v>63</v>
      </c>
      <c r="O518" s="10" t="s">
        <v>62</v>
      </c>
      <c r="P518" s="10" t="s">
        <v>69</v>
      </c>
      <c r="Q518" s="11"/>
      <c r="R518" s="13" t="s">
        <v>9421</v>
      </c>
      <c r="S518" s="13" t="s">
        <v>9387</v>
      </c>
      <c r="T518" s="13" t="s">
        <v>8509</v>
      </c>
      <c r="U518" s="13" t="s">
        <v>9422</v>
      </c>
      <c r="V518" s="13" t="s">
        <v>8501</v>
      </c>
      <c r="W518" s="14"/>
      <c r="AI518" s="14"/>
      <c r="AJ518" s="14"/>
      <c r="AK518" s="14"/>
    </row>
    <row r="519" spans="1:37" s="15" customFormat="1" x14ac:dyDescent="0.2">
      <c r="A519" s="10" t="s">
        <v>1431</v>
      </c>
      <c r="B519" s="11" t="str">
        <f>VLOOKUP(Table36[[#This Row],[Full Name]], [1]!all_people5[#Data], 53, 0)</f>
        <v>Neroni</v>
      </c>
      <c r="C519" s="12" t="s">
        <v>1432</v>
      </c>
      <c r="D519" s="12" t="s">
        <v>1433</v>
      </c>
      <c r="E519" s="12" t="s">
        <v>521</v>
      </c>
      <c r="F519" s="12" t="s">
        <v>64</v>
      </c>
      <c r="G519" s="12"/>
      <c r="H519" s="12"/>
      <c r="I519" s="11"/>
      <c r="J519" s="12" t="s">
        <v>1133</v>
      </c>
      <c r="K519" s="12" t="str">
        <f>VLOOKUP(Table36[[#This Row],[Works for Corrected Majority]],[1]!Table1[#Data],2,0)</f>
        <v>476549337</v>
      </c>
      <c r="L519" s="12" t="s">
        <v>9385</v>
      </c>
      <c r="M519" s="11" t="str">
        <f>VLOOKUP(Table36[[#This Row],[Works for Group -OLD]], [1]!all_groups[#All], 2, 0)</f>
        <v>476549337</v>
      </c>
      <c r="N519" s="10" t="s">
        <v>63</v>
      </c>
      <c r="O519" s="10" t="s">
        <v>62</v>
      </c>
      <c r="P519" s="10" t="s">
        <v>69</v>
      </c>
      <c r="Q519" s="11"/>
      <c r="R519" s="13" t="s">
        <v>9423</v>
      </c>
      <c r="S519" s="13" t="s">
        <v>9387</v>
      </c>
      <c r="T519" s="13" t="s">
        <v>8512</v>
      </c>
      <c r="U519" s="13" t="s">
        <v>8507</v>
      </c>
      <c r="V519" s="13" t="s">
        <v>8501</v>
      </c>
      <c r="W519" s="14"/>
      <c r="AI519" s="14"/>
      <c r="AJ519" s="14"/>
      <c r="AK519" s="14"/>
    </row>
    <row r="520" spans="1:37" s="15" customFormat="1" x14ac:dyDescent="0.2">
      <c r="A520" s="10" t="s">
        <v>6580</v>
      </c>
      <c r="B520" s="11" t="str">
        <f>VLOOKUP(Table36[[#This Row],[Full Name]], [1]!all_people5[#Data], 53, 0)</f>
        <v>Mccarthy</v>
      </c>
      <c r="C520" s="12" t="s">
        <v>6581</v>
      </c>
      <c r="D520" s="12" t="s">
        <v>6582</v>
      </c>
      <c r="E520" s="12" t="s">
        <v>5857</v>
      </c>
      <c r="F520" s="12" t="s">
        <v>64</v>
      </c>
      <c r="G520" s="12"/>
      <c r="H520" s="12"/>
      <c r="I520" s="11"/>
      <c r="J520" s="12" t="s">
        <v>1133</v>
      </c>
      <c r="K520" s="12" t="str">
        <f>VLOOKUP(Table36[[#This Row],[Works for Corrected Majority]],[1]!Table1[#Data],2,0)</f>
        <v>476549337</v>
      </c>
      <c r="L520" s="12" t="s">
        <v>9385</v>
      </c>
      <c r="M520" s="11" t="str">
        <f>VLOOKUP(Table36[[#This Row],[Works for Group -OLD]], [1]!all_groups[#All], 2, 0)</f>
        <v>476549337</v>
      </c>
      <c r="N520" s="10" t="s">
        <v>63</v>
      </c>
      <c r="O520" s="10" t="s">
        <v>62</v>
      </c>
      <c r="P520" s="10" t="s">
        <v>69</v>
      </c>
      <c r="Q520" s="11"/>
      <c r="R520" s="13" t="s">
        <v>9424</v>
      </c>
      <c r="S520" s="13" t="s">
        <v>9387</v>
      </c>
      <c r="T520" s="13" t="s">
        <v>8512</v>
      </c>
      <c r="U520" s="13" t="s">
        <v>9425</v>
      </c>
      <c r="V520" s="13" t="s">
        <v>8501</v>
      </c>
      <c r="W520" s="14"/>
      <c r="AI520" s="14"/>
      <c r="AJ520" s="14"/>
      <c r="AK520" s="14"/>
    </row>
    <row r="521" spans="1:37" s="15" customFormat="1" x14ac:dyDescent="0.2">
      <c r="A521" s="10" t="s">
        <v>3686</v>
      </c>
      <c r="B521" s="11" t="str">
        <f>VLOOKUP(Table36[[#This Row],[Full Name]], [1]!all_people5[#Data], 53, 0)</f>
        <v>Abraham</v>
      </c>
      <c r="C521" s="12" t="s">
        <v>3687</v>
      </c>
      <c r="D521" s="12" t="s">
        <v>3688</v>
      </c>
      <c r="E521" s="12" t="s">
        <v>1101</v>
      </c>
      <c r="F521" s="12" t="s">
        <v>64</v>
      </c>
      <c r="G521" s="12"/>
      <c r="H521" s="12"/>
      <c r="I521" s="11"/>
      <c r="J521" s="12" t="s">
        <v>1133</v>
      </c>
      <c r="K521" s="12" t="str">
        <f>VLOOKUP(Table36[[#This Row],[Works for Corrected Majority]],[1]!Table1[#Data],2,0)</f>
        <v>476549337</v>
      </c>
      <c r="L521" s="12" t="s">
        <v>9385</v>
      </c>
      <c r="M521" s="11" t="str">
        <f>VLOOKUP(Table36[[#This Row],[Works for Group -OLD]], [1]!all_groups[#All], 2, 0)</f>
        <v>476549337</v>
      </c>
      <c r="N521" s="10" t="s">
        <v>63</v>
      </c>
      <c r="O521" s="10" t="s">
        <v>62</v>
      </c>
      <c r="P521" s="10" t="s">
        <v>69</v>
      </c>
      <c r="Q521" s="11"/>
      <c r="R521" s="13" t="s">
        <v>9426</v>
      </c>
      <c r="S521" s="13" t="s">
        <v>9387</v>
      </c>
      <c r="T521" s="13" t="s">
        <v>8512</v>
      </c>
      <c r="U521" s="13" t="s">
        <v>9388</v>
      </c>
      <c r="V521" s="13" t="s">
        <v>8501</v>
      </c>
      <c r="W521" s="14"/>
      <c r="AI521" s="14"/>
      <c r="AJ521" s="14"/>
      <c r="AK521" s="14"/>
    </row>
    <row r="522" spans="1:37" s="15" customFormat="1" x14ac:dyDescent="0.2">
      <c r="A522" s="10" t="s">
        <v>5276</v>
      </c>
      <c r="B522" s="11" t="str">
        <f>VLOOKUP(Table36[[#This Row],[Full Name]], [1]!all_people5[#Data], 53, 0)</f>
        <v>Andrews</v>
      </c>
      <c r="C522" s="12" t="s">
        <v>5277</v>
      </c>
      <c r="D522" s="12" t="s">
        <v>5278</v>
      </c>
      <c r="E522" s="12" t="s">
        <v>9427</v>
      </c>
      <c r="F522" s="12" t="s">
        <v>64</v>
      </c>
      <c r="G522" s="12"/>
      <c r="H522" s="12"/>
      <c r="I522" s="11"/>
      <c r="J522" s="12" t="s">
        <v>1133</v>
      </c>
      <c r="K522" s="12" t="str">
        <f>VLOOKUP(Table36[[#This Row],[Works for Corrected Majority]],[1]!Table1[#Data],2,0)</f>
        <v>476549337</v>
      </c>
      <c r="L522" s="12" t="s">
        <v>9385</v>
      </c>
      <c r="M522" s="11" t="str">
        <f>VLOOKUP(Table36[[#This Row],[Works for Group -OLD]], [1]!all_groups[#All], 2, 0)</f>
        <v>476549337</v>
      </c>
      <c r="N522" s="10" t="s">
        <v>63</v>
      </c>
      <c r="O522" s="10" t="s">
        <v>62</v>
      </c>
      <c r="P522" s="10" t="s">
        <v>69</v>
      </c>
      <c r="Q522" s="11"/>
      <c r="R522" s="13" t="s">
        <v>9428</v>
      </c>
      <c r="S522" s="13" t="s">
        <v>9387</v>
      </c>
      <c r="T522" s="13" t="s">
        <v>8512</v>
      </c>
      <c r="U522" s="13" t="s">
        <v>9429</v>
      </c>
      <c r="V522" s="13" t="s">
        <v>8501</v>
      </c>
      <c r="W522" s="14"/>
      <c r="AI522" s="14"/>
      <c r="AJ522" s="14"/>
      <c r="AK522" s="14"/>
    </row>
    <row r="523" spans="1:37" s="15" customFormat="1" x14ac:dyDescent="0.2">
      <c r="A523" s="10" t="s">
        <v>3678</v>
      </c>
      <c r="B523" s="11" t="str">
        <f>VLOOKUP(Table36[[#This Row],[Full Name]], [1]!all_people5[#Data], 53, 0)</f>
        <v>Frazier</v>
      </c>
      <c r="C523" s="12" t="s">
        <v>3679</v>
      </c>
      <c r="D523" s="12" t="s">
        <v>3680</v>
      </c>
      <c r="E523" s="12" t="s">
        <v>1101</v>
      </c>
      <c r="F523" s="12" t="s">
        <v>64</v>
      </c>
      <c r="G523" s="12"/>
      <c r="H523" s="12"/>
      <c r="I523" s="11"/>
      <c r="J523" s="12" t="s">
        <v>1133</v>
      </c>
      <c r="K523" s="12" t="str">
        <f>VLOOKUP(Table36[[#This Row],[Works for Corrected Majority]],[1]!Table1[#Data],2,0)</f>
        <v>476549337</v>
      </c>
      <c r="L523" s="12" t="s">
        <v>9385</v>
      </c>
      <c r="M523" s="11" t="str">
        <f>VLOOKUP(Table36[[#This Row],[Works for Group -OLD]], [1]!all_groups[#All], 2, 0)</f>
        <v>476549337</v>
      </c>
      <c r="N523" s="10" t="s">
        <v>63</v>
      </c>
      <c r="O523" s="10" t="s">
        <v>62</v>
      </c>
      <c r="P523" s="10" t="s">
        <v>69</v>
      </c>
      <c r="Q523" s="11"/>
      <c r="R523" s="13" t="s">
        <v>9430</v>
      </c>
      <c r="S523" s="13" t="s">
        <v>9387</v>
      </c>
      <c r="T523" s="13" t="s">
        <v>8512</v>
      </c>
      <c r="U523" s="13" t="s">
        <v>9388</v>
      </c>
      <c r="V523" s="13" t="s">
        <v>8501</v>
      </c>
      <c r="W523" s="14"/>
      <c r="AI523" s="14"/>
      <c r="AJ523" s="14"/>
      <c r="AK523" s="14"/>
    </row>
    <row r="524" spans="1:37" s="15" customFormat="1" x14ac:dyDescent="0.2">
      <c r="A524" s="10" t="s">
        <v>9431</v>
      </c>
      <c r="B524" s="11" t="e">
        <f>VLOOKUP(Table36[[#This Row],[Full Name]], [1]!all_people5[#Data], 53, 0)</f>
        <v>#N/A</v>
      </c>
      <c r="C524" s="12" t="s">
        <v>9432</v>
      </c>
      <c r="D524" s="12" t="s">
        <v>6270</v>
      </c>
      <c r="E524" s="12" t="s">
        <v>6271</v>
      </c>
      <c r="F524" s="12" t="s">
        <v>64</v>
      </c>
      <c r="G524" s="12"/>
      <c r="H524" s="12"/>
      <c r="I524" s="11"/>
      <c r="J524" s="12" t="s">
        <v>1133</v>
      </c>
      <c r="K524" s="12" t="str">
        <f>VLOOKUP(Table36[[#This Row],[Works for Corrected Majority]],[1]!Table1[#Data],2,0)</f>
        <v>476549337</v>
      </c>
      <c r="L524" s="12" t="s">
        <v>9385</v>
      </c>
      <c r="M524" s="11" t="str">
        <f>VLOOKUP(Table36[[#This Row],[Works for Group -OLD]], [1]!all_groups[#All], 2, 0)</f>
        <v>476549337</v>
      </c>
      <c r="N524" s="10" t="s">
        <v>63</v>
      </c>
      <c r="O524" s="10" t="s">
        <v>62</v>
      </c>
      <c r="P524" s="10" t="s">
        <v>69</v>
      </c>
      <c r="Q524" s="11"/>
      <c r="R524" s="13" t="s">
        <v>9433</v>
      </c>
      <c r="S524" s="13" t="s">
        <v>9387</v>
      </c>
      <c r="T524" s="13" t="s">
        <v>8512</v>
      </c>
      <c r="U524" s="13" t="s">
        <v>9390</v>
      </c>
      <c r="V524" s="13" t="s">
        <v>8501</v>
      </c>
      <c r="W524" s="14"/>
      <c r="AI524" s="14"/>
      <c r="AJ524" s="14"/>
      <c r="AK524" s="14"/>
    </row>
    <row r="525" spans="1:37" s="15" customFormat="1" x14ac:dyDescent="0.2">
      <c r="A525" s="10" t="s">
        <v>6145</v>
      </c>
      <c r="B525" s="11" t="str">
        <f>VLOOKUP(Table36[[#This Row],[Full Name]], [1]!all_people5[#Data], 53, 0)</f>
        <v>Paulino</v>
      </c>
      <c r="C525" s="12" t="s">
        <v>6146</v>
      </c>
      <c r="D525" s="12" t="s">
        <v>6147</v>
      </c>
      <c r="E525" s="12" t="s">
        <v>6148</v>
      </c>
      <c r="F525" s="12" t="s">
        <v>64</v>
      </c>
      <c r="G525" s="12"/>
      <c r="H525" s="12"/>
      <c r="I525" s="11"/>
      <c r="J525" s="12" t="s">
        <v>1054</v>
      </c>
      <c r="K525" s="12" t="str">
        <f>VLOOKUP(Table36[[#This Row],[Works for Corrected Majority]],[1]!Table1[#Data],2,0)</f>
        <v>476549341</v>
      </c>
      <c r="L525" s="12" t="s">
        <v>4329</v>
      </c>
      <c r="M525" s="11" t="str">
        <f>VLOOKUP(Table36[[#This Row],[Works for Group -OLD]], [1]!all_groups[#All], 2, 0)</f>
        <v>476549148</v>
      </c>
      <c r="N525" s="10" t="s">
        <v>63</v>
      </c>
      <c r="O525" s="10" t="s">
        <v>62</v>
      </c>
      <c r="P525" s="10" t="s">
        <v>69</v>
      </c>
      <c r="Q525" s="11"/>
      <c r="R525" s="13" t="s">
        <v>9434</v>
      </c>
      <c r="S525" s="13" t="s">
        <v>9435</v>
      </c>
      <c r="T525" s="13" t="s">
        <v>8512</v>
      </c>
      <c r="U525" s="13" t="s">
        <v>9436</v>
      </c>
      <c r="V525" s="13" t="s">
        <v>8501</v>
      </c>
      <c r="W525" s="14"/>
      <c r="AI525" s="14"/>
      <c r="AJ525" s="14"/>
      <c r="AK525" s="14"/>
    </row>
    <row r="526" spans="1:37" s="15" customFormat="1" x14ac:dyDescent="0.2">
      <c r="A526" s="10" t="s">
        <v>4883</v>
      </c>
      <c r="B526" s="11" t="str">
        <f>VLOOKUP(Table36[[#This Row],[Full Name]], [1]!all_people5[#Data], 53, 0)</f>
        <v>Muniz</v>
      </c>
      <c r="C526" s="12" t="s">
        <v>9437</v>
      </c>
      <c r="D526" s="12" t="s">
        <v>4885</v>
      </c>
      <c r="E526" s="12" t="s">
        <v>9438</v>
      </c>
      <c r="F526" s="12" t="s">
        <v>64</v>
      </c>
      <c r="G526" s="12"/>
      <c r="H526" s="12"/>
      <c r="I526" s="11"/>
      <c r="J526" s="12" t="s">
        <v>1054</v>
      </c>
      <c r="K526" s="12" t="str">
        <f>VLOOKUP(Table36[[#This Row],[Works for Corrected Majority]],[1]!Table1[#Data],2,0)</f>
        <v>476549341</v>
      </c>
      <c r="L526" s="12" t="s">
        <v>4329</v>
      </c>
      <c r="M526" s="11" t="str">
        <f>VLOOKUP(Table36[[#This Row],[Works for Group -OLD]], [1]!all_groups[#All], 2, 0)</f>
        <v>476549148</v>
      </c>
      <c r="N526" s="10" t="s">
        <v>63</v>
      </c>
      <c r="O526" s="10" t="s">
        <v>62</v>
      </c>
      <c r="P526" s="10" t="s">
        <v>69</v>
      </c>
      <c r="Q526" s="11"/>
      <c r="R526" s="13" t="s">
        <v>9439</v>
      </c>
      <c r="S526" s="13" t="s">
        <v>9435</v>
      </c>
      <c r="T526" s="13" t="s">
        <v>8512</v>
      </c>
      <c r="U526" s="13" t="s">
        <v>9440</v>
      </c>
      <c r="V526" s="13" t="s">
        <v>8501</v>
      </c>
      <c r="W526" s="14"/>
      <c r="AI526" s="14"/>
      <c r="AJ526" s="14"/>
      <c r="AK526" s="14"/>
    </row>
    <row r="527" spans="1:37" s="15" customFormat="1" x14ac:dyDescent="0.2">
      <c r="A527" s="10" t="s">
        <v>6079</v>
      </c>
      <c r="B527" s="11" t="str">
        <f>VLOOKUP(Table36[[#This Row],[Full Name]], [1]!all_people5[#Data], 53, 0)</f>
        <v>Murphy</v>
      </c>
      <c r="C527" s="12" t="s">
        <v>3258</v>
      </c>
      <c r="D527" s="12" t="s">
        <v>3729</v>
      </c>
      <c r="E527" s="12" t="s">
        <v>6080</v>
      </c>
      <c r="F527" s="12" t="s">
        <v>64</v>
      </c>
      <c r="G527" s="12"/>
      <c r="H527" s="12"/>
      <c r="I527" s="11"/>
      <c r="J527" s="12" t="s">
        <v>1054</v>
      </c>
      <c r="K527" s="12" t="str">
        <f>VLOOKUP(Table36[[#This Row],[Works for Corrected Majority]],[1]!Table1[#Data],2,0)</f>
        <v>476549341</v>
      </c>
      <c r="L527" s="12" t="s">
        <v>4329</v>
      </c>
      <c r="M527" s="11" t="str">
        <f>VLOOKUP(Table36[[#This Row],[Works for Group -OLD]], [1]!all_groups[#All], 2, 0)</f>
        <v>476549148</v>
      </c>
      <c r="N527" s="10" t="s">
        <v>63</v>
      </c>
      <c r="O527" s="10" t="s">
        <v>62</v>
      </c>
      <c r="P527" s="10" t="s">
        <v>69</v>
      </c>
      <c r="Q527" s="11"/>
      <c r="R527" s="13" t="s">
        <v>9441</v>
      </c>
      <c r="S527" s="13" t="s">
        <v>9435</v>
      </c>
      <c r="T527" s="13" t="s">
        <v>8512</v>
      </c>
      <c r="U527" s="13" t="s">
        <v>9442</v>
      </c>
      <c r="V527" s="13" t="s">
        <v>8501</v>
      </c>
      <c r="W527" s="14"/>
      <c r="AI527" s="14"/>
      <c r="AJ527" s="14"/>
      <c r="AK527" s="14"/>
    </row>
    <row r="528" spans="1:37" s="15" customFormat="1" x14ac:dyDescent="0.2">
      <c r="A528" s="10" t="s">
        <v>6065</v>
      </c>
      <c r="B528" s="11" t="str">
        <f>VLOOKUP(Table36[[#This Row],[Full Name]], [1]!all_people5[#Data], 53, 0)</f>
        <v>Smith</v>
      </c>
      <c r="C528" s="12" t="s">
        <v>9443</v>
      </c>
      <c r="D528" s="12" t="s">
        <v>2576</v>
      </c>
      <c r="E528" s="12" t="s">
        <v>9444</v>
      </c>
      <c r="F528" s="12" t="s">
        <v>64</v>
      </c>
      <c r="G528" s="12"/>
      <c r="H528" s="12"/>
      <c r="I528" s="11"/>
      <c r="J528" s="12" t="s">
        <v>1054</v>
      </c>
      <c r="K528" s="12" t="str">
        <f>VLOOKUP(Table36[[#This Row],[Works for Corrected Majority]],[1]!Table1[#Data],2,0)</f>
        <v>476549341</v>
      </c>
      <c r="L528" s="12" t="s">
        <v>4329</v>
      </c>
      <c r="M528" s="11" t="str">
        <f>VLOOKUP(Table36[[#This Row],[Works for Group -OLD]], [1]!all_groups[#All], 2, 0)</f>
        <v>476549148</v>
      </c>
      <c r="N528" s="10" t="s">
        <v>63</v>
      </c>
      <c r="O528" s="10" t="s">
        <v>62</v>
      </c>
      <c r="P528" s="10" t="s">
        <v>69</v>
      </c>
      <c r="Q528" s="11"/>
      <c r="R528" s="13" t="s">
        <v>9445</v>
      </c>
      <c r="S528" s="13" t="s">
        <v>9435</v>
      </c>
      <c r="T528" s="13" t="s">
        <v>8512</v>
      </c>
      <c r="U528" s="13" t="s">
        <v>9446</v>
      </c>
      <c r="V528" s="13" t="s">
        <v>8501</v>
      </c>
      <c r="W528" s="14"/>
      <c r="AI528" s="14"/>
      <c r="AJ528" s="14"/>
      <c r="AK528" s="14"/>
    </row>
    <row r="529" spans="1:37" s="15" customFormat="1" x14ac:dyDescent="0.2">
      <c r="A529" s="10" t="s">
        <v>3691</v>
      </c>
      <c r="B529" s="11" t="str">
        <f>VLOOKUP(Table36[[#This Row],[Full Name]], [1]!all_people5[#Data], 53, 0)</f>
        <v>Ballantyne</v>
      </c>
      <c r="C529" s="12" t="s">
        <v>3692</v>
      </c>
      <c r="D529" s="12" t="s">
        <v>3693</v>
      </c>
      <c r="E529" s="12" t="s">
        <v>3694</v>
      </c>
      <c r="F529" s="12" t="s">
        <v>64</v>
      </c>
      <c r="G529" s="12"/>
      <c r="H529" s="12"/>
      <c r="I529" s="11"/>
      <c r="J529" s="12" t="s">
        <v>1054</v>
      </c>
      <c r="K529" s="12" t="str">
        <f>VLOOKUP(Table36[[#This Row],[Works for Corrected Majority]],[1]!Table1[#Data],2,0)</f>
        <v>476549341</v>
      </c>
      <c r="L529" s="12" t="s">
        <v>4329</v>
      </c>
      <c r="M529" s="11" t="str">
        <f>VLOOKUP(Table36[[#This Row],[Works for Group -OLD]], [1]!all_groups[#All], 2, 0)</f>
        <v>476549148</v>
      </c>
      <c r="N529" s="10" t="s">
        <v>63</v>
      </c>
      <c r="O529" s="10" t="s">
        <v>62</v>
      </c>
      <c r="P529" s="10" t="s">
        <v>69</v>
      </c>
      <c r="Q529" s="11"/>
      <c r="R529" s="13" t="s">
        <v>9447</v>
      </c>
      <c r="S529" s="13" t="s">
        <v>9435</v>
      </c>
      <c r="T529" s="13" t="s">
        <v>8512</v>
      </c>
      <c r="U529" s="13" t="s">
        <v>9448</v>
      </c>
      <c r="V529" s="13" t="s">
        <v>8501</v>
      </c>
      <c r="W529" s="14"/>
      <c r="AI529" s="14"/>
      <c r="AJ529" s="14"/>
      <c r="AK529" s="14"/>
    </row>
    <row r="530" spans="1:37" s="15" customFormat="1" x14ac:dyDescent="0.2">
      <c r="A530" s="10" t="s">
        <v>1021</v>
      </c>
      <c r="B530" s="11" t="str">
        <f>VLOOKUP(Table36[[#This Row],[Full Name]], [1]!all_people5[#Data], 53, 0)</f>
        <v>Stout</v>
      </c>
      <c r="C530" s="12" t="s">
        <v>1022</v>
      </c>
      <c r="D530" s="12" t="s">
        <v>1023</v>
      </c>
      <c r="E530" s="12" t="s">
        <v>1024</v>
      </c>
      <c r="F530" s="12" t="s">
        <v>64</v>
      </c>
      <c r="G530" s="12"/>
      <c r="H530" s="12"/>
      <c r="I530" s="11"/>
      <c r="J530" s="12" t="s">
        <v>1020</v>
      </c>
      <c r="K530" s="12" t="str">
        <f>VLOOKUP(Table36[[#This Row],[Works for Corrected Majority]],[1]!Table1[#Data],2,0)</f>
        <v>476549346</v>
      </c>
      <c r="L530" s="12" t="s">
        <v>9449</v>
      </c>
      <c r="M530" s="11" t="str">
        <f>VLOOKUP(Table36[[#This Row],[Works for Group -OLD]], [1]!all_groups[#All], 2, 0)</f>
        <v>476549346</v>
      </c>
      <c r="N530" s="10" t="s">
        <v>63</v>
      </c>
      <c r="O530" s="10" t="s">
        <v>62</v>
      </c>
      <c r="P530" s="10" t="s">
        <v>69</v>
      </c>
      <c r="Q530" s="11"/>
      <c r="R530" s="13" t="s">
        <v>9450</v>
      </c>
      <c r="S530" s="13" t="s">
        <v>9451</v>
      </c>
      <c r="T530" s="13" t="s">
        <v>8512</v>
      </c>
      <c r="U530" s="13" t="s">
        <v>9452</v>
      </c>
      <c r="V530" s="13" t="s">
        <v>8501</v>
      </c>
      <c r="W530" s="14"/>
      <c r="AI530" s="14"/>
      <c r="AJ530" s="14"/>
      <c r="AK530" s="14"/>
    </row>
    <row r="531" spans="1:37" s="15" customFormat="1" x14ac:dyDescent="0.2">
      <c r="A531" s="10" t="s">
        <v>6152</v>
      </c>
      <c r="B531" s="11" t="str">
        <f>VLOOKUP(Table36[[#This Row],[Full Name]], [1]!all_people5[#Data], 53, 0)</f>
        <v>Phillips</v>
      </c>
      <c r="C531" s="12" t="s">
        <v>6153</v>
      </c>
      <c r="D531" s="12" t="s">
        <v>4915</v>
      </c>
      <c r="E531" s="12" t="s">
        <v>3563</v>
      </c>
      <c r="F531" s="12" t="s">
        <v>64</v>
      </c>
      <c r="G531" s="12"/>
      <c r="H531" s="12"/>
      <c r="I531" s="11"/>
      <c r="J531" s="12" t="s">
        <v>1020</v>
      </c>
      <c r="K531" s="12" t="str">
        <f>VLOOKUP(Table36[[#This Row],[Works for Corrected Majority]],[1]!Table1[#Data],2,0)</f>
        <v>476549346</v>
      </c>
      <c r="L531" s="12" t="s">
        <v>9449</v>
      </c>
      <c r="M531" s="11" t="str">
        <f>VLOOKUP(Table36[[#This Row],[Works for Group -OLD]], [1]!all_groups[#All], 2, 0)</f>
        <v>476549346</v>
      </c>
      <c r="N531" s="10" t="s">
        <v>63</v>
      </c>
      <c r="O531" s="10" t="s">
        <v>62</v>
      </c>
      <c r="P531" s="10" t="s">
        <v>69</v>
      </c>
      <c r="Q531" s="11"/>
      <c r="R531" s="13" t="s">
        <v>9453</v>
      </c>
      <c r="S531" s="13" t="s">
        <v>9451</v>
      </c>
      <c r="T531" s="13" t="s">
        <v>8512</v>
      </c>
      <c r="U531" s="13" t="s">
        <v>9454</v>
      </c>
      <c r="V531" s="13" t="s">
        <v>8501</v>
      </c>
      <c r="W531" s="14"/>
      <c r="AI531" s="14"/>
      <c r="AJ531" s="14"/>
      <c r="AK531" s="14"/>
    </row>
    <row r="532" spans="1:37" s="15" customFormat="1" x14ac:dyDescent="0.2">
      <c r="A532" s="10" t="s">
        <v>1027</v>
      </c>
      <c r="B532" s="11" t="str">
        <f>VLOOKUP(Table36[[#This Row],[Full Name]], [1]!all_people5[#Data], 53, 0)</f>
        <v>Kenny</v>
      </c>
      <c r="C532" s="12" t="s">
        <v>1028</v>
      </c>
      <c r="D532" s="12" t="s">
        <v>1029</v>
      </c>
      <c r="E532" s="12" t="s">
        <v>1024</v>
      </c>
      <c r="F532" s="12" t="s">
        <v>64</v>
      </c>
      <c r="G532" s="12"/>
      <c r="H532" s="12"/>
      <c r="I532" s="11"/>
      <c r="J532" s="12" t="s">
        <v>1020</v>
      </c>
      <c r="K532" s="12" t="str">
        <f>VLOOKUP(Table36[[#This Row],[Works for Corrected Majority]],[1]!Table1[#Data],2,0)</f>
        <v>476549346</v>
      </c>
      <c r="L532" s="12" t="s">
        <v>9449</v>
      </c>
      <c r="M532" s="11" t="str">
        <f>VLOOKUP(Table36[[#This Row],[Works for Group -OLD]], [1]!all_groups[#All], 2, 0)</f>
        <v>476549346</v>
      </c>
      <c r="N532" s="10" t="s">
        <v>63</v>
      </c>
      <c r="O532" s="10" t="s">
        <v>62</v>
      </c>
      <c r="P532" s="10" t="s">
        <v>69</v>
      </c>
      <c r="Q532" s="11"/>
      <c r="R532" s="13" t="s">
        <v>9455</v>
      </c>
      <c r="S532" s="13" t="s">
        <v>9451</v>
      </c>
      <c r="T532" s="13" t="s">
        <v>8512</v>
      </c>
      <c r="U532" s="13" t="s">
        <v>9452</v>
      </c>
      <c r="V532" s="13" t="s">
        <v>8501</v>
      </c>
      <c r="W532" s="14"/>
      <c r="AI532" s="14"/>
      <c r="AJ532" s="14"/>
      <c r="AK532" s="14"/>
    </row>
    <row r="533" spans="1:37" s="15" customFormat="1" x14ac:dyDescent="0.2">
      <c r="A533" s="10" t="s">
        <v>6053</v>
      </c>
      <c r="B533" s="11" t="str">
        <f>VLOOKUP(Table36[[#This Row],[Full Name]], [1]!all_people5[#Data], 53, 0)</f>
        <v>Ginsburg</v>
      </c>
      <c r="C533" s="12" t="s">
        <v>6054</v>
      </c>
      <c r="D533" s="12" t="s">
        <v>6055</v>
      </c>
      <c r="E533" s="12" t="s">
        <v>6056</v>
      </c>
      <c r="F533" s="12" t="s">
        <v>64</v>
      </c>
      <c r="G533" s="12"/>
      <c r="H533" s="12"/>
      <c r="I533" s="11"/>
      <c r="J533" s="12" t="s">
        <v>1020</v>
      </c>
      <c r="K533" s="12" t="str">
        <f>VLOOKUP(Table36[[#This Row],[Works for Corrected Majority]],[1]!Table1[#Data],2,0)</f>
        <v>476549346</v>
      </c>
      <c r="L533" s="12" t="s">
        <v>9449</v>
      </c>
      <c r="M533" s="11" t="str">
        <f>VLOOKUP(Table36[[#This Row],[Works for Group -OLD]], [1]!all_groups[#All], 2, 0)</f>
        <v>476549346</v>
      </c>
      <c r="N533" s="10" t="s">
        <v>63</v>
      </c>
      <c r="O533" s="10" t="s">
        <v>62</v>
      </c>
      <c r="P533" s="10" t="s">
        <v>69</v>
      </c>
      <c r="Q533" s="11"/>
      <c r="R533" s="13" t="s">
        <v>9456</v>
      </c>
      <c r="S533" s="13" t="s">
        <v>9451</v>
      </c>
      <c r="T533" s="13" t="s">
        <v>8512</v>
      </c>
      <c r="U533" s="13" t="s">
        <v>9457</v>
      </c>
      <c r="V533" s="13" t="s">
        <v>8501</v>
      </c>
      <c r="W533" s="14"/>
      <c r="AI533" s="14"/>
      <c r="AJ533" s="14"/>
      <c r="AK533" s="14"/>
    </row>
    <row r="534" spans="1:37" s="15" customFormat="1" x14ac:dyDescent="0.2">
      <c r="A534" s="10" t="s">
        <v>6041</v>
      </c>
      <c r="B534" s="11" t="str">
        <f>VLOOKUP(Table36[[#This Row],[Full Name]], [1]!all_people5[#Data], 53, 0)</f>
        <v>Parsons</v>
      </c>
      <c r="C534" s="12" t="s">
        <v>6042</v>
      </c>
      <c r="D534" s="12" t="s">
        <v>6043</v>
      </c>
      <c r="E534" s="12" t="s">
        <v>6044</v>
      </c>
      <c r="F534" s="12" t="s">
        <v>64</v>
      </c>
      <c r="G534" s="12"/>
      <c r="H534" s="12"/>
      <c r="I534" s="11"/>
      <c r="J534" s="12" t="s">
        <v>1020</v>
      </c>
      <c r="K534" s="12" t="str">
        <f>VLOOKUP(Table36[[#This Row],[Works for Corrected Majority]],[1]!Table1[#Data],2,0)</f>
        <v>476549346</v>
      </c>
      <c r="L534" s="12" t="s">
        <v>9449</v>
      </c>
      <c r="M534" s="11" t="str">
        <f>VLOOKUP(Table36[[#This Row],[Works for Group -OLD]], [1]!all_groups[#All], 2, 0)</f>
        <v>476549346</v>
      </c>
      <c r="N534" s="10" t="s">
        <v>63</v>
      </c>
      <c r="O534" s="10" t="s">
        <v>62</v>
      </c>
      <c r="P534" s="10" t="s">
        <v>69</v>
      </c>
      <c r="Q534" s="11"/>
      <c r="R534" s="13" t="s">
        <v>9458</v>
      </c>
      <c r="S534" s="13" t="s">
        <v>9451</v>
      </c>
      <c r="T534" s="13" t="s">
        <v>8512</v>
      </c>
      <c r="U534" s="13" t="s">
        <v>9459</v>
      </c>
      <c r="V534" s="13" t="s">
        <v>8501</v>
      </c>
      <c r="W534" s="14"/>
      <c r="AI534" s="14"/>
      <c r="AJ534" s="14"/>
      <c r="AK534" s="14"/>
    </row>
    <row r="535" spans="1:37" s="15" customFormat="1" x14ac:dyDescent="0.2">
      <c r="A535" s="10" t="s">
        <v>6032</v>
      </c>
      <c r="B535" s="11" t="str">
        <f>VLOOKUP(Table36[[#This Row],[Full Name]], [1]!all_people5[#Data], 53, 0)</f>
        <v>Heppner</v>
      </c>
      <c r="C535" s="12" t="s">
        <v>2108</v>
      </c>
      <c r="D535" s="12" t="s">
        <v>6033</v>
      </c>
      <c r="E535" s="12" t="s">
        <v>1200</v>
      </c>
      <c r="F535" s="12" t="s">
        <v>64</v>
      </c>
      <c r="G535" s="12"/>
      <c r="H535" s="12"/>
      <c r="I535" s="11"/>
      <c r="J535" s="12" t="s">
        <v>1020</v>
      </c>
      <c r="K535" s="12" t="str">
        <f>VLOOKUP(Table36[[#This Row],[Works for Corrected Majority]],[1]!Table1[#Data],2,0)</f>
        <v>476549346</v>
      </c>
      <c r="L535" s="12" t="s">
        <v>9449</v>
      </c>
      <c r="M535" s="11" t="str">
        <f>VLOOKUP(Table36[[#This Row],[Works for Group -OLD]], [1]!all_groups[#All], 2, 0)</f>
        <v>476549346</v>
      </c>
      <c r="N535" s="10" t="s">
        <v>63</v>
      </c>
      <c r="O535" s="10" t="s">
        <v>62</v>
      </c>
      <c r="P535" s="10" t="s">
        <v>69</v>
      </c>
      <c r="Q535" s="11"/>
      <c r="R535" s="13" t="s">
        <v>9460</v>
      </c>
      <c r="S535" s="13" t="s">
        <v>9451</v>
      </c>
      <c r="T535" s="13" t="s">
        <v>8512</v>
      </c>
      <c r="U535" s="13" t="s">
        <v>8583</v>
      </c>
      <c r="V535" s="13" t="s">
        <v>8501</v>
      </c>
      <c r="W535" s="14"/>
      <c r="AI535" s="14"/>
      <c r="AJ535" s="14"/>
      <c r="AK535" s="14"/>
    </row>
    <row r="536" spans="1:37" s="15" customFormat="1" x14ac:dyDescent="0.2">
      <c r="A536" s="10" t="s">
        <v>1032</v>
      </c>
      <c r="B536" s="11" t="str">
        <f>VLOOKUP(Table36[[#This Row],[Full Name]], [1]!all_people5[#Data], 53, 0)</f>
        <v>Brooks</v>
      </c>
      <c r="C536" s="12" t="s">
        <v>1033</v>
      </c>
      <c r="D536" s="12" t="s">
        <v>1034</v>
      </c>
      <c r="E536" s="12" t="s">
        <v>1035</v>
      </c>
      <c r="F536" s="12" t="s">
        <v>64</v>
      </c>
      <c r="G536" s="12"/>
      <c r="H536" s="12"/>
      <c r="I536" s="11"/>
      <c r="J536" s="12" t="s">
        <v>1020</v>
      </c>
      <c r="K536" s="12" t="str">
        <f>VLOOKUP(Table36[[#This Row],[Works for Corrected Majority]],[1]!Table1[#Data],2,0)</f>
        <v>476549346</v>
      </c>
      <c r="L536" s="12" t="s">
        <v>9449</v>
      </c>
      <c r="M536" s="11" t="str">
        <f>VLOOKUP(Table36[[#This Row],[Works for Group -OLD]], [1]!all_groups[#All], 2, 0)</f>
        <v>476549346</v>
      </c>
      <c r="N536" s="10" t="s">
        <v>63</v>
      </c>
      <c r="O536" s="10" t="s">
        <v>62</v>
      </c>
      <c r="P536" s="10" t="s">
        <v>69</v>
      </c>
      <c r="Q536" s="11"/>
      <c r="R536" s="13" t="s">
        <v>9461</v>
      </c>
      <c r="S536" s="13" t="s">
        <v>9451</v>
      </c>
      <c r="T536" s="13" t="s">
        <v>8512</v>
      </c>
      <c r="U536" s="13" t="s">
        <v>9462</v>
      </c>
      <c r="V536" s="13" t="s">
        <v>8501</v>
      </c>
      <c r="W536" s="14"/>
      <c r="AI536" s="14"/>
      <c r="AJ536" s="14"/>
      <c r="AK536" s="14"/>
    </row>
    <row r="537" spans="1:37" s="15" customFormat="1" x14ac:dyDescent="0.2">
      <c r="A537" s="10" t="s">
        <v>1038</v>
      </c>
      <c r="B537" s="11" t="str">
        <f>VLOOKUP(Table36[[#This Row],[Full Name]], [1]!all_people5[#Data], 53, 0)</f>
        <v>Anderson</v>
      </c>
      <c r="C537" s="12" t="s">
        <v>1039</v>
      </c>
      <c r="D537" s="12" t="s">
        <v>1040</v>
      </c>
      <c r="E537" s="12" t="s">
        <v>350</v>
      </c>
      <c r="F537" s="12" t="s">
        <v>64</v>
      </c>
      <c r="G537" s="12"/>
      <c r="H537" s="12"/>
      <c r="I537" s="11"/>
      <c r="J537" s="12" t="s">
        <v>1020</v>
      </c>
      <c r="K537" s="12" t="str">
        <f>VLOOKUP(Table36[[#This Row],[Works for Corrected Majority]],[1]!Table1[#Data],2,0)</f>
        <v>476549346</v>
      </c>
      <c r="L537" s="12" t="s">
        <v>9449</v>
      </c>
      <c r="M537" s="11" t="str">
        <f>VLOOKUP(Table36[[#This Row],[Works for Group -OLD]], [1]!all_groups[#All], 2, 0)</f>
        <v>476549346</v>
      </c>
      <c r="N537" s="10" t="s">
        <v>63</v>
      </c>
      <c r="O537" s="10" t="s">
        <v>62</v>
      </c>
      <c r="P537" s="10" t="s">
        <v>69</v>
      </c>
      <c r="Q537" s="11"/>
      <c r="R537" s="13" t="s">
        <v>9463</v>
      </c>
      <c r="S537" s="13" t="s">
        <v>9451</v>
      </c>
      <c r="T537" s="13" t="s">
        <v>8512</v>
      </c>
      <c r="U537" s="13" t="s">
        <v>8578</v>
      </c>
      <c r="V537" s="13" t="s">
        <v>8501</v>
      </c>
      <c r="W537" s="14"/>
      <c r="AI537" s="14"/>
      <c r="AJ537" s="14"/>
      <c r="AK537" s="14"/>
    </row>
    <row r="538" spans="1:37" x14ac:dyDescent="0.2">
      <c r="A538" s="6" t="s">
        <v>3246</v>
      </c>
      <c r="B538" s="7" t="str">
        <f>VLOOKUP(Table36[[#This Row],[Full Name]], [1]!all_people5[#Data], 53, 0)</f>
        <v>Forsythe</v>
      </c>
      <c r="C538" s="8" t="s">
        <v>3247</v>
      </c>
      <c r="D538" s="8" t="s">
        <v>3248</v>
      </c>
      <c r="E538" s="8" t="s">
        <v>434</v>
      </c>
      <c r="F538" s="8" t="s">
        <v>408</v>
      </c>
      <c r="G538" s="8" t="s">
        <v>526</v>
      </c>
      <c r="H538" s="8" t="s">
        <v>1285</v>
      </c>
      <c r="I538" s="7" t="str">
        <f>VLOOKUP(Table36[[#This Row],[Reports to Person]], [1]!all_people[#All], 2, 0)</f>
        <v>515124425</v>
      </c>
      <c r="J538" s="8" t="s">
        <v>9464</v>
      </c>
      <c r="K538" s="8" t="str">
        <f>VLOOKUP(Table36[[#This Row],[Works for Corrected Majority]],[1]!Table1[#Data],2,0)</f>
        <v>515124421</v>
      </c>
      <c r="L538" s="8" t="s">
        <v>9464</v>
      </c>
      <c r="M538" s="7" t="str">
        <f>VLOOKUP(Table36[[#This Row],[Works for Group -OLD]], [1]!all_groups[#All], 2, 0)</f>
        <v>515124421</v>
      </c>
      <c r="N538" s="6" t="s">
        <v>63</v>
      </c>
      <c r="O538" s="6" t="s">
        <v>62</v>
      </c>
      <c r="P538" s="6" t="s">
        <v>69</v>
      </c>
      <c r="Q538" s="7"/>
      <c r="R538" s="9" t="s">
        <v>9465</v>
      </c>
      <c r="S538" s="9" t="s">
        <v>9466</v>
      </c>
      <c r="T538" s="9" t="s">
        <v>8509</v>
      </c>
      <c r="U538" s="9" t="s">
        <v>8515</v>
      </c>
      <c r="V538" s="9" t="s">
        <v>8501</v>
      </c>
      <c r="W538" s="4"/>
      <c r="AI538" s="4"/>
      <c r="AJ538" s="4"/>
      <c r="AK538" s="4"/>
    </row>
    <row r="539" spans="1:37" x14ac:dyDescent="0.2">
      <c r="A539" s="6" t="s">
        <v>1456</v>
      </c>
      <c r="B539" s="7" t="str">
        <f>VLOOKUP(Table36[[#This Row],[Full Name]], [1]!all_people5[#Data], 53, 0)</f>
        <v>Herrera</v>
      </c>
      <c r="C539" s="8" t="s">
        <v>1457</v>
      </c>
      <c r="D539" s="8" t="s">
        <v>1458</v>
      </c>
      <c r="E539" s="8" t="s">
        <v>1200</v>
      </c>
      <c r="F539" s="8" t="s">
        <v>408</v>
      </c>
      <c r="G539" s="8" t="s">
        <v>526</v>
      </c>
      <c r="H539" s="8" t="s">
        <v>1285</v>
      </c>
      <c r="I539" s="7" t="str">
        <f>VLOOKUP(Table36[[#This Row],[Reports to Person]], [1]!all_people[#All], 2, 0)</f>
        <v>515124425</v>
      </c>
      <c r="J539" s="8" t="s">
        <v>9464</v>
      </c>
      <c r="K539" s="8" t="str">
        <f>VLOOKUP(Table36[[#This Row],[Works for Corrected Majority]],[1]!Table1[#Data],2,0)</f>
        <v>515124421</v>
      </c>
      <c r="L539" s="8" t="s">
        <v>9464</v>
      </c>
      <c r="M539" s="7" t="str">
        <f>VLOOKUP(Table36[[#This Row],[Works for Group -OLD]], [1]!all_groups[#All], 2, 0)</f>
        <v>515124421</v>
      </c>
      <c r="N539" s="6" t="s">
        <v>63</v>
      </c>
      <c r="O539" s="6" t="s">
        <v>62</v>
      </c>
      <c r="P539" s="6" t="s">
        <v>69</v>
      </c>
      <c r="Q539" s="7"/>
      <c r="R539" s="9" t="s">
        <v>9467</v>
      </c>
      <c r="S539" s="9" t="s">
        <v>9466</v>
      </c>
      <c r="T539" s="9" t="s">
        <v>8509</v>
      </c>
      <c r="U539" s="9" t="s">
        <v>8583</v>
      </c>
      <c r="V539" s="9" t="s">
        <v>8501</v>
      </c>
      <c r="W539" s="4"/>
      <c r="AI539" s="4"/>
      <c r="AJ539" s="4"/>
      <c r="AK539" s="4"/>
    </row>
    <row r="540" spans="1:37" x14ac:dyDescent="0.2">
      <c r="A540" s="6" t="s">
        <v>8415</v>
      </c>
      <c r="B540" s="7" t="str">
        <f>VLOOKUP(Table36[[#This Row],[Full Name]], [1]!all_people5[#Data], 53, 0)</f>
        <v>Garson</v>
      </c>
      <c r="C540" s="8" t="s">
        <v>8416</v>
      </c>
      <c r="D540" s="8" t="s">
        <v>8417</v>
      </c>
      <c r="E540" s="8" t="s">
        <v>811</v>
      </c>
      <c r="F540" s="8" t="s">
        <v>408</v>
      </c>
      <c r="G540" s="8" t="s">
        <v>526</v>
      </c>
      <c r="H540" s="8" t="s">
        <v>1994</v>
      </c>
      <c r="I540" s="7" t="str">
        <f>VLOOKUP(Table36[[#This Row],[Reports to Person]], [1]!all_people[#All], 2, 0)</f>
        <v>476545547</v>
      </c>
      <c r="J540" s="8" t="s">
        <v>9468</v>
      </c>
      <c r="K540" s="8" t="str">
        <f>VLOOKUP(Table36[[#This Row],[Works for Corrected Majority]],[1]!Table1[#Data],2,0)</f>
        <v>476549200</v>
      </c>
      <c r="L540" s="8" t="s">
        <v>9468</v>
      </c>
      <c r="M540" s="7" t="str">
        <f>VLOOKUP(Table36[[#This Row],[Works for Group -OLD]], [1]!all_groups[#All], 2, 0)</f>
        <v>476549200</v>
      </c>
      <c r="N540" s="6" t="s">
        <v>63</v>
      </c>
      <c r="O540" s="6" t="s">
        <v>62</v>
      </c>
      <c r="P540" s="6" t="s">
        <v>69</v>
      </c>
      <c r="Q540" s="7"/>
      <c r="R540" s="9" t="s">
        <v>9469</v>
      </c>
      <c r="S540" s="9" t="s">
        <v>9470</v>
      </c>
      <c r="T540" s="9" t="s">
        <v>8959</v>
      </c>
      <c r="U540" s="9" t="s">
        <v>9017</v>
      </c>
      <c r="V540" s="9" t="s">
        <v>8501</v>
      </c>
      <c r="W540" s="4"/>
      <c r="AI540" s="4"/>
      <c r="AJ540" s="4"/>
      <c r="AK540" s="4"/>
    </row>
    <row r="541" spans="1:37" x14ac:dyDescent="0.2">
      <c r="A541" s="6" t="s">
        <v>4921</v>
      </c>
      <c r="B541" s="7" t="str">
        <f>VLOOKUP(Table36[[#This Row],[Full Name]], [1]!all_people5[#Data], 53, 0)</f>
        <v>Kassar</v>
      </c>
      <c r="C541" s="8" t="s">
        <v>4922</v>
      </c>
      <c r="D541" s="8" t="s">
        <v>4923</v>
      </c>
      <c r="E541" s="8" t="s">
        <v>426</v>
      </c>
      <c r="F541" s="8" t="s">
        <v>408</v>
      </c>
      <c r="G541" s="8" t="s">
        <v>526</v>
      </c>
      <c r="H541" s="8" t="s">
        <v>1994</v>
      </c>
      <c r="I541" s="7" t="str">
        <f>VLOOKUP(Table36[[#This Row],[Reports to Person]], [1]!all_people[#All], 2, 0)</f>
        <v>476545547</v>
      </c>
      <c r="J541" s="8" t="s">
        <v>9468</v>
      </c>
      <c r="K541" s="8" t="str">
        <f>VLOOKUP(Table36[[#This Row],[Works for Corrected Majority]],[1]!Table1[#Data],2,0)</f>
        <v>476549200</v>
      </c>
      <c r="L541" s="8" t="s">
        <v>9468</v>
      </c>
      <c r="M541" s="7" t="str">
        <f>VLOOKUP(Table36[[#This Row],[Works for Group -OLD]], [1]!all_groups[#All], 2, 0)</f>
        <v>476549200</v>
      </c>
      <c r="N541" s="6" t="s">
        <v>63</v>
      </c>
      <c r="O541" s="6" t="s">
        <v>62</v>
      </c>
      <c r="P541" s="6" t="s">
        <v>69</v>
      </c>
      <c r="Q541" s="7"/>
      <c r="R541" s="9" t="s">
        <v>9471</v>
      </c>
      <c r="S541" s="9" t="s">
        <v>9470</v>
      </c>
      <c r="T541" s="9" t="s">
        <v>8959</v>
      </c>
      <c r="U541" s="9" t="s">
        <v>8549</v>
      </c>
      <c r="V541" s="9" t="s">
        <v>8501</v>
      </c>
      <c r="W541" s="4"/>
      <c r="AI541" s="4"/>
      <c r="AJ541" s="4"/>
      <c r="AK541" s="4"/>
    </row>
    <row r="542" spans="1:37" x14ac:dyDescent="0.2">
      <c r="A542" s="6" t="s">
        <v>1989</v>
      </c>
      <c r="B542" s="7" t="str">
        <f>VLOOKUP(Table36[[#This Row],[Full Name]], [1]!all_people5[#Data], 53, 0)</f>
        <v>Mitchell</v>
      </c>
      <c r="C542" s="8" t="s">
        <v>1990</v>
      </c>
      <c r="D542" s="8" t="s">
        <v>1991</v>
      </c>
      <c r="E542" s="8" t="s">
        <v>1051</v>
      </c>
      <c r="F542" s="8" t="s">
        <v>408</v>
      </c>
      <c r="G542" s="8" t="s">
        <v>526</v>
      </c>
      <c r="H542" s="8" t="s">
        <v>1987</v>
      </c>
      <c r="I542" s="7" t="str">
        <f>VLOOKUP(Table36[[#This Row],[Reports to Person]], [1]!all_people[#All], 2, 0)</f>
        <v>476545859</v>
      </c>
      <c r="J542" s="8" t="s">
        <v>9472</v>
      </c>
      <c r="K542" s="8" t="str">
        <f>VLOOKUP(Table36[[#This Row],[Works for Corrected Majority]],[1]!Table1[#Data],2,0)</f>
        <v>558451006</v>
      </c>
      <c r="L542" s="8" t="s">
        <v>9472</v>
      </c>
      <c r="M542" s="7" t="str">
        <f>VLOOKUP(Table36[[#This Row],[Works for Group -OLD]], [1]!all_groups[#All], 2, 0)</f>
        <v>558451006</v>
      </c>
      <c r="N542" s="6" t="s">
        <v>63</v>
      </c>
      <c r="O542" s="6" t="s">
        <v>62</v>
      </c>
      <c r="P542" s="6" t="s">
        <v>69</v>
      </c>
      <c r="Q542" s="7"/>
      <c r="R542" s="9" t="s">
        <v>9473</v>
      </c>
      <c r="S542" s="9" t="s">
        <v>9474</v>
      </c>
      <c r="T542" s="9" t="s">
        <v>8959</v>
      </c>
      <c r="U542" s="9" t="s">
        <v>9027</v>
      </c>
      <c r="V542" s="9" t="s">
        <v>8501</v>
      </c>
      <c r="W542" s="4"/>
      <c r="AI542" s="4"/>
      <c r="AJ542" s="4"/>
      <c r="AK542" s="4"/>
    </row>
    <row r="543" spans="1:37" x14ac:dyDescent="0.2">
      <c r="A543" s="6" t="s">
        <v>8298</v>
      </c>
      <c r="B543" s="7" t="str">
        <f>VLOOKUP(Table36[[#This Row],[Full Name]], [1]!all_people5[#Data], 53, 0)</f>
        <v>Espinal</v>
      </c>
      <c r="C543" s="8" t="s">
        <v>8299</v>
      </c>
      <c r="D543" s="8" t="s">
        <v>8300</v>
      </c>
      <c r="E543" s="8" t="s">
        <v>434</v>
      </c>
      <c r="F543" s="8" t="s">
        <v>408</v>
      </c>
      <c r="G543" s="8" t="s">
        <v>526</v>
      </c>
      <c r="H543" s="8" t="s">
        <v>1987</v>
      </c>
      <c r="I543" s="7" t="str">
        <f>VLOOKUP(Table36[[#This Row],[Reports to Person]], [1]!all_people[#All], 2, 0)</f>
        <v>476545859</v>
      </c>
      <c r="J543" s="8" t="s">
        <v>9472</v>
      </c>
      <c r="K543" s="8" t="str">
        <f>VLOOKUP(Table36[[#This Row],[Works for Corrected Majority]],[1]!Table1[#Data],2,0)</f>
        <v>558451006</v>
      </c>
      <c r="L543" s="8" t="s">
        <v>9472</v>
      </c>
      <c r="M543" s="7" t="str">
        <f>VLOOKUP(Table36[[#This Row],[Works for Group -OLD]], [1]!all_groups[#All], 2, 0)</f>
        <v>558451006</v>
      </c>
      <c r="N543" s="6" t="s">
        <v>63</v>
      </c>
      <c r="O543" s="6" t="s">
        <v>62</v>
      </c>
      <c r="P543" s="6" t="s">
        <v>69</v>
      </c>
      <c r="Q543" s="7"/>
      <c r="R543" s="9" t="s">
        <v>9475</v>
      </c>
      <c r="S543" s="9" t="s">
        <v>9474</v>
      </c>
      <c r="T543" s="9" t="s">
        <v>8959</v>
      </c>
      <c r="U543" s="9" t="s">
        <v>8515</v>
      </c>
      <c r="V543" s="9" t="s">
        <v>8501</v>
      </c>
      <c r="W543" s="4"/>
      <c r="AI543" s="4"/>
      <c r="AJ543" s="4"/>
      <c r="AK543" s="4"/>
    </row>
    <row r="544" spans="1:37" x14ac:dyDescent="0.2">
      <c r="A544" s="6" t="s">
        <v>4807</v>
      </c>
      <c r="B544" s="7" t="str">
        <f>VLOOKUP(Table36[[#This Row],[Full Name]], [1]!all_people5[#Data], 53, 0)</f>
        <v>Ortiz</v>
      </c>
      <c r="C544" s="8" t="s">
        <v>4808</v>
      </c>
      <c r="D544" s="8" t="s">
        <v>3430</v>
      </c>
      <c r="E544" s="8" t="s">
        <v>434</v>
      </c>
      <c r="F544" s="8" t="s">
        <v>408</v>
      </c>
      <c r="G544" s="8" t="s">
        <v>526</v>
      </c>
      <c r="H544" s="8" t="s">
        <v>1987</v>
      </c>
      <c r="I544" s="7" t="str">
        <f>VLOOKUP(Table36[[#This Row],[Reports to Person]], [1]!all_people[#All], 2, 0)</f>
        <v>476545859</v>
      </c>
      <c r="J544" s="8" t="s">
        <v>9472</v>
      </c>
      <c r="K544" s="8" t="str">
        <f>VLOOKUP(Table36[[#This Row],[Works for Corrected Majority]],[1]!Table1[#Data],2,0)</f>
        <v>558451006</v>
      </c>
      <c r="L544" s="8" t="s">
        <v>9472</v>
      </c>
      <c r="M544" s="7" t="str">
        <f>VLOOKUP(Table36[[#This Row],[Works for Group -OLD]], [1]!all_groups[#All], 2, 0)</f>
        <v>558451006</v>
      </c>
      <c r="N544" s="6" t="s">
        <v>63</v>
      </c>
      <c r="O544" s="6" t="s">
        <v>62</v>
      </c>
      <c r="P544" s="6" t="s">
        <v>69</v>
      </c>
      <c r="Q544" s="7"/>
      <c r="R544" s="9" t="s">
        <v>9476</v>
      </c>
      <c r="S544" s="9" t="s">
        <v>9474</v>
      </c>
      <c r="T544" s="9" t="s">
        <v>8959</v>
      </c>
      <c r="U544" s="9" t="s">
        <v>8515</v>
      </c>
      <c r="V544" s="9" t="s">
        <v>8501</v>
      </c>
      <c r="W544" s="4"/>
      <c r="AI544" s="4"/>
      <c r="AJ544" s="4"/>
      <c r="AK544" s="4"/>
    </row>
    <row r="545" spans="1:37" x14ac:dyDescent="0.2">
      <c r="A545" s="6" t="s">
        <v>8107</v>
      </c>
      <c r="B545" s="7" t="str">
        <f>VLOOKUP(Table36[[#This Row],[Full Name]], [1]!all_people5[#Data], 53, 0)</f>
        <v>Suarez</v>
      </c>
      <c r="C545" s="8" t="s">
        <v>4724</v>
      </c>
      <c r="D545" s="8" t="s">
        <v>8108</v>
      </c>
      <c r="E545" s="8" t="s">
        <v>787</v>
      </c>
      <c r="F545" s="8" t="s">
        <v>408</v>
      </c>
      <c r="G545" s="8" t="s">
        <v>526</v>
      </c>
      <c r="H545" s="8" t="s">
        <v>1987</v>
      </c>
      <c r="I545" s="7" t="str">
        <f>VLOOKUP(Table36[[#This Row],[Reports to Person]], [1]!all_people[#All], 2, 0)</f>
        <v>476545859</v>
      </c>
      <c r="J545" s="8" t="s">
        <v>9472</v>
      </c>
      <c r="K545" s="8" t="str">
        <f>VLOOKUP(Table36[[#This Row],[Works for Corrected Majority]],[1]!Table1[#Data],2,0)</f>
        <v>558451006</v>
      </c>
      <c r="L545" s="8" t="s">
        <v>9472</v>
      </c>
      <c r="M545" s="7" t="str">
        <f>VLOOKUP(Table36[[#This Row],[Works for Group -OLD]], [1]!all_groups[#All], 2, 0)</f>
        <v>558451006</v>
      </c>
      <c r="N545" s="6" t="s">
        <v>63</v>
      </c>
      <c r="O545" s="6" t="s">
        <v>62</v>
      </c>
      <c r="P545" s="6" t="s">
        <v>69</v>
      </c>
      <c r="Q545" s="7"/>
      <c r="R545" s="9" t="s">
        <v>9477</v>
      </c>
      <c r="S545" s="9" t="s">
        <v>9474</v>
      </c>
      <c r="T545" s="9" t="s">
        <v>8959</v>
      </c>
      <c r="U545" s="9" t="s">
        <v>9038</v>
      </c>
      <c r="V545" s="9" t="s">
        <v>8501</v>
      </c>
      <c r="W545" s="4"/>
      <c r="AI545" s="4"/>
      <c r="AJ545" s="4"/>
      <c r="AK545" s="4"/>
    </row>
    <row r="546" spans="1:37" x14ac:dyDescent="0.2">
      <c r="A546" s="6" t="s">
        <v>4667</v>
      </c>
      <c r="B546" s="7" t="str">
        <f>VLOOKUP(Table36[[#This Row],[Full Name]], [1]!all_people5[#Data], 53, 0)</f>
        <v>Ross</v>
      </c>
      <c r="C546" s="8" t="s">
        <v>4668</v>
      </c>
      <c r="D546" s="8" t="s">
        <v>4669</v>
      </c>
      <c r="E546" s="8" t="s">
        <v>434</v>
      </c>
      <c r="F546" s="8" t="s">
        <v>408</v>
      </c>
      <c r="G546" s="8" t="s">
        <v>526</v>
      </c>
      <c r="H546" s="8" t="s">
        <v>1987</v>
      </c>
      <c r="I546" s="7" t="str">
        <f>VLOOKUP(Table36[[#This Row],[Reports to Person]], [1]!all_people[#All], 2, 0)</f>
        <v>476545859</v>
      </c>
      <c r="J546" s="8" t="s">
        <v>9472</v>
      </c>
      <c r="K546" s="8" t="str">
        <f>VLOOKUP(Table36[[#This Row],[Works for Corrected Majority]],[1]!Table1[#Data],2,0)</f>
        <v>558451006</v>
      </c>
      <c r="L546" s="8" t="s">
        <v>9472</v>
      </c>
      <c r="M546" s="7" t="str">
        <f>VLOOKUP(Table36[[#This Row],[Works for Group -OLD]], [1]!all_groups[#All], 2, 0)</f>
        <v>558451006</v>
      </c>
      <c r="N546" s="6" t="s">
        <v>63</v>
      </c>
      <c r="O546" s="6" t="s">
        <v>62</v>
      </c>
      <c r="P546" s="6" t="s">
        <v>69</v>
      </c>
      <c r="Q546" s="7"/>
      <c r="R546" s="9" t="s">
        <v>9478</v>
      </c>
      <c r="S546" s="9" t="s">
        <v>9474</v>
      </c>
      <c r="T546" s="9" t="s">
        <v>8959</v>
      </c>
      <c r="U546" s="9" t="s">
        <v>8515</v>
      </c>
      <c r="V546" s="9" t="s">
        <v>8501</v>
      </c>
      <c r="W546" s="4"/>
      <c r="AI546" s="4"/>
      <c r="AJ546" s="4"/>
      <c r="AK546" s="4"/>
    </row>
    <row r="547" spans="1:37" x14ac:dyDescent="0.2">
      <c r="A547" s="6" t="s">
        <v>7253</v>
      </c>
      <c r="B547" s="7" t="str">
        <f>VLOOKUP(Table36[[#This Row],[Full Name]], [1]!all_people5[#Data], 53, 0)</f>
        <v>Naumovitz</v>
      </c>
      <c r="C547" s="8" t="s">
        <v>7254</v>
      </c>
      <c r="D547" s="8" t="s">
        <v>7255</v>
      </c>
      <c r="E547" s="8" t="s">
        <v>916</v>
      </c>
      <c r="F547" s="8" t="s">
        <v>64</v>
      </c>
      <c r="G547" s="8"/>
      <c r="H547" s="8"/>
      <c r="I547" s="7"/>
      <c r="J547" s="8" t="s">
        <v>391</v>
      </c>
      <c r="K547" s="8" t="str">
        <f>VLOOKUP(Table36[[#This Row],[Works for Corrected Majority]],[1]!Table1[#Data],2,0)</f>
        <v>476549390</v>
      </c>
      <c r="L547" s="8" t="s">
        <v>391</v>
      </c>
      <c r="M547" s="7" t="str">
        <f>VLOOKUP(Table36[[#This Row],[Works for Group -OLD]], [1]!all_groups[#All], 2, 0)</f>
        <v>476549390</v>
      </c>
      <c r="N547" s="6" t="s">
        <v>63</v>
      </c>
      <c r="O547" s="6" t="s">
        <v>62</v>
      </c>
      <c r="P547" s="6" t="s">
        <v>69</v>
      </c>
      <c r="Q547" s="7"/>
      <c r="R547" s="9" t="s">
        <v>9479</v>
      </c>
      <c r="S547" s="9" t="s">
        <v>9480</v>
      </c>
      <c r="T547" s="9" t="s">
        <v>8512</v>
      </c>
      <c r="U547" s="9" t="s">
        <v>8761</v>
      </c>
      <c r="V547" s="9" t="s">
        <v>8501</v>
      </c>
      <c r="W547" s="4"/>
      <c r="AI547" s="4"/>
      <c r="AJ547" s="4"/>
      <c r="AK547" s="4"/>
    </row>
    <row r="548" spans="1:37" x14ac:dyDescent="0.2">
      <c r="A548" s="6" t="s">
        <v>7166</v>
      </c>
      <c r="B548" s="7" t="str">
        <f>VLOOKUP(Table36[[#This Row],[Full Name]], [1]!all_people5[#Data], 53, 0)</f>
        <v>Styk</v>
      </c>
      <c r="C548" s="8" t="s">
        <v>3555</v>
      </c>
      <c r="D548" s="8" t="s">
        <v>7167</v>
      </c>
      <c r="E548" s="8" t="s">
        <v>6813</v>
      </c>
      <c r="F548" s="8" t="s">
        <v>64</v>
      </c>
      <c r="G548" s="8"/>
      <c r="H548" s="8"/>
      <c r="I548" s="7"/>
      <c r="J548" s="8" t="s">
        <v>391</v>
      </c>
      <c r="K548" s="8" t="str">
        <f>VLOOKUP(Table36[[#This Row],[Works for Corrected Majority]],[1]!Table1[#Data],2,0)</f>
        <v>476549390</v>
      </c>
      <c r="L548" s="8" t="s">
        <v>391</v>
      </c>
      <c r="M548" s="7" t="str">
        <f>VLOOKUP(Table36[[#This Row],[Works for Group -OLD]], [1]!all_groups[#All], 2, 0)</f>
        <v>476549390</v>
      </c>
      <c r="N548" s="6" t="s">
        <v>63</v>
      </c>
      <c r="O548" s="6" t="s">
        <v>62</v>
      </c>
      <c r="P548" s="6" t="s">
        <v>69</v>
      </c>
      <c r="Q548" s="7"/>
      <c r="R548" s="9" t="s">
        <v>9481</v>
      </c>
      <c r="S548" s="9" t="s">
        <v>9480</v>
      </c>
      <c r="T548" s="9" t="s">
        <v>8512</v>
      </c>
      <c r="U548" s="9" t="s">
        <v>9482</v>
      </c>
      <c r="V548" s="9" t="s">
        <v>8501</v>
      </c>
      <c r="W548" s="4"/>
      <c r="AI548" s="4"/>
      <c r="AJ548" s="4"/>
      <c r="AK548" s="4"/>
    </row>
    <row r="549" spans="1:37" x14ac:dyDescent="0.2">
      <c r="A549" s="6" t="s">
        <v>3670</v>
      </c>
      <c r="B549" s="7" t="str">
        <f>VLOOKUP(Table36[[#This Row],[Full Name]], [1]!all_people5[#Data], 53, 0)</f>
        <v>Landy</v>
      </c>
      <c r="C549" s="8" t="s">
        <v>3671</v>
      </c>
      <c r="D549" s="8" t="s">
        <v>3672</v>
      </c>
      <c r="E549" s="8" t="s">
        <v>350</v>
      </c>
      <c r="F549" s="8" t="s">
        <v>64</v>
      </c>
      <c r="G549" s="8"/>
      <c r="H549" s="8"/>
      <c r="I549" s="7"/>
      <c r="J549" s="8" t="s">
        <v>391</v>
      </c>
      <c r="K549" s="8" t="str">
        <f>VLOOKUP(Table36[[#This Row],[Works for Corrected Majority]],[1]!Table1[#Data],2,0)</f>
        <v>476549390</v>
      </c>
      <c r="L549" s="8" t="s">
        <v>391</v>
      </c>
      <c r="M549" s="7" t="str">
        <f>VLOOKUP(Table36[[#This Row],[Works for Group -OLD]], [1]!all_groups[#All], 2, 0)</f>
        <v>476549390</v>
      </c>
      <c r="N549" s="6" t="s">
        <v>63</v>
      </c>
      <c r="O549" s="6" t="s">
        <v>62</v>
      </c>
      <c r="P549" s="6" t="s">
        <v>69</v>
      </c>
      <c r="Q549" s="7"/>
      <c r="R549" s="9" t="s">
        <v>9483</v>
      </c>
      <c r="S549" s="9" t="s">
        <v>9480</v>
      </c>
      <c r="T549" s="9" t="s">
        <v>8512</v>
      </c>
      <c r="U549" s="9" t="s">
        <v>8578</v>
      </c>
      <c r="V549" s="9" t="s">
        <v>8501</v>
      </c>
      <c r="W549" s="4"/>
      <c r="AI549" s="4"/>
      <c r="AJ549" s="4"/>
      <c r="AK549" s="4"/>
    </row>
    <row r="550" spans="1:37" x14ac:dyDescent="0.2">
      <c r="A550" s="6" t="s">
        <v>7149</v>
      </c>
      <c r="B550" s="7" t="str">
        <f>VLOOKUP(Table36[[#This Row],[Full Name]], [1]!all_people5[#Data], 53, 0)</f>
        <v>Shields</v>
      </c>
      <c r="C550" s="8" t="s">
        <v>7150</v>
      </c>
      <c r="D550" s="8" t="s">
        <v>7151</v>
      </c>
      <c r="E550" s="8" t="s">
        <v>2187</v>
      </c>
      <c r="F550" s="8" t="s">
        <v>64</v>
      </c>
      <c r="G550" s="8"/>
      <c r="H550" s="8"/>
      <c r="I550" s="7"/>
      <c r="J550" s="8" t="s">
        <v>391</v>
      </c>
      <c r="K550" s="8" t="str">
        <f>VLOOKUP(Table36[[#This Row],[Works for Corrected Majority]],[1]!Table1[#Data],2,0)</f>
        <v>476549390</v>
      </c>
      <c r="L550" s="8" t="s">
        <v>391</v>
      </c>
      <c r="M550" s="7" t="str">
        <f>VLOOKUP(Table36[[#This Row],[Works for Group -OLD]], [1]!all_groups[#All], 2, 0)</f>
        <v>476549390</v>
      </c>
      <c r="N550" s="6" t="s">
        <v>63</v>
      </c>
      <c r="O550" s="6" t="s">
        <v>62</v>
      </c>
      <c r="P550" s="6" t="s">
        <v>69</v>
      </c>
      <c r="Q550" s="7"/>
      <c r="R550" s="9" t="s">
        <v>9484</v>
      </c>
      <c r="S550" s="9" t="s">
        <v>9480</v>
      </c>
      <c r="T550" s="9" t="s">
        <v>8512</v>
      </c>
      <c r="U550" s="9" t="s">
        <v>9485</v>
      </c>
      <c r="V550" s="9" t="s">
        <v>8501</v>
      </c>
      <c r="W550" s="4"/>
      <c r="AI550" s="4"/>
      <c r="AJ550" s="4"/>
      <c r="AK550" s="4"/>
    </row>
    <row r="551" spans="1:37" x14ac:dyDescent="0.2">
      <c r="A551" s="6" t="s">
        <v>7136</v>
      </c>
      <c r="B551" s="7" t="str">
        <f>VLOOKUP(Table36[[#This Row],[Full Name]], [1]!all_people5[#Data], 53, 0)</f>
        <v>Primero</v>
      </c>
      <c r="C551" s="8" t="s">
        <v>7137</v>
      </c>
      <c r="D551" s="8" t="s">
        <v>7138</v>
      </c>
      <c r="E551" s="8" t="s">
        <v>2187</v>
      </c>
      <c r="F551" s="8" t="s">
        <v>64</v>
      </c>
      <c r="G551" s="8"/>
      <c r="H551" s="8"/>
      <c r="I551" s="7"/>
      <c r="J551" s="8" t="s">
        <v>391</v>
      </c>
      <c r="K551" s="8" t="str">
        <f>VLOOKUP(Table36[[#This Row],[Works for Corrected Majority]],[1]!Table1[#Data],2,0)</f>
        <v>476549390</v>
      </c>
      <c r="L551" s="8" t="s">
        <v>391</v>
      </c>
      <c r="M551" s="7" t="str">
        <f>VLOOKUP(Table36[[#This Row],[Works for Group -OLD]], [1]!all_groups[#All], 2, 0)</f>
        <v>476549390</v>
      </c>
      <c r="N551" s="6" t="s">
        <v>63</v>
      </c>
      <c r="O551" s="6" t="s">
        <v>62</v>
      </c>
      <c r="P551" s="6" t="s">
        <v>69</v>
      </c>
      <c r="Q551" s="7"/>
      <c r="R551" s="9" t="s">
        <v>9486</v>
      </c>
      <c r="S551" s="9" t="s">
        <v>9480</v>
      </c>
      <c r="T551" s="9" t="s">
        <v>8512</v>
      </c>
      <c r="U551" s="9" t="s">
        <v>9485</v>
      </c>
      <c r="V551" s="9" t="s">
        <v>8501</v>
      </c>
      <c r="W551" s="4"/>
      <c r="AI551" s="4"/>
      <c r="AJ551" s="4"/>
      <c r="AK551" s="4"/>
    </row>
    <row r="552" spans="1:37" x14ac:dyDescent="0.2">
      <c r="A552" s="6" t="s">
        <v>7127</v>
      </c>
      <c r="B552" s="7" t="str">
        <f>VLOOKUP(Table36[[#This Row],[Full Name]], [1]!all_people5[#Data], 53, 0)</f>
        <v>Sottile</v>
      </c>
      <c r="C552" s="8" t="s">
        <v>6699</v>
      </c>
      <c r="D552" s="8" t="s">
        <v>7128</v>
      </c>
      <c r="E552" s="8" t="s">
        <v>6813</v>
      </c>
      <c r="F552" s="8" t="s">
        <v>64</v>
      </c>
      <c r="G552" s="8"/>
      <c r="H552" s="8"/>
      <c r="I552" s="7"/>
      <c r="J552" s="8" t="s">
        <v>391</v>
      </c>
      <c r="K552" s="8" t="str">
        <f>VLOOKUP(Table36[[#This Row],[Works for Corrected Majority]],[1]!Table1[#Data],2,0)</f>
        <v>476549390</v>
      </c>
      <c r="L552" s="8" t="s">
        <v>391</v>
      </c>
      <c r="M552" s="7" t="str">
        <f>VLOOKUP(Table36[[#This Row],[Works for Group -OLD]], [1]!all_groups[#All], 2, 0)</f>
        <v>476549390</v>
      </c>
      <c r="N552" s="6" t="s">
        <v>63</v>
      </c>
      <c r="O552" s="6" t="s">
        <v>62</v>
      </c>
      <c r="P552" s="6" t="s">
        <v>69</v>
      </c>
      <c r="Q552" s="7"/>
      <c r="R552" s="9" t="s">
        <v>9487</v>
      </c>
      <c r="S552" s="9" t="s">
        <v>9480</v>
      </c>
      <c r="T552" s="9" t="s">
        <v>8512</v>
      </c>
      <c r="U552" s="9" t="s">
        <v>9482</v>
      </c>
      <c r="V552" s="9" t="s">
        <v>8501</v>
      </c>
      <c r="W552" s="4"/>
      <c r="AI552" s="4"/>
      <c r="AJ552" s="4"/>
      <c r="AK552" s="4"/>
    </row>
    <row r="553" spans="1:37" x14ac:dyDescent="0.2">
      <c r="A553" s="6" t="s">
        <v>7086</v>
      </c>
      <c r="B553" s="7" t="str">
        <f>VLOOKUP(Table36[[#This Row],[Full Name]], [1]!all_people5[#Data], 53, 0)</f>
        <v>Lilkendey</v>
      </c>
      <c r="C553" s="8" t="s">
        <v>7087</v>
      </c>
      <c r="D553" s="8" t="s">
        <v>7088</v>
      </c>
      <c r="E553" s="8" t="s">
        <v>3574</v>
      </c>
      <c r="F553" s="8" t="s">
        <v>64</v>
      </c>
      <c r="G553" s="8"/>
      <c r="H553" s="8"/>
      <c r="I553" s="7"/>
      <c r="J553" s="8" t="s">
        <v>391</v>
      </c>
      <c r="K553" s="8" t="str">
        <f>VLOOKUP(Table36[[#This Row],[Works for Corrected Majority]],[1]!Table1[#Data],2,0)</f>
        <v>476549390</v>
      </c>
      <c r="L553" s="8" t="s">
        <v>391</v>
      </c>
      <c r="M553" s="7" t="str">
        <f>VLOOKUP(Table36[[#This Row],[Works for Group -OLD]], [1]!all_groups[#All], 2, 0)</f>
        <v>476549390</v>
      </c>
      <c r="N553" s="6" t="s">
        <v>63</v>
      </c>
      <c r="O553" s="6" t="s">
        <v>62</v>
      </c>
      <c r="P553" s="6" t="s">
        <v>69</v>
      </c>
      <c r="Q553" s="7"/>
      <c r="R553" s="9" t="s">
        <v>9488</v>
      </c>
      <c r="S553" s="9" t="s">
        <v>9480</v>
      </c>
      <c r="T553" s="9" t="s">
        <v>8512</v>
      </c>
      <c r="U553" s="9" t="s">
        <v>9358</v>
      </c>
      <c r="V553" s="9" t="s">
        <v>8501</v>
      </c>
      <c r="W553" s="4"/>
      <c r="AI553" s="4"/>
      <c r="AJ553" s="4"/>
      <c r="AK553" s="4"/>
    </row>
    <row r="554" spans="1:37" x14ac:dyDescent="0.2">
      <c r="A554" s="6" t="s">
        <v>5900</v>
      </c>
      <c r="B554" s="7" t="str">
        <f>VLOOKUP(Table36[[#This Row],[Full Name]], [1]!all_people5[#Data], 53, 0)</f>
        <v>Goodkin</v>
      </c>
      <c r="C554" s="8" t="s">
        <v>5901</v>
      </c>
      <c r="D554" s="8" t="s">
        <v>5902</v>
      </c>
      <c r="E554" s="8" t="s">
        <v>5903</v>
      </c>
      <c r="F554" s="8" t="s">
        <v>64</v>
      </c>
      <c r="G554" s="8"/>
      <c r="H554" s="8"/>
      <c r="I554" s="7"/>
      <c r="J554" s="8" t="s">
        <v>391</v>
      </c>
      <c r="K554" s="8" t="str">
        <f>VLOOKUP(Table36[[#This Row],[Works for Corrected Majority]],[1]!Table1[#Data],2,0)</f>
        <v>476549390</v>
      </c>
      <c r="L554" s="8" t="s">
        <v>391</v>
      </c>
      <c r="M554" s="7" t="str">
        <f>VLOOKUP(Table36[[#This Row],[Works for Group -OLD]], [1]!all_groups[#All], 2, 0)</f>
        <v>476549390</v>
      </c>
      <c r="N554" s="6" t="s">
        <v>63</v>
      </c>
      <c r="O554" s="6" t="s">
        <v>62</v>
      </c>
      <c r="P554" s="6" t="s">
        <v>69</v>
      </c>
      <c r="Q554" s="7"/>
      <c r="R554" s="9" t="s">
        <v>9489</v>
      </c>
      <c r="S554" s="9" t="s">
        <v>9480</v>
      </c>
      <c r="T554" s="9" t="s">
        <v>8512</v>
      </c>
      <c r="U554" s="9" t="s">
        <v>9490</v>
      </c>
      <c r="V554" s="9" t="s">
        <v>8501</v>
      </c>
      <c r="W554" s="4"/>
      <c r="AI554" s="4"/>
      <c r="AJ554" s="4"/>
      <c r="AK554" s="4"/>
    </row>
    <row r="555" spans="1:37" x14ac:dyDescent="0.2">
      <c r="A555" s="6" t="s">
        <v>6974</v>
      </c>
      <c r="B555" s="7" t="str">
        <f>VLOOKUP(Table36[[#This Row],[Full Name]], [1]!all_people5[#Data], 53, 0)</f>
        <v>Hansen</v>
      </c>
      <c r="C555" s="8" t="s">
        <v>6975</v>
      </c>
      <c r="D555" s="8" t="s">
        <v>6976</v>
      </c>
      <c r="E555" s="8" t="s">
        <v>395</v>
      </c>
      <c r="F555" s="8" t="s">
        <v>64</v>
      </c>
      <c r="G555" s="8"/>
      <c r="H555" s="8"/>
      <c r="I555" s="7"/>
      <c r="J555" s="8" t="s">
        <v>391</v>
      </c>
      <c r="K555" s="8" t="str">
        <f>VLOOKUP(Table36[[#This Row],[Works for Corrected Majority]],[1]!Table1[#Data],2,0)</f>
        <v>476549390</v>
      </c>
      <c r="L555" s="8" t="s">
        <v>391</v>
      </c>
      <c r="M555" s="7" t="str">
        <f>VLOOKUP(Table36[[#This Row],[Works for Group -OLD]], [1]!all_groups[#All], 2, 0)</f>
        <v>476549390</v>
      </c>
      <c r="N555" s="6" t="s">
        <v>63</v>
      </c>
      <c r="O555" s="6" t="s">
        <v>62</v>
      </c>
      <c r="P555" s="6" t="s">
        <v>69</v>
      </c>
      <c r="Q555" s="7"/>
      <c r="R555" s="9" t="s">
        <v>9491</v>
      </c>
      <c r="S555" s="9" t="s">
        <v>9480</v>
      </c>
      <c r="T555" s="9" t="s">
        <v>8512</v>
      </c>
      <c r="U555" s="9" t="s">
        <v>9492</v>
      </c>
      <c r="V555" s="9" t="s">
        <v>8501</v>
      </c>
      <c r="W555" s="4"/>
      <c r="AI555" s="4"/>
      <c r="AJ555" s="4"/>
      <c r="AK555" s="4"/>
    </row>
    <row r="556" spans="1:37" x14ac:dyDescent="0.2">
      <c r="A556" s="6" t="s">
        <v>6961</v>
      </c>
      <c r="B556" s="7" t="str">
        <f>VLOOKUP(Table36[[#This Row],[Full Name]], [1]!all_people5[#Data], 53, 0)</f>
        <v>Emerson</v>
      </c>
      <c r="C556" s="8" t="s">
        <v>6962</v>
      </c>
      <c r="D556" s="8" t="s">
        <v>6963</v>
      </c>
      <c r="E556" s="8" t="s">
        <v>2187</v>
      </c>
      <c r="F556" s="8" t="s">
        <v>64</v>
      </c>
      <c r="G556" s="8"/>
      <c r="H556" s="8"/>
      <c r="I556" s="7"/>
      <c r="J556" s="8" t="s">
        <v>391</v>
      </c>
      <c r="K556" s="8" t="str">
        <f>VLOOKUP(Table36[[#This Row],[Works for Corrected Majority]],[1]!Table1[#Data],2,0)</f>
        <v>476549390</v>
      </c>
      <c r="L556" s="8" t="s">
        <v>391</v>
      </c>
      <c r="M556" s="7" t="str">
        <f>VLOOKUP(Table36[[#This Row],[Works for Group -OLD]], [1]!all_groups[#All], 2, 0)</f>
        <v>476549390</v>
      </c>
      <c r="N556" s="6" t="s">
        <v>63</v>
      </c>
      <c r="O556" s="6" t="s">
        <v>62</v>
      </c>
      <c r="P556" s="6" t="s">
        <v>69</v>
      </c>
      <c r="Q556" s="7"/>
      <c r="R556" s="9" t="s">
        <v>9493</v>
      </c>
      <c r="S556" s="9" t="s">
        <v>9480</v>
      </c>
      <c r="T556" s="9" t="s">
        <v>8512</v>
      </c>
      <c r="U556" s="9" t="s">
        <v>9485</v>
      </c>
      <c r="V556" s="9" t="s">
        <v>8501</v>
      </c>
      <c r="W556" s="4"/>
      <c r="AI556" s="4"/>
      <c r="AJ556" s="4"/>
      <c r="AK556" s="4"/>
    </row>
    <row r="557" spans="1:37" x14ac:dyDescent="0.2">
      <c r="A557" s="6" t="s">
        <v>6941</v>
      </c>
      <c r="B557" s="7" t="str">
        <f>VLOOKUP(Table36[[#This Row],[Full Name]], [1]!all_people5[#Data], 53, 0)</f>
        <v>Carter</v>
      </c>
      <c r="C557" s="8" t="s">
        <v>6942</v>
      </c>
      <c r="D557" s="8" t="s">
        <v>3259</v>
      </c>
      <c r="E557" s="8" t="s">
        <v>6834</v>
      </c>
      <c r="F557" s="8" t="s">
        <v>64</v>
      </c>
      <c r="G557" s="8"/>
      <c r="H557" s="8"/>
      <c r="I557" s="7"/>
      <c r="J557" s="8" t="s">
        <v>391</v>
      </c>
      <c r="K557" s="8" t="str">
        <f>VLOOKUP(Table36[[#This Row],[Works for Corrected Majority]],[1]!Table1[#Data],2,0)</f>
        <v>476549390</v>
      </c>
      <c r="L557" s="8" t="s">
        <v>391</v>
      </c>
      <c r="M557" s="7" t="str">
        <f>VLOOKUP(Table36[[#This Row],[Works for Group -OLD]], [1]!all_groups[#All], 2, 0)</f>
        <v>476549390</v>
      </c>
      <c r="N557" s="6" t="s">
        <v>63</v>
      </c>
      <c r="O557" s="6" t="s">
        <v>62</v>
      </c>
      <c r="P557" s="6" t="s">
        <v>69</v>
      </c>
      <c r="Q557" s="7"/>
      <c r="R557" s="9" t="s">
        <v>9494</v>
      </c>
      <c r="S557" s="9" t="s">
        <v>9480</v>
      </c>
      <c r="T557" s="9" t="s">
        <v>8512</v>
      </c>
      <c r="U557" s="9" t="s">
        <v>9495</v>
      </c>
      <c r="V557" s="9" t="s">
        <v>8501</v>
      </c>
      <c r="W557" s="4"/>
      <c r="AI557" s="4"/>
      <c r="AJ557" s="4"/>
      <c r="AK557" s="4"/>
    </row>
    <row r="558" spans="1:37" x14ac:dyDescent="0.2">
      <c r="A558" s="6" t="s">
        <v>2185</v>
      </c>
      <c r="B558" s="7" t="str">
        <f>VLOOKUP(Table36[[#This Row],[Full Name]], [1]!all_people5[#Data], 53, 0)</f>
        <v>Ozmon</v>
      </c>
      <c r="C558" s="8" t="s">
        <v>992</v>
      </c>
      <c r="D558" s="8" t="s">
        <v>2186</v>
      </c>
      <c r="E558" s="8" t="s">
        <v>2187</v>
      </c>
      <c r="F558" s="8" t="s">
        <v>64</v>
      </c>
      <c r="G558" s="8"/>
      <c r="H558" s="8"/>
      <c r="I558" s="7"/>
      <c r="J558" s="8" t="s">
        <v>391</v>
      </c>
      <c r="K558" s="8" t="str">
        <f>VLOOKUP(Table36[[#This Row],[Works for Corrected Majority]],[1]!Table1[#Data],2,0)</f>
        <v>476549390</v>
      </c>
      <c r="L558" s="8" t="s">
        <v>391</v>
      </c>
      <c r="M558" s="7" t="str">
        <f>VLOOKUP(Table36[[#This Row],[Works for Group -OLD]], [1]!all_groups[#All], 2, 0)</f>
        <v>476549390</v>
      </c>
      <c r="N558" s="6" t="s">
        <v>63</v>
      </c>
      <c r="O558" s="6" t="s">
        <v>62</v>
      </c>
      <c r="P558" s="6" t="s">
        <v>69</v>
      </c>
      <c r="Q558" s="7"/>
      <c r="R558" s="9" t="s">
        <v>9496</v>
      </c>
      <c r="S558" s="9" t="s">
        <v>9480</v>
      </c>
      <c r="T558" s="9" t="s">
        <v>8512</v>
      </c>
      <c r="U558" s="9" t="s">
        <v>9485</v>
      </c>
      <c r="V558" s="9" t="s">
        <v>8501</v>
      </c>
      <c r="W558" s="4"/>
      <c r="AI558" s="4"/>
      <c r="AJ558" s="4"/>
      <c r="AK558" s="4"/>
    </row>
    <row r="559" spans="1:37" x14ac:dyDescent="0.2">
      <c r="A559" s="6" t="s">
        <v>6914</v>
      </c>
      <c r="B559" s="7" t="str">
        <f>VLOOKUP(Table36[[#This Row],[Full Name]], [1]!all_people5[#Data], 53, 0)</f>
        <v>Hurtt</v>
      </c>
      <c r="C559" s="8" t="s">
        <v>6915</v>
      </c>
      <c r="D559" s="8" t="s">
        <v>6916</v>
      </c>
      <c r="E559" s="8" t="s">
        <v>6917</v>
      </c>
      <c r="F559" s="8" t="s">
        <v>64</v>
      </c>
      <c r="G559" s="8"/>
      <c r="H559" s="8"/>
      <c r="I559" s="7"/>
      <c r="J559" s="8" t="s">
        <v>391</v>
      </c>
      <c r="K559" s="8" t="str">
        <f>VLOOKUP(Table36[[#This Row],[Works for Corrected Majority]],[1]!Table1[#Data],2,0)</f>
        <v>476549390</v>
      </c>
      <c r="L559" s="8" t="s">
        <v>391</v>
      </c>
      <c r="M559" s="7" t="str">
        <f>VLOOKUP(Table36[[#This Row],[Works for Group -OLD]], [1]!all_groups[#All], 2, 0)</f>
        <v>476549390</v>
      </c>
      <c r="N559" s="6" t="s">
        <v>63</v>
      </c>
      <c r="O559" s="6" t="s">
        <v>62</v>
      </c>
      <c r="P559" s="6" t="s">
        <v>69</v>
      </c>
      <c r="Q559" s="7"/>
      <c r="R559" s="9" t="s">
        <v>9497</v>
      </c>
      <c r="S559" s="9" t="s">
        <v>9480</v>
      </c>
      <c r="T559" s="9" t="s">
        <v>8512</v>
      </c>
      <c r="U559" s="9" t="s">
        <v>9498</v>
      </c>
      <c r="V559" s="9" t="s">
        <v>8501</v>
      </c>
      <c r="W559" s="4"/>
      <c r="AI559" s="4"/>
      <c r="AJ559" s="4"/>
      <c r="AK559" s="4"/>
    </row>
    <row r="560" spans="1:37" x14ac:dyDescent="0.2">
      <c r="A560" s="6" t="s">
        <v>6832</v>
      </c>
      <c r="B560" s="7" t="str">
        <f>VLOOKUP(Table36[[#This Row],[Full Name]], [1]!all_people5[#Data], 53, 0)</f>
        <v>Dudley</v>
      </c>
      <c r="C560" s="8" t="s">
        <v>3957</v>
      </c>
      <c r="D560" s="8" t="s">
        <v>6833</v>
      </c>
      <c r="E560" s="8" t="s">
        <v>6834</v>
      </c>
      <c r="F560" s="8" t="s">
        <v>64</v>
      </c>
      <c r="G560" s="8"/>
      <c r="H560" s="8"/>
      <c r="I560" s="7"/>
      <c r="J560" s="8" t="s">
        <v>391</v>
      </c>
      <c r="K560" s="8" t="str">
        <f>VLOOKUP(Table36[[#This Row],[Works for Corrected Majority]],[1]!Table1[#Data],2,0)</f>
        <v>476549390</v>
      </c>
      <c r="L560" s="8" t="s">
        <v>391</v>
      </c>
      <c r="M560" s="7" t="str">
        <f>VLOOKUP(Table36[[#This Row],[Works for Group -OLD]], [1]!all_groups[#All], 2, 0)</f>
        <v>476549390</v>
      </c>
      <c r="N560" s="6" t="s">
        <v>63</v>
      </c>
      <c r="O560" s="6" t="s">
        <v>62</v>
      </c>
      <c r="P560" s="6" t="s">
        <v>69</v>
      </c>
      <c r="Q560" s="7"/>
      <c r="R560" s="9" t="s">
        <v>9499</v>
      </c>
      <c r="S560" s="9" t="s">
        <v>9480</v>
      </c>
      <c r="T560" s="9" t="s">
        <v>8512</v>
      </c>
      <c r="U560" s="9" t="s">
        <v>9495</v>
      </c>
      <c r="V560" s="9" t="s">
        <v>8501</v>
      </c>
      <c r="W560" s="4"/>
      <c r="AI560" s="4"/>
      <c r="AJ560" s="4"/>
      <c r="AK560" s="4"/>
    </row>
    <row r="561" spans="1:37" x14ac:dyDescent="0.2">
      <c r="A561" s="6" t="s">
        <v>6819</v>
      </c>
      <c r="B561" s="7" t="str">
        <f>VLOOKUP(Table36[[#This Row],[Full Name]], [1]!all_people5[#Data], 53, 0)</f>
        <v>Bissaillon</v>
      </c>
      <c r="C561" s="8" t="s">
        <v>6411</v>
      </c>
      <c r="D561" s="8" t="s">
        <v>6820</v>
      </c>
      <c r="E561" s="8" t="s">
        <v>2187</v>
      </c>
      <c r="F561" s="8" t="s">
        <v>64</v>
      </c>
      <c r="G561" s="8"/>
      <c r="H561" s="8"/>
      <c r="I561" s="7"/>
      <c r="J561" s="8" t="s">
        <v>391</v>
      </c>
      <c r="K561" s="8" t="str">
        <f>VLOOKUP(Table36[[#This Row],[Works for Corrected Majority]],[1]!Table1[#Data],2,0)</f>
        <v>476549390</v>
      </c>
      <c r="L561" s="8" t="s">
        <v>391</v>
      </c>
      <c r="M561" s="7" t="str">
        <f>VLOOKUP(Table36[[#This Row],[Works for Group -OLD]], [1]!all_groups[#All], 2, 0)</f>
        <v>476549390</v>
      </c>
      <c r="N561" s="6" t="s">
        <v>63</v>
      </c>
      <c r="O561" s="6" t="s">
        <v>62</v>
      </c>
      <c r="P561" s="6" t="s">
        <v>69</v>
      </c>
      <c r="Q561" s="7"/>
      <c r="R561" s="9" t="s">
        <v>9500</v>
      </c>
      <c r="S561" s="9" t="s">
        <v>9480</v>
      </c>
      <c r="T561" s="9" t="s">
        <v>8512</v>
      </c>
      <c r="U561" s="9" t="s">
        <v>9485</v>
      </c>
      <c r="V561" s="9" t="s">
        <v>8501</v>
      </c>
      <c r="W561" s="4"/>
      <c r="AI561" s="4"/>
      <c r="AJ561" s="4"/>
      <c r="AK561" s="4"/>
    </row>
    <row r="562" spans="1:37" x14ac:dyDescent="0.2">
      <c r="A562" s="6" t="s">
        <v>6811</v>
      </c>
      <c r="B562" s="7" t="str">
        <f>VLOOKUP(Table36[[#This Row],[Full Name]], [1]!all_people5[#Data], 53, 0)</f>
        <v>Kahil</v>
      </c>
      <c r="C562" s="8" t="s">
        <v>2566</v>
      </c>
      <c r="D562" s="8" t="s">
        <v>6812</v>
      </c>
      <c r="E562" s="8" t="s">
        <v>6813</v>
      </c>
      <c r="F562" s="8" t="s">
        <v>64</v>
      </c>
      <c r="G562" s="8"/>
      <c r="H562" s="8"/>
      <c r="I562" s="7"/>
      <c r="J562" s="8" t="s">
        <v>391</v>
      </c>
      <c r="K562" s="8" t="str">
        <f>VLOOKUP(Table36[[#This Row],[Works for Corrected Majority]],[1]!Table1[#Data],2,0)</f>
        <v>476549390</v>
      </c>
      <c r="L562" s="8" t="s">
        <v>391</v>
      </c>
      <c r="M562" s="7" t="str">
        <f>VLOOKUP(Table36[[#This Row],[Works for Group -OLD]], [1]!all_groups[#All], 2, 0)</f>
        <v>476549390</v>
      </c>
      <c r="N562" s="6" t="s">
        <v>63</v>
      </c>
      <c r="O562" s="6" t="s">
        <v>62</v>
      </c>
      <c r="P562" s="6" t="s">
        <v>69</v>
      </c>
      <c r="Q562" s="7"/>
      <c r="R562" s="9" t="s">
        <v>9501</v>
      </c>
      <c r="S562" s="9" t="s">
        <v>9480</v>
      </c>
      <c r="T562" s="9" t="s">
        <v>8512</v>
      </c>
      <c r="U562" s="9" t="s">
        <v>9482</v>
      </c>
      <c r="V562" s="9" t="s">
        <v>8501</v>
      </c>
      <c r="W562" s="4"/>
      <c r="AI562" s="4"/>
      <c r="AJ562" s="4"/>
      <c r="AK562" s="4"/>
    </row>
    <row r="563" spans="1:37" x14ac:dyDescent="0.2">
      <c r="A563" s="6" t="s">
        <v>392</v>
      </c>
      <c r="B563" s="7" t="e">
        <f>VLOOKUP(Table36[[#This Row],[Full Name]], [1]!all_people5[#Data], 53, 0)</f>
        <v>#N/A</v>
      </c>
      <c r="C563" s="8" t="s">
        <v>393</v>
      </c>
      <c r="D563" s="8" t="s">
        <v>394</v>
      </c>
      <c r="E563" s="8" t="s">
        <v>395</v>
      </c>
      <c r="F563" s="8" t="s">
        <v>64</v>
      </c>
      <c r="G563" s="8"/>
      <c r="H563" s="8"/>
      <c r="I563" s="7"/>
      <c r="J563" s="8" t="s">
        <v>391</v>
      </c>
      <c r="K563" s="8" t="str">
        <f>VLOOKUP(Table36[[#This Row],[Works for Corrected Majority]],[1]!Table1[#Data],2,0)</f>
        <v>476549390</v>
      </c>
      <c r="L563" s="8" t="s">
        <v>391</v>
      </c>
      <c r="M563" s="7" t="str">
        <f>VLOOKUP(Table36[[#This Row],[Works for Group -OLD]], [1]!all_groups[#All], 2, 0)</f>
        <v>476549390</v>
      </c>
      <c r="N563" s="6" t="s">
        <v>63</v>
      </c>
      <c r="O563" s="6" t="s">
        <v>62</v>
      </c>
      <c r="P563" s="6" t="s">
        <v>69</v>
      </c>
      <c r="Q563" s="7"/>
      <c r="R563" s="9" t="s">
        <v>9502</v>
      </c>
      <c r="S563" s="9" t="s">
        <v>9480</v>
      </c>
      <c r="T563" s="9" t="s">
        <v>8512</v>
      </c>
      <c r="U563" s="9" t="s">
        <v>9492</v>
      </c>
      <c r="V563" s="9" t="s">
        <v>8501</v>
      </c>
      <c r="W563" s="4"/>
      <c r="AI563" s="4"/>
      <c r="AJ563" s="4"/>
      <c r="AK563" s="4"/>
    </row>
    <row r="564" spans="1:37" x14ac:dyDescent="0.2">
      <c r="A564" s="6" t="s">
        <v>8078</v>
      </c>
      <c r="B564" s="7" t="str">
        <f>VLOOKUP(Table36[[#This Row],[Full Name]], [1]!all_people5[#Data], 53, 0)</f>
        <v>Macielak-wojtkowski</v>
      </c>
      <c r="C564" s="8" t="s">
        <v>5089</v>
      </c>
      <c r="D564" s="8" t="s">
        <v>8079</v>
      </c>
      <c r="E564" s="8" t="s">
        <v>8080</v>
      </c>
      <c r="F564" s="8" t="s">
        <v>408</v>
      </c>
      <c r="G564" s="8" t="s">
        <v>526</v>
      </c>
      <c r="H564" s="8" t="s">
        <v>9503</v>
      </c>
      <c r="I564" s="7" t="str">
        <f>VLOOKUP(Table36[[#This Row],[Reports to Person]], [1]!all_people[#All], 2, 0)</f>
        <v>476543451</v>
      </c>
      <c r="J564" s="8" t="s">
        <v>9504</v>
      </c>
      <c r="K564" s="8" t="str">
        <f>VLOOKUP(Table36[[#This Row],[Works for Corrected Majority]],[1]!Table1[#Data],2,0)</f>
        <v>476549203</v>
      </c>
      <c r="L564" s="8" t="s">
        <v>9504</v>
      </c>
      <c r="M564" s="7" t="str">
        <f>VLOOKUP(Table36[[#This Row],[Works for Group -OLD]], [1]!all_groups[#All], 2, 0)</f>
        <v>476549203</v>
      </c>
      <c r="N564" s="6" t="s">
        <v>63</v>
      </c>
      <c r="O564" s="6" t="s">
        <v>62</v>
      </c>
      <c r="P564" s="6" t="s">
        <v>69</v>
      </c>
      <c r="Q564" s="7"/>
      <c r="R564" s="9" t="s">
        <v>9505</v>
      </c>
      <c r="S564" s="9" t="s">
        <v>9506</v>
      </c>
      <c r="T564" s="9" t="s">
        <v>9507</v>
      </c>
      <c r="U564" s="9" t="s">
        <v>9508</v>
      </c>
      <c r="V564" s="9" t="s">
        <v>8501</v>
      </c>
      <c r="W564" s="4"/>
      <c r="AI564" s="4"/>
      <c r="AJ564" s="4"/>
      <c r="AK564" s="4"/>
    </row>
    <row r="565" spans="1:37" x14ac:dyDescent="0.2">
      <c r="A565" s="6" t="s">
        <v>4661</v>
      </c>
      <c r="B565" s="7" t="str">
        <f>VLOOKUP(Table36[[#This Row],[Full Name]], [1]!all_people5[#Data], 53, 0)</f>
        <v>Aikin</v>
      </c>
      <c r="C565" s="8" t="s">
        <v>4662</v>
      </c>
      <c r="D565" s="8" t="s">
        <v>4663</v>
      </c>
      <c r="E565" s="8" t="s">
        <v>4664</v>
      </c>
      <c r="F565" s="8" t="s">
        <v>408</v>
      </c>
      <c r="G565" s="8" t="s">
        <v>526</v>
      </c>
      <c r="H565" s="8" t="s">
        <v>9503</v>
      </c>
      <c r="I565" s="7" t="str">
        <f>VLOOKUP(Table36[[#This Row],[Reports to Person]], [1]!all_people[#All], 2, 0)</f>
        <v>476543451</v>
      </c>
      <c r="J565" s="8" t="s">
        <v>9504</v>
      </c>
      <c r="K565" s="8" t="str">
        <f>VLOOKUP(Table36[[#This Row],[Works for Corrected Majority]],[1]!Table1[#Data],2,0)</f>
        <v>476549203</v>
      </c>
      <c r="L565" s="8" t="s">
        <v>9504</v>
      </c>
      <c r="M565" s="7" t="str">
        <f>VLOOKUP(Table36[[#This Row],[Works for Group -OLD]], [1]!all_groups[#All], 2, 0)</f>
        <v>476549203</v>
      </c>
      <c r="N565" s="6" t="s">
        <v>63</v>
      </c>
      <c r="O565" s="6" t="s">
        <v>62</v>
      </c>
      <c r="P565" s="6" t="s">
        <v>69</v>
      </c>
      <c r="Q565" s="7"/>
      <c r="R565" s="9" t="s">
        <v>9509</v>
      </c>
      <c r="S565" s="9" t="s">
        <v>9506</v>
      </c>
      <c r="T565" s="9" t="s">
        <v>9507</v>
      </c>
      <c r="U565" s="9" t="s">
        <v>9510</v>
      </c>
      <c r="V565" s="9" t="s">
        <v>8501</v>
      </c>
      <c r="W565" s="4"/>
      <c r="AI565" s="4"/>
      <c r="AJ565" s="4"/>
      <c r="AK565" s="4"/>
    </row>
    <row r="566" spans="1:37" x14ac:dyDescent="0.2">
      <c r="A566" s="6" t="s">
        <v>7752</v>
      </c>
      <c r="B566" s="7" t="str">
        <f>VLOOKUP(Table36[[#This Row],[Full Name]], [1]!all_people5[#Data], 53, 0)</f>
        <v>Morrissey</v>
      </c>
      <c r="C566" s="8" t="s">
        <v>7753</v>
      </c>
      <c r="D566" s="8" t="s">
        <v>7754</v>
      </c>
      <c r="E566" s="8" t="s">
        <v>7755</v>
      </c>
      <c r="F566" s="8" t="s">
        <v>408</v>
      </c>
      <c r="G566" s="8" t="s">
        <v>407</v>
      </c>
      <c r="H566" s="8" t="s">
        <v>9503</v>
      </c>
      <c r="I566" s="7" t="str">
        <f>VLOOKUP(Table36[[#This Row],[Reports to Person]], [1]!all_people[#All], 2, 0)</f>
        <v>476543451</v>
      </c>
      <c r="J566" s="8" t="s">
        <v>9504</v>
      </c>
      <c r="K566" s="8" t="str">
        <f>VLOOKUP(Table36[[#This Row],[Works for Corrected Majority]],[1]!Table1[#Data],2,0)</f>
        <v>476549203</v>
      </c>
      <c r="L566" s="8" t="s">
        <v>9504</v>
      </c>
      <c r="M566" s="7" t="str">
        <f>VLOOKUP(Table36[[#This Row],[Works for Group -OLD]], [1]!all_groups[#All], 2, 0)</f>
        <v>476549203</v>
      </c>
      <c r="N566" s="6" t="s">
        <v>63</v>
      </c>
      <c r="O566" s="6" t="s">
        <v>62</v>
      </c>
      <c r="P566" s="6" t="s">
        <v>69</v>
      </c>
      <c r="Q566" s="7"/>
      <c r="R566" s="9" t="s">
        <v>9511</v>
      </c>
      <c r="S566" s="9" t="s">
        <v>9506</v>
      </c>
      <c r="T566" s="9" t="s">
        <v>8512</v>
      </c>
      <c r="U566" s="9" t="s">
        <v>9512</v>
      </c>
      <c r="V566" s="9" t="s">
        <v>8501</v>
      </c>
      <c r="W566" s="4"/>
      <c r="AI566" s="4"/>
      <c r="AJ566" s="4"/>
      <c r="AK566" s="4"/>
    </row>
    <row r="567" spans="1:37" x14ac:dyDescent="0.2">
      <c r="A567" s="6" t="s">
        <v>7739</v>
      </c>
      <c r="B567" s="7" t="str">
        <f>VLOOKUP(Table36[[#This Row],[Full Name]], [1]!all_people5[#Data], 53, 0)</f>
        <v>Grasso</v>
      </c>
      <c r="C567" s="8" t="s">
        <v>7740</v>
      </c>
      <c r="D567" s="8" t="s">
        <v>7741</v>
      </c>
      <c r="E567" s="8" t="s">
        <v>2894</v>
      </c>
      <c r="F567" s="8" t="s">
        <v>408</v>
      </c>
      <c r="G567" s="8" t="s">
        <v>526</v>
      </c>
      <c r="H567" s="8" t="s">
        <v>9503</v>
      </c>
      <c r="I567" s="7" t="str">
        <f>VLOOKUP(Table36[[#This Row],[Reports to Person]], [1]!all_people[#All], 2, 0)</f>
        <v>476543451</v>
      </c>
      <c r="J567" s="8" t="s">
        <v>9504</v>
      </c>
      <c r="K567" s="8" t="str">
        <f>VLOOKUP(Table36[[#This Row],[Works for Corrected Majority]],[1]!Table1[#Data],2,0)</f>
        <v>476549203</v>
      </c>
      <c r="L567" s="8" t="s">
        <v>9504</v>
      </c>
      <c r="M567" s="7" t="str">
        <f>VLOOKUP(Table36[[#This Row],[Works for Group -OLD]], [1]!all_groups[#All], 2, 0)</f>
        <v>476549203</v>
      </c>
      <c r="N567" s="6" t="s">
        <v>63</v>
      </c>
      <c r="O567" s="6" t="s">
        <v>62</v>
      </c>
      <c r="P567" s="6" t="s">
        <v>69</v>
      </c>
      <c r="Q567" s="7"/>
      <c r="R567" s="9" t="s">
        <v>9513</v>
      </c>
      <c r="S567" s="9" t="s">
        <v>9506</v>
      </c>
      <c r="T567" s="9" t="s">
        <v>9507</v>
      </c>
      <c r="U567" s="9" t="s">
        <v>8715</v>
      </c>
      <c r="V567" s="9" t="s">
        <v>8501</v>
      </c>
      <c r="W567" s="4"/>
      <c r="AI567" s="4"/>
      <c r="AJ567" s="4"/>
      <c r="AK567" s="4"/>
    </row>
    <row r="568" spans="1:37" x14ac:dyDescent="0.2">
      <c r="A568" s="6" t="s">
        <v>7728</v>
      </c>
      <c r="B568" s="7" t="str">
        <f>VLOOKUP(Table36[[#This Row],[Full Name]], [1]!all_people5[#Data], 53, 0)</f>
        <v>Mcnulty</v>
      </c>
      <c r="C568" s="8" t="s">
        <v>7729</v>
      </c>
      <c r="D568" s="8" t="s">
        <v>7730</v>
      </c>
      <c r="E568" s="8" t="s">
        <v>7731</v>
      </c>
      <c r="F568" s="8" t="s">
        <v>408</v>
      </c>
      <c r="G568" s="8" t="s">
        <v>526</v>
      </c>
      <c r="H568" s="8" t="s">
        <v>9503</v>
      </c>
      <c r="I568" s="7" t="str">
        <f>VLOOKUP(Table36[[#This Row],[Reports to Person]], [1]!all_people[#All], 2, 0)</f>
        <v>476543451</v>
      </c>
      <c r="J568" s="8" t="s">
        <v>9504</v>
      </c>
      <c r="K568" s="8" t="str">
        <f>VLOOKUP(Table36[[#This Row],[Works for Corrected Majority]],[1]!Table1[#Data],2,0)</f>
        <v>476549203</v>
      </c>
      <c r="L568" s="8" t="s">
        <v>9504</v>
      </c>
      <c r="M568" s="7" t="str">
        <f>VLOOKUP(Table36[[#This Row],[Works for Group -OLD]], [1]!all_groups[#All], 2, 0)</f>
        <v>476549203</v>
      </c>
      <c r="N568" s="6" t="s">
        <v>63</v>
      </c>
      <c r="O568" s="6" t="s">
        <v>62</v>
      </c>
      <c r="P568" s="6" t="s">
        <v>69</v>
      </c>
      <c r="Q568" s="7"/>
      <c r="R568" s="9" t="s">
        <v>9514</v>
      </c>
      <c r="S568" s="9" t="s">
        <v>9506</v>
      </c>
      <c r="T568" s="9" t="s">
        <v>9507</v>
      </c>
      <c r="U568" s="9" t="s">
        <v>9515</v>
      </c>
      <c r="V568" s="9" t="s">
        <v>8501</v>
      </c>
      <c r="W568" s="4"/>
      <c r="AI568" s="4"/>
      <c r="AJ568" s="4"/>
      <c r="AK568" s="4"/>
    </row>
    <row r="569" spans="1:37" x14ac:dyDescent="0.2">
      <c r="A569" s="6" t="s">
        <v>1337</v>
      </c>
      <c r="B569" s="7" t="str">
        <f>VLOOKUP(Table36[[#This Row],[Full Name]], [1]!all_people5[#Data], 53, 0)</f>
        <v>Ford</v>
      </c>
      <c r="C569" s="8" t="s">
        <v>181</v>
      </c>
      <c r="D569" s="8" t="s">
        <v>1338</v>
      </c>
      <c r="E569" s="8" t="s">
        <v>135</v>
      </c>
      <c r="F569" s="8" t="s">
        <v>408</v>
      </c>
      <c r="G569" s="8" t="s">
        <v>407</v>
      </c>
      <c r="H569" s="8" t="s">
        <v>9503</v>
      </c>
      <c r="I569" s="7" t="str">
        <f>VLOOKUP(Table36[[#This Row],[Reports to Person]], [1]!all_people[#All], 2, 0)</f>
        <v>476543451</v>
      </c>
      <c r="J569" s="8" t="s">
        <v>9504</v>
      </c>
      <c r="K569" s="8" t="str">
        <f>VLOOKUP(Table36[[#This Row],[Works for Corrected Majority]],[1]!Table1[#Data],2,0)</f>
        <v>476549203</v>
      </c>
      <c r="L569" s="8" t="s">
        <v>9504</v>
      </c>
      <c r="M569" s="7" t="str">
        <f>VLOOKUP(Table36[[#This Row],[Works for Group -OLD]], [1]!all_groups[#All], 2, 0)</f>
        <v>476549203</v>
      </c>
      <c r="N569" s="6" t="s">
        <v>63</v>
      </c>
      <c r="O569" s="6" t="s">
        <v>62</v>
      </c>
      <c r="P569" s="6" t="s">
        <v>69</v>
      </c>
      <c r="Q569" s="7"/>
      <c r="R569" s="9" t="s">
        <v>9516</v>
      </c>
      <c r="S569" s="9" t="s">
        <v>9506</v>
      </c>
      <c r="T569" s="9" t="s">
        <v>8512</v>
      </c>
      <c r="U569" s="9" t="s">
        <v>8625</v>
      </c>
      <c r="V569" s="9" t="s">
        <v>8501</v>
      </c>
      <c r="W569" s="4"/>
      <c r="AI569" s="4"/>
      <c r="AJ569" s="4"/>
      <c r="AK569" s="4"/>
    </row>
    <row r="570" spans="1:37" x14ac:dyDescent="0.2">
      <c r="A570" s="6" t="s">
        <v>4656</v>
      </c>
      <c r="B570" s="7" t="str">
        <f>VLOOKUP(Table36[[#This Row],[Full Name]], [1]!all_people5[#Data], 53, 0)</f>
        <v>Donner</v>
      </c>
      <c r="C570" s="8" t="s">
        <v>4657</v>
      </c>
      <c r="D570" s="8" t="s">
        <v>4658</v>
      </c>
      <c r="E570" s="8" t="s">
        <v>426</v>
      </c>
      <c r="F570" s="8" t="s">
        <v>408</v>
      </c>
      <c r="G570" s="8" t="s">
        <v>526</v>
      </c>
      <c r="H570" s="8" t="s">
        <v>9503</v>
      </c>
      <c r="I570" s="7" t="str">
        <f>VLOOKUP(Table36[[#This Row],[Reports to Person]], [1]!all_people[#All], 2, 0)</f>
        <v>476543451</v>
      </c>
      <c r="J570" s="8" t="s">
        <v>9504</v>
      </c>
      <c r="K570" s="8" t="str">
        <f>VLOOKUP(Table36[[#This Row],[Works for Corrected Majority]],[1]!Table1[#Data],2,0)</f>
        <v>476549203</v>
      </c>
      <c r="L570" s="8" t="s">
        <v>9504</v>
      </c>
      <c r="M570" s="7" t="str">
        <f>VLOOKUP(Table36[[#This Row],[Works for Group -OLD]], [1]!all_groups[#All], 2, 0)</f>
        <v>476549203</v>
      </c>
      <c r="N570" s="6" t="s">
        <v>63</v>
      </c>
      <c r="O570" s="6" t="s">
        <v>62</v>
      </c>
      <c r="P570" s="6" t="s">
        <v>69</v>
      </c>
      <c r="Q570" s="7"/>
      <c r="R570" s="9" t="s">
        <v>9517</v>
      </c>
      <c r="S570" s="9" t="s">
        <v>9506</v>
      </c>
      <c r="T570" s="9" t="s">
        <v>9507</v>
      </c>
      <c r="U570" s="9" t="s">
        <v>8549</v>
      </c>
      <c r="V570" s="9" t="s">
        <v>8501</v>
      </c>
      <c r="W570" s="4"/>
      <c r="AI570" s="4"/>
      <c r="AJ570" s="4"/>
      <c r="AK570" s="4"/>
    </row>
    <row r="571" spans="1:37" x14ac:dyDescent="0.2">
      <c r="A571" s="6" t="s">
        <v>7675</v>
      </c>
      <c r="B571" s="7" t="str">
        <f>VLOOKUP(Table36[[#This Row],[Full Name]], [1]!all_people5[#Data], 53, 0)</f>
        <v>Hettler</v>
      </c>
      <c r="C571" s="8" t="s">
        <v>280</v>
      </c>
      <c r="D571" s="8" t="s">
        <v>7676</v>
      </c>
      <c r="E571" s="8" t="s">
        <v>1354</v>
      </c>
      <c r="F571" s="8" t="s">
        <v>408</v>
      </c>
      <c r="G571" s="8" t="s">
        <v>526</v>
      </c>
      <c r="H571" s="8" t="s">
        <v>9503</v>
      </c>
      <c r="I571" s="7" t="str">
        <f>VLOOKUP(Table36[[#This Row],[Reports to Person]], [1]!all_people[#All], 2, 0)</f>
        <v>476543451</v>
      </c>
      <c r="J571" s="8" t="s">
        <v>9504</v>
      </c>
      <c r="K571" s="8" t="str">
        <f>VLOOKUP(Table36[[#This Row],[Works for Corrected Majority]],[1]!Table1[#Data],2,0)</f>
        <v>476549203</v>
      </c>
      <c r="L571" s="8" t="s">
        <v>9504</v>
      </c>
      <c r="M571" s="7" t="str">
        <f>VLOOKUP(Table36[[#This Row],[Works for Group -OLD]], [1]!all_groups[#All], 2, 0)</f>
        <v>476549203</v>
      </c>
      <c r="N571" s="6" t="s">
        <v>63</v>
      </c>
      <c r="O571" s="6" t="s">
        <v>62</v>
      </c>
      <c r="P571" s="6" t="s">
        <v>69</v>
      </c>
      <c r="Q571" s="7"/>
      <c r="R571" s="9" t="s">
        <v>9518</v>
      </c>
      <c r="S571" s="9" t="s">
        <v>9506</v>
      </c>
      <c r="T571" s="9" t="s">
        <v>9507</v>
      </c>
      <c r="U571" s="9" t="s">
        <v>9519</v>
      </c>
      <c r="V571" s="9" t="s">
        <v>8501</v>
      </c>
      <c r="W571" s="4"/>
      <c r="AI571" s="4"/>
      <c r="AJ571" s="4"/>
      <c r="AK571" s="4"/>
    </row>
    <row r="572" spans="1:37" x14ac:dyDescent="0.2">
      <c r="A572" s="6" t="s">
        <v>1834</v>
      </c>
      <c r="B572" s="7" t="str">
        <f>VLOOKUP(Table36[[#This Row],[Full Name]], [1]!all_people5[#Data], 53, 0)</f>
        <v>Haas Jr</v>
      </c>
      <c r="C572" s="8" t="s">
        <v>1835</v>
      </c>
      <c r="D572" s="8" t="s">
        <v>1836</v>
      </c>
      <c r="E572" s="8" t="s">
        <v>1837</v>
      </c>
      <c r="F572" s="8" t="s">
        <v>408</v>
      </c>
      <c r="G572" s="8" t="s">
        <v>407</v>
      </c>
      <c r="H572" s="8" t="s">
        <v>9503</v>
      </c>
      <c r="I572" s="7" t="str">
        <f>VLOOKUP(Table36[[#This Row],[Reports to Person]], [1]!all_people[#All], 2, 0)</f>
        <v>476543451</v>
      </c>
      <c r="J572" s="8" t="s">
        <v>9504</v>
      </c>
      <c r="K572" s="8" t="str">
        <f>VLOOKUP(Table36[[#This Row],[Works for Corrected Majority]],[1]!Table1[#Data],2,0)</f>
        <v>476549203</v>
      </c>
      <c r="L572" s="8" t="s">
        <v>9504</v>
      </c>
      <c r="M572" s="7" t="str">
        <f>VLOOKUP(Table36[[#This Row],[Works for Group -OLD]], [1]!all_groups[#All], 2, 0)</f>
        <v>476549203</v>
      </c>
      <c r="N572" s="6" t="s">
        <v>63</v>
      </c>
      <c r="O572" s="6" t="s">
        <v>62</v>
      </c>
      <c r="P572" s="6" t="s">
        <v>69</v>
      </c>
      <c r="Q572" s="7"/>
      <c r="R572" s="9" t="s">
        <v>9520</v>
      </c>
      <c r="S572" s="9" t="s">
        <v>9506</v>
      </c>
      <c r="T572" s="9" t="s">
        <v>8512</v>
      </c>
      <c r="U572" s="9" t="s">
        <v>9521</v>
      </c>
      <c r="V572" s="9" t="s">
        <v>8501</v>
      </c>
      <c r="W572" s="4"/>
      <c r="AI572" s="4"/>
      <c r="AJ572" s="4"/>
      <c r="AK572" s="4"/>
    </row>
    <row r="573" spans="1:37" x14ac:dyDescent="0.2">
      <c r="A573" s="6" t="s">
        <v>4646</v>
      </c>
      <c r="B573" s="7" t="str">
        <f>VLOOKUP(Table36[[#This Row],[Full Name]], [1]!all_people5[#Data], 53, 0)</f>
        <v>Bachorski</v>
      </c>
      <c r="C573" s="8" t="s">
        <v>4586</v>
      </c>
      <c r="D573" s="8" t="s">
        <v>4647</v>
      </c>
      <c r="E573" s="8" t="s">
        <v>957</v>
      </c>
      <c r="F573" s="8" t="s">
        <v>408</v>
      </c>
      <c r="G573" s="8" t="s">
        <v>526</v>
      </c>
      <c r="H573" s="8" t="s">
        <v>9503</v>
      </c>
      <c r="I573" s="7" t="str">
        <f>VLOOKUP(Table36[[#This Row],[Reports to Person]], [1]!all_people[#All], 2, 0)</f>
        <v>476543451</v>
      </c>
      <c r="J573" s="8" t="s">
        <v>9504</v>
      </c>
      <c r="K573" s="8" t="str">
        <f>VLOOKUP(Table36[[#This Row],[Works for Corrected Majority]],[1]!Table1[#Data],2,0)</f>
        <v>476549203</v>
      </c>
      <c r="L573" s="8" t="s">
        <v>9504</v>
      </c>
      <c r="M573" s="7" t="str">
        <f>VLOOKUP(Table36[[#This Row],[Works for Group -OLD]], [1]!all_groups[#All], 2, 0)</f>
        <v>476549203</v>
      </c>
      <c r="N573" s="6" t="s">
        <v>63</v>
      </c>
      <c r="O573" s="6" t="s">
        <v>62</v>
      </c>
      <c r="P573" s="6" t="s">
        <v>69</v>
      </c>
      <c r="Q573" s="7"/>
      <c r="R573" s="9" t="s">
        <v>9522</v>
      </c>
      <c r="S573" s="9" t="s">
        <v>9506</v>
      </c>
      <c r="T573" s="9" t="s">
        <v>9507</v>
      </c>
      <c r="U573" s="9" t="s">
        <v>8630</v>
      </c>
      <c r="V573" s="9" t="s">
        <v>8501</v>
      </c>
      <c r="W573" s="4"/>
      <c r="AI573" s="4"/>
      <c r="AJ573" s="4"/>
      <c r="AK573" s="4"/>
    </row>
    <row r="574" spans="1:37" x14ac:dyDescent="0.2">
      <c r="A574" s="6" t="s">
        <v>665</v>
      </c>
      <c r="B574" s="7" t="e">
        <f>VLOOKUP(Table36[[#This Row],[Full Name]], [1]!all_people5[#Data], 53, 0)</f>
        <v>#N/A</v>
      </c>
      <c r="C574" s="8" t="s">
        <v>666</v>
      </c>
      <c r="D574" s="8" t="s">
        <v>667</v>
      </c>
      <c r="E574" s="8" t="s">
        <v>668</v>
      </c>
      <c r="F574" s="8" t="s">
        <v>408</v>
      </c>
      <c r="G574" s="8" t="s">
        <v>526</v>
      </c>
      <c r="H574" s="8" t="s">
        <v>9503</v>
      </c>
      <c r="I574" s="7" t="str">
        <f>VLOOKUP(Table36[[#This Row],[Reports to Person]], [1]!all_people[#All], 2, 0)</f>
        <v>476543451</v>
      </c>
      <c r="J574" s="8" t="s">
        <v>9504</v>
      </c>
      <c r="K574" s="8" t="str">
        <f>VLOOKUP(Table36[[#This Row],[Works for Corrected Majority]],[1]!Table1[#Data],2,0)</f>
        <v>476549203</v>
      </c>
      <c r="L574" s="8" t="s">
        <v>9504</v>
      </c>
      <c r="M574" s="7" t="str">
        <f>VLOOKUP(Table36[[#This Row],[Works for Group -OLD]], [1]!all_groups[#All], 2, 0)</f>
        <v>476549203</v>
      </c>
      <c r="N574" s="6" t="s">
        <v>63</v>
      </c>
      <c r="O574" s="6" t="s">
        <v>62</v>
      </c>
      <c r="P574" s="6" t="s">
        <v>69</v>
      </c>
      <c r="Q574" s="7"/>
      <c r="R574" s="9" t="s">
        <v>9523</v>
      </c>
      <c r="S574" s="9" t="s">
        <v>9506</v>
      </c>
      <c r="T574" s="9" t="s">
        <v>9507</v>
      </c>
      <c r="U574" s="9" t="s">
        <v>9524</v>
      </c>
      <c r="V574" s="9" t="s">
        <v>8501</v>
      </c>
      <c r="W574" s="4"/>
      <c r="AI574" s="4"/>
      <c r="AJ574" s="4"/>
      <c r="AK574" s="4"/>
    </row>
    <row r="575" spans="1:37" x14ac:dyDescent="0.2">
      <c r="A575" s="6" t="s">
        <v>4635</v>
      </c>
      <c r="B575" s="7" t="str">
        <f>VLOOKUP(Table36[[#This Row],[Full Name]], [1]!all_people5[#Data], 53, 0)</f>
        <v>Barth</v>
      </c>
      <c r="C575" s="8" t="s">
        <v>4636</v>
      </c>
      <c r="D575" s="8" t="s">
        <v>4637</v>
      </c>
      <c r="E575" s="8" t="s">
        <v>2410</v>
      </c>
      <c r="F575" s="8" t="s">
        <v>408</v>
      </c>
      <c r="G575" s="8" t="s">
        <v>407</v>
      </c>
      <c r="H575" s="8" t="s">
        <v>9525</v>
      </c>
      <c r="I575" s="7" t="str">
        <f>VLOOKUP(Table36[[#This Row],[Reports to Person]], [1]!all_people[#All], 2, 0)</f>
        <v>476545584</v>
      </c>
      <c r="J575" s="8" t="s">
        <v>9526</v>
      </c>
      <c r="K575" s="8" t="str">
        <f>VLOOKUP(Table36[[#This Row],[Works for Corrected Majority]],[1]!Table1[#Data],2,0)</f>
        <v>476549205</v>
      </c>
      <c r="L575" s="8" t="s">
        <v>9526</v>
      </c>
      <c r="M575" s="7" t="str">
        <f>VLOOKUP(Table36[[#This Row],[Works for Group -OLD]], [1]!all_groups[#All], 2, 0)</f>
        <v>476549205</v>
      </c>
      <c r="N575" s="6" t="s">
        <v>63</v>
      </c>
      <c r="O575" s="6" t="s">
        <v>62</v>
      </c>
      <c r="P575" s="6" t="s">
        <v>69</v>
      </c>
      <c r="Q575" s="7"/>
      <c r="R575" s="9" t="s">
        <v>9527</v>
      </c>
      <c r="S575" s="9" t="s">
        <v>9528</v>
      </c>
      <c r="T575" s="9" t="s">
        <v>8512</v>
      </c>
      <c r="U575" s="9" t="s">
        <v>9289</v>
      </c>
      <c r="V575" s="9" t="s">
        <v>8501</v>
      </c>
      <c r="W575" s="4"/>
      <c r="AI575" s="4"/>
      <c r="AJ575" s="4"/>
      <c r="AK575" s="4"/>
    </row>
    <row r="576" spans="1:37" x14ac:dyDescent="0.2">
      <c r="A576" s="6" t="s">
        <v>1294</v>
      </c>
      <c r="B576" s="7" t="str">
        <f>VLOOKUP(Table36[[#This Row],[Full Name]], [1]!all_people5[#Data], 53, 0)</f>
        <v>Marion</v>
      </c>
      <c r="C576" s="8" t="s">
        <v>1295</v>
      </c>
      <c r="D576" s="8" t="s">
        <v>1296</v>
      </c>
      <c r="E576" s="8" t="s">
        <v>513</v>
      </c>
      <c r="F576" s="8" t="s">
        <v>408</v>
      </c>
      <c r="G576" s="8" t="s">
        <v>526</v>
      </c>
      <c r="H576" s="8" t="s">
        <v>9525</v>
      </c>
      <c r="I576" s="7" t="str">
        <f>VLOOKUP(Table36[[#This Row],[Reports to Person]], [1]!all_people[#All], 2, 0)</f>
        <v>476545584</v>
      </c>
      <c r="J576" s="8" t="s">
        <v>9526</v>
      </c>
      <c r="K576" s="8" t="str">
        <f>VLOOKUP(Table36[[#This Row],[Works for Corrected Majority]],[1]!Table1[#Data],2,0)</f>
        <v>476549205</v>
      </c>
      <c r="L576" s="8" t="s">
        <v>9526</v>
      </c>
      <c r="M576" s="7" t="str">
        <f>VLOOKUP(Table36[[#This Row],[Works for Group -OLD]], [1]!all_groups[#All], 2, 0)</f>
        <v>476549205</v>
      </c>
      <c r="N576" s="6" t="s">
        <v>63</v>
      </c>
      <c r="O576" s="6" t="s">
        <v>62</v>
      </c>
      <c r="P576" s="6" t="s">
        <v>69</v>
      </c>
      <c r="Q576" s="7"/>
      <c r="R576" s="9" t="s">
        <v>9529</v>
      </c>
      <c r="S576" s="9" t="s">
        <v>9528</v>
      </c>
      <c r="T576" s="9" t="s">
        <v>9378</v>
      </c>
      <c r="U576" s="9" t="s">
        <v>8570</v>
      </c>
      <c r="V576" s="9" t="s">
        <v>8501</v>
      </c>
      <c r="W576" s="4"/>
      <c r="AI576" s="4"/>
      <c r="AJ576" s="4"/>
      <c r="AK576" s="4"/>
    </row>
    <row r="577" spans="1:37" x14ac:dyDescent="0.2">
      <c r="A577" s="6" t="s">
        <v>7566</v>
      </c>
      <c r="B577" s="7" t="str">
        <f>VLOOKUP(Table36[[#This Row],[Full Name]], [1]!all_people5[#Data], 53, 0)</f>
        <v>Stathatos</v>
      </c>
      <c r="C577" s="8" t="s">
        <v>7567</v>
      </c>
      <c r="D577" s="8" t="s">
        <v>7568</v>
      </c>
      <c r="E577" s="8" t="s">
        <v>3367</v>
      </c>
      <c r="F577" s="8" t="s">
        <v>408</v>
      </c>
      <c r="G577" s="8" t="s">
        <v>526</v>
      </c>
      <c r="H577" s="8" t="s">
        <v>9525</v>
      </c>
      <c r="I577" s="7" t="str">
        <f>VLOOKUP(Table36[[#This Row],[Reports to Person]], [1]!all_people[#All], 2, 0)</f>
        <v>476545584</v>
      </c>
      <c r="J577" s="8" t="s">
        <v>9526</v>
      </c>
      <c r="K577" s="8" t="str">
        <f>VLOOKUP(Table36[[#This Row],[Works for Corrected Majority]],[1]!Table1[#Data],2,0)</f>
        <v>476549205</v>
      </c>
      <c r="L577" s="8" t="s">
        <v>9526</v>
      </c>
      <c r="M577" s="7" t="str">
        <f>VLOOKUP(Table36[[#This Row],[Works for Group -OLD]], [1]!all_groups[#All], 2, 0)</f>
        <v>476549205</v>
      </c>
      <c r="N577" s="6" t="s">
        <v>63</v>
      </c>
      <c r="O577" s="6" t="s">
        <v>62</v>
      </c>
      <c r="P577" s="6" t="s">
        <v>69</v>
      </c>
      <c r="Q577" s="7"/>
      <c r="R577" s="9" t="s">
        <v>9530</v>
      </c>
      <c r="S577" s="9" t="s">
        <v>9528</v>
      </c>
      <c r="T577" s="9" t="s">
        <v>9378</v>
      </c>
      <c r="U577" s="9" t="s">
        <v>9282</v>
      </c>
      <c r="V577" s="9" t="s">
        <v>8501</v>
      </c>
      <c r="W577" s="4"/>
      <c r="AI577" s="4"/>
      <c r="AJ577" s="4"/>
      <c r="AK577" s="4"/>
    </row>
    <row r="578" spans="1:37" x14ac:dyDescent="0.2">
      <c r="A578" s="6" t="s">
        <v>7552</v>
      </c>
      <c r="B578" s="7" t="str">
        <f>VLOOKUP(Table36[[#This Row],[Full Name]], [1]!all_people5[#Data], 53, 0)</f>
        <v>Kwacz</v>
      </c>
      <c r="C578" s="8" t="s">
        <v>7553</v>
      </c>
      <c r="D578" s="8" t="s">
        <v>7554</v>
      </c>
      <c r="E578" s="8" t="s">
        <v>3527</v>
      </c>
      <c r="F578" s="8" t="s">
        <v>408</v>
      </c>
      <c r="G578" s="8" t="s">
        <v>407</v>
      </c>
      <c r="H578" s="8" t="s">
        <v>9525</v>
      </c>
      <c r="I578" s="7" t="str">
        <f>VLOOKUP(Table36[[#This Row],[Reports to Person]], [1]!all_people[#All], 2, 0)</f>
        <v>476545584</v>
      </c>
      <c r="J578" s="8" t="s">
        <v>9526</v>
      </c>
      <c r="K578" s="8" t="str">
        <f>VLOOKUP(Table36[[#This Row],[Works for Corrected Majority]],[1]!Table1[#Data],2,0)</f>
        <v>476549205</v>
      </c>
      <c r="L578" s="8" t="s">
        <v>9526</v>
      </c>
      <c r="M578" s="7" t="str">
        <f>VLOOKUP(Table36[[#This Row],[Works for Group -OLD]], [1]!all_groups[#All], 2, 0)</f>
        <v>476549205</v>
      </c>
      <c r="N578" s="6" t="s">
        <v>63</v>
      </c>
      <c r="O578" s="6" t="s">
        <v>62</v>
      </c>
      <c r="P578" s="6" t="s">
        <v>69</v>
      </c>
      <c r="Q578" s="7"/>
      <c r="R578" s="9" t="s">
        <v>9531</v>
      </c>
      <c r="S578" s="9" t="s">
        <v>9528</v>
      </c>
      <c r="T578" s="9" t="s">
        <v>8512</v>
      </c>
      <c r="U578" s="9" t="s">
        <v>9327</v>
      </c>
      <c r="V578" s="9" t="s">
        <v>8501</v>
      </c>
      <c r="W578" s="4"/>
      <c r="AI578" s="4"/>
      <c r="AJ578" s="4"/>
      <c r="AK578" s="4"/>
    </row>
    <row r="579" spans="1:37" x14ac:dyDescent="0.2">
      <c r="A579" s="6" t="s">
        <v>3283</v>
      </c>
      <c r="B579" s="7" t="str">
        <f>VLOOKUP(Table36[[#This Row],[Full Name]], [1]!all_people5[#Data], 53, 0)</f>
        <v>Johnson</v>
      </c>
      <c r="C579" s="8" t="s">
        <v>3284</v>
      </c>
      <c r="D579" s="8" t="s">
        <v>1321</v>
      </c>
      <c r="E579" s="8" t="s">
        <v>434</v>
      </c>
      <c r="F579" s="8" t="s">
        <v>408</v>
      </c>
      <c r="G579" s="8" t="s">
        <v>526</v>
      </c>
      <c r="H579" s="8" t="s">
        <v>9525</v>
      </c>
      <c r="I579" s="7" t="str">
        <f>VLOOKUP(Table36[[#This Row],[Reports to Person]], [1]!all_people[#All], 2, 0)</f>
        <v>476545584</v>
      </c>
      <c r="J579" s="8" t="s">
        <v>9526</v>
      </c>
      <c r="K579" s="8" t="str">
        <f>VLOOKUP(Table36[[#This Row],[Works for Corrected Majority]],[1]!Table1[#Data],2,0)</f>
        <v>476549205</v>
      </c>
      <c r="L579" s="8" t="s">
        <v>9526</v>
      </c>
      <c r="M579" s="7" t="str">
        <f>VLOOKUP(Table36[[#This Row],[Works for Group -OLD]], [1]!all_groups[#All], 2, 0)</f>
        <v>476549205</v>
      </c>
      <c r="N579" s="6" t="s">
        <v>63</v>
      </c>
      <c r="O579" s="6" t="s">
        <v>62</v>
      </c>
      <c r="P579" s="6" t="s">
        <v>69</v>
      </c>
      <c r="Q579" s="7"/>
      <c r="R579" s="9" t="s">
        <v>9532</v>
      </c>
      <c r="S579" s="9" t="s">
        <v>9528</v>
      </c>
      <c r="T579" s="9" t="s">
        <v>9378</v>
      </c>
      <c r="U579" s="9" t="s">
        <v>8515</v>
      </c>
      <c r="V579" s="9" t="s">
        <v>8501</v>
      </c>
      <c r="W579" s="4"/>
      <c r="AI579" s="4"/>
      <c r="AJ579" s="4"/>
      <c r="AK579" s="4"/>
    </row>
    <row r="580" spans="1:37" x14ac:dyDescent="0.2">
      <c r="A580" s="6" t="s">
        <v>4549</v>
      </c>
      <c r="B580" s="7" t="str">
        <f>VLOOKUP(Table36[[#This Row],[Full Name]], [1]!all_people5[#Data], 53, 0)</f>
        <v>Sais</v>
      </c>
      <c r="C580" s="8" t="s">
        <v>4550</v>
      </c>
      <c r="D580" s="8" t="s">
        <v>4551</v>
      </c>
      <c r="E580" s="8" t="s">
        <v>426</v>
      </c>
      <c r="F580" s="8" t="s">
        <v>408</v>
      </c>
      <c r="G580" s="8" t="s">
        <v>526</v>
      </c>
      <c r="H580" s="8" t="s">
        <v>9525</v>
      </c>
      <c r="I580" s="7" t="str">
        <f>VLOOKUP(Table36[[#This Row],[Reports to Person]], [1]!all_people[#All], 2, 0)</f>
        <v>476545584</v>
      </c>
      <c r="J580" s="8" t="s">
        <v>9526</v>
      </c>
      <c r="K580" s="8" t="str">
        <f>VLOOKUP(Table36[[#This Row],[Works for Corrected Majority]],[1]!Table1[#Data],2,0)</f>
        <v>476549205</v>
      </c>
      <c r="L580" s="8" t="s">
        <v>9526</v>
      </c>
      <c r="M580" s="7" t="str">
        <f>VLOOKUP(Table36[[#This Row],[Works for Group -OLD]], [1]!all_groups[#All], 2, 0)</f>
        <v>476549205</v>
      </c>
      <c r="N580" s="6" t="s">
        <v>63</v>
      </c>
      <c r="O580" s="6" t="s">
        <v>62</v>
      </c>
      <c r="P580" s="6" t="s">
        <v>69</v>
      </c>
      <c r="Q580" s="7"/>
      <c r="R580" s="9" t="s">
        <v>9533</v>
      </c>
      <c r="S580" s="9" t="s">
        <v>9528</v>
      </c>
      <c r="T580" s="9" t="s">
        <v>9378</v>
      </c>
      <c r="U580" s="9" t="s">
        <v>8549</v>
      </c>
      <c r="V580" s="9" t="s">
        <v>8501</v>
      </c>
      <c r="W580" s="4"/>
      <c r="AI580" s="4"/>
      <c r="AJ580" s="4"/>
      <c r="AK580" s="4"/>
    </row>
    <row r="581" spans="1:37" x14ac:dyDescent="0.2">
      <c r="A581" s="6" t="s">
        <v>7523</v>
      </c>
      <c r="B581" s="7" t="str">
        <f>VLOOKUP(Table36[[#This Row],[Full Name]], [1]!all_people5[#Data], 53, 0)</f>
        <v>Zaini</v>
      </c>
      <c r="C581" s="8" t="s">
        <v>7524</v>
      </c>
      <c r="D581" s="8" t="s">
        <v>7525</v>
      </c>
      <c r="E581" s="8" t="s">
        <v>2104</v>
      </c>
      <c r="F581" s="8" t="s">
        <v>408</v>
      </c>
      <c r="G581" s="8" t="s">
        <v>526</v>
      </c>
      <c r="H581" s="8" t="s">
        <v>9525</v>
      </c>
      <c r="I581" s="7" t="str">
        <f>VLOOKUP(Table36[[#This Row],[Reports to Person]], [1]!all_people[#All], 2, 0)</f>
        <v>476545584</v>
      </c>
      <c r="J581" s="8" t="s">
        <v>9526</v>
      </c>
      <c r="K581" s="8" t="str">
        <f>VLOOKUP(Table36[[#This Row],[Works for Corrected Majority]],[1]!Table1[#Data],2,0)</f>
        <v>476549205</v>
      </c>
      <c r="L581" s="8" t="s">
        <v>9526</v>
      </c>
      <c r="M581" s="7" t="str">
        <f>VLOOKUP(Table36[[#This Row],[Works for Group -OLD]], [1]!all_groups[#All], 2, 0)</f>
        <v>476549205</v>
      </c>
      <c r="N581" s="6" t="s">
        <v>63</v>
      </c>
      <c r="O581" s="6" t="s">
        <v>62</v>
      </c>
      <c r="P581" s="6" t="s">
        <v>69</v>
      </c>
      <c r="Q581" s="7"/>
      <c r="R581" s="9" t="s">
        <v>9534</v>
      </c>
      <c r="S581" s="9" t="s">
        <v>9528</v>
      </c>
      <c r="T581" s="9" t="s">
        <v>9378</v>
      </c>
      <c r="U581" s="9" t="s">
        <v>8536</v>
      </c>
      <c r="V581" s="9" t="s">
        <v>8501</v>
      </c>
      <c r="W581" s="4"/>
      <c r="AI581" s="4"/>
      <c r="AJ581" s="4"/>
      <c r="AK581" s="4"/>
    </row>
    <row r="582" spans="1:37" x14ac:dyDescent="0.2">
      <c r="A582" s="6" t="s">
        <v>7482</v>
      </c>
      <c r="B582" s="7" t="str">
        <f>VLOOKUP(Table36[[#This Row],[Full Name]], [1]!all_people5[#Data], 53, 0)</f>
        <v>Poveromo</v>
      </c>
      <c r="C582" s="8" t="s">
        <v>7483</v>
      </c>
      <c r="D582" s="8" t="s">
        <v>7484</v>
      </c>
      <c r="E582" s="8" t="s">
        <v>434</v>
      </c>
      <c r="F582" s="8" t="s">
        <v>408</v>
      </c>
      <c r="G582" s="8" t="s">
        <v>526</v>
      </c>
      <c r="H582" s="8" t="s">
        <v>9525</v>
      </c>
      <c r="I582" s="7" t="str">
        <f>VLOOKUP(Table36[[#This Row],[Reports to Person]], [1]!all_people[#All], 2, 0)</f>
        <v>476545584</v>
      </c>
      <c r="J582" s="8" t="s">
        <v>9526</v>
      </c>
      <c r="K582" s="8" t="str">
        <f>VLOOKUP(Table36[[#This Row],[Works for Corrected Majority]],[1]!Table1[#Data],2,0)</f>
        <v>476549205</v>
      </c>
      <c r="L582" s="8" t="s">
        <v>9526</v>
      </c>
      <c r="M582" s="7" t="str">
        <f>VLOOKUP(Table36[[#This Row],[Works for Group -OLD]], [1]!all_groups[#All], 2, 0)</f>
        <v>476549205</v>
      </c>
      <c r="N582" s="6" t="s">
        <v>63</v>
      </c>
      <c r="O582" s="6" t="s">
        <v>62</v>
      </c>
      <c r="P582" s="6" t="s">
        <v>69</v>
      </c>
      <c r="Q582" s="7"/>
      <c r="R582" s="9" t="s">
        <v>9535</v>
      </c>
      <c r="S582" s="9" t="s">
        <v>9528</v>
      </c>
      <c r="T582" s="9" t="s">
        <v>9378</v>
      </c>
      <c r="U582" s="9" t="s">
        <v>8515</v>
      </c>
      <c r="V582" s="9" t="s">
        <v>8501</v>
      </c>
      <c r="W582" s="4"/>
      <c r="AI582" s="4"/>
      <c r="AJ582" s="4"/>
      <c r="AK582" s="4"/>
    </row>
    <row r="583" spans="1:37" x14ac:dyDescent="0.2">
      <c r="A583" s="16" t="s">
        <v>6845</v>
      </c>
      <c r="B583" s="17" t="str">
        <f>VLOOKUP(Table36[[#This Row],[Full Name]], [1]!all_people5[#Data], 53, 0)</f>
        <v>Giove</v>
      </c>
      <c r="C583" s="18" t="s">
        <v>6846</v>
      </c>
      <c r="D583" s="18" t="s">
        <v>6847</v>
      </c>
      <c r="E583" s="18" t="s">
        <v>6056</v>
      </c>
      <c r="F583" s="18" t="s">
        <v>64</v>
      </c>
      <c r="G583" s="18"/>
      <c r="H583" s="18"/>
      <c r="I583" s="17"/>
      <c r="J583" s="18" t="s">
        <v>3559</v>
      </c>
      <c r="K583" s="18" t="str">
        <f>VLOOKUP(Table36[[#This Row],[Works for Corrected Majority]],[1]!Table1[#Data],2,0)</f>
        <v>476549138</v>
      </c>
      <c r="L583" s="18" t="s">
        <v>9536</v>
      </c>
      <c r="M583" s="17" t="str">
        <f>VLOOKUP(Table36[[#This Row],[Works for Group -OLD]], [1]!all_groups[#All], 2, 0)</f>
        <v>476549138</v>
      </c>
      <c r="N583" s="16" t="s">
        <v>63</v>
      </c>
      <c r="O583" s="16" t="s">
        <v>62</v>
      </c>
      <c r="P583" s="16" t="s">
        <v>69</v>
      </c>
      <c r="Q583" s="17"/>
      <c r="R583" s="19" t="s">
        <v>9537</v>
      </c>
      <c r="S583" s="19" t="s">
        <v>9538</v>
      </c>
      <c r="T583" s="19" t="s">
        <v>8509</v>
      </c>
      <c r="U583" s="19" t="s">
        <v>9457</v>
      </c>
      <c r="V583" s="19" t="s">
        <v>8501</v>
      </c>
      <c r="W583" s="4"/>
      <c r="AI583" s="4"/>
      <c r="AJ583" s="4"/>
      <c r="AK583" s="4"/>
    </row>
    <row r="584" spans="1:37" x14ac:dyDescent="0.2">
      <c r="A584" s="16" t="s">
        <v>3727</v>
      </c>
      <c r="B584" s="17" t="str">
        <f>VLOOKUP(Table36[[#This Row],[Full Name]], [1]!all_people5[#Data], 53, 0)</f>
        <v>Murphy</v>
      </c>
      <c r="C584" s="18" t="s">
        <v>3728</v>
      </c>
      <c r="D584" s="18" t="s">
        <v>3729</v>
      </c>
      <c r="E584" s="18" t="s">
        <v>1024</v>
      </c>
      <c r="F584" s="18" t="s">
        <v>64</v>
      </c>
      <c r="G584" s="18"/>
      <c r="H584" s="18"/>
      <c r="I584" s="17"/>
      <c r="J584" s="18" t="s">
        <v>3559</v>
      </c>
      <c r="K584" s="18" t="str">
        <f>VLOOKUP(Table36[[#This Row],[Works for Corrected Majority]],[1]!Table1[#Data],2,0)</f>
        <v>476549138</v>
      </c>
      <c r="L584" s="18" t="s">
        <v>9536</v>
      </c>
      <c r="M584" s="17" t="str">
        <f>VLOOKUP(Table36[[#This Row],[Works for Group -OLD]], [1]!all_groups[#All], 2, 0)</f>
        <v>476549138</v>
      </c>
      <c r="N584" s="16" t="s">
        <v>63</v>
      </c>
      <c r="O584" s="16" t="s">
        <v>62</v>
      </c>
      <c r="P584" s="16" t="s">
        <v>69</v>
      </c>
      <c r="Q584" s="17"/>
      <c r="R584" s="19" t="s">
        <v>9539</v>
      </c>
      <c r="S584" s="19" t="s">
        <v>9538</v>
      </c>
      <c r="T584" s="19" t="s">
        <v>8512</v>
      </c>
      <c r="U584" s="19" t="s">
        <v>9452</v>
      </c>
      <c r="V584" s="19" t="s">
        <v>8501</v>
      </c>
      <c r="W584" s="4"/>
      <c r="AI584" s="4"/>
      <c r="AJ584" s="4"/>
      <c r="AK584" s="4"/>
    </row>
    <row r="585" spans="1:37" x14ac:dyDescent="0.2">
      <c r="A585" s="16" t="s">
        <v>5495</v>
      </c>
      <c r="B585" s="17" t="str">
        <f>VLOOKUP(Table36[[#This Row],[Full Name]], [1]!all_people5[#Data], 53, 0)</f>
        <v>Wren</v>
      </c>
      <c r="C585" s="18" t="s">
        <v>1462</v>
      </c>
      <c r="D585" s="18" t="s">
        <v>5496</v>
      </c>
      <c r="E585" s="18" t="s">
        <v>5497</v>
      </c>
      <c r="F585" s="18" t="s">
        <v>64</v>
      </c>
      <c r="G585" s="18"/>
      <c r="H585" s="18"/>
      <c r="I585" s="17"/>
      <c r="J585" s="18" t="s">
        <v>3559</v>
      </c>
      <c r="K585" s="18" t="str">
        <f>VLOOKUP(Table36[[#This Row],[Works for Corrected Majority]],[1]!Table1[#Data],2,0)</f>
        <v>476549138</v>
      </c>
      <c r="L585" s="18" t="s">
        <v>9536</v>
      </c>
      <c r="M585" s="17" t="str">
        <f>VLOOKUP(Table36[[#This Row],[Works for Group -OLD]], [1]!all_groups[#All], 2, 0)</f>
        <v>476549138</v>
      </c>
      <c r="N585" s="16" t="s">
        <v>63</v>
      </c>
      <c r="O585" s="16" t="s">
        <v>62</v>
      </c>
      <c r="P585" s="16" t="s">
        <v>69</v>
      </c>
      <c r="Q585" s="17"/>
      <c r="R585" s="19" t="s">
        <v>9540</v>
      </c>
      <c r="S585" s="19" t="s">
        <v>9538</v>
      </c>
      <c r="T585" s="19" t="s">
        <v>8512</v>
      </c>
      <c r="U585" s="19" t="s">
        <v>9541</v>
      </c>
      <c r="V585" s="19" t="s">
        <v>8501</v>
      </c>
      <c r="W585" s="4"/>
      <c r="AI585" s="4"/>
      <c r="AJ585" s="4"/>
      <c r="AK585" s="4"/>
    </row>
    <row r="586" spans="1:37" x14ac:dyDescent="0.2">
      <c r="A586" s="16" t="s">
        <v>5759</v>
      </c>
      <c r="B586" s="17" t="str">
        <f>VLOOKUP(Table36[[#This Row],[Full Name]], [1]!all_people5[#Data], 53, 0)</f>
        <v>Aguam</v>
      </c>
      <c r="C586" s="18" t="s">
        <v>5760</v>
      </c>
      <c r="D586" s="18" t="s">
        <v>5761</v>
      </c>
      <c r="E586" s="18" t="s">
        <v>5762</v>
      </c>
      <c r="F586" s="18" t="s">
        <v>64</v>
      </c>
      <c r="G586" s="18"/>
      <c r="H586" s="18"/>
      <c r="I586" s="17"/>
      <c r="J586" s="18" t="s">
        <v>3559</v>
      </c>
      <c r="K586" s="18" t="str">
        <f>VLOOKUP(Table36[[#This Row],[Works for Corrected Majority]],[1]!Table1[#Data],2,0)</f>
        <v>476549138</v>
      </c>
      <c r="L586" s="18" t="s">
        <v>9536</v>
      </c>
      <c r="M586" s="17" t="str">
        <f>VLOOKUP(Table36[[#This Row],[Works for Group -OLD]], [1]!all_groups[#All], 2, 0)</f>
        <v>476549138</v>
      </c>
      <c r="N586" s="16" t="s">
        <v>63</v>
      </c>
      <c r="O586" s="16" t="s">
        <v>62</v>
      </c>
      <c r="P586" s="16" t="s">
        <v>69</v>
      </c>
      <c r="Q586" s="17"/>
      <c r="R586" s="19" t="s">
        <v>9542</v>
      </c>
      <c r="S586" s="19" t="s">
        <v>9538</v>
      </c>
      <c r="T586" s="19" t="s">
        <v>8512</v>
      </c>
      <c r="U586" s="19" t="s">
        <v>9543</v>
      </c>
      <c r="V586" s="19" t="s">
        <v>8501</v>
      </c>
      <c r="W586" s="4"/>
      <c r="AI586" s="4"/>
      <c r="AJ586" s="4"/>
      <c r="AK586" s="4"/>
    </row>
    <row r="587" spans="1:37" x14ac:dyDescent="0.2">
      <c r="A587" s="16" t="s">
        <v>5490</v>
      </c>
      <c r="B587" s="17" t="str">
        <f>VLOOKUP(Table36[[#This Row],[Full Name]], [1]!all_people5[#Data], 53, 0)</f>
        <v>Fitzgerald</v>
      </c>
      <c r="C587" s="18" t="s">
        <v>5491</v>
      </c>
      <c r="D587" s="18" t="s">
        <v>5492</v>
      </c>
      <c r="E587" s="18" t="s">
        <v>350</v>
      </c>
      <c r="F587" s="18" t="s">
        <v>64</v>
      </c>
      <c r="G587" s="18"/>
      <c r="H587" s="18"/>
      <c r="I587" s="17"/>
      <c r="J587" s="18" t="s">
        <v>3559</v>
      </c>
      <c r="K587" s="18" t="str">
        <f>VLOOKUP(Table36[[#This Row],[Works for Corrected Majority]],[1]!Table1[#Data],2,0)</f>
        <v>476549138</v>
      </c>
      <c r="L587" s="18" t="s">
        <v>9536</v>
      </c>
      <c r="M587" s="17" t="str">
        <f>VLOOKUP(Table36[[#This Row],[Works for Group -OLD]], [1]!all_groups[#All], 2, 0)</f>
        <v>476549138</v>
      </c>
      <c r="N587" s="16" t="s">
        <v>63</v>
      </c>
      <c r="O587" s="16" t="s">
        <v>62</v>
      </c>
      <c r="P587" s="16" t="s">
        <v>69</v>
      </c>
      <c r="Q587" s="17"/>
      <c r="R587" s="19" t="s">
        <v>9544</v>
      </c>
      <c r="S587" s="19" t="s">
        <v>9538</v>
      </c>
      <c r="T587" s="19" t="s">
        <v>8512</v>
      </c>
      <c r="U587" s="19" t="s">
        <v>8578</v>
      </c>
      <c r="V587" s="19" t="s">
        <v>8501</v>
      </c>
      <c r="W587" s="4"/>
      <c r="AI587" s="4"/>
      <c r="AJ587" s="4"/>
      <c r="AK587" s="4"/>
    </row>
    <row r="588" spans="1:37" x14ac:dyDescent="0.2">
      <c r="A588" s="16" t="s">
        <v>3560</v>
      </c>
      <c r="B588" s="17" t="str">
        <f>VLOOKUP(Table36[[#This Row],[Full Name]], [1]!all_people5[#Data], 53, 0)</f>
        <v>Snyder</v>
      </c>
      <c r="C588" s="18" t="s">
        <v>3561</v>
      </c>
      <c r="D588" s="18" t="s">
        <v>3562</v>
      </c>
      <c r="E588" s="18" t="s">
        <v>3563</v>
      </c>
      <c r="F588" s="18" t="s">
        <v>64</v>
      </c>
      <c r="G588" s="18"/>
      <c r="H588" s="18"/>
      <c r="I588" s="17"/>
      <c r="J588" s="18" t="s">
        <v>3559</v>
      </c>
      <c r="K588" s="18" t="str">
        <f>VLOOKUP(Table36[[#This Row],[Works for Corrected Majority]],[1]!Table1[#Data],2,0)</f>
        <v>476549138</v>
      </c>
      <c r="L588" s="18" t="s">
        <v>9536</v>
      </c>
      <c r="M588" s="17" t="str">
        <f>VLOOKUP(Table36[[#This Row],[Works for Group -OLD]], [1]!all_groups[#All], 2, 0)</f>
        <v>476549138</v>
      </c>
      <c r="N588" s="16" t="s">
        <v>63</v>
      </c>
      <c r="O588" s="16" t="s">
        <v>62</v>
      </c>
      <c r="P588" s="16" t="s">
        <v>69</v>
      </c>
      <c r="Q588" s="17"/>
      <c r="R588" s="19" t="s">
        <v>9545</v>
      </c>
      <c r="S588" s="19" t="s">
        <v>9538</v>
      </c>
      <c r="T588" s="19" t="s">
        <v>8512</v>
      </c>
      <c r="U588" s="19" t="s">
        <v>9454</v>
      </c>
      <c r="V588" s="19" t="s">
        <v>8501</v>
      </c>
      <c r="W588" s="4"/>
      <c r="AI588" s="4"/>
      <c r="AJ588" s="4"/>
      <c r="AK588" s="4"/>
    </row>
    <row r="589" spans="1:37" x14ac:dyDescent="0.2">
      <c r="A589" s="16" t="s">
        <v>5458</v>
      </c>
      <c r="B589" s="17" t="str">
        <f>VLOOKUP(Table36[[#This Row],[Full Name]], [1]!all_people5[#Data], 53, 0)</f>
        <v>Reale</v>
      </c>
      <c r="C589" s="18" t="s">
        <v>4149</v>
      </c>
      <c r="D589" s="18" t="s">
        <v>5459</v>
      </c>
      <c r="E589" s="18" t="s">
        <v>5460</v>
      </c>
      <c r="F589" s="18" t="s">
        <v>64</v>
      </c>
      <c r="G589" s="18"/>
      <c r="H589" s="18"/>
      <c r="I589" s="17"/>
      <c r="J589" s="18" t="s">
        <v>3559</v>
      </c>
      <c r="K589" s="18" t="str">
        <f>VLOOKUP(Table36[[#This Row],[Works for Corrected Majority]],[1]!Table1[#Data],2,0)</f>
        <v>476549138</v>
      </c>
      <c r="L589" s="18" t="s">
        <v>9536</v>
      </c>
      <c r="M589" s="17" t="str">
        <f>VLOOKUP(Table36[[#This Row],[Works for Group -OLD]], [1]!all_groups[#All], 2, 0)</f>
        <v>476549138</v>
      </c>
      <c r="N589" s="16" t="s">
        <v>63</v>
      </c>
      <c r="O589" s="16" t="s">
        <v>62</v>
      </c>
      <c r="P589" s="16" t="s">
        <v>69</v>
      </c>
      <c r="Q589" s="17"/>
      <c r="R589" s="19" t="s">
        <v>9546</v>
      </c>
      <c r="S589" s="19" t="s">
        <v>9538</v>
      </c>
      <c r="T589" s="19" t="s">
        <v>8512</v>
      </c>
      <c r="U589" s="19" t="s">
        <v>9547</v>
      </c>
      <c r="V589" s="19" t="s">
        <v>8501</v>
      </c>
      <c r="W589" s="4"/>
      <c r="AI589" s="4"/>
      <c r="AJ589" s="4"/>
      <c r="AK589" s="4"/>
    </row>
    <row r="590" spans="1:37" x14ac:dyDescent="0.2">
      <c r="A590" s="16" t="s">
        <v>5452</v>
      </c>
      <c r="B590" s="17" t="str">
        <f>VLOOKUP(Table36[[#This Row],[Full Name]], [1]!all_people5[#Data], 53, 0)</f>
        <v>Wright-clemente</v>
      </c>
      <c r="C590" s="18" t="s">
        <v>5453</v>
      </c>
      <c r="D590" s="18" t="s">
        <v>5454</v>
      </c>
      <c r="E590" s="18" t="s">
        <v>5455</v>
      </c>
      <c r="F590" s="18" t="s">
        <v>64</v>
      </c>
      <c r="G590" s="18"/>
      <c r="H590" s="18"/>
      <c r="I590" s="17"/>
      <c r="J590" s="18" t="s">
        <v>3566</v>
      </c>
      <c r="K590" s="18" t="str">
        <f>VLOOKUP(Table36[[#This Row],[Works for Corrected Majority]],[1]!Table1[#Data],2,0)</f>
        <v>476549141</v>
      </c>
      <c r="L590" s="18" t="s">
        <v>9548</v>
      </c>
      <c r="M590" s="17" t="str">
        <f>VLOOKUP(Table36[[#This Row],[Works for Group -OLD]], [1]!all_groups[#All], 2, 0)</f>
        <v>476549141</v>
      </c>
      <c r="N590" s="16" t="s">
        <v>63</v>
      </c>
      <c r="O590" s="16" t="s">
        <v>62</v>
      </c>
      <c r="P590" s="16" t="s">
        <v>69</v>
      </c>
      <c r="Q590" s="17"/>
      <c r="R590" s="19" t="s">
        <v>9549</v>
      </c>
      <c r="S590" s="19" t="s">
        <v>9550</v>
      </c>
      <c r="T590" s="19" t="s">
        <v>8512</v>
      </c>
      <c r="U590" s="19" t="s">
        <v>9551</v>
      </c>
      <c r="V590" s="19" t="s">
        <v>8501</v>
      </c>
      <c r="W590" s="4"/>
      <c r="AI590" s="4"/>
      <c r="AJ590" s="4"/>
      <c r="AK590" s="4"/>
    </row>
    <row r="591" spans="1:37" x14ac:dyDescent="0.2">
      <c r="A591" s="16" t="s">
        <v>5446</v>
      </c>
      <c r="B591" s="17" t="str">
        <f>VLOOKUP(Table36[[#This Row],[Full Name]], [1]!all_people5[#Data], 53, 0)</f>
        <v>Watson</v>
      </c>
      <c r="C591" s="18" t="s">
        <v>5447</v>
      </c>
      <c r="D591" s="18" t="s">
        <v>5448</v>
      </c>
      <c r="E591" s="18" t="s">
        <v>5449</v>
      </c>
      <c r="F591" s="18" t="s">
        <v>64</v>
      </c>
      <c r="G591" s="18"/>
      <c r="H591" s="18"/>
      <c r="I591" s="17"/>
      <c r="J591" s="18" t="s">
        <v>3566</v>
      </c>
      <c r="K591" s="18" t="str">
        <f>VLOOKUP(Table36[[#This Row],[Works for Corrected Majority]],[1]!Table1[#Data],2,0)</f>
        <v>476549141</v>
      </c>
      <c r="L591" s="18" t="s">
        <v>9548</v>
      </c>
      <c r="M591" s="17" t="str">
        <f>VLOOKUP(Table36[[#This Row],[Works for Group -OLD]], [1]!all_groups[#All], 2, 0)</f>
        <v>476549141</v>
      </c>
      <c r="N591" s="16" t="s">
        <v>63</v>
      </c>
      <c r="O591" s="16" t="s">
        <v>62</v>
      </c>
      <c r="P591" s="16" t="s">
        <v>69</v>
      </c>
      <c r="Q591" s="17"/>
      <c r="R591" s="19" t="s">
        <v>9552</v>
      </c>
      <c r="S591" s="19" t="s">
        <v>9550</v>
      </c>
      <c r="T591" s="19" t="s">
        <v>8512</v>
      </c>
      <c r="U591" s="19" t="s">
        <v>9553</v>
      </c>
      <c r="V591" s="19" t="s">
        <v>8501</v>
      </c>
      <c r="W591" s="4"/>
      <c r="AI591" s="4"/>
      <c r="AJ591" s="4"/>
      <c r="AK591" s="4"/>
    </row>
    <row r="592" spans="1:37" x14ac:dyDescent="0.2">
      <c r="A592" s="16" t="s">
        <v>5440</v>
      </c>
      <c r="B592" s="17" t="str">
        <f>VLOOKUP(Table36[[#This Row],[Full Name]], [1]!all_people5[#Data], 53, 0)</f>
        <v>Gorman</v>
      </c>
      <c r="C592" s="18" t="s">
        <v>5441</v>
      </c>
      <c r="D592" s="18" t="s">
        <v>5442</v>
      </c>
      <c r="E592" s="18" t="s">
        <v>5443</v>
      </c>
      <c r="F592" s="18" t="s">
        <v>64</v>
      </c>
      <c r="G592" s="18"/>
      <c r="H592" s="18"/>
      <c r="I592" s="17"/>
      <c r="J592" s="18" t="s">
        <v>3566</v>
      </c>
      <c r="K592" s="18" t="str">
        <f>VLOOKUP(Table36[[#This Row],[Works for Corrected Majority]],[1]!Table1[#Data],2,0)</f>
        <v>476549141</v>
      </c>
      <c r="L592" s="18" t="s">
        <v>9548</v>
      </c>
      <c r="M592" s="17" t="str">
        <f>VLOOKUP(Table36[[#This Row],[Works for Group -OLD]], [1]!all_groups[#All], 2, 0)</f>
        <v>476549141</v>
      </c>
      <c r="N592" s="16" t="s">
        <v>63</v>
      </c>
      <c r="O592" s="16" t="s">
        <v>62</v>
      </c>
      <c r="P592" s="16" t="s">
        <v>69</v>
      </c>
      <c r="Q592" s="17"/>
      <c r="R592" s="19" t="s">
        <v>9554</v>
      </c>
      <c r="S592" s="19" t="s">
        <v>9550</v>
      </c>
      <c r="T592" s="19" t="s">
        <v>8512</v>
      </c>
      <c r="U592" s="19" t="s">
        <v>9555</v>
      </c>
      <c r="V592" s="19" t="s">
        <v>8501</v>
      </c>
      <c r="W592" s="4"/>
      <c r="AI592" s="4"/>
      <c r="AJ592" s="4"/>
      <c r="AK592" s="4"/>
    </row>
    <row r="593" spans="1:37" x14ac:dyDescent="0.2">
      <c r="A593" s="16" t="s">
        <v>3567</v>
      </c>
      <c r="B593" s="17" t="str">
        <f>VLOOKUP(Table36[[#This Row],[Full Name]], [1]!all_people5[#Data], 53, 0)</f>
        <v>Scholl</v>
      </c>
      <c r="C593" s="18" t="s">
        <v>2200</v>
      </c>
      <c r="D593" s="18" t="s">
        <v>3568</v>
      </c>
      <c r="E593" s="18" t="s">
        <v>3569</v>
      </c>
      <c r="F593" s="18" t="s">
        <v>64</v>
      </c>
      <c r="G593" s="18"/>
      <c r="H593" s="18"/>
      <c r="I593" s="17"/>
      <c r="J593" s="18" t="s">
        <v>3566</v>
      </c>
      <c r="K593" s="18" t="str">
        <f>VLOOKUP(Table36[[#This Row],[Works for Corrected Majority]],[1]!Table1[#Data],2,0)</f>
        <v>476549141</v>
      </c>
      <c r="L593" s="18" t="s">
        <v>9548</v>
      </c>
      <c r="M593" s="17" t="str">
        <f>VLOOKUP(Table36[[#This Row],[Works for Group -OLD]], [1]!all_groups[#All], 2, 0)</f>
        <v>476549141</v>
      </c>
      <c r="N593" s="16" t="s">
        <v>63</v>
      </c>
      <c r="O593" s="16" t="s">
        <v>62</v>
      </c>
      <c r="P593" s="16" t="s">
        <v>69</v>
      </c>
      <c r="Q593" s="17"/>
      <c r="R593" s="19" t="s">
        <v>9556</v>
      </c>
      <c r="S593" s="19" t="s">
        <v>9550</v>
      </c>
      <c r="T593" s="19" t="s">
        <v>8512</v>
      </c>
      <c r="U593" s="19" t="s">
        <v>9557</v>
      </c>
      <c r="V593" s="19" t="s">
        <v>8501</v>
      </c>
      <c r="W593" s="4"/>
      <c r="AI593" s="4"/>
      <c r="AJ593" s="4"/>
      <c r="AK593" s="4"/>
    </row>
    <row r="594" spans="1:37" x14ac:dyDescent="0.2">
      <c r="A594" s="16" t="s">
        <v>5431</v>
      </c>
      <c r="B594" s="17" t="str">
        <f>VLOOKUP(Table36[[#This Row],[Full Name]], [1]!all_people5[#Data], 53, 0)</f>
        <v>Mckenna</v>
      </c>
      <c r="C594" s="18" t="s">
        <v>2631</v>
      </c>
      <c r="D594" s="18" t="s">
        <v>1735</v>
      </c>
      <c r="E594" s="18" t="s">
        <v>5432</v>
      </c>
      <c r="F594" s="18" t="s">
        <v>64</v>
      </c>
      <c r="G594" s="18"/>
      <c r="H594" s="18"/>
      <c r="I594" s="17"/>
      <c r="J594" s="18" t="s">
        <v>3566</v>
      </c>
      <c r="K594" s="18" t="str">
        <f>VLOOKUP(Table36[[#This Row],[Works for Corrected Majority]],[1]!Table1[#Data],2,0)</f>
        <v>476549141</v>
      </c>
      <c r="L594" s="18" t="s">
        <v>9548</v>
      </c>
      <c r="M594" s="17" t="str">
        <f>VLOOKUP(Table36[[#This Row],[Works for Group -OLD]], [1]!all_groups[#All], 2, 0)</f>
        <v>476549141</v>
      </c>
      <c r="N594" s="16" t="s">
        <v>63</v>
      </c>
      <c r="O594" s="16" t="s">
        <v>62</v>
      </c>
      <c r="P594" s="16" t="s">
        <v>69</v>
      </c>
      <c r="Q594" s="17"/>
      <c r="R594" s="19" t="s">
        <v>9558</v>
      </c>
      <c r="S594" s="19" t="s">
        <v>9550</v>
      </c>
      <c r="T594" s="19" t="s">
        <v>8512</v>
      </c>
      <c r="U594" s="19" t="s">
        <v>8783</v>
      </c>
      <c r="V594" s="19" t="s">
        <v>8501</v>
      </c>
      <c r="W594" s="4"/>
      <c r="AI594" s="4"/>
      <c r="AJ594" s="4"/>
      <c r="AK594" s="4"/>
    </row>
    <row r="595" spans="1:37" x14ac:dyDescent="0.2">
      <c r="A595" s="16" t="s">
        <v>7381</v>
      </c>
      <c r="B595" s="17" t="str">
        <f>VLOOKUP(Table36[[#This Row],[Full Name]], [1]!all_people5[#Data], 53, 0)</f>
        <v>Formisano</v>
      </c>
      <c r="C595" s="18" t="s">
        <v>1212</v>
      </c>
      <c r="D595" s="18" t="s">
        <v>7382</v>
      </c>
      <c r="E595" s="18" t="s">
        <v>7383</v>
      </c>
      <c r="F595" s="18" t="s">
        <v>64</v>
      </c>
      <c r="G595" s="18"/>
      <c r="H595" s="18"/>
      <c r="I595" s="17"/>
      <c r="J595" s="18" t="s">
        <v>3566</v>
      </c>
      <c r="K595" s="18" t="str">
        <f>VLOOKUP(Table36[[#This Row],[Works for Corrected Majority]],[1]!Table1[#Data],2,0)</f>
        <v>476549141</v>
      </c>
      <c r="L595" s="18" t="s">
        <v>9548</v>
      </c>
      <c r="M595" s="17" t="str">
        <f>VLOOKUP(Table36[[#This Row],[Works for Group -OLD]], [1]!all_groups[#All], 2, 0)</f>
        <v>476549141</v>
      </c>
      <c r="N595" s="16" t="s">
        <v>63</v>
      </c>
      <c r="O595" s="16" t="s">
        <v>62</v>
      </c>
      <c r="P595" s="16" t="s">
        <v>69</v>
      </c>
      <c r="Q595" s="17"/>
      <c r="R595" s="19" t="s">
        <v>9559</v>
      </c>
      <c r="S595" s="19" t="s">
        <v>9550</v>
      </c>
      <c r="T595" s="19" t="s">
        <v>8512</v>
      </c>
      <c r="U595" s="19" t="s">
        <v>9560</v>
      </c>
      <c r="V595" s="19" t="s">
        <v>8501</v>
      </c>
      <c r="W595" s="4"/>
      <c r="AI595" s="4"/>
      <c r="AJ595" s="4"/>
      <c r="AK595" s="4"/>
    </row>
    <row r="596" spans="1:37" x14ac:dyDescent="0.2">
      <c r="A596" s="16" t="s">
        <v>7193</v>
      </c>
      <c r="B596" s="17" t="str">
        <f>VLOOKUP(Table36[[#This Row],[Full Name]], [1]!all_people5[#Data], 53, 0)</f>
        <v>Stazio</v>
      </c>
      <c r="C596" s="18" t="s">
        <v>5064</v>
      </c>
      <c r="D596" s="18" t="s">
        <v>7194</v>
      </c>
      <c r="E596" s="18" t="s">
        <v>7195</v>
      </c>
      <c r="F596" s="18" t="s">
        <v>64</v>
      </c>
      <c r="G596" s="18"/>
      <c r="H596" s="18"/>
      <c r="I596" s="17"/>
      <c r="J596" s="18" t="s">
        <v>3566</v>
      </c>
      <c r="K596" s="18" t="str">
        <f>VLOOKUP(Table36[[#This Row],[Works for Corrected Majority]],[1]!Table1[#Data],2,0)</f>
        <v>476549141</v>
      </c>
      <c r="L596" s="18" t="s">
        <v>9548</v>
      </c>
      <c r="M596" s="17" t="str">
        <f>VLOOKUP(Table36[[#This Row],[Works for Group -OLD]], [1]!all_groups[#All], 2, 0)</f>
        <v>476549141</v>
      </c>
      <c r="N596" s="16" t="s">
        <v>63</v>
      </c>
      <c r="O596" s="16" t="s">
        <v>62</v>
      </c>
      <c r="P596" s="16" t="s">
        <v>69</v>
      </c>
      <c r="Q596" s="17"/>
      <c r="R596" s="19" t="s">
        <v>9561</v>
      </c>
      <c r="S596" s="19" t="s">
        <v>9550</v>
      </c>
      <c r="T596" s="19" t="s">
        <v>8512</v>
      </c>
      <c r="U596" s="19" t="s">
        <v>9562</v>
      </c>
      <c r="V596" s="19" t="s">
        <v>8501</v>
      </c>
      <c r="W596" s="4"/>
      <c r="AI596" s="4"/>
      <c r="AJ596" s="4"/>
      <c r="AK596" s="4"/>
    </row>
    <row r="597" spans="1:37" x14ac:dyDescent="0.2">
      <c r="A597" s="16" t="s">
        <v>5426</v>
      </c>
      <c r="B597" s="17" t="str">
        <f>VLOOKUP(Table36[[#This Row],[Full Name]], [1]!all_people5[#Data], 53, 0)</f>
        <v>Peek</v>
      </c>
      <c r="C597" s="18" t="s">
        <v>5427</v>
      </c>
      <c r="D597" s="18" t="s">
        <v>5428</v>
      </c>
      <c r="E597" s="18" t="s">
        <v>350</v>
      </c>
      <c r="F597" s="18" t="s">
        <v>64</v>
      </c>
      <c r="G597" s="18"/>
      <c r="H597" s="18"/>
      <c r="I597" s="17"/>
      <c r="J597" s="18" t="s">
        <v>3566</v>
      </c>
      <c r="K597" s="18" t="str">
        <f>VLOOKUP(Table36[[#This Row],[Works for Corrected Majority]],[1]!Table1[#Data],2,0)</f>
        <v>476549141</v>
      </c>
      <c r="L597" s="18" t="s">
        <v>9548</v>
      </c>
      <c r="M597" s="17" t="str">
        <f>VLOOKUP(Table36[[#This Row],[Works for Group -OLD]], [1]!all_groups[#All], 2, 0)</f>
        <v>476549141</v>
      </c>
      <c r="N597" s="16" t="s">
        <v>63</v>
      </c>
      <c r="O597" s="16" t="s">
        <v>62</v>
      </c>
      <c r="P597" s="16" t="s">
        <v>69</v>
      </c>
      <c r="Q597" s="17"/>
      <c r="R597" s="19" t="s">
        <v>9563</v>
      </c>
      <c r="S597" s="19" t="s">
        <v>9550</v>
      </c>
      <c r="T597" s="19" t="s">
        <v>8512</v>
      </c>
      <c r="U597" s="19" t="s">
        <v>8578</v>
      </c>
      <c r="V597" s="19" t="s">
        <v>8501</v>
      </c>
      <c r="W597" s="4"/>
      <c r="AI597" s="4"/>
      <c r="AJ597" s="4"/>
      <c r="AK597" s="4"/>
    </row>
    <row r="598" spans="1:37" x14ac:dyDescent="0.2">
      <c r="A598" s="16" t="s">
        <v>7211</v>
      </c>
      <c r="B598" s="17" t="str">
        <f>VLOOKUP(Table36[[#This Row],[Full Name]], [1]!all_people5[#Data], 53, 0)</f>
        <v>Shahen Jr</v>
      </c>
      <c r="C598" s="18" t="s">
        <v>6699</v>
      </c>
      <c r="D598" s="18" t="s">
        <v>7212</v>
      </c>
      <c r="E598" s="18" t="s">
        <v>7213</v>
      </c>
      <c r="F598" s="18" t="s">
        <v>64</v>
      </c>
      <c r="G598" s="18"/>
      <c r="H598" s="18"/>
      <c r="I598" s="17"/>
      <c r="J598" s="18" t="s">
        <v>3566</v>
      </c>
      <c r="K598" s="18" t="str">
        <f>VLOOKUP(Table36[[#This Row],[Works for Corrected Majority]],[1]!Table1[#Data],2,0)</f>
        <v>476549141</v>
      </c>
      <c r="L598" s="18" t="s">
        <v>9548</v>
      </c>
      <c r="M598" s="17" t="str">
        <f>VLOOKUP(Table36[[#This Row],[Works for Group -OLD]], [1]!all_groups[#All], 2, 0)</f>
        <v>476549141</v>
      </c>
      <c r="N598" s="16" t="s">
        <v>63</v>
      </c>
      <c r="O598" s="16" t="s">
        <v>62</v>
      </c>
      <c r="P598" s="16" t="s">
        <v>69</v>
      </c>
      <c r="Q598" s="17"/>
      <c r="R598" s="19" t="s">
        <v>9564</v>
      </c>
      <c r="S598" s="19" t="s">
        <v>9550</v>
      </c>
      <c r="T598" s="19" t="s">
        <v>8512</v>
      </c>
      <c r="U598" s="19" t="s">
        <v>9565</v>
      </c>
      <c r="V598" s="19" t="s">
        <v>8501</v>
      </c>
      <c r="W598" s="4"/>
      <c r="AI598" s="4"/>
      <c r="AJ598" s="4"/>
      <c r="AK598" s="4"/>
    </row>
    <row r="599" spans="1:37" x14ac:dyDescent="0.2">
      <c r="A599" s="16" t="s">
        <v>5350</v>
      </c>
      <c r="B599" s="17" t="str">
        <f>VLOOKUP(Table36[[#This Row],[Full Name]], [1]!all_people5[#Data], 53, 0)</f>
        <v>Costello</v>
      </c>
      <c r="C599" s="18" t="s">
        <v>5351</v>
      </c>
      <c r="D599" s="18" t="s">
        <v>5352</v>
      </c>
      <c r="E599" s="18" t="s">
        <v>5353</v>
      </c>
      <c r="F599" s="18" t="s">
        <v>64</v>
      </c>
      <c r="G599" s="18"/>
      <c r="H599" s="18"/>
      <c r="I599" s="17"/>
      <c r="J599" s="18" t="s">
        <v>3566</v>
      </c>
      <c r="K599" s="18" t="str">
        <f>VLOOKUP(Table36[[#This Row],[Works for Corrected Majority]],[1]!Table1[#Data],2,0)</f>
        <v>476549141</v>
      </c>
      <c r="L599" s="18" t="s">
        <v>9548</v>
      </c>
      <c r="M599" s="17" t="str">
        <f>VLOOKUP(Table36[[#This Row],[Works for Group -OLD]], [1]!all_groups[#All], 2, 0)</f>
        <v>476549141</v>
      </c>
      <c r="N599" s="16" t="s">
        <v>63</v>
      </c>
      <c r="O599" s="16" t="s">
        <v>62</v>
      </c>
      <c r="P599" s="16" t="s">
        <v>69</v>
      </c>
      <c r="Q599" s="17"/>
      <c r="R599" s="19" t="s">
        <v>9566</v>
      </c>
      <c r="S599" s="19" t="s">
        <v>9550</v>
      </c>
      <c r="T599" s="19" t="s">
        <v>8512</v>
      </c>
      <c r="U599" s="19" t="s">
        <v>9567</v>
      </c>
      <c r="V599" s="19" t="s">
        <v>8501</v>
      </c>
      <c r="W599" s="4"/>
      <c r="AI599" s="4"/>
      <c r="AJ599" s="4"/>
      <c r="AK599" s="4"/>
    </row>
    <row r="600" spans="1:37" x14ac:dyDescent="0.2">
      <c r="A600" s="16" t="s">
        <v>5338</v>
      </c>
      <c r="B600" s="17" t="str">
        <f>VLOOKUP(Table36[[#This Row],[Full Name]], [1]!all_people5[#Data], 53, 0)</f>
        <v>Mcnab</v>
      </c>
      <c r="C600" s="18" t="s">
        <v>5339</v>
      </c>
      <c r="D600" s="18" t="s">
        <v>5340</v>
      </c>
      <c r="E600" s="18" t="s">
        <v>5341</v>
      </c>
      <c r="F600" s="18" t="s">
        <v>64</v>
      </c>
      <c r="G600" s="18"/>
      <c r="H600" s="18"/>
      <c r="I600" s="17"/>
      <c r="J600" s="18" t="s">
        <v>3566</v>
      </c>
      <c r="K600" s="18" t="str">
        <f>VLOOKUP(Table36[[#This Row],[Works for Corrected Majority]],[1]!Table1[#Data],2,0)</f>
        <v>476549141</v>
      </c>
      <c r="L600" s="18" t="s">
        <v>9548</v>
      </c>
      <c r="M600" s="17" t="str">
        <f>VLOOKUP(Table36[[#This Row],[Works for Group -OLD]], [1]!all_groups[#All], 2, 0)</f>
        <v>476549141</v>
      </c>
      <c r="N600" s="16" t="s">
        <v>63</v>
      </c>
      <c r="O600" s="16" t="s">
        <v>62</v>
      </c>
      <c r="P600" s="16" t="s">
        <v>69</v>
      </c>
      <c r="Q600" s="17"/>
      <c r="R600" s="19" t="s">
        <v>9568</v>
      </c>
      <c r="S600" s="19" t="s">
        <v>9550</v>
      </c>
      <c r="T600" s="19" t="s">
        <v>8512</v>
      </c>
      <c r="U600" s="19" t="s">
        <v>9569</v>
      </c>
      <c r="V600" s="19" t="s">
        <v>8501</v>
      </c>
      <c r="W600" s="4"/>
      <c r="AI600" s="4"/>
      <c r="AJ600" s="4"/>
      <c r="AK600" s="4"/>
    </row>
    <row r="601" spans="1:37" x14ac:dyDescent="0.2">
      <c r="A601" s="16" t="s">
        <v>3577</v>
      </c>
      <c r="B601" s="17" t="str">
        <f>VLOOKUP(Table36[[#This Row],[Full Name]], [1]!all_people5[#Data], 53, 0)</f>
        <v>Cavanaugh</v>
      </c>
      <c r="C601" s="18" t="s">
        <v>3578</v>
      </c>
      <c r="D601" s="18" t="s">
        <v>3579</v>
      </c>
      <c r="E601" s="18" t="s">
        <v>1207</v>
      </c>
      <c r="F601" s="18" t="s">
        <v>64</v>
      </c>
      <c r="G601" s="18"/>
      <c r="H601" s="18"/>
      <c r="I601" s="17"/>
      <c r="J601" s="18" t="s">
        <v>3566</v>
      </c>
      <c r="K601" s="18" t="str">
        <f>VLOOKUP(Table36[[#This Row],[Works for Corrected Majority]],[1]!Table1[#Data],2,0)</f>
        <v>476549141</v>
      </c>
      <c r="L601" s="18" t="s">
        <v>9548</v>
      </c>
      <c r="M601" s="17" t="str">
        <f>VLOOKUP(Table36[[#This Row],[Works for Group -OLD]], [1]!all_groups[#All], 2, 0)</f>
        <v>476549141</v>
      </c>
      <c r="N601" s="16" t="s">
        <v>63</v>
      </c>
      <c r="O601" s="16" t="s">
        <v>62</v>
      </c>
      <c r="P601" s="16" t="s">
        <v>69</v>
      </c>
      <c r="Q601" s="17"/>
      <c r="R601" s="19" t="s">
        <v>9570</v>
      </c>
      <c r="S601" s="19" t="s">
        <v>9550</v>
      </c>
      <c r="T601" s="19" t="s">
        <v>8512</v>
      </c>
      <c r="U601" s="19" t="s">
        <v>9284</v>
      </c>
      <c r="V601" s="19" t="s">
        <v>8501</v>
      </c>
      <c r="W601" s="4"/>
      <c r="AI601" s="4"/>
      <c r="AJ601" s="4"/>
      <c r="AK601" s="4"/>
    </row>
    <row r="602" spans="1:37" x14ac:dyDescent="0.2">
      <c r="A602" s="16" t="s">
        <v>5333</v>
      </c>
      <c r="B602" s="17" t="str">
        <f>VLOOKUP(Table36[[#This Row],[Full Name]], [1]!all_people5[#Data], 53, 0)</f>
        <v>Verdile</v>
      </c>
      <c r="C602" s="18" t="s">
        <v>302</v>
      </c>
      <c r="D602" s="18" t="s">
        <v>5334</v>
      </c>
      <c r="E602" s="18" t="s">
        <v>5335</v>
      </c>
      <c r="F602" s="18" t="s">
        <v>64</v>
      </c>
      <c r="G602" s="18"/>
      <c r="H602" s="18"/>
      <c r="I602" s="17"/>
      <c r="J602" s="18" t="s">
        <v>3566</v>
      </c>
      <c r="K602" s="18" t="str">
        <f>VLOOKUP(Table36[[#This Row],[Works for Corrected Majority]],[1]!Table1[#Data],2,0)</f>
        <v>476549141</v>
      </c>
      <c r="L602" s="18" t="s">
        <v>9548</v>
      </c>
      <c r="M602" s="17" t="str">
        <f>VLOOKUP(Table36[[#This Row],[Works for Group -OLD]], [1]!all_groups[#All], 2, 0)</f>
        <v>476549141</v>
      </c>
      <c r="N602" s="16" t="s">
        <v>63</v>
      </c>
      <c r="O602" s="16" t="s">
        <v>62</v>
      </c>
      <c r="P602" s="16" t="s">
        <v>69</v>
      </c>
      <c r="Q602" s="17"/>
      <c r="R602" s="19" t="s">
        <v>9571</v>
      </c>
      <c r="S602" s="19" t="s">
        <v>9550</v>
      </c>
      <c r="T602" s="19" t="s">
        <v>8512</v>
      </c>
      <c r="U602" s="19" t="s">
        <v>9572</v>
      </c>
      <c r="V602" s="19" t="s">
        <v>8501</v>
      </c>
      <c r="W602" s="4"/>
      <c r="AI602" s="4"/>
      <c r="AJ602" s="4"/>
      <c r="AK602" s="4"/>
    </row>
    <row r="603" spans="1:37" x14ac:dyDescent="0.2">
      <c r="A603" s="16" t="s">
        <v>5327</v>
      </c>
      <c r="B603" s="17" t="str">
        <f>VLOOKUP(Table36[[#This Row],[Full Name]], [1]!all_people5[#Data], 53, 0)</f>
        <v>Nooney</v>
      </c>
      <c r="C603" s="18" t="s">
        <v>5328</v>
      </c>
      <c r="D603" s="18" t="s">
        <v>5329</v>
      </c>
      <c r="E603" s="18" t="s">
        <v>5330</v>
      </c>
      <c r="F603" s="18" t="s">
        <v>64</v>
      </c>
      <c r="G603" s="18"/>
      <c r="H603" s="18"/>
      <c r="I603" s="17"/>
      <c r="J603" s="18" t="s">
        <v>3566</v>
      </c>
      <c r="K603" s="18" t="str">
        <f>VLOOKUP(Table36[[#This Row],[Works for Corrected Majority]],[1]!Table1[#Data],2,0)</f>
        <v>476549141</v>
      </c>
      <c r="L603" s="18" t="s">
        <v>9548</v>
      </c>
      <c r="M603" s="17" t="str">
        <f>VLOOKUP(Table36[[#This Row],[Works for Group -OLD]], [1]!all_groups[#All], 2, 0)</f>
        <v>476549141</v>
      </c>
      <c r="N603" s="16" t="s">
        <v>63</v>
      </c>
      <c r="O603" s="16" t="s">
        <v>62</v>
      </c>
      <c r="P603" s="16" t="s">
        <v>69</v>
      </c>
      <c r="Q603" s="17"/>
      <c r="R603" s="19" t="s">
        <v>9573</v>
      </c>
      <c r="S603" s="19" t="s">
        <v>9550</v>
      </c>
      <c r="T603" s="19" t="s">
        <v>8512</v>
      </c>
      <c r="U603" s="19" t="s">
        <v>9574</v>
      </c>
      <c r="V603" s="19" t="s">
        <v>8501</v>
      </c>
      <c r="W603" s="4"/>
      <c r="AI603" s="4"/>
      <c r="AJ603" s="4"/>
      <c r="AK603" s="4"/>
    </row>
    <row r="604" spans="1:37" x14ac:dyDescent="0.2">
      <c r="A604" s="16" t="s">
        <v>3572</v>
      </c>
      <c r="B604" s="17" t="str">
        <f>VLOOKUP(Table36[[#This Row],[Full Name]], [1]!all_people5[#Data], 53, 0)</f>
        <v>Ellison</v>
      </c>
      <c r="C604" s="18" t="s">
        <v>1491</v>
      </c>
      <c r="D604" s="18" t="s">
        <v>3573</v>
      </c>
      <c r="E604" s="18" t="s">
        <v>3574</v>
      </c>
      <c r="F604" s="18" t="s">
        <v>64</v>
      </c>
      <c r="G604" s="18"/>
      <c r="H604" s="18"/>
      <c r="I604" s="17"/>
      <c r="J604" s="18" t="s">
        <v>3566</v>
      </c>
      <c r="K604" s="18" t="str">
        <f>VLOOKUP(Table36[[#This Row],[Works for Corrected Majority]],[1]!Table1[#Data],2,0)</f>
        <v>476549141</v>
      </c>
      <c r="L604" s="18" t="s">
        <v>9548</v>
      </c>
      <c r="M604" s="17" t="str">
        <f>VLOOKUP(Table36[[#This Row],[Works for Group -OLD]], [1]!all_groups[#All], 2, 0)</f>
        <v>476549141</v>
      </c>
      <c r="N604" s="16" t="s">
        <v>63</v>
      </c>
      <c r="O604" s="16" t="s">
        <v>62</v>
      </c>
      <c r="P604" s="16" t="s">
        <v>69</v>
      </c>
      <c r="Q604" s="17"/>
      <c r="R604" s="19" t="s">
        <v>9575</v>
      </c>
      <c r="S604" s="19" t="s">
        <v>9550</v>
      </c>
      <c r="T604" s="19" t="s">
        <v>8512</v>
      </c>
      <c r="U604" s="19" t="s">
        <v>9358</v>
      </c>
      <c r="V604" s="19" t="s">
        <v>8501</v>
      </c>
      <c r="W604" s="4"/>
      <c r="AI604" s="4"/>
      <c r="AJ604" s="4"/>
      <c r="AK604" s="4"/>
    </row>
    <row r="605" spans="1:37" x14ac:dyDescent="0.2">
      <c r="A605" s="16" t="s">
        <v>5287</v>
      </c>
      <c r="B605" s="17" t="str">
        <f>VLOOKUP(Table36[[#This Row],[Full Name]], [1]!all_people5[#Data], 53, 0)</f>
        <v>Cook</v>
      </c>
      <c r="C605" s="18" t="s">
        <v>280</v>
      </c>
      <c r="D605" s="18" t="s">
        <v>5288</v>
      </c>
      <c r="E605" s="18" t="s">
        <v>5289</v>
      </c>
      <c r="F605" s="18" t="s">
        <v>64</v>
      </c>
      <c r="G605" s="18"/>
      <c r="H605" s="18"/>
      <c r="I605" s="17"/>
      <c r="J605" s="18" t="s">
        <v>3566</v>
      </c>
      <c r="K605" s="18" t="str">
        <f>VLOOKUP(Table36[[#This Row],[Works for Corrected Majority]],[1]!Table1[#Data],2,0)</f>
        <v>476549141</v>
      </c>
      <c r="L605" s="18" t="s">
        <v>9548</v>
      </c>
      <c r="M605" s="17" t="str">
        <f>VLOOKUP(Table36[[#This Row],[Works for Group -OLD]], [1]!all_groups[#All], 2, 0)</f>
        <v>476549141</v>
      </c>
      <c r="N605" s="16" t="s">
        <v>63</v>
      </c>
      <c r="O605" s="16" t="s">
        <v>62</v>
      </c>
      <c r="P605" s="16" t="s">
        <v>69</v>
      </c>
      <c r="Q605" s="17"/>
      <c r="R605" s="19" t="s">
        <v>9576</v>
      </c>
      <c r="S605" s="19" t="s">
        <v>9550</v>
      </c>
      <c r="T605" s="19" t="s">
        <v>8512</v>
      </c>
      <c r="U605" s="19" t="s">
        <v>9577</v>
      </c>
      <c r="V605" s="19" t="s">
        <v>8501</v>
      </c>
      <c r="W605" s="4"/>
      <c r="AI605" s="4"/>
      <c r="AJ605" s="4"/>
      <c r="AK605" s="4"/>
    </row>
    <row r="606" spans="1:37" x14ac:dyDescent="0.2">
      <c r="A606" s="16" t="s">
        <v>5261</v>
      </c>
      <c r="B606" s="17" t="str">
        <f>VLOOKUP(Table36[[#This Row],[Full Name]], [1]!all_people5[#Data], 53, 0)</f>
        <v>Johnson</v>
      </c>
      <c r="C606" s="18" t="s">
        <v>5262</v>
      </c>
      <c r="D606" s="18" t="s">
        <v>1321</v>
      </c>
      <c r="E606" s="18" t="s">
        <v>4557</v>
      </c>
      <c r="F606" s="18" t="s">
        <v>64</v>
      </c>
      <c r="G606" s="18"/>
      <c r="H606" s="18"/>
      <c r="I606" s="17"/>
      <c r="J606" s="18" t="s">
        <v>3566</v>
      </c>
      <c r="K606" s="18" t="str">
        <f>VLOOKUP(Table36[[#This Row],[Works for Corrected Majority]],[1]!Table1[#Data],2,0)</f>
        <v>476549141</v>
      </c>
      <c r="L606" s="18" t="s">
        <v>9548</v>
      </c>
      <c r="M606" s="17" t="str">
        <f>VLOOKUP(Table36[[#This Row],[Works for Group -OLD]], [1]!all_groups[#All], 2, 0)</f>
        <v>476549141</v>
      </c>
      <c r="N606" s="16" t="s">
        <v>63</v>
      </c>
      <c r="O606" s="16" t="s">
        <v>62</v>
      </c>
      <c r="P606" s="16" t="s">
        <v>69</v>
      </c>
      <c r="Q606" s="17"/>
      <c r="R606" s="19" t="s">
        <v>9578</v>
      </c>
      <c r="S606" s="19" t="s">
        <v>9550</v>
      </c>
      <c r="T606" s="19" t="s">
        <v>8509</v>
      </c>
      <c r="U606" s="19" t="s">
        <v>9579</v>
      </c>
      <c r="V606" s="19" t="s">
        <v>8501</v>
      </c>
      <c r="W606" s="4"/>
      <c r="AI606" s="4"/>
      <c r="AJ606" s="4"/>
      <c r="AK606" s="4"/>
    </row>
    <row r="607" spans="1:37" x14ac:dyDescent="0.2">
      <c r="A607" s="16" t="s">
        <v>4267</v>
      </c>
      <c r="B607" s="17" t="str">
        <f>VLOOKUP(Table36[[#This Row],[Full Name]], [1]!all_people5[#Data], 53, 0)</f>
        <v>Richmond</v>
      </c>
      <c r="C607" s="18" t="s">
        <v>3937</v>
      </c>
      <c r="D607" s="18" t="s">
        <v>4268</v>
      </c>
      <c r="E607" s="18" t="s">
        <v>4269</v>
      </c>
      <c r="F607" s="18" t="s">
        <v>64</v>
      </c>
      <c r="G607" s="18"/>
      <c r="H607" s="18"/>
      <c r="I607" s="17"/>
      <c r="J607" s="18" t="s">
        <v>3566</v>
      </c>
      <c r="K607" s="18" t="str">
        <f>VLOOKUP(Table36[[#This Row],[Works for Corrected Majority]],[1]!Table1[#Data],2,0)</f>
        <v>476549141</v>
      </c>
      <c r="L607" s="18" t="s">
        <v>9548</v>
      </c>
      <c r="M607" s="17" t="str">
        <f>VLOOKUP(Table36[[#This Row],[Works for Group -OLD]], [1]!all_groups[#All], 2, 0)</f>
        <v>476549141</v>
      </c>
      <c r="N607" s="16" t="s">
        <v>63</v>
      </c>
      <c r="O607" s="16" t="s">
        <v>62</v>
      </c>
      <c r="P607" s="16" t="s">
        <v>69</v>
      </c>
      <c r="Q607" s="17"/>
      <c r="R607" s="19" t="s">
        <v>9580</v>
      </c>
      <c r="S607" s="19" t="s">
        <v>9550</v>
      </c>
      <c r="T607" s="19" t="s">
        <v>8512</v>
      </c>
      <c r="U607" s="19" t="s">
        <v>9581</v>
      </c>
      <c r="V607" s="19" t="s">
        <v>8501</v>
      </c>
      <c r="W607" s="4"/>
      <c r="AI607" s="4"/>
      <c r="AJ607" s="4"/>
      <c r="AK607" s="4"/>
    </row>
    <row r="608" spans="1:37" x14ac:dyDescent="0.2">
      <c r="A608" s="16" t="s">
        <v>5250</v>
      </c>
      <c r="B608" s="17" t="str">
        <f>VLOOKUP(Table36[[#This Row],[Full Name]], [1]!all_people5[#Data], 53, 0)</f>
        <v>Nelson</v>
      </c>
      <c r="C608" s="18" t="s">
        <v>5251</v>
      </c>
      <c r="D608" s="18" t="s">
        <v>5252</v>
      </c>
      <c r="E608" s="18" t="s">
        <v>5253</v>
      </c>
      <c r="F608" s="18" t="s">
        <v>64</v>
      </c>
      <c r="G608" s="18"/>
      <c r="H608" s="18"/>
      <c r="I608" s="17"/>
      <c r="J608" s="18" t="s">
        <v>3566</v>
      </c>
      <c r="K608" s="18" t="str">
        <f>VLOOKUP(Table36[[#This Row],[Works for Corrected Majority]],[1]!Table1[#Data],2,0)</f>
        <v>476549141</v>
      </c>
      <c r="L608" s="18" t="s">
        <v>9548</v>
      </c>
      <c r="M608" s="17" t="str">
        <f>VLOOKUP(Table36[[#This Row],[Works for Group -OLD]], [1]!all_groups[#All], 2, 0)</f>
        <v>476549141</v>
      </c>
      <c r="N608" s="16" t="s">
        <v>63</v>
      </c>
      <c r="O608" s="16" t="s">
        <v>62</v>
      </c>
      <c r="P608" s="16" t="s">
        <v>69</v>
      </c>
      <c r="Q608" s="17"/>
      <c r="R608" s="19" t="s">
        <v>9582</v>
      </c>
      <c r="S608" s="19" t="s">
        <v>9550</v>
      </c>
      <c r="T608" s="19" t="s">
        <v>8512</v>
      </c>
      <c r="U608" s="19" t="s">
        <v>9583</v>
      </c>
      <c r="V608" s="19" t="s">
        <v>8501</v>
      </c>
      <c r="W608" s="4"/>
      <c r="AI608" s="4"/>
      <c r="AJ608" s="4"/>
      <c r="AK608" s="4"/>
    </row>
    <row r="609" spans="1:37" x14ac:dyDescent="0.2">
      <c r="A609" s="16" t="s">
        <v>5244</v>
      </c>
      <c r="B609" s="17" t="str">
        <f>VLOOKUP(Table36[[#This Row],[Full Name]], [1]!all_people5[#Data], 53, 0)</f>
        <v>Durr</v>
      </c>
      <c r="C609" s="18" t="s">
        <v>5245</v>
      </c>
      <c r="D609" s="18" t="s">
        <v>5246</v>
      </c>
      <c r="E609" s="18" t="s">
        <v>5247</v>
      </c>
      <c r="F609" s="18" t="s">
        <v>64</v>
      </c>
      <c r="G609" s="18"/>
      <c r="H609" s="18"/>
      <c r="I609" s="17"/>
      <c r="J609" s="18" t="s">
        <v>3566</v>
      </c>
      <c r="K609" s="18" t="str">
        <f>VLOOKUP(Table36[[#This Row],[Works for Corrected Majority]],[1]!Table1[#Data],2,0)</f>
        <v>476549141</v>
      </c>
      <c r="L609" s="18" t="s">
        <v>9548</v>
      </c>
      <c r="M609" s="17" t="str">
        <f>VLOOKUP(Table36[[#This Row],[Works for Group -OLD]], [1]!all_groups[#All], 2, 0)</f>
        <v>476549141</v>
      </c>
      <c r="N609" s="16" t="s">
        <v>63</v>
      </c>
      <c r="O609" s="16" t="s">
        <v>62</v>
      </c>
      <c r="P609" s="16" t="s">
        <v>69</v>
      </c>
      <c r="Q609" s="17"/>
      <c r="R609" s="19" t="s">
        <v>9584</v>
      </c>
      <c r="S609" s="19" t="s">
        <v>9550</v>
      </c>
      <c r="T609" s="19" t="s">
        <v>8512</v>
      </c>
      <c r="U609" s="19" t="s">
        <v>9585</v>
      </c>
      <c r="V609" s="19" t="s">
        <v>8501</v>
      </c>
      <c r="W609" s="4"/>
      <c r="AI609" s="4"/>
      <c r="AJ609" s="4"/>
      <c r="AK609" s="4"/>
    </row>
    <row r="610" spans="1:37" x14ac:dyDescent="0.2">
      <c r="A610" s="16" t="s">
        <v>5206</v>
      </c>
      <c r="B610" s="17" t="str">
        <f>VLOOKUP(Table36[[#This Row],[Full Name]], [1]!all_people5[#Data], 53, 0)</f>
        <v>Rossi</v>
      </c>
      <c r="C610" s="18" t="s">
        <v>5207</v>
      </c>
      <c r="D610" s="18" t="s">
        <v>5208</v>
      </c>
      <c r="E610" s="18" t="s">
        <v>375</v>
      </c>
      <c r="F610" s="18" t="s">
        <v>64</v>
      </c>
      <c r="G610" s="18"/>
      <c r="H610" s="18"/>
      <c r="I610" s="17"/>
      <c r="J610" s="18" t="s">
        <v>3566</v>
      </c>
      <c r="K610" s="18" t="str">
        <f>VLOOKUP(Table36[[#This Row],[Works for Corrected Majority]],[1]!Table1[#Data],2,0)</f>
        <v>476549141</v>
      </c>
      <c r="L610" s="18" t="s">
        <v>9548</v>
      </c>
      <c r="M610" s="17" t="str">
        <f>VLOOKUP(Table36[[#This Row],[Works for Group -OLD]], [1]!all_groups[#All], 2, 0)</f>
        <v>476549141</v>
      </c>
      <c r="N610" s="16" t="s">
        <v>63</v>
      </c>
      <c r="O610" s="16" t="s">
        <v>62</v>
      </c>
      <c r="P610" s="16" t="s">
        <v>69</v>
      </c>
      <c r="Q610" s="17"/>
      <c r="R610" s="19" t="s">
        <v>9586</v>
      </c>
      <c r="S610" s="19" t="s">
        <v>9550</v>
      </c>
      <c r="T610" s="19" t="s">
        <v>8512</v>
      </c>
      <c r="U610" s="19" t="s">
        <v>8544</v>
      </c>
      <c r="V610" s="19" t="s">
        <v>8501</v>
      </c>
      <c r="W610" s="4"/>
      <c r="AI610" s="4"/>
      <c r="AJ610" s="4"/>
      <c r="AK610" s="4"/>
    </row>
    <row r="611" spans="1:37" x14ac:dyDescent="0.2">
      <c r="A611" s="16" t="s">
        <v>5194</v>
      </c>
      <c r="B611" s="17" t="str">
        <f>VLOOKUP(Table36[[#This Row],[Full Name]], [1]!all_people5[#Data], 53, 0)</f>
        <v>Blosser-bernardo</v>
      </c>
      <c r="C611" s="18" t="s">
        <v>5195</v>
      </c>
      <c r="D611" s="18" t="s">
        <v>5196</v>
      </c>
      <c r="E611" s="18" t="s">
        <v>5197</v>
      </c>
      <c r="F611" s="18" t="s">
        <v>64</v>
      </c>
      <c r="G611" s="18"/>
      <c r="H611" s="18"/>
      <c r="I611" s="17"/>
      <c r="J611" s="18" t="s">
        <v>3566</v>
      </c>
      <c r="K611" s="18" t="str">
        <f>VLOOKUP(Table36[[#This Row],[Works for Corrected Majority]],[1]!Table1[#Data],2,0)</f>
        <v>476549141</v>
      </c>
      <c r="L611" s="18" t="s">
        <v>9548</v>
      </c>
      <c r="M611" s="17" t="str">
        <f>VLOOKUP(Table36[[#This Row],[Works for Group -OLD]], [1]!all_groups[#All], 2, 0)</f>
        <v>476549141</v>
      </c>
      <c r="N611" s="16" t="s">
        <v>63</v>
      </c>
      <c r="O611" s="16" t="s">
        <v>62</v>
      </c>
      <c r="P611" s="16" t="s">
        <v>69</v>
      </c>
      <c r="Q611" s="17"/>
      <c r="R611" s="19" t="s">
        <v>9587</v>
      </c>
      <c r="S611" s="19" t="s">
        <v>9550</v>
      </c>
      <c r="T611" s="19" t="s">
        <v>8512</v>
      </c>
      <c r="U611" s="19" t="s">
        <v>9588</v>
      </c>
      <c r="V611" s="19" t="s">
        <v>8501</v>
      </c>
      <c r="W611" s="4"/>
      <c r="AI611" s="4"/>
      <c r="AJ611" s="4"/>
      <c r="AK611" s="4"/>
    </row>
    <row r="612" spans="1:37" x14ac:dyDescent="0.2">
      <c r="A612" s="16" t="s">
        <v>5674</v>
      </c>
      <c r="B612" s="17" t="str">
        <f>VLOOKUP(Table36[[#This Row],[Full Name]], [1]!all_people5[#Data], 53, 0)</f>
        <v>Gold</v>
      </c>
      <c r="C612" s="18" t="s">
        <v>5675</v>
      </c>
      <c r="D612" s="18" t="s">
        <v>5676</v>
      </c>
      <c r="E612" s="18" t="s">
        <v>1463</v>
      </c>
      <c r="F612" s="18" t="s">
        <v>64</v>
      </c>
      <c r="G612" s="18"/>
      <c r="H612" s="18"/>
      <c r="I612" s="17"/>
      <c r="J612" s="18" t="s">
        <v>1401</v>
      </c>
      <c r="K612" s="18" t="str">
        <f>VLOOKUP(Table36[[#This Row],[Works for Corrected Majority]],[1]!Table1[#Data],2,0)</f>
        <v>476549145</v>
      </c>
      <c r="L612" s="18" t="s">
        <v>9589</v>
      </c>
      <c r="M612" s="17" t="str">
        <f>VLOOKUP(Table36[[#This Row],[Works for Group -OLD]], [1]!all_groups[#All], 2, 0)</f>
        <v>476549145</v>
      </c>
      <c r="N612" s="16" t="s">
        <v>63</v>
      </c>
      <c r="O612" s="16" t="s">
        <v>62</v>
      </c>
      <c r="P612" s="16" t="s">
        <v>69</v>
      </c>
      <c r="Q612" s="17"/>
      <c r="R612" s="19" t="s">
        <v>9590</v>
      </c>
      <c r="S612" s="19" t="s">
        <v>9591</v>
      </c>
      <c r="T612" s="19" t="s">
        <v>8512</v>
      </c>
      <c r="U612" s="19" t="s">
        <v>9407</v>
      </c>
      <c r="V612" s="19" t="s">
        <v>8501</v>
      </c>
      <c r="W612" s="4"/>
      <c r="AI612" s="4"/>
      <c r="AJ612" s="4"/>
      <c r="AK612" s="4"/>
    </row>
    <row r="613" spans="1:37" x14ac:dyDescent="0.2">
      <c r="A613" s="16" t="s">
        <v>3872</v>
      </c>
      <c r="B613" s="17" t="str">
        <f>VLOOKUP(Table36[[#This Row],[Full Name]], [1]!all_people5[#Data], 53, 0)</f>
        <v>Church</v>
      </c>
      <c r="C613" s="18" t="s">
        <v>843</v>
      </c>
      <c r="D613" s="18" t="s">
        <v>3873</v>
      </c>
      <c r="E613" s="18" t="s">
        <v>135</v>
      </c>
      <c r="F613" s="18" t="s">
        <v>64</v>
      </c>
      <c r="G613" s="18"/>
      <c r="H613" s="18"/>
      <c r="I613" s="17"/>
      <c r="J613" s="18" t="s">
        <v>1401</v>
      </c>
      <c r="K613" s="18" t="str">
        <f>VLOOKUP(Table36[[#This Row],[Works for Corrected Majority]],[1]!Table1[#Data],2,0)</f>
        <v>476549145</v>
      </c>
      <c r="L613" s="18" t="s">
        <v>9589</v>
      </c>
      <c r="M613" s="17" t="str">
        <f>VLOOKUP(Table36[[#This Row],[Works for Group -OLD]], [1]!all_groups[#All], 2, 0)</f>
        <v>476549145</v>
      </c>
      <c r="N613" s="16" t="s">
        <v>63</v>
      </c>
      <c r="O613" s="16" t="s">
        <v>62</v>
      </c>
      <c r="P613" s="16" t="s">
        <v>69</v>
      </c>
      <c r="Q613" s="17"/>
      <c r="R613" s="19" t="s">
        <v>9592</v>
      </c>
      <c r="S613" s="19" t="s">
        <v>9591</v>
      </c>
      <c r="T613" s="19" t="s">
        <v>8512</v>
      </c>
      <c r="U613" s="19" t="s">
        <v>8625</v>
      </c>
      <c r="V613" s="19" t="s">
        <v>8501</v>
      </c>
      <c r="W613" s="4"/>
      <c r="AI613" s="4"/>
      <c r="AJ613" s="4"/>
      <c r="AK613" s="4"/>
    </row>
    <row r="614" spans="1:37" x14ac:dyDescent="0.2">
      <c r="A614" s="16" t="s">
        <v>5184</v>
      </c>
      <c r="B614" s="17" t="str">
        <f>VLOOKUP(Table36[[#This Row],[Full Name]], [1]!all_people5[#Data], 53, 0)</f>
        <v>Tarpinian</v>
      </c>
      <c r="C614" s="18" t="s">
        <v>5185</v>
      </c>
      <c r="D614" s="18" t="s">
        <v>5186</v>
      </c>
      <c r="E614" s="18" t="s">
        <v>5187</v>
      </c>
      <c r="F614" s="18" t="s">
        <v>64</v>
      </c>
      <c r="G614" s="18"/>
      <c r="H614" s="18"/>
      <c r="I614" s="17"/>
      <c r="J614" s="18" t="s">
        <v>1401</v>
      </c>
      <c r="K614" s="18" t="str">
        <f>VLOOKUP(Table36[[#This Row],[Works for Corrected Majority]],[1]!Table1[#Data],2,0)</f>
        <v>476549145</v>
      </c>
      <c r="L614" s="18" t="s">
        <v>9589</v>
      </c>
      <c r="M614" s="17" t="str">
        <f>VLOOKUP(Table36[[#This Row],[Works for Group -OLD]], [1]!all_groups[#All], 2, 0)</f>
        <v>476549145</v>
      </c>
      <c r="N614" s="16" t="s">
        <v>63</v>
      </c>
      <c r="O614" s="16" t="s">
        <v>62</v>
      </c>
      <c r="P614" s="16" t="s">
        <v>69</v>
      </c>
      <c r="Q614" s="17"/>
      <c r="R614" s="19" t="s">
        <v>9593</v>
      </c>
      <c r="S614" s="19" t="s">
        <v>9591</v>
      </c>
      <c r="T614" s="19" t="s">
        <v>8512</v>
      </c>
      <c r="U614" s="19" t="s">
        <v>9594</v>
      </c>
      <c r="V614" s="19" t="s">
        <v>8501</v>
      </c>
      <c r="W614" s="4"/>
      <c r="AI614" s="4"/>
      <c r="AJ614" s="4"/>
      <c r="AK614" s="4"/>
    </row>
    <row r="615" spans="1:37" x14ac:dyDescent="0.2">
      <c r="A615" s="16" t="s">
        <v>5176</v>
      </c>
      <c r="B615" s="17" t="str">
        <f>VLOOKUP(Table36[[#This Row],[Full Name]], [1]!all_people5[#Data], 53, 0)</f>
        <v>Piscitelli</v>
      </c>
      <c r="C615" s="18" t="s">
        <v>5177</v>
      </c>
      <c r="D615" s="18" t="s">
        <v>5178</v>
      </c>
      <c r="E615" s="18" t="s">
        <v>1139</v>
      </c>
      <c r="F615" s="18" t="s">
        <v>64</v>
      </c>
      <c r="G615" s="18"/>
      <c r="H615" s="18"/>
      <c r="I615" s="17"/>
      <c r="J615" s="18" t="s">
        <v>1401</v>
      </c>
      <c r="K615" s="18" t="str">
        <f>VLOOKUP(Table36[[#This Row],[Works for Corrected Majority]],[1]!Table1[#Data],2,0)</f>
        <v>476549145</v>
      </c>
      <c r="L615" s="18" t="s">
        <v>9589</v>
      </c>
      <c r="M615" s="17" t="str">
        <f>VLOOKUP(Table36[[#This Row],[Works for Group -OLD]], [1]!all_groups[#All], 2, 0)</f>
        <v>476549145</v>
      </c>
      <c r="N615" s="16" t="s">
        <v>63</v>
      </c>
      <c r="O615" s="16" t="s">
        <v>62</v>
      </c>
      <c r="P615" s="16" t="s">
        <v>69</v>
      </c>
      <c r="Q615" s="17"/>
      <c r="R615" s="19" t="s">
        <v>9595</v>
      </c>
      <c r="S615" s="19" t="s">
        <v>9591</v>
      </c>
      <c r="T615" s="19" t="s">
        <v>8512</v>
      </c>
      <c r="U615" s="19" t="s">
        <v>9393</v>
      </c>
      <c r="V615" s="19" t="s">
        <v>8501</v>
      </c>
      <c r="W615" s="4"/>
      <c r="AI615" s="4"/>
      <c r="AJ615" s="4"/>
      <c r="AK615" s="4"/>
    </row>
    <row r="616" spans="1:37" x14ac:dyDescent="0.2">
      <c r="A616" s="16" t="s">
        <v>5144</v>
      </c>
      <c r="B616" s="17" t="str">
        <f>VLOOKUP(Table36[[#This Row],[Full Name]], [1]!all_people5[#Data], 53, 0)</f>
        <v>Mcredmond</v>
      </c>
      <c r="C616" s="18" t="s">
        <v>1793</v>
      </c>
      <c r="D616" s="18" t="s">
        <v>5145</v>
      </c>
      <c r="E616" s="18" t="s">
        <v>1463</v>
      </c>
      <c r="F616" s="18" t="s">
        <v>64</v>
      </c>
      <c r="G616" s="18"/>
      <c r="H616" s="18"/>
      <c r="I616" s="17"/>
      <c r="J616" s="18" t="s">
        <v>1401</v>
      </c>
      <c r="K616" s="18" t="str">
        <f>VLOOKUP(Table36[[#This Row],[Works for Corrected Majority]],[1]!Table1[#Data],2,0)</f>
        <v>476549145</v>
      </c>
      <c r="L616" s="18" t="s">
        <v>9589</v>
      </c>
      <c r="M616" s="17" t="str">
        <f>VLOOKUP(Table36[[#This Row],[Works for Group -OLD]], [1]!all_groups[#All], 2, 0)</f>
        <v>476549145</v>
      </c>
      <c r="N616" s="16" t="s">
        <v>63</v>
      </c>
      <c r="O616" s="16" t="s">
        <v>62</v>
      </c>
      <c r="P616" s="16" t="s">
        <v>69</v>
      </c>
      <c r="Q616" s="17"/>
      <c r="R616" s="19" t="s">
        <v>9596</v>
      </c>
      <c r="S616" s="19" t="s">
        <v>9591</v>
      </c>
      <c r="T616" s="19" t="s">
        <v>8512</v>
      </c>
      <c r="U616" s="19" t="s">
        <v>9407</v>
      </c>
      <c r="V616" s="19" t="s">
        <v>8501</v>
      </c>
      <c r="W616" s="4"/>
      <c r="AI616" s="4"/>
      <c r="AJ616" s="4"/>
      <c r="AK616" s="4"/>
    </row>
    <row r="617" spans="1:37" x14ac:dyDescent="0.2">
      <c r="A617" s="16" t="s">
        <v>2981</v>
      </c>
      <c r="B617" s="17" t="str">
        <f>VLOOKUP(Table36[[#This Row],[Full Name]], [1]!all_people5[#Data], 53, 0)</f>
        <v>Kosinski</v>
      </c>
      <c r="C617" s="18" t="s">
        <v>2982</v>
      </c>
      <c r="D617" s="18" t="s">
        <v>2983</v>
      </c>
      <c r="E617" s="18" t="s">
        <v>1463</v>
      </c>
      <c r="F617" s="18" t="s">
        <v>64</v>
      </c>
      <c r="G617" s="18"/>
      <c r="H617" s="18"/>
      <c r="I617" s="17"/>
      <c r="J617" s="18" t="s">
        <v>1401</v>
      </c>
      <c r="K617" s="18" t="str">
        <f>VLOOKUP(Table36[[#This Row],[Works for Corrected Majority]],[1]!Table1[#Data],2,0)</f>
        <v>476549145</v>
      </c>
      <c r="L617" s="18" t="s">
        <v>9589</v>
      </c>
      <c r="M617" s="17" t="str">
        <f>VLOOKUP(Table36[[#This Row],[Works for Group -OLD]], [1]!all_groups[#All], 2, 0)</f>
        <v>476549145</v>
      </c>
      <c r="N617" s="16" t="s">
        <v>63</v>
      </c>
      <c r="O617" s="16" t="s">
        <v>62</v>
      </c>
      <c r="P617" s="16" t="s">
        <v>69</v>
      </c>
      <c r="Q617" s="17"/>
      <c r="R617" s="19" t="s">
        <v>9597</v>
      </c>
      <c r="S617" s="19" t="s">
        <v>9591</v>
      </c>
      <c r="T617" s="19" t="s">
        <v>8512</v>
      </c>
      <c r="U617" s="19" t="s">
        <v>9407</v>
      </c>
      <c r="V617" s="19" t="s">
        <v>8501</v>
      </c>
      <c r="W617" s="4"/>
      <c r="AI617" s="4"/>
      <c r="AJ617" s="4"/>
      <c r="AK617" s="4"/>
    </row>
    <row r="618" spans="1:37" x14ac:dyDescent="0.2">
      <c r="A618" s="16" t="s">
        <v>1402</v>
      </c>
      <c r="B618" s="17" t="str">
        <f>VLOOKUP(Table36[[#This Row],[Full Name]], [1]!all_people5[#Data], 53, 0)</f>
        <v>Volpe</v>
      </c>
      <c r="C618" s="18" t="s">
        <v>1403</v>
      </c>
      <c r="D618" s="18" t="s">
        <v>1404</v>
      </c>
      <c r="E618" s="18" t="s">
        <v>745</v>
      </c>
      <c r="F618" s="18" t="s">
        <v>64</v>
      </c>
      <c r="G618" s="18"/>
      <c r="H618" s="18"/>
      <c r="I618" s="17"/>
      <c r="J618" s="18" t="s">
        <v>1401</v>
      </c>
      <c r="K618" s="18" t="str">
        <f>VLOOKUP(Table36[[#This Row],[Works for Corrected Majority]],[1]!Table1[#Data],2,0)</f>
        <v>476549145</v>
      </c>
      <c r="L618" s="18" t="s">
        <v>9589</v>
      </c>
      <c r="M618" s="17" t="str">
        <f>VLOOKUP(Table36[[#This Row],[Works for Group -OLD]], [1]!all_groups[#All], 2, 0)</f>
        <v>476549145</v>
      </c>
      <c r="N618" s="16" t="s">
        <v>63</v>
      </c>
      <c r="O618" s="16" t="s">
        <v>62</v>
      </c>
      <c r="P618" s="16" t="s">
        <v>69</v>
      </c>
      <c r="Q618" s="17"/>
      <c r="R618" s="19" t="s">
        <v>9598</v>
      </c>
      <c r="S618" s="19" t="s">
        <v>9591</v>
      </c>
      <c r="T618" s="19" t="s">
        <v>8512</v>
      </c>
      <c r="U618" s="19" t="s">
        <v>9076</v>
      </c>
      <c r="V618" s="19" t="s">
        <v>8501</v>
      </c>
      <c r="W618" s="4"/>
      <c r="AI618" s="4"/>
      <c r="AJ618" s="4"/>
      <c r="AK618" s="4"/>
    </row>
    <row r="619" spans="1:37" x14ac:dyDescent="0.2">
      <c r="A619" s="16" t="s">
        <v>5117</v>
      </c>
      <c r="B619" s="17" t="str">
        <f>VLOOKUP(Table36[[#This Row],[Full Name]], [1]!all_people5[#Data], 53, 0)</f>
        <v>Glavin</v>
      </c>
      <c r="C619" s="18" t="s">
        <v>5118</v>
      </c>
      <c r="D619" s="18" t="s">
        <v>5119</v>
      </c>
      <c r="E619" s="18" t="s">
        <v>1139</v>
      </c>
      <c r="F619" s="18" t="s">
        <v>64</v>
      </c>
      <c r="G619" s="18"/>
      <c r="H619" s="18"/>
      <c r="I619" s="17"/>
      <c r="J619" s="18" t="s">
        <v>1401</v>
      </c>
      <c r="K619" s="18" t="str">
        <f>VLOOKUP(Table36[[#This Row],[Works for Corrected Majority]],[1]!Table1[#Data],2,0)</f>
        <v>476549145</v>
      </c>
      <c r="L619" s="18" t="s">
        <v>9589</v>
      </c>
      <c r="M619" s="17" t="str">
        <f>VLOOKUP(Table36[[#This Row],[Works for Group -OLD]], [1]!all_groups[#All], 2, 0)</f>
        <v>476549145</v>
      </c>
      <c r="N619" s="16" t="s">
        <v>63</v>
      </c>
      <c r="O619" s="16" t="s">
        <v>62</v>
      </c>
      <c r="P619" s="16" t="s">
        <v>69</v>
      </c>
      <c r="Q619" s="17"/>
      <c r="R619" s="19" t="s">
        <v>9599</v>
      </c>
      <c r="S619" s="19" t="s">
        <v>9591</v>
      </c>
      <c r="T619" s="19" t="s">
        <v>8512</v>
      </c>
      <c r="U619" s="19" t="s">
        <v>9393</v>
      </c>
      <c r="V619" s="19" t="s">
        <v>8501</v>
      </c>
      <c r="W619" s="4"/>
      <c r="AI619" s="4"/>
      <c r="AJ619" s="4"/>
      <c r="AK619" s="4"/>
    </row>
    <row r="620" spans="1:37" x14ac:dyDescent="0.2">
      <c r="A620" s="16" t="s">
        <v>3593</v>
      </c>
      <c r="B620" s="17" t="str">
        <f>VLOOKUP(Table36[[#This Row],[Full Name]], [1]!all_people5[#Data], 53, 0)</f>
        <v>Murray</v>
      </c>
      <c r="C620" s="18" t="s">
        <v>3594</v>
      </c>
      <c r="D620" s="18" t="s">
        <v>1631</v>
      </c>
      <c r="E620" s="18" t="s">
        <v>420</v>
      </c>
      <c r="F620" s="18" t="s">
        <v>64</v>
      </c>
      <c r="G620" s="18"/>
      <c r="H620" s="18"/>
      <c r="I620" s="17"/>
      <c r="J620" s="18" t="s">
        <v>1401</v>
      </c>
      <c r="K620" s="18" t="str">
        <f>VLOOKUP(Table36[[#This Row],[Works for Corrected Majority]],[1]!Table1[#Data],2,0)</f>
        <v>476549145</v>
      </c>
      <c r="L620" s="18" t="s">
        <v>9589</v>
      </c>
      <c r="M620" s="17" t="str">
        <f>VLOOKUP(Table36[[#This Row],[Works for Group -OLD]], [1]!all_groups[#All], 2, 0)</f>
        <v>476549145</v>
      </c>
      <c r="N620" s="16" t="s">
        <v>63</v>
      </c>
      <c r="O620" s="16" t="s">
        <v>62</v>
      </c>
      <c r="P620" s="16" t="s">
        <v>69</v>
      </c>
      <c r="Q620" s="17"/>
      <c r="R620" s="19" t="s">
        <v>9600</v>
      </c>
      <c r="S620" s="19" t="s">
        <v>9591</v>
      </c>
      <c r="T620" s="19" t="s">
        <v>8512</v>
      </c>
      <c r="U620" s="19" t="s">
        <v>8875</v>
      </c>
      <c r="V620" s="19" t="s">
        <v>8501</v>
      </c>
      <c r="W620" s="4"/>
      <c r="AI620" s="4"/>
      <c r="AJ620" s="4"/>
      <c r="AK620" s="4"/>
    </row>
    <row r="621" spans="1:37" x14ac:dyDescent="0.2">
      <c r="A621" s="16" t="s">
        <v>5100</v>
      </c>
      <c r="B621" s="17" t="str">
        <f>VLOOKUP(Table36[[#This Row],[Full Name]], [1]!all_people5[#Data], 53, 0)</f>
        <v>Burns</v>
      </c>
      <c r="C621" s="18" t="s">
        <v>86</v>
      </c>
      <c r="D621" s="18" t="s">
        <v>5101</v>
      </c>
      <c r="E621" s="18" t="s">
        <v>745</v>
      </c>
      <c r="F621" s="18" t="s">
        <v>64</v>
      </c>
      <c r="G621" s="18"/>
      <c r="H621" s="18"/>
      <c r="I621" s="17"/>
      <c r="J621" s="18" t="s">
        <v>1401</v>
      </c>
      <c r="K621" s="18" t="str">
        <f>VLOOKUP(Table36[[#This Row],[Works for Corrected Majority]],[1]!Table1[#Data],2,0)</f>
        <v>476549145</v>
      </c>
      <c r="L621" s="18" t="s">
        <v>9589</v>
      </c>
      <c r="M621" s="17" t="str">
        <f>VLOOKUP(Table36[[#This Row],[Works for Group -OLD]], [1]!all_groups[#All], 2, 0)</f>
        <v>476549145</v>
      </c>
      <c r="N621" s="16" t="s">
        <v>63</v>
      </c>
      <c r="O621" s="16" t="s">
        <v>62</v>
      </c>
      <c r="P621" s="16" t="s">
        <v>69</v>
      </c>
      <c r="Q621" s="17"/>
      <c r="R621" s="19" t="s">
        <v>9601</v>
      </c>
      <c r="S621" s="19" t="s">
        <v>9591</v>
      </c>
      <c r="T621" s="19" t="s">
        <v>8512</v>
      </c>
      <c r="U621" s="19" t="s">
        <v>9076</v>
      </c>
      <c r="V621" s="19" t="s">
        <v>8501</v>
      </c>
      <c r="W621" s="4"/>
      <c r="AI621" s="4"/>
      <c r="AJ621" s="4"/>
      <c r="AK621" s="4"/>
    </row>
    <row r="622" spans="1:37" x14ac:dyDescent="0.2">
      <c r="A622" s="16" t="s">
        <v>5084</v>
      </c>
      <c r="B622" s="17" t="str">
        <f>VLOOKUP(Table36[[#This Row],[Full Name]], [1]!all_people5[#Data], 53, 0)</f>
        <v>Gruenberg</v>
      </c>
      <c r="C622" s="18" t="s">
        <v>4055</v>
      </c>
      <c r="D622" s="18" t="s">
        <v>5085</v>
      </c>
      <c r="E622" s="18" t="s">
        <v>3717</v>
      </c>
      <c r="F622" s="18" t="s">
        <v>64</v>
      </c>
      <c r="G622" s="18"/>
      <c r="H622" s="18"/>
      <c r="I622" s="17"/>
      <c r="J622" s="18" t="s">
        <v>1401</v>
      </c>
      <c r="K622" s="18" t="str">
        <f>VLOOKUP(Table36[[#This Row],[Works for Corrected Majority]],[1]!Table1[#Data],2,0)</f>
        <v>476549145</v>
      </c>
      <c r="L622" s="18" t="s">
        <v>9589</v>
      </c>
      <c r="M622" s="17" t="str">
        <f>VLOOKUP(Table36[[#This Row],[Works for Group -OLD]], [1]!all_groups[#All], 2, 0)</f>
        <v>476549145</v>
      </c>
      <c r="N622" s="16" t="s">
        <v>63</v>
      </c>
      <c r="O622" s="16" t="s">
        <v>62</v>
      </c>
      <c r="P622" s="16" t="s">
        <v>69</v>
      </c>
      <c r="Q622" s="17"/>
      <c r="R622" s="19" t="s">
        <v>9602</v>
      </c>
      <c r="S622" s="19" t="s">
        <v>9591</v>
      </c>
      <c r="T622" s="19" t="s">
        <v>8512</v>
      </c>
      <c r="U622" s="19" t="s">
        <v>9603</v>
      </c>
      <c r="V622" s="19" t="s">
        <v>8501</v>
      </c>
      <c r="W622" s="4"/>
      <c r="AI622" s="4"/>
      <c r="AJ622" s="4"/>
      <c r="AK622" s="4"/>
    </row>
    <row r="623" spans="1:37" x14ac:dyDescent="0.2">
      <c r="A623" s="16" t="s">
        <v>3583</v>
      </c>
      <c r="B623" s="17" t="str">
        <f>VLOOKUP(Table36[[#This Row],[Full Name]], [1]!all_people5[#Data], 53, 0)</f>
        <v>Stewart</v>
      </c>
      <c r="C623" s="18" t="s">
        <v>3584</v>
      </c>
      <c r="D623" s="18" t="s">
        <v>3516</v>
      </c>
      <c r="E623" s="18" t="s">
        <v>737</v>
      </c>
      <c r="F623" s="18" t="s">
        <v>64</v>
      </c>
      <c r="G623" s="18"/>
      <c r="H623" s="18"/>
      <c r="I623" s="17"/>
      <c r="J623" s="18" t="s">
        <v>1401</v>
      </c>
      <c r="K623" s="18" t="str">
        <f>VLOOKUP(Table36[[#This Row],[Works for Corrected Majority]],[1]!Table1[#Data],2,0)</f>
        <v>476549145</v>
      </c>
      <c r="L623" s="18" t="s">
        <v>9589</v>
      </c>
      <c r="M623" s="17" t="str">
        <f>VLOOKUP(Table36[[#This Row],[Works for Group -OLD]], [1]!all_groups[#All], 2, 0)</f>
        <v>476549145</v>
      </c>
      <c r="N623" s="16" t="s">
        <v>63</v>
      </c>
      <c r="O623" s="16" t="s">
        <v>62</v>
      </c>
      <c r="P623" s="16" t="s">
        <v>69</v>
      </c>
      <c r="Q623" s="17"/>
      <c r="R623" s="19" t="s">
        <v>9604</v>
      </c>
      <c r="S623" s="19" t="s">
        <v>9591</v>
      </c>
      <c r="T623" s="19" t="s">
        <v>8512</v>
      </c>
      <c r="U623" s="19" t="s">
        <v>8534</v>
      </c>
      <c r="V623" s="19" t="s">
        <v>8501</v>
      </c>
      <c r="W623" s="4"/>
      <c r="AI623" s="4"/>
      <c r="AJ623" s="4"/>
      <c r="AK623" s="4"/>
    </row>
    <row r="624" spans="1:37" x14ac:dyDescent="0.2">
      <c r="A624" s="16" t="s">
        <v>4979</v>
      </c>
      <c r="B624" s="17" t="str">
        <f>VLOOKUP(Table36[[#This Row],[Full Name]], [1]!all_people5[#Data], 53, 0)</f>
        <v>Wickham Jr</v>
      </c>
      <c r="C624" s="18" t="s">
        <v>4005</v>
      </c>
      <c r="D624" s="18" t="s">
        <v>4980</v>
      </c>
      <c r="E624" s="18" t="s">
        <v>4981</v>
      </c>
      <c r="F624" s="18" t="s">
        <v>64</v>
      </c>
      <c r="G624" s="18"/>
      <c r="H624" s="18"/>
      <c r="I624" s="17"/>
      <c r="J624" s="18" t="s">
        <v>1401</v>
      </c>
      <c r="K624" s="18" t="str">
        <f>VLOOKUP(Table36[[#This Row],[Works for Corrected Majority]],[1]!Table1[#Data],2,0)</f>
        <v>476549145</v>
      </c>
      <c r="L624" s="18" t="s">
        <v>9589</v>
      </c>
      <c r="M624" s="17" t="str">
        <f>VLOOKUP(Table36[[#This Row],[Works for Group -OLD]], [1]!all_groups[#All], 2, 0)</f>
        <v>476549145</v>
      </c>
      <c r="N624" s="16" t="s">
        <v>63</v>
      </c>
      <c r="O624" s="16" t="s">
        <v>62</v>
      </c>
      <c r="P624" s="16" t="s">
        <v>69</v>
      </c>
      <c r="Q624" s="17"/>
      <c r="R624" s="19" t="s">
        <v>9605</v>
      </c>
      <c r="S624" s="19" t="s">
        <v>9591</v>
      </c>
      <c r="T624" s="19" t="s">
        <v>8512</v>
      </c>
      <c r="U624" s="19" t="s">
        <v>9606</v>
      </c>
      <c r="V624" s="19" t="s">
        <v>8501</v>
      </c>
      <c r="W624" s="4"/>
      <c r="AI624" s="4"/>
      <c r="AJ624" s="4"/>
      <c r="AK624" s="4"/>
    </row>
    <row r="625" spans="1:37" x14ac:dyDescent="0.2">
      <c r="A625" s="16" t="s">
        <v>4973</v>
      </c>
      <c r="B625" s="17" t="str">
        <f>VLOOKUP(Table36[[#This Row],[Full Name]], [1]!all_people5[#Data], 53, 0)</f>
        <v>Curran</v>
      </c>
      <c r="C625" s="18" t="s">
        <v>4974</v>
      </c>
      <c r="D625" s="18" t="s">
        <v>4975</v>
      </c>
      <c r="E625" s="18" t="s">
        <v>4976</v>
      </c>
      <c r="F625" s="18" t="s">
        <v>64</v>
      </c>
      <c r="G625" s="18"/>
      <c r="H625" s="18"/>
      <c r="I625" s="17"/>
      <c r="J625" s="18" t="s">
        <v>1401</v>
      </c>
      <c r="K625" s="18" t="str">
        <f>VLOOKUP(Table36[[#This Row],[Works for Corrected Majority]],[1]!Table1[#Data],2,0)</f>
        <v>476549145</v>
      </c>
      <c r="L625" s="18" t="s">
        <v>9589</v>
      </c>
      <c r="M625" s="17" t="str">
        <f>VLOOKUP(Table36[[#This Row],[Works for Group -OLD]], [1]!all_groups[#All], 2, 0)</f>
        <v>476549145</v>
      </c>
      <c r="N625" s="16" t="s">
        <v>63</v>
      </c>
      <c r="O625" s="16" t="s">
        <v>62</v>
      </c>
      <c r="P625" s="16" t="s">
        <v>69</v>
      </c>
      <c r="Q625" s="17"/>
      <c r="R625" s="19" t="s">
        <v>9607</v>
      </c>
      <c r="S625" s="19" t="s">
        <v>9591</v>
      </c>
      <c r="T625" s="19" t="s">
        <v>8512</v>
      </c>
      <c r="U625" s="19" t="s">
        <v>9608</v>
      </c>
      <c r="V625" s="19" t="s">
        <v>8501</v>
      </c>
      <c r="W625" s="4"/>
      <c r="AI625" s="4"/>
      <c r="AJ625" s="4"/>
      <c r="AK625" s="4"/>
    </row>
    <row r="626" spans="1:37" x14ac:dyDescent="0.2">
      <c r="A626" s="16" t="s">
        <v>3612</v>
      </c>
      <c r="B626" s="17" t="str">
        <f>VLOOKUP(Table36[[#This Row],[Full Name]], [1]!all_people5[#Data], 53, 0)</f>
        <v>Federman</v>
      </c>
      <c r="C626" s="18" t="s">
        <v>3613</v>
      </c>
      <c r="D626" s="18" t="s">
        <v>2973</v>
      </c>
      <c r="E626" s="18" t="s">
        <v>3243</v>
      </c>
      <c r="F626" s="18" t="s">
        <v>64</v>
      </c>
      <c r="G626" s="18"/>
      <c r="H626" s="18"/>
      <c r="I626" s="17"/>
      <c r="J626" s="18" t="s">
        <v>1401</v>
      </c>
      <c r="K626" s="18" t="str">
        <f>VLOOKUP(Table36[[#This Row],[Works for Corrected Majority]],[1]!Table1[#Data],2,0)</f>
        <v>476549145</v>
      </c>
      <c r="L626" s="18" t="s">
        <v>9589</v>
      </c>
      <c r="M626" s="17" t="str">
        <f>VLOOKUP(Table36[[#This Row],[Works for Group -OLD]], [1]!all_groups[#All], 2, 0)</f>
        <v>476549145</v>
      </c>
      <c r="N626" s="16" t="s">
        <v>63</v>
      </c>
      <c r="O626" s="16" t="s">
        <v>62</v>
      </c>
      <c r="P626" s="16" t="s">
        <v>69</v>
      </c>
      <c r="Q626" s="17"/>
      <c r="R626" s="19" t="s">
        <v>9609</v>
      </c>
      <c r="S626" s="19" t="s">
        <v>9591</v>
      </c>
      <c r="T626" s="19" t="s">
        <v>8512</v>
      </c>
      <c r="U626" s="19" t="s">
        <v>9190</v>
      </c>
      <c r="V626" s="19" t="s">
        <v>8501</v>
      </c>
      <c r="W626" s="4"/>
      <c r="AI626" s="4"/>
      <c r="AJ626" s="4"/>
      <c r="AK626" s="4"/>
    </row>
    <row r="627" spans="1:37" x14ac:dyDescent="0.2">
      <c r="A627" s="16" t="s">
        <v>3607</v>
      </c>
      <c r="B627" s="17" t="str">
        <f>VLOOKUP(Table36[[#This Row],[Full Name]], [1]!all_people5[#Data], 53, 0)</f>
        <v>Foskett</v>
      </c>
      <c r="C627" s="18" t="s">
        <v>9610</v>
      </c>
      <c r="D627" s="18" t="s">
        <v>439</v>
      </c>
      <c r="E627" s="18" t="s">
        <v>1463</v>
      </c>
      <c r="F627" s="18" t="s">
        <v>64</v>
      </c>
      <c r="G627" s="18"/>
      <c r="H627" s="18"/>
      <c r="I627" s="17"/>
      <c r="J627" s="18" t="s">
        <v>1401</v>
      </c>
      <c r="K627" s="18" t="str">
        <f>VLOOKUP(Table36[[#This Row],[Works for Corrected Majority]],[1]!Table1[#Data],2,0)</f>
        <v>476549145</v>
      </c>
      <c r="L627" s="18" t="s">
        <v>9589</v>
      </c>
      <c r="M627" s="17" t="str">
        <f>VLOOKUP(Table36[[#This Row],[Works for Group -OLD]], [1]!all_groups[#All], 2, 0)</f>
        <v>476549145</v>
      </c>
      <c r="N627" s="16" t="s">
        <v>63</v>
      </c>
      <c r="O627" s="16" t="s">
        <v>62</v>
      </c>
      <c r="P627" s="16" t="s">
        <v>69</v>
      </c>
      <c r="Q627" s="17"/>
      <c r="R627" s="19" t="s">
        <v>9611</v>
      </c>
      <c r="S627" s="19" t="s">
        <v>9591</v>
      </c>
      <c r="T627" s="19" t="s">
        <v>8512</v>
      </c>
      <c r="U627" s="19" t="s">
        <v>9407</v>
      </c>
      <c r="V627" s="19" t="s">
        <v>8501</v>
      </c>
      <c r="W627" s="4"/>
      <c r="AI627" s="4"/>
      <c r="AJ627" s="4"/>
      <c r="AK627" s="4"/>
    </row>
    <row r="628" spans="1:37" x14ac:dyDescent="0.2">
      <c r="A628" s="16" t="s">
        <v>4953</v>
      </c>
      <c r="B628" s="17" t="str">
        <f>VLOOKUP(Table36[[#This Row],[Full Name]], [1]!all_people5[#Data], 53, 0)</f>
        <v>Sinclair</v>
      </c>
      <c r="C628" s="18" t="s">
        <v>4954</v>
      </c>
      <c r="D628" s="18" t="s">
        <v>4955</v>
      </c>
      <c r="E628" s="18" t="s">
        <v>3590</v>
      </c>
      <c r="F628" s="18" t="s">
        <v>64</v>
      </c>
      <c r="G628" s="18"/>
      <c r="H628" s="18"/>
      <c r="I628" s="17"/>
      <c r="J628" s="18" t="s">
        <v>1401</v>
      </c>
      <c r="K628" s="18" t="str">
        <f>VLOOKUP(Table36[[#This Row],[Works for Corrected Majority]],[1]!Table1[#Data],2,0)</f>
        <v>476549145</v>
      </c>
      <c r="L628" s="18" t="s">
        <v>9589</v>
      </c>
      <c r="M628" s="17" t="str">
        <f>VLOOKUP(Table36[[#This Row],[Works for Group -OLD]], [1]!all_groups[#All], 2, 0)</f>
        <v>476549145</v>
      </c>
      <c r="N628" s="16" t="s">
        <v>63</v>
      </c>
      <c r="O628" s="16" t="s">
        <v>62</v>
      </c>
      <c r="P628" s="16" t="s">
        <v>69</v>
      </c>
      <c r="Q628" s="17"/>
      <c r="R628" s="19" t="s">
        <v>9612</v>
      </c>
      <c r="S628" s="19" t="s">
        <v>9591</v>
      </c>
      <c r="T628" s="19" t="s">
        <v>8512</v>
      </c>
      <c r="U628" s="19" t="s">
        <v>9151</v>
      </c>
      <c r="V628" s="19" t="s">
        <v>8501</v>
      </c>
      <c r="W628" s="4"/>
      <c r="AI628" s="4"/>
      <c r="AJ628" s="4"/>
      <c r="AK628" s="4"/>
    </row>
    <row r="629" spans="1:37" x14ac:dyDescent="0.2">
      <c r="A629" s="16" t="s">
        <v>4944</v>
      </c>
      <c r="B629" s="17" t="str">
        <f>VLOOKUP(Table36[[#This Row],[Full Name]], [1]!all_people5[#Data], 53, 0)</f>
        <v>Harris</v>
      </c>
      <c r="C629" s="18" t="s">
        <v>4945</v>
      </c>
      <c r="D629" s="18" t="s">
        <v>237</v>
      </c>
      <c r="E629" s="18" t="s">
        <v>3621</v>
      </c>
      <c r="F629" s="18" t="s">
        <v>64</v>
      </c>
      <c r="G629" s="18"/>
      <c r="H629" s="18"/>
      <c r="I629" s="17"/>
      <c r="J629" s="18" t="s">
        <v>1401</v>
      </c>
      <c r="K629" s="18" t="str">
        <f>VLOOKUP(Table36[[#This Row],[Works for Corrected Majority]],[1]!Table1[#Data],2,0)</f>
        <v>476549145</v>
      </c>
      <c r="L629" s="18" t="s">
        <v>9589</v>
      </c>
      <c r="M629" s="17" t="str">
        <f>VLOOKUP(Table36[[#This Row],[Works for Group -OLD]], [1]!all_groups[#All], 2, 0)</f>
        <v>476549145</v>
      </c>
      <c r="N629" s="16" t="s">
        <v>63</v>
      </c>
      <c r="O629" s="16" t="s">
        <v>62</v>
      </c>
      <c r="P629" s="16" t="s">
        <v>69</v>
      </c>
      <c r="Q629" s="17"/>
      <c r="R629" s="19" t="s">
        <v>9613</v>
      </c>
      <c r="S629" s="19" t="s">
        <v>9591</v>
      </c>
      <c r="T629" s="19" t="s">
        <v>8512</v>
      </c>
      <c r="U629" s="19" t="s">
        <v>9395</v>
      </c>
      <c r="V629" s="19" t="s">
        <v>8501</v>
      </c>
      <c r="W629" s="4"/>
      <c r="AI629" s="4"/>
      <c r="AJ629" s="4"/>
      <c r="AK629" s="4"/>
    </row>
    <row r="630" spans="1:37" x14ac:dyDescent="0.2">
      <c r="A630" s="16" t="s">
        <v>3587</v>
      </c>
      <c r="B630" s="17" t="str">
        <f>VLOOKUP(Table36[[#This Row],[Full Name]], [1]!all_people5[#Data], 53, 0)</f>
        <v>Pizzola</v>
      </c>
      <c r="C630" s="18" t="s">
        <v>3588</v>
      </c>
      <c r="D630" s="18" t="s">
        <v>3589</v>
      </c>
      <c r="E630" s="18" t="s">
        <v>3590</v>
      </c>
      <c r="F630" s="18" t="s">
        <v>64</v>
      </c>
      <c r="G630" s="18"/>
      <c r="H630" s="18"/>
      <c r="I630" s="17"/>
      <c r="J630" s="18" t="s">
        <v>1401</v>
      </c>
      <c r="K630" s="18" t="str">
        <f>VLOOKUP(Table36[[#This Row],[Works for Corrected Majority]],[1]!Table1[#Data],2,0)</f>
        <v>476549145</v>
      </c>
      <c r="L630" s="18" t="s">
        <v>9589</v>
      </c>
      <c r="M630" s="17" t="str">
        <f>VLOOKUP(Table36[[#This Row],[Works for Group -OLD]], [1]!all_groups[#All], 2, 0)</f>
        <v>476549145</v>
      </c>
      <c r="N630" s="16" t="s">
        <v>63</v>
      </c>
      <c r="O630" s="16" t="s">
        <v>62</v>
      </c>
      <c r="P630" s="16" t="s">
        <v>69</v>
      </c>
      <c r="Q630" s="17"/>
      <c r="R630" s="19" t="s">
        <v>9614</v>
      </c>
      <c r="S630" s="19" t="s">
        <v>9591</v>
      </c>
      <c r="T630" s="19" t="s">
        <v>8512</v>
      </c>
      <c r="U630" s="19" t="s">
        <v>9151</v>
      </c>
      <c r="V630" s="19" t="s">
        <v>8501</v>
      </c>
      <c r="W630" s="4"/>
      <c r="AI630" s="4"/>
      <c r="AJ630" s="4"/>
      <c r="AK630" s="4"/>
    </row>
    <row r="631" spans="1:37" x14ac:dyDescent="0.2">
      <c r="A631" s="16" t="s">
        <v>4811</v>
      </c>
      <c r="B631" s="17" t="str">
        <f>VLOOKUP(Table36[[#This Row],[Full Name]], [1]!all_people5[#Data], 53, 0)</f>
        <v>Cotrona</v>
      </c>
      <c r="C631" s="18" t="s">
        <v>4812</v>
      </c>
      <c r="D631" s="18" t="s">
        <v>4813</v>
      </c>
      <c r="E631" s="18" t="s">
        <v>1463</v>
      </c>
      <c r="F631" s="18" t="s">
        <v>64</v>
      </c>
      <c r="G631" s="18"/>
      <c r="H631" s="18"/>
      <c r="I631" s="17"/>
      <c r="J631" s="18" t="s">
        <v>1401</v>
      </c>
      <c r="K631" s="18" t="str">
        <f>VLOOKUP(Table36[[#This Row],[Works for Corrected Majority]],[1]!Table1[#Data],2,0)</f>
        <v>476549145</v>
      </c>
      <c r="L631" s="18" t="s">
        <v>9589</v>
      </c>
      <c r="M631" s="17" t="str">
        <f>VLOOKUP(Table36[[#This Row],[Works for Group -OLD]], [1]!all_groups[#All], 2, 0)</f>
        <v>476549145</v>
      </c>
      <c r="N631" s="16" t="s">
        <v>63</v>
      </c>
      <c r="O631" s="16" t="s">
        <v>62</v>
      </c>
      <c r="P631" s="16" t="s">
        <v>69</v>
      </c>
      <c r="Q631" s="17"/>
      <c r="R631" s="19" t="s">
        <v>9615</v>
      </c>
      <c r="S631" s="19" t="s">
        <v>9591</v>
      </c>
      <c r="T631" s="19" t="s">
        <v>8512</v>
      </c>
      <c r="U631" s="19" t="s">
        <v>9407</v>
      </c>
      <c r="V631" s="19" t="s">
        <v>8501</v>
      </c>
      <c r="W631" s="4"/>
      <c r="AI631" s="4"/>
      <c r="AJ631" s="4"/>
      <c r="AK631" s="4"/>
    </row>
    <row r="632" spans="1:37" x14ac:dyDescent="0.2">
      <c r="A632" s="16" t="s">
        <v>1461</v>
      </c>
      <c r="B632" s="17" t="str">
        <f>VLOOKUP(Table36[[#This Row],[Full Name]], [1]!all_people5[#Data], 53, 0)</f>
        <v>Harris</v>
      </c>
      <c r="C632" s="18" t="s">
        <v>1462</v>
      </c>
      <c r="D632" s="18" t="s">
        <v>237</v>
      </c>
      <c r="E632" s="18" t="s">
        <v>1463</v>
      </c>
      <c r="F632" s="18" t="s">
        <v>64</v>
      </c>
      <c r="G632" s="18"/>
      <c r="H632" s="18"/>
      <c r="I632" s="17"/>
      <c r="J632" s="18" t="s">
        <v>1401</v>
      </c>
      <c r="K632" s="18" t="str">
        <f>VLOOKUP(Table36[[#This Row],[Works for Corrected Majority]],[1]!Table1[#Data],2,0)</f>
        <v>476549145</v>
      </c>
      <c r="L632" s="18" t="s">
        <v>9589</v>
      </c>
      <c r="M632" s="17" t="str">
        <f>VLOOKUP(Table36[[#This Row],[Works for Group -OLD]], [1]!all_groups[#All], 2, 0)</f>
        <v>476549145</v>
      </c>
      <c r="N632" s="16" t="s">
        <v>63</v>
      </c>
      <c r="O632" s="16" t="s">
        <v>62</v>
      </c>
      <c r="P632" s="16" t="s">
        <v>69</v>
      </c>
      <c r="Q632" s="17"/>
      <c r="R632" s="19" t="s">
        <v>9616</v>
      </c>
      <c r="S632" s="19" t="s">
        <v>9591</v>
      </c>
      <c r="T632" s="19" t="s">
        <v>8512</v>
      </c>
      <c r="U632" s="19" t="s">
        <v>9407</v>
      </c>
      <c r="V632" s="19" t="s">
        <v>8501</v>
      </c>
      <c r="W632" s="4"/>
      <c r="AI632" s="4"/>
      <c r="AJ632" s="4"/>
      <c r="AK632" s="4"/>
    </row>
    <row r="633" spans="1:37" x14ac:dyDescent="0.2">
      <c r="A633" s="16" t="s">
        <v>4218</v>
      </c>
      <c r="B633" s="17" t="str">
        <f>VLOOKUP(Table36[[#This Row],[Full Name]], [1]!all_people5[#Data], 53, 0)</f>
        <v>Cameron</v>
      </c>
      <c r="C633" s="18" t="s">
        <v>4219</v>
      </c>
      <c r="D633" s="18" t="s">
        <v>4220</v>
      </c>
      <c r="E633" s="18" t="s">
        <v>4221</v>
      </c>
      <c r="F633" s="18" t="s">
        <v>64</v>
      </c>
      <c r="G633" s="18"/>
      <c r="H633" s="18"/>
      <c r="I633" s="17"/>
      <c r="J633" s="18" t="s">
        <v>1401</v>
      </c>
      <c r="K633" s="18" t="str">
        <f>VLOOKUP(Table36[[#This Row],[Works for Corrected Majority]],[1]!Table1[#Data],2,0)</f>
        <v>476549145</v>
      </c>
      <c r="L633" s="18" t="s">
        <v>9589</v>
      </c>
      <c r="M633" s="17" t="str">
        <f>VLOOKUP(Table36[[#This Row],[Works for Group -OLD]], [1]!all_groups[#All], 2, 0)</f>
        <v>476549145</v>
      </c>
      <c r="N633" s="16" t="s">
        <v>63</v>
      </c>
      <c r="O633" s="16" t="s">
        <v>62</v>
      </c>
      <c r="P633" s="16" t="s">
        <v>69</v>
      </c>
      <c r="Q633" s="17"/>
      <c r="R633" s="19" t="s">
        <v>9617</v>
      </c>
      <c r="S633" s="19" t="s">
        <v>9591</v>
      </c>
      <c r="T633" s="19" t="s">
        <v>8512</v>
      </c>
      <c r="U633" s="19" t="s">
        <v>9618</v>
      </c>
      <c r="V633" s="19" t="s">
        <v>8501</v>
      </c>
      <c r="W633" s="4"/>
      <c r="AI633" s="4"/>
      <c r="AJ633" s="4"/>
      <c r="AK633" s="4"/>
    </row>
    <row r="634" spans="1:37" x14ac:dyDescent="0.2">
      <c r="A634" s="16" t="s">
        <v>3618</v>
      </c>
      <c r="B634" s="17" t="str">
        <f>VLOOKUP(Table36[[#This Row],[Full Name]], [1]!all_people5[#Data], 53, 0)</f>
        <v>Coleman</v>
      </c>
      <c r="C634" s="18" t="s">
        <v>3619</v>
      </c>
      <c r="D634" s="18" t="s">
        <v>3620</v>
      </c>
      <c r="E634" s="18" t="s">
        <v>3621</v>
      </c>
      <c r="F634" s="18" t="s">
        <v>64</v>
      </c>
      <c r="G634" s="18"/>
      <c r="H634" s="18"/>
      <c r="I634" s="17"/>
      <c r="J634" s="18" t="s">
        <v>1401</v>
      </c>
      <c r="K634" s="18" t="str">
        <f>VLOOKUP(Table36[[#This Row],[Works for Corrected Majority]],[1]!Table1[#Data],2,0)</f>
        <v>476549145</v>
      </c>
      <c r="L634" s="18" t="s">
        <v>9589</v>
      </c>
      <c r="M634" s="17" t="str">
        <f>VLOOKUP(Table36[[#This Row],[Works for Group -OLD]], [1]!all_groups[#All], 2, 0)</f>
        <v>476549145</v>
      </c>
      <c r="N634" s="16" t="s">
        <v>63</v>
      </c>
      <c r="O634" s="16" t="s">
        <v>62</v>
      </c>
      <c r="P634" s="16" t="s">
        <v>69</v>
      </c>
      <c r="Q634" s="17"/>
      <c r="R634" s="19" t="s">
        <v>9619</v>
      </c>
      <c r="S634" s="19" t="s">
        <v>9591</v>
      </c>
      <c r="T634" s="19" t="s">
        <v>8512</v>
      </c>
      <c r="U634" s="19" t="s">
        <v>9395</v>
      </c>
      <c r="V634" s="19" t="s">
        <v>8501</v>
      </c>
      <c r="W634" s="4"/>
      <c r="AI634" s="4"/>
      <c r="AJ634" s="4"/>
      <c r="AK634" s="4"/>
    </row>
    <row r="635" spans="1:37" x14ac:dyDescent="0.2">
      <c r="A635" s="16" t="s">
        <v>4793</v>
      </c>
      <c r="B635" s="17" t="str">
        <f>VLOOKUP(Table36[[#This Row],[Full Name]], [1]!all_people5[#Data], 53, 0)</f>
        <v>Stewart</v>
      </c>
      <c r="C635" s="18" t="s">
        <v>1800</v>
      </c>
      <c r="D635" s="18" t="s">
        <v>3516</v>
      </c>
      <c r="E635" s="18" t="s">
        <v>1463</v>
      </c>
      <c r="F635" s="18" t="s">
        <v>64</v>
      </c>
      <c r="G635" s="18"/>
      <c r="H635" s="18"/>
      <c r="I635" s="17"/>
      <c r="J635" s="18" t="s">
        <v>1401</v>
      </c>
      <c r="K635" s="18" t="str">
        <f>VLOOKUP(Table36[[#This Row],[Works for Corrected Majority]],[1]!Table1[#Data],2,0)</f>
        <v>476549145</v>
      </c>
      <c r="L635" s="18" t="s">
        <v>9589</v>
      </c>
      <c r="M635" s="17" t="str">
        <f>VLOOKUP(Table36[[#This Row],[Works for Group -OLD]], [1]!all_groups[#All], 2, 0)</f>
        <v>476549145</v>
      </c>
      <c r="N635" s="16" t="s">
        <v>63</v>
      </c>
      <c r="O635" s="16" t="s">
        <v>62</v>
      </c>
      <c r="P635" s="16" t="s">
        <v>69</v>
      </c>
      <c r="Q635" s="17"/>
      <c r="R635" s="19" t="s">
        <v>9620</v>
      </c>
      <c r="S635" s="19" t="s">
        <v>9591</v>
      </c>
      <c r="T635" s="19" t="s">
        <v>8512</v>
      </c>
      <c r="U635" s="19" t="s">
        <v>9407</v>
      </c>
      <c r="V635" s="19" t="s">
        <v>8501</v>
      </c>
      <c r="W635" s="4"/>
      <c r="AI635" s="4"/>
      <c r="AJ635" s="4"/>
      <c r="AK635" s="4"/>
    </row>
    <row r="636" spans="1:37" x14ac:dyDescent="0.2">
      <c r="A636" s="16" t="s">
        <v>4781</v>
      </c>
      <c r="B636" s="17" t="str">
        <f>VLOOKUP(Table36[[#This Row],[Full Name]], [1]!all_people5[#Data], 53, 0)</f>
        <v>Midey</v>
      </c>
      <c r="C636" s="18" t="s">
        <v>1271</v>
      </c>
      <c r="D636" s="18" t="s">
        <v>4782</v>
      </c>
      <c r="E636" s="18" t="s">
        <v>1139</v>
      </c>
      <c r="F636" s="18" t="s">
        <v>64</v>
      </c>
      <c r="G636" s="18"/>
      <c r="H636" s="18"/>
      <c r="I636" s="17"/>
      <c r="J636" s="18" t="s">
        <v>1401</v>
      </c>
      <c r="K636" s="18" t="str">
        <f>VLOOKUP(Table36[[#This Row],[Works for Corrected Majority]],[1]!Table1[#Data],2,0)</f>
        <v>476549145</v>
      </c>
      <c r="L636" s="18" t="s">
        <v>9589</v>
      </c>
      <c r="M636" s="17" t="str">
        <f>VLOOKUP(Table36[[#This Row],[Works for Group -OLD]], [1]!all_groups[#All], 2, 0)</f>
        <v>476549145</v>
      </c>
      <c r="N636" s="16" t="s">
        <v>63</v>
      </c>
      <c r="O636" s="16" t="s">
        <v>62</v>
      </c>
      <c r="P636" s="16" t="s">
        <v>69</v>
      </c>
      <c r="Q636" s="17"/>
      <c r="R636" s="19" t="s">
        <v>9621</v>
      </c>
      <c r="S636" s="19" t="s">
        <v>9591</v>
      </c>
      <c r="T636" s="19" t="s">
        <v>8512</v>
      </c>
      <c r="U636" s="19" t="s">
        <v>9393</v>
      </c>
      <c r="V636" s="19" t="s">
        <v>8501</v>
      </c>
      <c r="W636" s="4"/>
      <c r="AI636" s="4"/>
      <c r="AJ636" s="4"/>
      <c r="AK636" s="4"/>
    </row>
    <row r="637" spans="1:37" x14ac:dyDescent="0.2">
      <c r="A637" s="16" t="s">
        <v>4736</v>
      </c>
      <c r="B637" s="17" t="str">
        <f>VLOOKUP(Table36[[#This Row],[Full Name]], [1]!all_people5[#Data], 53, 0)</f>
        <v>Farley</v>
      </c>
      <c r="C637" s="18" t="s">
        <v>4737</v>
      </c>
      <c r="D637" s="18" t="s">
        <v>4738</v>
      </c>
      <c r="E637" s="18" t="s">
        <v>1139</v>
      </c>
      <c r="F637" s="18" t="s">
        <v>64</v>
      </c>
      <c r="G637" s="18"/>
      <c r="H637" s="18"/>
      <c r="I637" s="17"/>
      <c r="J637" s="18" t="s">
        <v>1401</v>
      </c>
      <c r="K637" s="18" t="str">
        <f>VLOOKUP(Table36[[#This Row],[Works for Corrected Majority]],[1]!Table1[#Data],2,0)</f>
        <v>476549145</v>
      </c>
      <c r="L637" s="18" t="s">
        <v>9589</v>
      </c>
      <c r="M637" s="17" t="str">
        <f>VLOOKUP(Table36[[#This Row],[Works for Group -OLD]], [1]!all_groups[#All], 2, 0)</f>
        <v>476549145</v>
      </c>
      <c r="N637" s="16" t="s">
        <v>63</v>
      </c>
      <c r="O637" s="16" t="s">
        <v>62</v>
      </c>
      <c r="P637" s="16" t="s">
        <v>69</v>
      </c>
      <c r="Q637" s="17"/>
      <c r="R637" s="19" t="s">
        <v>9622</v>
      </c>
      <c r="S637" s="19" t="s">
        <v>9591</v>
      </c>
      <c r="T637" s="19" t="s">
        <v>8512</v>
      </c>
      <c r="U637" s="19" t="s">
        <v>9393</v>
      </c>
      <c r="V637" s="19" t="s">
        <v>8501</v>
      </c>
      <c r="W637" s="4"/>
      <c r="AI637" s="4"/>
      <c r="AJ637" s="4"/>
      <c r="AK637" s="4"/>
    </row>
    <row r="638" spans="1:37" x14ac:dyDescent="0.2">
      <c r="A638" s="16" t="s">
        <v>4574</v>
      </c>
      <c r="B638" s="17" t="str">
        <f>VLOOKUP(Table36[[#This Row],[Full Name]], [1]!all_people5[#Data], 53, 0)</f>
        <v>Lattimore</v>
      </c>
      <c r="C638" s="18" t="s">
        <v>4575</v>
      </c>
      <c r="D638" s="18" t="s">
        <v>4576</v>
      </c>
      <c r="E638" s="18" t="s">
        <v>350</v>
      </c>
      <c r="F638" s="18" t="s">
        <v>64</v>
      </c>
      <c r="G638" s="18"/>
      <c r="H638" s="18"/>
      <c r="I638" s="17"/>
      <c r="J638" s="18" t="s">
        <v>1401</v>
      </c>
      <c r="K638" s="18" t="str">
        <f>VLOOKUP(Table36[[#This Row],[Works for Corrected Majority]],[1]!Table1[#Data],2,0)</f>
        <v>476549145</v>
      </c>
      <c r="L638" s="18" t="s">
        <v>9589</v>
      </c>
      <c r="M638" s="17" t="str">
        <f>VLOOKUP(Table36[[#This Row],[Works for Group -OLD]], [1]!all_groups[#All], 2, 0)</f>
        <v>476549145</v>
      </c>
      <c r="N638" s="16" t="s">
        <v>63</v>
      </c>
      <c r="O638" s="16" t="s">
        <v>62</v>
      </c>
      <c r="P638" s="16" t="s">
        <v>69</v>
      </c>
      <c r="Q638" s="17"/>
      <c r="R638" s="19" t="s">
        <v>9623</v>
      </c>
      <c r="S638" s="19" t="s">
        <v>9591</v>
      </c>
      <c r="T638" s="19" t="s">
        <v>8512</v>
      </c>
      <c r="U638" s="19" t="s">
        <v>8578</v>
      </c>
      <c r="V638" s="19" t="s">
        <v>8501</v>
      </c>
      <c r="W638" s="4"/>
      <c r="AI638" s="4"/>
      <c r="AJ638" s="4"/>
      <c r="AK638" s="4"/>
    </row>
    <row r="639" spans="1:37" x14ac:dyDescent="0.2">
      <c r="A639" s="16" t="s">
        <v>5111</v>
      </c>
      <c r="B639" s="17" t="str">
        <f>VLOOKUP(Table36[[#This Row],[Full Name]], [1]!all_people5[#Data], 53, 0)</f>
        <v>Previte</v>
      </c>
      <c r="C639" s="18" t="s">
        <v>5112</v>
      </c>
      <c r="D639" s="18" t="s">
        <v>5113</v>
      </c>
      <c r="E639" s="18" t="s">
        <v>5114</v>
      </c>
      <c r="F639" s="18" t="s">
        <v>64</v>
      </c>
      <c r="G639" s="18"/>
      <c r="H639" s="18"/>
      <c r="I639" s="17"/>
      <c r="J639" s="18" t="s">
        <v>4329</v>
      </c>
      <c r="K639" s="18" t="str">
        <f>VLOOKUP(Table36[[#This Row],[Works for Corrected Majority]],[1]!Table1[#Data],2,0)</f>
        <v>476549148</v>
      </c>
      <c r="L639" s="18" t="s">
        <v>1054</v>
      </c>
      <c r="M639" s="17" t="str">
        <f>VLOOKUP(Table36[[#This Row],[Works for Group -OLD]], [1]!all_groups[#All], 2, 0)</f>
        <v>476549341</v>
      </c>
      <c r="N639" s="16" t="s">
        <v>63</v>
      </c>
      <c r="O639" s="16" t="s">
        <v>62</v>
      </c>
      <c r="P639" s="16" t="s">
        <v>69</v>
      </c>
      <c r="Q639" s="17"/>
      <c r="R639" s="19" t="s">
        <v>9624</v>
      </c>
      <c r="S639" s="19" t="s">
        <v>9625</v>
      </c>
      <c r="T639" s="19" t="s">
        <v>8512</v>
      </c>
      <c r="U639" s="19" t="s">
        <v>9626</v>
      </c>
      <c r="V639" s="19" t="s">
        <v>8501</v>
      </c>
      <c r="W639" s="4"/>
      <c r="AI639" s="4"/>
      <c r="AJ639" s="4"/>
      <c r="AK639" s="4"/>
    </row>
    <row r="640" spans="1:37" x14ac:dyDescent="0.2">
      <c r="A640" s="16" t="s">
        <v>4341</v>
      </c>
      <c r="B640" s="17" t="str">
        <f>VLOOKUP(Table36[[#This Row],[Full Name]], [1]!all_people5[#Data], 53, 0)</f>
        <v>Patience</v>
      </c>
      <c r="C640" s="18" t="s">
        <v>4342</v>
      </c>
      <c r="D640" s="18" t="s">
        <v>4343</v>
      </c>
      <c r="E640" s="18" t="s">
        <v>4344</v>
      </c>
      <c r="F640" s="18" t="s">
        <v>64</v>
      </c>
      <c r="G640" s="18"/>
      <c r="H640" s="18"/>
      <c r="I640" s="17"/>
      <c r="J640" s="18" t="s">
        <v>4329</v>
      </c>
      <c r="K640" s="18" t="str">
        <f>VLOOKUP(Table36[[#This Row],[Works for Corrected Majority]],[1]!Table1[#Data],2,0)</f>
        <v>476549148</v>
      </c>
      <c r="L640" s="18" t="s">
        <v>1054</v>
      </c>
      <c r="M640" s="17" t="str">
        <f>VLOOKUP(Table36[[#This Row],[Works for Group -OLD]], [1]!all_groups[#All], 2, 0)</f>
        <v>476549341</v>
      </c>
      <c r="N640" s="16" t="s">
        <v>63</v>
      </c>
      <c r="O640" s="16" t="s">
        <v>62</v>
      </c>
      <c r="P640" s="16" t="s">
        <v>69</v>
      </c>
      <c r="Q640" s="17"/>
      <c r="R640" s="19" t="s">
        <v>9627</v>
      </c>
      <c r="S640" s="19" t="s">
        <v>9625</v>
      </c>
      <c r="T640" s="19" t="s">
        <v>8512</v>
      </c>
      <c r="U640" s="19" t="s">
        <v>9628</v>
      </c>
      <c r="V640" s="19" t="s">
        <v>8501</v>
      </c>
      <c r="W640" s="4"/>
      <c r="AI640" s="4"/>
      <c r="AJ640" s="4"/>
      <c r="AK640" s="4"/>
    </row>
    <row r="641" spans="1:37" x14ac:dyDescent="0.2">
      <c r="A641" s="16" t="s">
        <v>4330</v>
      </c>
      <c r="B641" s="17" t="str">
        <f>VLOOKUP(Table36[[#This Row],[Full Name]], [1]!all_people5[#Data], 53, 0)</f>
        <v>Conway</v>
      </c>
      <c r="C641" s="18" t="s">
        <v>171</v>
      </c>
      <c r="D641" s="18" t="s">
        <v>4331</v>
      </c>
      <c r="E641" s="18" t="s">
        <v>4332</v>
      </c>
      <c r="F641" s="18" t="s">
        <v>64</v>
      </c>
      <c r="G641" s="18"/>
      <c r="H641" s="18"/>
      <c r="I641" s="17"/>
      <c r="J641" s="18" t="s">
        <v>4329</v>
      </c>
      <c r="K641" s="18" t="str">
        <f>VLOOKUP(Table36[[#This Row],[Works for Corrected Majority]],[1]!Table1[#Data],2,0)</f>
        <v>476549148</v>
      </c>
      <c r="L641" s="18" t="s">
        <v>1054</v>
      </c>
      <c r="M641" s="17" t="str">
        <f>VLOOKUP(Table36[[#This Row],[Works for Group -OLD]], [1]!all_groups[#All], 2, 0)</f>
        <v>476549341</v>
      </c>
      <c r="N641" s="16" t="s">
        <v>63</v>
      </c>
      <c r="O641" s="16" t="s">
        <v>62</v>
      </c>
      <c r="P641" s="16" t="s">
        <v>69</v>
      </c>
      <c r="Q641" s="17"/>
      <c r="R641" s="19" t="s">
        <v>9629</v>
      </c>
      <c r="S641" s="19" t="s">
        <v>9625</v>
      </c>
      <c r="T641" s="19" t="s">
        <v>8512</v>
      </c>
      <c r="U641" s="19" t="s">
        <v>9630</v>
      </c>
      <c r="V641" s="19" t="s">
        <v>8501</v>
      </c>
      <c r="W641" s="4"/>
      <c r="AI641" s="4"/>
      <c r="AJ641" s="4"/>
      <c r="AK641" s="4"/>
    </row>
    <row r="642" spans="1:37" x14ac:dyDescent="0.2">
      <c r="A642" s="16" t="s">
        <v>5256</v>
      </c>
      <c r="B642" s="17" t="str">
        <f>VLOOKUP(Table36[[#This Row],[Full Name]], [1]!all_people5[#Data], 53, 0)</f>
        <v>Mooney</v>
      </c>
      <c r="C642" s="18" t="s">
        <v>5257</v>
      </c>
      <c r="D642" s="18" t="s">
        <v>5258</v>
      </c>
      <c r="E642" s="18" t="s">
        <v>1235</v>
      </c>
      <c r="F642" s="18" t="s">
        <v>64</v>
      </c>
      <c r="G642" s="18"/>
      <c r="H642" s="18"/>
      <c r="I642" s="17"/>
      <c r="J642" s="18" t="s">
        <v>4329</v>
      </c>
      <c r="K642" s="18" t="str">
        <f>VLOOKUP(Table36[[#This Row],[Works for Corrected Majority]],[1]!Table1[#Data],2,0)</f>
        <v>476549148</v>
      </c>
      <c r="L642" s="18" t="s">
        <v>1054</v>
      </c>
      <c r="M642" s="17" t="str">
        <f>VLOOKUP(Table36[[#This Row],[Works for Group -OLD]], [1]!all_groups[#All], 2, 0)</f>
        <v>476549341</v>
      </c>
      <c r="N642" s="16" t="s">
        <v>63</v>
      </c>
      <c r="O642" s="16" t="s">
        <v>62</v>
      </c>
      <c r="P642" s="16" t="s">
        <v>69</v>
      </c>
      <c r="Q642" s="17"/>
      <c r="R642" s="19" t="s">
        <v>9631</v>
      </c>
      <c r="S642" s="19" t="s">
        <v>9625</v>
      </c>
      <c r="T642" s="19" t="s">
        <v>8512</v>
      </c>
      <c r="U642" s="19" t="s">
        <v>8759</v>
      </c>
      <c r="V642" s="19" t="s">
        <v>8501</v>
      </c>
      <c r="W642" s="4"/>
      <c r="AI642" s="4"/>
      <c r="AJ642" s="4"/>
      <c r="AK642" s="4"/>
    </row>
    <row r="643" spans="1:37" x14ac:dyDescent="0.2">
      <c r="A643" s="16" t="s">
        <v>5474</v>
      </c>
      <c r="B643" s="17" t="str">
        <f>VLOOKUP(Table36[[#This Row],[Full Name]], [1]!all_people5[#Data], 53, 0)</f>
        <v>Reif</v>
      </c>
      <c r="C643" s="18" t="s">
        <v>5475</v>
      </c>
      <c r="D643" s="18" t="s">
        <v>5476</v>
      </c>
      <c r="E643" s="18" t="s">
        <v>5477</v>
      </c>
      <c r="F643" s="18" t="s">
        <v>64</v>
      </c>
      <c r="G643" s="18"/>
      <c r="H643" s="18"/>
      <c r="I643" s="17"/>
      <c r="J643" s="18" t="s">
        <v>4329</v>
      </c>
      <c r="K643" s="18" t="str">
        <f>VLOOKUP(Table36[[#This Row],[Works for Corrected Majority]],[1]!Table1[#Data],2,0)</f>
        <v>476549148</v>
      </c>
      <c r="L643" s="18" t="s">
        <v>1054</v>
      </c>
      <c r="M643" s="17" t="str">
        <f>VLOOKUP(Table36[[#This Row],[Works for Group -OLD]], [1]!all_groups[#All], 2, 0)</f>
        <v>476549341</v>
      </c>
      <c r="N643" s="16" t="s">
        <v>63</v>
      </c>
      <c r="O643" s="16" t="s">
        <v>62</v>
      </c>
      <c r="P643" s="16" t="s">
        <v>69</v>
      </c>
      <c r="Q643" s="17"/>
      <c r="R643" s="19" t="s">
        <v>9632</v>
      </c>
      <c r="S643" s="19" t="s">
        <v>9625</v>
      </c>
      <c r="T643" s="19" t="s">
        <v>8512</v>
      </c>
      <c r="U643" s="19" t="s">
        <v>9633</v>
      </c>
      <c r="V643" s="19" t="s">
        <v>8501</v>
      </c>
      <c r="W643" s="4"/>
      <c r="AI643" s="4"/>
      <c r="AJ643" s="4"/>
      <c r="AK643" s="4"/>
    </row>
    <row r="644" spans="1:37" x14ac:dyDescent="0.2">
      <c r="A644" s="16" t="s">
        <v>5007</v>
      </c>
      <c r="B644" s="17" t="str">
        <f>VLOOKUP(Table36[[#This Row],[Full Name]], [1]!all_people5[#Data], 53, 0)</f>
        <v>Mackinnon</v>
      </c>
      <c r="C644" s="18" t="s">
        <v>5008</v>
      </c>
      <c r="D644" s="18" t="s">
        <v>5009</v>
      </c>
      <c r="E644" s="18" t="s">
        <v>5010</v>
      </c>
      <c r="F644" s="18" t="s">
        <v>64</v>
      </c>
      <c r="G644" s="18"/>
      <c r="H644" s="18"/>
      <c r="I644" s="17"/>
      <c r="J644" s="18" t="s">
        <v>4329</v>
      </c>
      <c r="K644" s="18" t="str">
        <f>VLOOKUP(Table36[[#This Row],[Works for Corrected Majority]],[1]!Table1[#Data],2,0)</f>
        <v>476549148</v>
      </c>
      <c r="L644" s="18" t="s">
        <v>1054</v>
      </c>
      <c r="M644" s="17" t="str">
        <f>VLOOKUP(Table36[[#This Row],[Works for Group -OLD]], [1]!all_groups[#All], 2, 0)</f>
        <v>476549341</v>
      </c>
      <c r="N644" s="16" t="s">
        <v>63</v>
      </c>
      <c r="O644" s="16" t="s">
        <v>62</v>
      </c>
      <c r="P644" s="16" t="s">
        <v>69</v>
      </c>
      <c r="Q644" s="17"/>
      <c r="R644" s="19" t="s">
        <v>9634</v>
      </c>
      <c r="S644" s="19" t="s">
        <v>9625</v>
      </c>
      <c r="T644" s="19" t="s">
        <v>8512</v>
      </c>
      <c r="U644" s="19" t="s">
        <v>9635</v>
      </c>
      <c r="V644" s="19" t="s">
        <v>8501</v>
      </c>
      <c r="W644" s="4"/>
      <c r="AI644" s="4"/>
      <c r="AJ644" s="4"/>
      <c r="AK644" s="4"/>
    </row>
    <row r="645" spans="1:37" x14ac:dyDescent="0.2">
      <c r="A645" s="16" t="s">
        <v>4274</v>
      </c>
      <c r="B645" s="17" t="str">
        <f>VLOOKUP(Table36[[#This Row],[Full Name]], [1]!all_people5[#Data], 53, 0)</f>
        <v>Ciampoli</v>
      </c>
      <c r="C645" s="18" t="s">
        <v>4275</v>
      </c>
      <c r="D645" s="18" t="s">
        <v>2192</v>
      </c>
      <c r="E645" s="18" t="s">
        <v>375</v>
      </c>
      <c r="F645" s="18" t="s">
        <v>64</v>
      </c>
      <c r="G645" s="18"/>
      <c r="H645" s="18"/>
      <c r="I645" s="17"/>
      <c r="J645" s="18" t="s">
        <v>4273</v>
      </c>
      <c r="K645" s="18" t="str">
        <f>VLOOKUP(Table36[[#This Row],[Works for Corrected Majority]],[1]!Table1[#Data],2,0)</f>
        <v>476549151</v>
      </c>
      <c r="L645" s="18" t="s">
        <v>9636</v>
      </c>
      <c r="M645" s="17" t="str">
        <f>VLOOKUP(Table36[[#This Row],[Works for Group -OLD]], [1]!all_groups[#All], 2, 0)</f>
        <v>476549151</v>
      </c>
      <c r="N645" s="16" t="s">
        <v>63</v>
      </c>
      <c r="O645" s="16" t="s">
        <v>62</v>
      </c>
      <c r="P645" s="16" t="s">
        <v>69</v>
      </c>
      <c r="Q645" s="17"/>
      <c r="R645" s="19" t="s">
        <v>9637</v>
      </c>
      <c r="S645" s="19" t="s">
        <v>9638</v>
      </c>
      <c r="T645" s="19" t="s">
        <v>8512</v>
      </c>
      <c r="U645" s="19" t="s">
        <v>8544</v>
      </c>
      <c r="V645" s="19" t="s">
        <v>8501</v>
      </c>
      <c r="W645" s="4"/>
      <c r="AI645" s="4"/>
      <c r="AJ645" s="4"/>
      <c r="AK645" s="4"/>
    </row>
    <row r="646" spans="1:37" x14ac:dyDescent="0.2">
      <c r="A646" s="16" t="s">
        <v>4257</v>
      </c>
      <c r="B646" s="17" t="str">
        <f>VLOOKUP(Table36[[#This Row],[Full Name]], [1]!all_people5[#Data], 53, 0)</f>
        <v>Holzer</v>
      </c>
      <c r="C646" s="18" t="s">
        <v>1022</v>
      </c>
      <c r="D646" s="18" t="s">
        <v>4258</v>
      </c>
      <c r="E646" s="18" t="s">
        <v>440</v>
      </c>
      <c r="F646" s="18" t="s">
        <v>64</v>
      </c>
      <c r="G646" s="18"/>
      <c r="H646" s="18"/>
      <c r="I646" s="17"/>
      <c r="J646" s="18" t="s">
        <v>378</v>
      </c>
      <c r="K646" s="18" t="str">
        <f>VLOOKUP(Table36[[#This Row],[Works for Corrected Majority]],[1]!Table1[#Data],2,0)</f>
        <v>476549154</v>
      </c>
      <c r="L646" s="18" t="s">
        <v>9639</v>
      </c>
      <c r="M646" s="17" t="str">
        <f>VLOOKUP(Table36[[#This Row],[Works for Group -OLD]], [1]!all_groups[#All], 2, 0)</f>
        <v>476549154</v>
      </c>
      <c r="N646" s="16" t="s">
        <v>63</v>
      </c>
      <c r="O646" s="16" t="s">
        <v>62</v>
      </c>
      <c r="P646" s="16" t="s">
        <v>69</v>
      </c>
      <c r="Q646" s="17"/>
      <c r="R646" s="19" t="s">
        <v>9640</v>
      </c>
      <c r="S646" s="19" t="s">
        <v>9641</v>
      </c>
      <c r="T646" s="19" t="s">
        <v>8512</v>
      </c>
      <c r="U646" s="19" t="s">
        <v>8590</v>
      </c>
      <c r="V646" s="19" t="s">
        <v>8501</v>
      </c>
      <c r="W646" s="4"/>
      <c r="AI646" s="4"/>
      <c r="AJ646" s="4"/>
      <c r="AK646" s="4"/>
    </row>
    <row r="647" spans="1:37" x14ac:dyDescent="0.2">
      <c r="A647" s="16" t="s">
        <v>6279</v>
      </c>
      <c r="B647" s="17" t="str">
        <f>VLOOKUP(Table36[[#This Row],[Full Name]], [1]!all_people5[#Data], 53, 0)</f>
        <v>Mills III</v>
      </c>
      <c r="C647" s="18" t="s">
        <v>6280</v>
      </c>
      <c r="D647" s="18" t="s">
        <v>6281</v>
      </c>
      <c r="E647" s="18" t="s">
        <v>6282</v>
      </c>
      <c r="F647" s="18" t="s">
        <v>64</v>
      </c>
      <c r="G647" s="18"/>
      <c r="H647" s="18"/>
      <c r="I647" s="17"/>
      <c r="J647" s="18" t="s">
        <v>378</v>
      </c>
      <c r="K647" s="18" t="str">
        <f>VLOOKUP(Table36[[#This Row],[Works for Corrected Majority]],[1]!Table1[#Data],2,0)</f>
        <v>476549154</v>
      </c>
      <c r="L647" s="18" t="s">
        <v>9639</v>
      </c>
      <c r="M647" s="17" t="str">
        <f>VLOOKUP(Table36[[#This Row],[Works for Group -OLD]], [1]!all_groups[#All], 2, 0)</f>
        <v>476549154</v>
      </c>
      <c r="N647" s="16" t="s">
        <v>63</v>
      </c>
      <c r="O647" s="16" t="s">
        <v>62</v>
      </c>
      <c r="P647" s="16" t="s">
        <v>69</v>
      </c>
      <c r="Q647" s="17"/>
      <c r="R647" s="19" t="s">
        <v>9642</v>
      </c>
      <c r="S647" s="19" t="s">
        <v>9641</v>
      </c>
      <c r="T647" s="19" t="s">
        <v>9643</v>
      </c>
      <c r="U647" s="19" t="s">
        <v>9644</v>
      </c>
      <c r="V647" s="19" t="s">
        <v>8501</v>
      </c>
      <c r="W647" s="4"/>
      <c r="AI647" s="4"/>
      <c r="AJ647" s="4"/>
      <c r="AK647" s="4"/>
    </row>
    <row r="648" spans="1:37" x14ac:dyDescent="0.2">
      <c r="A648" s="16" t="s">
        <v>5875</v>
      </c>
      <c r="B648" s="17" t="str">
        <f>VLOOKUP(Table36[[#This Row],[Full Name]], [1]!all_people5[#Data], 53, 0)</f>
        <v>Reisinger</v>
      </c>
      <c r="C648" s="18" t="s">
        <v>5876</v>
      </c>
      <c r="D648" s="18" t="s">
        <v>5877</v>
      </c>
      <c r="E648" s="18" t="s">
        <v>5750</v>
      </c>
      <c r="F648" s="18" t="s">
        <v>64</v>
      </c>
      <c r="G648" s="18"/>
      <c r="H648" s="18"/>
      <c r="I648" s="17"/>
      <c r="J648" s="18" t="s">
        <v>378</v>
      </c>
      <c r="K648" s="18" t="str">
        <f>VLOOKUP(Table36[[#This Row],[Works for Corrected Majority]],[1]!Table1[#Data],2,0)</f>
        <v>476549154</v>
      </c>
      <c r="L648" s="18" t="s">
        <v>9639</v>
      </c>
      <c r="M648" s="17" t="str">
        <f>VLOOKUP(Table36[[#This Row],[Works for Group -OLD]], [1]!all_groups[#All], 2, 0)</f>
        <v>476549154</v>
      </c>
      <c r="N648" s="16" t="s">
        <v>63</v>
      </c>
      <c r="O648" s="16" t="s">
        <v>62</v>
      </c>
      <c r="P648" s="16" t="s">
        <v>69</v>
      </c>
      <c r="Q648" s="17"/>
      <c r="R648" s="19" t="s">
        <v>9645</v>
      </c>
      <c r="S648" s="19" t="s">
        <v>9641</v>
      </c>
      <c r="T648" s="19" t="s">
        <v>8512</v>
      </c>
      <c r="U648" s="19" t="s">
        <v>9068</v>
      </c>
      <c r="V648" s="19" t="s">
        <v>8501</v>
      </c>
      <c r="W648" s="4"/>
      <c r="AI648" s="4"/>
      <c r="AJ648" s="4"/>
      <c r="AK648" s="4"/>
    </row>
    <row r="649" spans="1:37" x14ac:dyDescent="0.2">
      <c r="A649" s="16" t="s">
        <v>4203</v>
      </c>
      <c r="B649" s="17" t="str">
        <f>VLOOKUP(Table36[[#This Row],[Full Name]], [1]!all_people5[#Data], 53, 0)</f>
        <v>Geed</v>
      </c>
      <c r="C649" s="18" t="s">
        <v>1539</v>
      </c>
      <c r="D649" s="18" t="s">
        <v>4204</v>
      </c>
      <c r="E649" s="18" t="s">
        <v>2104</v>
      </c>
      <c r="F649" s="18" t="s">
        <v>64</v>
      </c>
      <c r="G649" s="18"/>
      <c r="H649" s="18"/>
      <c r="I649" s="17"/>
      <c r="J649" s="18" t="s">
        <v>378</v>
      </c>
      <c r="K649" s="18" t="str">
        <f>VLOOKUP(Table36[[#This Row],[Works for Corrected Majority]],[1]!Table1[#Data],2,0)</f>
        <v>476549154</v>
      </c>
      <c r="L649" s="18" t="s">
        <v>9639</v>
      </c>
      <c r="M649" s="17" t="str">
        <f>VLOOKUP(Table36[[#This Row],[Works for Group -OLD]], [1]!all_groups[#All], 2, 0)</f>
        <v>476549154</v>
      </c>
      <c r="N649" s="16" t="s">
        <v>63</v>
      </c>
      <c r="O649" s="16" t="s">
        <v>62</v>
      </c>
      <c r="P649" s="16" t="s">
        <v>69</v>
      </c>
      <c r="Q649" s="17"/>
      <c r="R649" s="19" t="s">
        <v>9646</v>
      </c>
      <c r="S649" s="19" t="s">
        <v>9641</v>
      </c>
      <c r="T649" s="19" t="s">
        <v>9647</v>
      </c>
      <c r="U649" s="19" t="s">
        <v>8536</v>
      </c>
      <c r="V649" s="19" t="s">
        <v>8501</v>
      </c>
      <c r="W649" s="4"/>
      <c r="AI649" s="4"/>
      <c r="AJ649" s="4"/>
      <c r="AK649" s="4"/>
    </row>
    <row r="650" spans="1:37" x14ac:dyDescent="0.2">
      <c r="A650" s="16" t="s">
        <v>1485</v>
      </c>
      <c r="B650" s="17" t="str">
        <f>VLOOKUP(Table36[[#This Row],[Full Name]], [1]!all_people5[#Data], 53, 0)</f>
        <v>Carey Jr</v>
      </c>
      <c r="C650" s="18" t="s">
        <v>1212</v>
      </c>
      <c r="D650" s="18" t="s">
        <v>1486</v>
      </c>
      <c r="E650" s="18" t="s">
        <v>827</v>
      </c>
      <c r="F650" s="18" t="s">
        <v>64</v>
      </c>
      <c r="G650" s="18"/>
      <c r="H650" s="18"/>
      <c r="I650" s="17"/>
      <c r="J650" s="18" t="s">
        <v>378</v>
      </c>
      <c r="K650" s="18" t="str">
        <f>VLOOKUP(Table36[[#This Row],[Works for Corrected Majority]],[1]!Table1[#Data],2,0)</f>
        <v>476549154</v>
      </c>
      <c r="L650" s="18" t="s">
        <v>9639</v>
      </c>
      <c r="M650" s="17" t="str">
        <f>VLOOKUP(Table36[[#This Row],[Works for Group -OLD]], [1]!all_groups[#All], 2, 0)</f>
        <v>476549154</v>
      </c>
      <c r="N650" s="16" t="s">
        <v>63</v>
      </c>
      <c r="O650" s="16" t="s">
        <v>62</v>
      </c>
      <c r="P650" s="16" t="s">
        <v>69</v>
      </c>
      <c r="Q650" s="17"/>
      <c r="R650" s="19" t="s">
        <v>9648</v>
      </c>
      <c r="S650" s="19" t="s">
        <v>9641</v>
      </c>
      <c r="T650" s="19" t="s">
        <v>8512</v>
      </c>
      <c r="U650" s="19" t="s">
        <v>8709</v>
      </c>
      <c r="V650" s="19" t="s">
        <v>8501</v>
      </c>
      <c r="W650" s="4"/>
      <c r="AI650" s="4"/>
      <c r="AJ650" s="4"/>
      <c r="AK650" s="4"/>
    </row>
    <row r="651" spans="1:37" x14ac:dyDescent="0.2">
      <c r="A651" s="16" t="s">
        <v>1413</v>
      </c>
      <c r="B651" s="17" t="str">
        <f>VLOOKUP(Table36[[#This Row],[Full Name]], [1]!all_people5[#Data], 53, 0)</f>
        <v>Rydlun</v>
      </c>
      <c r="C651" s="18" t="s">
        <v>1414</v>
      </c>
      <c r="D651" s="18" t="s">
        <v>1415</v>
      </c>
      <c r="E651" s="18" t="s">
        <v>1416</v>
      </c>
      <c r="F651" s="18" t="s">
        <v>64</v>
      </c>
      <c r="G651" s="18"/>
      <c r="H651" s="18"/>
      <c r="I651" s="17"/>
      <c r="J651" s="18" t="s">
        <v>378</v>
      </c>
      <c r="K651" s="18" t="str">
        <f>VLOOKUP(Table36[[#This Row],[Works for Corrected Majority]],[1]!Table1[#Data],2,0)</f>
        <v>476549154</v>
      </c>
      <c r="L651" s="18" t="s">
        <v>9639</v>
      </c>
      <c r="M651" s="17" t="str">
        <f>VLOOKUP(Table36[[#This Row],[Works for Group -OLD]], [1]!all_groups[#All], 2, 0)</f>
        <v>476549154</v>
      </c>
      <c r="N651" s="16" t="s">
        <v>63</v>
      </c>
      <c r="O651" s="16" t="s">
        <v>62</v>
      </c>
      <c r="P651" s="16" t="s">
        <v>69</v>
      </c>
      <c r="Q651" s="17"/>
      <c r="R651" s="19" t="s">
        <v>9649</v>
      </c>
      <c r="S651" s="19" t="s">
        <v>9641</v>
      </c>
      <c r="T651" s="19" t="s">
        <v>9650</v>
      </c>
      <c r="U651" s="19" t="s">
        <v>9651</v>
      </c>
      <c r="V651" s="19" t="s">
        <v>8501</v>
      </c>
      <c r="W651" s="4"/>
      <c r="AI651" s="4"/>
      <c r="AJ651" s="4"/>
      <c r="AK651" s="4"/>
    </row>
    <row r="652" spans="1:37" x14ac:dyDescent="0.2">
      <c r="A652" s="16" t="s">
        <v>4195</v>
      </c>
      <c r="B652" s="17" t="str">
        <f>VLOOKUP(Table36[[#This Row],[Full Name]], [1]!all_people5[#Data], 53, 0)</f>
        <v>Murphy</v>
      </c>
      <c r="C652" s="18" t="s">
        <v>483</v>
      </c>
      <c r="D652" s="18" t="s">
        <v>3729</v>
      </c>
      <c r="E652" s="18" t="s">
        <v>878</v>
      </c>
      <c r="F652" s="18" t="s">
        <v>64</v>
      </c>
      <c r="G652" s="18"/>
      <c r="H652" s="18"/>
      <c r="I652" s="17"/>
      <c r="J652" s="18" t="s">
        <v>378</v>
      </c>
      <c r="K652" s="18" t="str">
        <f>VLOOKUP(Table36[[#This Row],[Works for Corrected Majority]],[1]!Table1[#Data],2,0)</f>
        <v>476549154</v>
      </c>
      <c r="L652" s="18" t="s">
        <v>9639</v>
      </c>
      <c r="M652" s="17" t="str">
        <f>VLOOKUP(Table36[[#This Row],[Works for Group -OLD]], [1]!all_groups[#All], 2, 0)</f>
        <v>476549154</v>
      </c>
      <c r="N652" s="16" t="s">
        <v>63</v>
      </c>
      <c r="O652" s="16" t="s">
        <v>62</v>
      </c>
      <c r="P652" s="16" t="s">
        <v>69</v>
      </c>
      <c r="Q652" s="17"/>
      <c r="R652" s="19" t="s">
        <v>9652</v>
      </c>
      <c r="S652" s="19" t="s">
        <v>9641</v>
      </c>
      <c r="T652" s="19" t="s">
        <v>9643</v>
      </c>
      <c r="U652" s="19" t="s">
        <v>8659</v>
      </c>
      <c r="V652" s="19" t="s">
        <v>8501</v>
      </c>
      <c r="W652" s="4"/>
      <c r="AI652" s="4"/>
      <c r="AJ652" s="4"/>
      <c r="AK652" s="4"/>
    </row>
    <row r="653" spans="1:37" x14ac:dyDescent="0.2">
      <c r="A653" s="16" t="s">
        <v>6243</v>
      </c>
      <c r="B653" s="17" t="str">
        <f>VLOOKUP(Table36[[#This Row],[Full Name]], [1]!all_people5[#Data], 53, 0)</f>
        <v>Duncan</v>
      </c>
      <c r="C653" s="18" t="s">
        <v>6244</v>
      </c>
      <c r="D653" s="18" t="s">
        <v>6245</v>
      </c>
      <c r="E653" s="18" t="s">
        <v>135</v>
      </c>
      <c r="F653" s="18" t="s">
        <v>64</v>
      </c>
      <c r="G653" s="18"/>
      <c r="H653" s="18"/>
      <c r="I653" s="17"/>
      <c r="J653" s="18" t="s">
        <v>378</v>
      </c>
      <c r="K653" s="18" t="str">
        <f>VLOOKUP(Table36[[#This Row],[Works for Corrected Majority]],[1]!Table1[#Data],2,0)</f>
        <v>476549154</v>
      </c>
      <c r="L653" s="18" t="s">
        <v>9639</v>
      </c>
      <c r="M653" s="17" t="str">
        <f>VLOOKUP(Table36[[#This Row],[Works for Group -OLD]], [1]!all_groups[#All], 2, 0)</f>
        <v>476549154</v>
      </c>
      <c r="N653" s="16" t="s">
        <v>63</v>
      </c>
      <c r="O653" s="16" t="s">
        <v>62</v>
      </c>
      <c r="P653" s="16" t="s">
        <v>69</v>
      </c>
      <c r="Q653" s="17"/>
      <c r="R653" s="19" t="s">
        <v>9653</v>
      </c>
      <c r="S653" s="19" t="s">
        <v>9641</v>
      </c>
      <c r="T653" s="19" t="s">
        <v>8512</v>
      </c>
      <c r="U653" s="19" t="s">
        <v>8625</v>
      </c>
      <c r="V653" s="19" t="s">
        <v>8501</v>
      </c>
      <c r="W653" s="4"/>
      <c r="AI653" s="4"/>
      <c r="AJ653" s="4"/>
      <c r="AK653" s="4"/>
    </row>
    <row r="654" spans="1:37" x14ac:dyDescent="0.2">
      <c r="A654" s="16" t="s">
        <v>4181</v>
      </c>
      <c r="B654" s="17" t="str">
        <f>VLOOKUP(Table36[[#This Row],[Full Name]], [1]!all_people5[#Data], 53, 0)</f>
        <v>Mcelhone</v>
      </c>
      <c r="C654" s="18" t="s">
        <v>4182</v>
      </c>
      <c r="D654" s="18" t="s">
        <v>4183</v>
      </c>
      <c r="E654" s="18" t="s">
        <v>363</v>
      </c>
      <c r="F654" s="18" t="s">
        <v>64</v>
      </c>
      <c r="G654" s="18"/>
      <c r="H654" s="18"/>
      <c r="I654" s="17"/>
      <c r="J654" s="18" t="s">
        <v>378</v>
      </c>
      <c r="K654" s="18" t="str">
        <f>VLOOKUP(Table36[[#This Row],[Works for Corrected Majority]],[1]!Table1[#Data],2,0)</f>
        <v>476549154</v>
      </c>
      <c r="L654" s="18" t="s">
        <v>9639</v>
      </c>
      <c r="M654" s="17" t="str">
        <f>VLOOKUP(Table36[[#This Row],[Works for Group -OLD]], [1]!all_groups[#All], 2, 0)</f>
        <v>476549154</v>
      </c>
      <c r="N654" s="16" t="s">
        <v>63</v>
      </c>
      <c r="O654" s="16" t="s">
        <v>62</v>
      </c>
      <c r="P654" s="16" t="s">
        <v>69</v>
      </c>
      <c r="Q654" s="17"/>
      <c r="R654" s="19" t="s">
        <v>9654</v>
      </c>
      <c r="S654" s="19" t="s">
        <v>9641</v>
      </c>
      <c r="T654" s="19" t="s">
        <v>9137</v>
      </c>
      <c r="U654" s="19" t="s">
        <v>9655</v>
      </c>
      <c r="V654" s="19" t="s">
        <v>8501</v>
      </c>
      <c r="W654" s="4"/>
      <c r="AI654" s="4"/>
      <c r="AJ654" s="4"/>
      <c r="AK654" s="4"/>
    </row>
    <row r="655" spans="1:37" x14ac:dyDescent="0.2">
      <c r="A655" s="16" t="s">
        <v>7637</v>
      </c>
      <c r="B655" s="17" t="str">
        <f>VLOOKUP(Table36[[#This Row],[Full Name]], [1]!all_people5[#Data], 53, 0)</f>
        <v>Thomas</v>
      </c>
      <c r="C655" s="18" t="s">
        <v>7638</v>
      </c>
      <c r="D655" s="18" t="s">
        <v>7639</v>
      </c>
      <c r="E655" s="18" t="s">
        <v>7640</v>
      </c>
      <c r="F655" s="18" t="s">
        <v>64</v>
      </c>
      <c r="G655" s="18"/>
      <c r="H655" s="18"/>
      <c r="I655" s="17"/>
      <c r="J655" s="18" t="s">
        <v>378</v>
      </c>
      <c r="K655" s="18" t="str">
        <f>VLOOKUP(Table36[[#This Row],[Works for Corrected Majority]],[1]!Table1[#Data],2,0)</f>
        <v>476549154</v>
      </c>
      <c r="L655" s="18" t="s">
        <v>9639</v>
      </c>
      <c r="M655" s="17" t="str">
        <f>VLOOKUP(Table36[[#This Row],[Works for Group -OLD]], [1]!all_groups[#All], 2, 0)</f>
        <v>476549154</v>
      </c>
      <c r="N655" s="16" t="s">
        <v>63</v>
      </c>
      <c r="O655" s="16" t="s">
        <v>62</v>
      </c>
      <c r="P655" s="16" t="s">
        <v>69</v>
      </c>
      <c r="Q655" s="17"/>
      <c r="R655" s="19" t="s">
        <v>9656</v>
      </c>
      <c r="S655" s="19" t="s">
        <v>9641</v>
      </c>
      <c r="T655" s="19" t="s">
        <v>9657</v>
      </c>
      <c r="U655" s="19" t="s">
        <v>9658</v>
      </c>
      <c r="V655" s="19" t="s">
        <v>8501</v>
      </c>
      <c r="W655" s="4"/>
      <c r="AI655" s="4"/>
      <c r="AJ655" s="4"/>
      <c r="AK655" s="4"/>
    </row>
    <row r="656" spans="1:37" x14ac:dyDescent="0.2">
      <c r="A656" s="16" t="s">
        <v>4077</v>
      </c>
      <c r="B656" s="17" t="str">
        <f>VLOOKUP(Table36[[#This Row],[Full Name]], [1]!all_people5[#Data], 53, 0)</f>
        <v>Mcclelland</v>
      </c>
      <c r="C656" s="18" t="s">
        <v>4078</v>
      </c>
      <c r="D656" s="18" t="s">
        <v>4079</v>
      </c>
      <c r="E656" s="18" t="s">
        <v>2070</v>
      </c>
      <c r="F656" s="18" t="s">
        <v>64</v>
      </c>
      <c r="G656" s="18"/>
      <c r="H656" s="18"/>
      <c r="I656" s="17"/>
      <c r="J656" s="18" t="s">
        <v>378</v>
      </c>
      <c r="K656" s="18" t="str">
        <f>VLOOKUP(Table36[[#This Row],[Works for Corrected Majority]],[1]!Table1[#Data],2,0)</f>
        <v>476549154</v>
      </c>
      <c r="L656" s="18" t="s">
        <v>9639</v>
      </c>
      <c r="M656" s="17" t="str">
        <f>VLOOKUP(Table36[[#This Row],[Works for Group -OLD]], [1]!all_groups[#All], 2, 0)</f>
        <v>476549154</v>
      </c>
      <c r="N656" s="16" t="s">
        <v>63</v>
      </c>
      <c r="O656" s="16" t="s">
        <v>62</v>
      </c>
      <c r="P656" s="16" t="s">
        <v>69</v>
      </c>
      <c r="Q656" s="17"/>
      <c r="R656" s="19" t="s">
        <v>9659</v>
      </c>
      <c r="S656" s="19" t="s">
        <v>9641</v>
      </c>
      <c r="T656" s="19" t="s">
        <v>8959</v>
      </c>
      <c r="U656" s="19" t="s">
        <v>8818</v>
      </c>
      <c r="V656" s="19" t="s">
        <v>8501</v>
      </c>
      <c r="W656" s="4"/>
      <c r="AI656" s="4"/>
      <c r="AJ656" s="4"/>
      <c r="AK656" s="4"/>
    </row>
    <row r="657" spans="1:37" x14ac:dyDescent="0.2">
      <c r="A657" s="16" t="s">
        <v>6971</v>
      </c>
      <c r="B657" s="17" t="str">
        <f>VLOOKUP(Table36[[#This Row],[Full Name]], [1]!all_people5[#Data], 53, 0)</f>
        <v>Williams</v>
      </c>
      <c r="C657" s="18" t="s">
        <v>3492</v>
      </c>
      <c r="D657" s="18" t="s">
        <v>75</v>
      </c>
      <c r="E657" s="18" t="s">
        <v>3916</v>
      </c>
      <c r="F657" s="18" t="s">
        <v>64</v>
      </c>
      <c r="G657" s="18"/>
      <c r="H657" s="18"/>
      <c r="I657" s="17"/>
      <c r="J657" s="18" t="s">
        <v>378</v>
      </c>
      <c r="K657" s="18" t="str">
        <f>VLOOKUP(Table36[[#This Row],[Works for Corrected Majority]],[1]!Table1[#Data],2,0)</f>
        <v>476549154</v>
      </c>
      <c r="L657" s="18" t="s">
        <v>9639</v>
      </c>
      <c r="M657" s="17" t="str">
        <f>VLOOKUP(Table36[[#This Row],[Works for Group -OLD]], [1]!all_groups[#All], 2, 0)</f>
        <v>476549154</v>
      </c>
      <c r="N657" s="16" t="s">
        <v>63</v>
      </c>
      <c r="O657" s="16" t="s">
        <v>62</v>
      </c>
      <c r="P657" s="16" t="s">
        <v>69</v>
      </c>
      <c r="Q657" s="17"/>
      <c r="R657" s="19" t="s">
        <v>9660</v>
      </c>
      <c r="S657" s="19" t="s">
        <v>9641</v>
      </c>
      <c r="T657" s="19" t="s">
        <v>8813</v>
      </c>
      <c r="U657" s="19" t="s">
        <v>9661</v>
      </c>
      <c r="V657" s="19" t="s">
        <v>8501</v>
      </c>
      <c r="W657" s="4"/>
      <c r="AI657" s="4"/>
      <c r="AJ657" s="4"/>
      <c r="AK657" s="4"/>
    </row>
    <row r="658" spans="1:37" x14ac:dyDescent="0.2">
      <c r="A658" s="16" t="s">
        <v>2190</v>
      </c>
      <c r="B658" s="17" t="str">
        <f>VLOOKUP(Table36[[#This Row],[Full Name]], [1]!all_people5[#Data], 53, 0)</f>
        <v>Ciampoli</v>
      </c>
      <c r="C658" s="18" t="s">
        <v>2191</v>
      </c>
      <c r="D658" s="18" t="s">
        <v>2192</v>
      </c>
      <c r="E658" s="18" t="s">
        <v>957</v>
      </c>
      <c r="F658" s="18" t="s">
        <v>64</v>
      </c>
      <c r="G658" s="18"/>
      <c r="H658" s="18"/>
      <c r="I658" s="17"/>
      <c r="J658" s="18" t="s">
        <v>378</v>
      </c>
      <c r="K658" s="18" t="str">
        <f>VLOOKUP(Table36[[#This Row],[Works for Corrected Majority]],[1]!Table1[#Data],2,0)</f>
        <v>476549154</v>
      </c>
      <c r="L658" s="18" t="s">
        <v>9639</v>
      </c>
      <c r="M658" s="17" t="str">
        <f>VLOOKUP(Table36[[#This Row],[Works for Group -OLD]], [1]!all_groups[#All], 2, 0)</f>
        <v>476549154</v>
      </c>
      <c r="N658" s="16" t="s">
        <v>63</v>
      </c>
      <c r="O658" s="16" t="s">
        <v>62</v>
      </c>
      <c r="P658" s="16" t="s">
        <v>69</v>
      </c>
      <c r="Q658" s="17"/>
      <c r="R658" s="19" t="s">
        <v>9662</v>
      </c>
      <c r="S658" s="19" t="s">
        <v>9641</v>
      </c>
      <c r="T658" s="19" t="s">
        <v>8512</v>
      </c>
      <c r="U658" s="19" t="s">
        <v>8630</v>
      </c>
      <c r="V658" s="19" t="s">
        <v>8501</v>
      </c>
      <c r="W658" s="4"/>
      <c r="AI658" s="4"/>
      <c r="AJ658" s="4"/>
      <c r="AK658" s="4"/>
    </row>
    <row r="659" spans="1:37" x14ac:dyDescent="0.2">
      <c r="A659" s="16" t="s">
        <v>4067</v>
      </c>
      <c r="B659" s="17" t="str">
        <f>VLOOKUP(Table36[[#This Row],[Full Name]], [1]!all_people5[#Data], 53, 0)</f>
        <v>Garcia-oliva</v>
      </c>
      <c r="C659" s="18" t="s">
        <v>4068</v>
      </c>
      <c r="D659" s="18" t="s">
        <v>4069</v>
      </c>
      <c r="E659" s="18" t="s">
        <v>434</v>
      </c>
      <c r="F659" s="18" t="s">
        <v>64</v>
      </c>
      <c r="G659" s="18"/>
      <c r="H659" s="18"/>
      <c r="I659" s="17"/>
      <c r="J659" s="18" t="s">
        <v>378</v>
      </c>
      <c r="K659" s="18" t="str">
        <f>VLOOKUP(Table36[[#This Row],[Works for Corrected Majority]],[1]!Table1[#Data],2,0)</f>
        <v>476549154</v>
      </c>
      <c r="L659" s="18" t="s">
        <v>9639</v>
      </c>
      <c r="M659" s="17" t="str">
        <f>VLOOKUP(Table36[[#This Row],[Works for Group -OLD]], [1]!all_groups[#All], 2, 0)</f>
        <v>476549154</v>
      </c>
      <c r="N659" s="16" t="s">
        <v>63</v>
      </c>
      <c r="O659" s="16" t="s">
        <v>62</v>
      </c>
      <c r="P659" s="16" t="s">
        <v>69</v>
      </c>
      <c r="Q659" s="17"/>
      <c r="R659" s="19" t="s">
        <v>9663</v>
      </c>
      <c r="S659" s="19" t="s">
        <v>9641</v>
      </c>
      <c r="T659" s="19" t="s">
        <v>8509</v>
      </c>
      <c r="U659" s="19" t="s">
        <v>8515</v>
      </c>
      <c r="V659" s="19" t="s">
        <v>8501</v>
      </c>
      <c r="W659" s="4"/>
      <c r="AI659" s="4"/>
      <c r="AJ659" s="4"/>
      <c r="AK659" s="4"/>
    </row>
    <row r="660" spans="1:37" x14ac:dyDescent="0.2">
      <c r="A660" s="16" t="s">
        <v>1509</v>
      </c>
      <c r="B660" s="17" t="str">
        <f>VLOOKUP(Table36[[#This Row],[Full Name]], [1]!all_people5[#Data], 53, 0)</f>
        <v>Angilletta</v>
      </c>
      <c r="C660" s="18" t="s">
        <v>1164</v>
      </c>
      <c r="D660" s="18" t="s">
        <v>1510</v>
      </c>
      <c r="E660" s="18" t="s">
        <v>521</v>
      </c>
      <c r="F660" s="18" t="s">
        <v>64</v>
      </c>
      <c r="G660" s="18"/>
      <c r="H660" s="18"/>
      <c r="I660" s="17"/>
      <c r="J660" s="18" t="s">
        <v>378</v>
      </c>
      <c r="K660" s="18" t="str">
        <f>VLOOKUP(Table36[[#This Row],[Works for Corrected Majority]],[1]!Table1[#Data],2,0)</f>
        <v>476549154</v>
      </c>
      <c r="L660" s="18" t="s">
        <v>9639</v>
      </c>
      <c r="M660" s="17" t="str">
        <f>VLOOKUP(Table36[[#This Row],[Works for Group -OLD]], [1]!all_groups[#All], 2, 0)</f>
        <v>476549154</v>
      </c>
      <c r="N660" s="16" t="s">
        <v>63</v>
      </c>
      <c r="O660" s="16" t="s">
        <v>62</v>
      </c>
      <c r="P660" s="16" t="s">
        <v>69</v>
      </c>
      <c r="Q660" s="17"/>
      <c r="R660" s="19" t="s">
        <v>9664</v>
      </c>
      <c r="S660" s="19" t="s">
        <v>9641</v>
      </c>
      <c r="T660" s="19" t="s">
        <v>9650</v>
      </c>
      <c r="U660" s="19" t="s">
        <v>8507</v>
      </c>
      <c r="V660" s="19" t="s">
        <v>8501</v>
      </c>
      <c r="W660" s="4"/>
      <c r="AI660" s="4"/>
      <c r="AJ660" s="4"/>
      <c r="AK660" s="4"/>
    </row>
    <row r="661" spans="1:37" x14ac:dyDescent="0.2">
      <c r="A661" s="16" t="s">
        <v>4059</v>
      </c>
      <c r="B661" s="17" t="str">
        <f>VLOOKUP(Table36[[#This Row],[Full Name]], [1]!all_people5[#Data], 53, 0)</f>
        <v>Schreiner</v>
      </c>
      <c r="C661" s="18" t="s">
        <v>1843</v>
      </c>
      <c r="D661" s="18" t="s">
        <v>4060</v>
      </c>
      <c r="E661" s="18" t="s">
        <v>521</v>
      </c>
      <c r="F661" s="18" t="s">
        <v>64</v>
      </c>
      <c r="G661" s="18"/>
      <c r="H661" s="18"/>
      <c r="I661" s="17"/>
      <c r="J661" s="18" t="s">
        <v>378</v>
      </c>
      <c r="K661" s="18" t="str">
        <f>VLOOKUP(Table36[[#This Row],[Works for Corrected Majority]],[1]!Table1[#Data],2,0)</f>
        <v>476549154</v>
      </c>
      <c r="L661" s="18" t="s">
        <v>9639</v>
      </c>
      <c r="M661" s="17" t="str">
        <f>VLOOKUP(Table36[[#This Row],[Works for Group -OLD]], [1]!all_groups[#All], 2, 0)</f>
        <v>476549154</v>
      </c>
      <c r="N661" s="16" t="s">
        <v>63</v>
      </c>
      <c r="O661" s="16" t="s">
        <v>62</v>
      </c>
      <c r="P661" s="16" t="s">
        <v>69</v>
      </c>
      <c r="Q661" s="17"/>
      <c r="R661" s="19" t="s">
        <v>9665</v>
      </c>
      <c r="S661" s="19" t="s">
        <v>9641</v>
      </c>
      <c r="T661" s="19" t="s">
        <v>9643</v>
      </c>
      <c r="U661" s="19" t="s">
        <v>8507</v>
      </c>
      <c r="V661" s="19" t="s">
        <v>8501</v>
      </c>
      <c r="W661" s="4"/>
      <c r="AI661" s="4"/>
      <c r="AJ661" s="4"/>
      <c r="AK661" s="4"/>
    </row>
    <row r="662" spans="1:37" x14ac:dyDescent="0.2">
      <c r="A662" s="16" t="s">
        <v>5820</v>
      </c>
      <c r="B662" s="17" t="str">
        <f>VLOOKUP(Table36[[#This Row],[Full Name]], [1]!all_people5[#Data], 53, 0)</f>
        <v>King</v>
      </c>
      <c r="C662" s="18" t="s">
        <v>592</v>
      </c>
      <c r="D662" s="18" t="s">
        <v>3699</v>
      </c>
      <c r="E662" s="18" t="s">
        <v>350</v>
      </c>
      <c r="F662" s="18" t="s">
        <v>64</v>
      </c>
      <c r="G662" s="18"/>
      <c r="H662" s="18"/>
      <c r="I662" s="17"/>
      <c r="J662" s="18" t="s">
        <v>378</v>
      </c>
      <c r="K662" s="18" t="str">
        <f>VLOOKUP(Table36[[#This Row],[Works for Corrected Majority]],[1]!Table1[#Data],2,0)</f>
        <v>476549154</v>
      </c>
      <c r="L662" s="18" t="s">
        <v>9639</v>
      </c>
      <c r="M662" s="17" t="str">
        <f>VLOOKUP(Table36[[#This Row],[Works for Group -OLD]], [1]!all_groups[#All], 2, 0)</f>
        <v>476549154</v>
      </c>
      <c r="N662" s="16" t="s">
        <v>63</v>
      </c>
      <c r="O662" s="16" t="s">
        <v>62</v>
      </c>
      <c r="P662" s="16" t="s">
        <v>69</v>
      </c>
      <c r="Q662" s="17"/>
      <c r="R662" s="19" t="s">
        <v>9666</v>
      </c>
      <c r="S662" s="19" t="s">
        <v>9641</v>
      </c>
      <c r="T662" s="19" t="s">
        <v>8512</v>
      </c>
      <c r="U662" s="19" t="s">
        <v>8578</v>
      </c>
      <c r="V662" s="19" t="s">
        <v>8501</v>
      </c>
      <c r="W662" s="4"/>
      <c r="AI662" s="4"/>
      <c r="AJ662" s="4"/>
      <c r="AK662" s="4"/>
    </row>
    <row r="663" spans="1:37" x14ac:dyDescent="0.2">
      <c r="A663" s="16" t="s">
        <v>4016</v>
      </c>
      <c r="B663" s="17" t="str">
        <f>VLOOKUP(Table36[[#This Row],[Full Name]], [1]!all_people5[#Data], 53, 0)</f>
        <v>Agui</v>
      </c>
      <c r="C663" s="18" t="s">
        <v>4017</v>
      </c>
      <c r="D663" s="18" t="s">
        <v>4018</v>
      </c>
      <c r="E663" s="18" t="s">
        <v>4019</v>
      </c>
      <c r="F663" s="18" t="s">
        <v>64</v>
      </c>
      <c r="G663" s="18"/>
      <c r="H663" s="18"/>
      <c r="I663" s="17"/>
      <c r="J663" s="18" t="s">
        <v>378</v>
      </c>
      <c r="K663" s="18" t="str">
        <f>VLOOKUP(Table36[[#This Row],[Works for Corrected Majority]],[1]!Table1[#Data],2,0)</f>
        <v>476549154</v>
      </c>
      <c r="L663" s="18" t="s">
        <v>9639</v>
      </c>
      <c r="M663" s="17" t="str">
        <f>VLOOKUP(Table36[[#This Row],[Works for Group -OLD]], [1]!all_groups[#All], 2, 0)</f>
        <v>476549154</v>
      </c>
      <c r="N663" s="16" t="s">
        <v>63</v>
      </c>
      <c r="O663" s="16" t="s">
        <v>62</v>
      </c>
      <c r="P663" s="16" t="s">
        <v>69</v>
      </c>
      <c r="Q663" s="17"/>
      <c r="R663" s="19" t="s">
        <v>9667</v>
      </c>
      <c r="S663" s="19" t="s">
        <v>9641</v>
      </c>
      <c r="T663" s="19" t="s">
        <v>8509</v>
      </c>
      <c r="U663" s="19" t="s">
        <v>9668</v>
      </c>
      <c r="V663" s="19" t="s">
        <v>8501</v>
      </c>
      <c r="W663" s="4"/>
      <c r="AI663" s="4"/>
      <c r="AJ663" s="4"/>
      <c r="AK663" s="4"/>
    </row>
    <row r="664" spans="1:37" x14ac:dyDescent="0.2">
      <c r="A664" s="16" t="s">
        <v>5555</v>
      </c>
      <c r="B664" s="17" t="str">
        <f>VLOOKUP(Table36[[#This Row],[Full Name]], [1]!all_people5[#Data], 53, 0)</f>
        <v>Johnson</v>
      </c>
      <c r="C664" s="18" t="s">
        <v>5556</v>
      </c>
      <c r="D664" s="18" t="s">
        <v>1321</v>
      </c>
      <c r="E664" s="18" t="s">
        <v>521</v>
      </c>
      <c r="F664" s="18" t="s">
        <v>64</v>
      </c>
      <c r="G664" s="18"/>
      <c r="H664" s="18"/>
      <c r="I664" s="17"/>
      <c r="J664" s="18" t="s">
        <v>378</v>
      </c>
      <c r="K664" s="18" t="str">
        <f>VLOOKUP(Table36[[#This Row],[Works for Corrected Majority]],[1]!Table1[#Data],2,0)</f>
        <v>476549154</v>
      </c>
      <c r="L664" s="18" t="s">
        <v>9639</v>
      </c>
      <c r="M664" s="17" t="str">
        <f>VLOOKUP(Table36[[#This Row],[Works for Group -OLD]], [1]!all_groups[#All], 2, 0)</f>
        <v>476549154</v>
      </c>
      <c r="N664" s="16" t="s">
        <v>63</v>
      </c>
      <c r="O664" s="16" t="s">
        <v>62</v>
      </c>
      <c r="P664" s="16" t="s">
        <v>69</v>
      </c>
      <c r="Q664" s="17"/>
      <c r="R664" s="19" t="s">
        <v>9669</v>
      </c>
      <c r="S664" s="19" t="s">
        <v>9641</v>
      </c>
      <c r="T664" s="19" t="s">
        <v>8512</v>
      </c>
      <c r="U664" s="19" t="s">
        <v>8507</v>
      </c>
      <c r="V664" s="19" t="s">
        <v>8501</v>
      </c>
      <c r="W664" s="4"/>
      <c r="AI664" s="4"/>
      <c r="AJ664" s="4"/>
      <c r="AK664" s="4"/>
    </row>
    <row r="665" spans="1:37" x14ac:dyDescent="0.2">
      <c r="A665" s="16" t="s">
        <v>5515</v>
      </c>
      <c r="B665" s="17" t="str">
        <f>VLOOKUP(Table36[[#This Row],[Full Name]], [1]!all_people5[#Data], 53, 0)</f>
        <v>Cushing</v>
      </c>
      <c r="C665" s="18" t="s">
        <v>2553</v>
      </c>
      <c r="D665" s="18" t="s">
        <v>5516</v>
      </c>
      <c r="E665" s="18" t="s">
        <v>350</v>
      </c>
      <c r="F665" s="18" t="s">
        <v>64</v>
      </c>
      <c r="G665" s="18"/>
      <c r="H665" s="18"/>
      <c r="I665" s="17"/>
      <c r="J665" s="18" t="s">
        <v>378</v>
      </c>
      <c r="K665" s="18" t="str">
        <f>VLOOKUP(Table36[[#This Row],[Works for Corrected Majority]],[1]!Table1[#Data],2,0)</f>
        <v>476549154</v>
      </c>
      <c r="L665" s="18" t="s">
        <v>9639</v>
      </c>
      <c r="M665" s="17" t="str">
        <f>VLOOKUP(Table36[[#This Row],[Works for Group -OLD]], [1]!all_groups[#All], 2, 0)</f>
        <v>476549154</v>
      </c>
      <c r="N665" s="16" t="s">
        <v>63</v>
      </c>
      <c r="O665" s="16" t="s">
        <v>62</v>
      </c>
      <c r="P665" s="16" t="s">
        <v>69</v>
      </c>
      <c r="Q665" s="17"/>
      <c r="R665" s="19" t="s">
        <v>9670</v>
      </c>
      <c r="S665" s="19" t="s">
        <v>9641</v>
      </c>
      <c r="T665" s="19" t="s">
        <v>9643</v>
      </c>
      <c r="U665" s="19" t="s">
        <v>8578</v>
      </c>
      <c r="V665" s="19" t="s">
        <v>8501</v>
      </c>
      <c r="W665" s="4"/>
      <c r="AI665" s="4"/>
      <c r="AJ665" s="4"/>
      <c r="AK665" s="4"/>
    </row>
    <row r="666" spans="1:37" x14ac:dyDescent="0.2">
      <c r="A666" s="16" t="s">
        <v>3624</v>
      </c>
      <c r="B666" s="17" t="str">
        <f>VLOOKUP(Table36[[#This Row],[Full Name]], [1]!all_people5[#Data], 53, 0)</f>
        <v>Bellando</v>
      </c>
      <c r="C666" s="18" t="s">
        <v>3625</v>
      </c>
      <c r="D666" s="18" t="s">
        <v>3626</v>
      </c>
      <c r="E666" s="18" t="s">
        <v>827</v>
      </c>
      <c r="F666" s="18" t="s">
        <v>64</v>
      </c>
      <c r="G666" s="18"/>
      <c r="H666" s="18"/>
      <c r="I666" s="17"/>
      <c r="J666" s="18" t="s">
        <v>378</v>
      </c>
      <c r="K666" s="18" t="str">
        <f>VLOOKUP(Table36[[#This Row],[Works for Corrected Majority]],[1]!Table1[#Data],2,0)</f>
        <v>476549154</v>
      </c>
      <c r="L666" s="18" t="s">
        <v>9639</v>
      </c>
      <c r="M666" s="17" t="str">
        <f>VLOOKUP(Table36[[#This Row],[Works for Group -OLD]], [1]!all_groups[#All], 2, 0)</f>
        <v>476549154</v>
      </c>
      <c r="N666" s="16" t="s">
        <v>63</v>
      </c>
      <c r="O666" s="16" t="s">
        <v>62</v>
      </c>
      <c r="P666" s="16" t="s">
        <v>69</v>
      </c>
      <c r="Q666" s="17"/>
      <c r="R666" s="19" t="s">
        <v>9671</v>
      </c>
      <c r="S666" s="19" t="s">
        <v>9641</v>
      </c>
      <c r="T666" s="19" t="s">
        <v>9643</v>
      </c>
      <c r="U666" s="19" t="s">
        <v>8709</v>
      </c>
      <c r="V666" s="19" t="s">
        <v>8501</v>
      </c>
      <c r="W666" s="4"/>
      <c r="AI666" s="4"/>
      <c r="AJ666" s="4"/>
      <c r="AK666" s="4"/>
    </row>
    <row r="667" spans="1:37" x14ac:dyDescent="0.2">
      <c r="A667" s="16" t="s">
        <v>1513</v>
      </c>
      <c r="B667" s="17" t="str">
        <f>VLOOKUP(Table36[[#This Row],[Full Name]], [1]!all_people5[#Data], 53, 0)</f>
        <v>Adler</v>
      </c>
      <c r="C667" s="18" t="s">
        <v>1514</v>
      </c>
      <c r="D667" s="18" t="s">
        <v>1515</v>
      </c>
      <c r="E667" s="18" t="s">
        <v>375</v>
      </c>
      <c r="F667" s="18" t="s">
        <v>64</v>
      </c>
      <c r="G667" s="18"/>
      <c r="H667" s="18"/>
      <c r="I667" s="17"/>
      <c r="J667" s="18" t="s">
        <v>378</v>
      </c>
      <c r="K667" s="18" t="str">
        <f>VLOOKUP(Table36[[#This Row],[Works for Corrected Majority]],[1]!Table1[#Data],2,0)</f>
        <v>476549154</v>
      </c>
      <c r="L667" s="18" t="s">
        <v>9639</v>
      </c>
      <c r="M667" s="17" t="str">
        <f>VLOOKUP(Table36[[#This Row],[Works for Group -OLD]], [1]!all_groups[#All], 2, 0)</f>
        <v>476549154</v>
      </c>
      <c r="N667" s="16" t="s">
        <v>63</v>
      </c>
      <c r="O667" s="16" t="s">
        <v>62</v>
      </c>
      <c r="P667" s="16" t="s">
        <v>69</v>
      </c>
      <c r="Q667" s="17"/>
      <c r="R667" s="19" t="s">
        <v>9672</v>
      </c>
      <c r="S667" s="19" t="s">
        <v>9641</v>
      </c>
      <c r="T667" s="19" t="s">
        <v>8509</v>
      </c>
      <c r="U667" s="19" t="s">
        <v>8544</v>
      </c>
      <c r="V667" s="19" t="s">
        <v>8501</v>
      </c>
      <c r="W667" s="4"/>
      <c r="AI667" s="4"/>
      <c r="AJ667" s="4"/>
      <c r="AK667" s="4"/>
    </row>
    <row r="668" spans="1:37" x14ac:dyDescent="0.2">
      <c r="A668" s="16" t="s">
        <v>3936</v>
      </c>
      <c r="B668" s="17" t="str">
        <f>VLOOKUP(Table36[[#This Row],[Full Name]], [1]!all_people5[#Data], 53, 0)</f>
        <v>Love</v>
      </c>
      <c r="C668" s="18" t="s">
        <v>3937</v>
      </c>
      <c r="D668" s="18" t="s">
        <v>3938</v>
      </c>
      <c r="E668" s="18" t="s">
        <v>3939</v>
      </c>
      <c r="F668" s="18" t="s">
        <v>64</v>
      </c>
      <c r="G668" s="18"/>
      <c r="H668" s="18"/>
      <c r="I668" s="17"/>
      <c r="J668" s="18" t="s">
        <v>378</v>
      </c>
      <c r="K668" s="18" t="str">
        <f>VLOOKUP(Table36[[#This Row],[Works for Corrected Majority]],[1]!Table1[#Data],2,0)</f>
        <v>476549154</v>
      </c>
      <c r="L668" s="18" t="s">
        <v>9639</v>
      </c>
      <c r="M668" s="17" t="str">
        <f>VLOOKUP(Table36[[#This Row],[Works for Group -OLD]], [1]!all_groups[#All], 2, 0)</f>
        <v>476549154</v>
      </c>
      <c r="N668" s="16" t="s">
        <v>63</v>
      </c>
      <c r="O668" s="16" t="s">
        <v>62</v>
      </c>
      <c r="P668" s="16" t="s">
        <v>69</v>
      </c>
      <c r="Q668" s="17"/>
      <c r="R668" s="19" t="s">
        <v>9673</v>
      </c>
      <c r="S668" s="19" t="s">
        <v>9641</v>
      </c>
      <c r="T668" s="19" t="s">
        <v>9643</v>
      </c>
      <c r="U668" s="19" t="s">
        <v>9674</v>
      </c>
      <c r="V668" s="19" t="s">
        <v>8501</v>
      </c>
      <c r="W668" s="4"/>
      <c r="AI668" s="4"/>
      <c r="AJ668" s="4"/>
      <c r="AK668" s="4"/>
    </row>
    <row r="669" spans="1:37" x14ac:dyDescent="0.2">
      <c r="A669" s="16" t="s">
        <v>3925</v>
      </c>
      <c r="B669" s="17" t="str">
        <f>VLOOKUP(Table36[[#This Row],[Full Name]], [1]!all_people5[#Data], 53, 0)</f>
        <v>Rinaldi Jr</v>
      </c>
      <c r="C669" s="18" t="s">
        <v>3926</v>
      </c>
      <c r="D669" s="18" t="s">
        <v>3927</v>
      </c>
      <c r="E669" s="18" t="s">
        <v>3928</v>
      </c>
      <c r="F669" s="18" t="s">
        <v>64</v>
      </c>
      <c r="G669" s="18"/>
      <c r="H669" s="18"/>
      <c r="I669" s="17"/>
      <c r="J669" s="18" t="s">
        <v>378</v>
      </c>
      <c r="K669" s="18" t="str">
        <f>VLOOKUP(Table36[[#This Row],[Works for Corrected Majority]],[1]!Table1[#Data],2,0)</f>
        <v>476549154</v>
      </c>
      <c r="L669" s="18" t="s">
        <v>9639</v>
      </c>
      <c r="M669" s="17" t="str">
        <f>VLOOKUP(Table36[[#This Row],[Works for Group -OLD]], [1]!all_groups[#All], 2, 0)</f>
        <v>476549154</v>
      </c>
      <c r="N669" s="16" t="s">
        <v>63</v>
      </c>
      <c r="O669" s="16" t="s">
        <v>62</v>
      </c>
      <c r="P669" s="16" t="s">
        <v>69</v>
      </c>
      <c r="Q669" s="17"/>
      <c r="R669" s="19" t="s">
        <v>9675</v>
      </c>
      <c r="S669" s="19" t="s">
        <v>9641</v>
      </c>
      <c r="T669" s="19" t="s">
        <v>9643</v>
      </c>
      <c r="U669" s="19" t="s">
        <v>9676</v>
      </c>
      <c r="V669" s="19" t="s">
        <v>8501</v>
      </c>
      <c r="W669" s="4"/>
      <c r="AI669" s="4"/>
      <c r="AJ669" s="4"/>
      <c r="AK669" s="4"/>
    </row>
    <row r="670" spans="1:37" x14ac:dyDescent="0.2">
      <c r="A670" s="16" t="s">
        <v>4590</v>
      </c>
      <c r="B670" s="17" t="str">
        <f>VLOOKUP(Table36[[#This Row],[Full Name]], [1]!all_people5[#Data], 53, 0)</f>
        <v>Minguela</v>
      </c>
      <c r="C670" s="18" t="s">
        <v>74</v>
      </c>
      <c r="D670" s="18" t="s">
        <v>4591</v>
      </c>
      <c r="E670" s="18" t="s">
        <v>4440</v>
      </c>
      <c r="F670" s="18" t="s">
        <v>64</v>
      </c>
      <c r="G670" s="18"/>
      <c r="H670" s="18"/>
      <c r="I670" s="17"/>
      <c r="J670" s="18" t="s">
        <v>378</v>
      </c>
      <c r="K670" s="18" t="str">
        <f>VLOOKUP(Table36[[#This Row],[Works for Corrected Majority]],[1]!Table1[#Data],2,0)</f>
        <v>476549154</v>
      </c>
      <c r="L670" s="18" t="s">
        <v>9639</v>
      </c>
      <c r="M670" s="17" t="str">
        <f>VLOOKUP(Table36[[#This Row],[Works for Group -OLD]], [1]!all_groups[#All], 2, 0)</f>
        <v>476549154</v>
      </c>
      <c r="N670" s="16" t="s">
        <v>63</v>
      </c>
      <c r="O670" s="16" t="s">
        <v>62</v>
      </c>
      <c r="P670" s="16" t="s">
        <v>69</v>
      </c>
      <c r="Q670" s="17"/>
      <c r="R670" s="19" t="s">
        <v>9677</v>
      </c>
      <c r="S670" s="19" t="s">
        <v>9641</v>
      </c>
      <c r="T670" s="19" t="s">
        <v>8512</v>
      </c>
      <c r="U670" s="19" t="s">
        <v>9177</v>
      </c>
      <c r="V670" s="19" t="s">
        <v>8501</v>
      </c>
      <c r="W670" s="4"/>
      <c r="AI670" s="4"/>
      <c r="AJ670" s="4"/>
      <c r="AK670" s="4"/>
    </row>
    <row r="671" spans="1:37" x14ac:dyDescent="0.2">
      <c r="A671" s="16" t="s">
        <v>3913</v>
      </c>
      <c r="B671" s="17" t="str">
        <f>VLOOKUP(Table36[[#This Row],[Full Name]], [1]!all_people5[#Data], 53, 0)</f>
        <v>Losquadro</v>
      </c>
      <c r="C671" s="18" t="s">
        <v>3914</v>
      </c>
      <c r="D671" s="18" t="s">
        <v>3915</v>
      </c>
      <c r="E671" s="18" t="s">
        <v>3916</v>
      </c>
      <c r="F671" s="18" t="s">
        <v>64</v>
      </c>
      <c r="G671" s="18"/>
      <c r="H671" s="18"/>
      <c r="I671" s="17"/>
      <c r="J671" s="18" t="s">
        <v>378</v>
      </c>
      <c r="K671" s="18" t="str">
        <f>VLOOKUP(Table36[[#This Row],[Works for Corrected Majority]],[1]!Table1[#Data],2,0)</f>
        <v>476549154</v>
      </c>
      <c r="L671" s="18" t="s">
        <v>9639</v>
      </c>
      <c r="M671" s="17" t="str">
        <f>VLOOKUP(Table36[[#This Row],[Works for Group -OLD]], [1]!all_groups[#All], 2, 0)</f>
        <v>476549154</v>
      </c>
      <c r="N671" s="16" t="s">
        <v>63</v>
      </c>
      <c r="O671" s="16" t="s">
        <v>62</v>
      </c>
      <c r="P671" s="16" t="s">
        <v>69</v>
      </c>
      <c r="Q671" s="17"/>
      <c r="R671" s="19" t="s">
        <v>9678</v>
      </c>
      <c r="S671" s="19" t="s">
        <v>9641</v>
      </c>
      <c r="T671" s="19" t="s">
        <v>9643</v>
      </c>
      <c r="U671" s="19" t="s">
        <v>9661</v>
      </c>
      <c r="V671" s="19" t="s">
        <v>8501</v>
      </c>
      <c r="W671" s="4"/>
      <c r="AI671" s="4"/>
      <c r="AJ671" s="4"/>
      <c r="AK671" s="4"/>
    </row>
    <row r="672" spans="1:37" x14ac:dyDescent="0.2">
      <c r="A672" s="16" t="s">
        <v>5770</v>
      </c>
      <c r="B672" s="17" t="str">
        <f>VLOOKUP(Table36[[#This Row],[Full Name]], [1]!all_people5[#Data], 53, 0)</f>
        <v>Mcmahon</v>
      </c>
      <c r="C672" s="18" t="s">
        <v>3905</v>
      </c>
      <c r="D672" s="18" t="s">
        <v>5771</v>
      </c>
      <c r="E672" s="18" t="s">
        <v>676</v>
      </c>
      <c r="F672" s="18" t="s">
        <v>64</v>
      </c>
      <c r="G672" s="18"/>
      <c r="H672" s="18"/>
      <c r="I672" s="17"/>
      <c r="J672" s="18" t="s">
        <v>378</v>
      </c>
      <c r="K672" s="18" t="str">
        <f>VLOOKUP(Table36[[#This Row],[Works for Corrected Majority]],[1]!Table1[#Data],2,0)</f>
        <v>476549154</v>
      </c>
      <c r="L672" s="18" t="s">
        <v>9639</v>
      </c>
      <c r="M672" s="17" t="str">
        <f>VLOOKUP(Table36[[#This Row],[Works for Group -OLD]], [1]!all_groups[#All], 2, 0)</f>
        <v>476549154</v>
      </c>
      <c r="N672" s="16" t="s">
        <v>63</v>
      </c>
      <c r="O672" s="16" t="s">
        <v>62</v>
      </c>
      <c r="P672" s="16" t="s">
        <v>69</v>
      </c>
      <c r="Q672" s="17"/>
      <c r="R672" s="19" t="s">
        <v>9679</v>
      </c>
      <c r="S672" s="19" t="s">
        <v>9641</v>
      </c>
      <c r="T672" s="19" t="s">
        <v>8512</v>
      </c>
      <c r="U672" s="19" t="s">
        <v>8656</v>
      </c>
      <c r="V672" s="19" t="s">
        <v>8501</v>
      </c>
      <c r="W672" s="4"/>
      <c r="AI672" s="4"/>
      <c r="AJ672" s="4"/>
      <c r="AK672" s="4"/>
    </row>
    <row r="673" spans="1:37" x14ac:dyDescent="0.2">
      <c r="A673" s="16" t="s">
        <v>3904</v>
      </c>
      <c r="B673" s="17" t="str">
        <f>VLOOKUP(Table36[[#This Row],[Full Name]], [1]!all_people5[#Data], 53, 0)</f>
        <v>Peterson</v>
      </c>
      <c r="C673" s="18" t="s">
        <v>3905</v>
      </c>
      <c r="D673" s="18" t="s">
        <v>3906</v>
      </c>
      <c r="E673" s="18" t="s">
        <v>3907</v>
      </c>
      <c r="F673" s="18" t="s">
        <v>64</v>
      </c>
      <c r="G673" s="18"/>
      <c r="H673" s="18"/>
      <c r="I673" s="17"/>
      <c r="J673" s="18" t="s">
        <v>378</v>
      </c>
      <c r="K673" s="18" t="str">
        <f>VLOOKUP(Table36[[#This Row],[Works for Corrected Majority]],[1]!Table1[#Data],2,0)</f>
        <v>476549154</v>
      </c>
      <c r="L673" s="18" t="s">
        <v>9639</v>
      </c>
      <c r="M673" s="17" t="str">
        <f>VLOOKUP(Table36[[#This Row],[Works for Group -OLD]], [1]!all_groups[#All], 2, 0)</f>
        <v>476549154</v>
      </c>
      <c r="N673" s="16" t="s">
        <v>63</v>
      </c>
      <c r="O673" s="16" t="s">
        <v>62</v>
      </c>
      <c r="P673" s="16" t="s">
        <v>69</v>
      </c>
      <c r="Q673" s="17"/>
      <c r="R673" s="19" t="s">
        <v>9680</v>
      </c>
      <c r="S673" s="19" t="s">
        <v>9641</v>
      </c>
      <c r="T673" s="19" t="s">
        <v>8512</v>
      </c>
      <c r="U673" s="19" t="s">
        <v>9422</v>
      </c>
      <c r="V673" s="19" t="s">
        <v>8501</v>
      </c>
      <c r="W673" s="4"/>
      <c r="AI673" s="4"/>
      <c r="AJ673" s="4"/>
      <c r="AK673" s="4"/>
    </row>
    <row r="674" spans="1:37" x14ac:dyDescent="0.2">
      <c r="A674" s="16" t="s">
        <v>385</v>
      </c>
      <c r="B674" s="17" t="e">
        <f>VLOOKUP(Table36[[#This Row],[Full Name]], [1]!all_people5[#Data], 53, 0)</f>
        <v>#N/A</v>
      </c>
      <c r="C674" s="18" t="s">
        <v>386</v>
      </c>
      <c r="D674" s="18" t="s">
        <v>387</v>
      </c>
      <c r="E674" s="18" t="s">
        <v>388</v>
      </c>
      <c r="F674" s="18" t="s">
        <v>64</v>
      </c>
      <c r="G674" s="18"/>
      <c r="H674" s="18"/>
      <c r="I674" s="17"/>
      <c r="J674" s="18" t="s">
        <v>378</v>
      </c>
      <c r="K674" s="18" t="str">
        <f>VLOOKUP(Table36[[#This Row],[Works for Corrected Majority]],[1]!Table1[#Data],2,0)</f>
        <v>476549154</v>
      </c>
      <c r="L674" s="18" t="s">
        <v>9639</v>
      </c>
      <c r="M674" s="17" t="str">
        <f>VLOOKUP(Table36[[#This Row],[Works for Group -OLD]], [1]!all_groups[#All], 2, 0)</f>
        <v>476549154</v>
      </c>
      <c r="N674" s="16" t="s">
        <v>63</v>
      </c>
      <c r="O674" s="16" t="s">
        <v>62</v>
      </c>
      <c r="P674" s="16" t="s">
        <v>69</v>
      </c>
      <c r="Q674" s="17"/>
      <c r="R674" s="19" t="s">
        <v>9681</v>
      </c>
      <c r="S674" s="19" t="s">
        <v>9641</v>
      </c>
      <c r="T674" s="19" t="s">
        <v>8509</v>
      </c>
      <c r="U674" s="19" t="s">
        <v>9682</v>
      </c>
      <c r="V674" s="19" t="s">
        <v>8501</v>
      </c>
      <c r="W674" s="4"/>
      <c r="AI674" s="4"/>
      <c r="AJ674" s="4"/>
      <c r="AK674" s="4"/>
    </row>
    <row r="675" spans="1:37" x14ac:dyDescent="0.2">
      <c r="A675" s="16" t="s">
        <v>379</v>
      </c>
      <c r="B675" s="17" t="e">
        <f>VLOOKUP(Table36[[#This Row],[Full Name]], [1]!all_people5[#Data], 53, 0)</f>
        <v>#N/A</v>
      </c>
      <c r="C675" s="18" t="s">
        <v>380</v>
      </c>
      <c r="D675" s="18" t="s">
        <v>381</v>
      </c>
      <c r="E675" s="18" t="s">
        <v>382</v>
      </c>
      <c r="F675" s="18" t="s">
        <v>64</v>
      </c>
      <c r="G675" s="18"/>
      <c r="H675" s="18"/>
      <c r="I675" s="17"/>
      <c r="J675" s="18" t="s">
        <v>378</v>
      </c>
      <c r="K675" s="18" t="str">
        <f>VLOOKUP(Table36[[#This Row],[Works for Corrected Majority]],[1]!Table1[#Data],2,0)</f>
        <v>476549154</v>
      </c>
      <c r="L675" s="18" t="s">
        <v>9639</v>
      </c>
      <c r="M675" s="17" t="str">
        <f>VLOOKUP(Table36[[#This Row],[Works for Group -OLD]], [1]!all_groups[#All], 2, 0)</f>
        <v>476549154</v>
      </c>
      <c r="N675" s="16" t="s">
        <v>63</v>
      </c>
      <c r="O675" s="16" t="s">
        <v>62</v>
      </c>
      <c r="P675" s="16" t="s">
        <v>69</v>
      </c>
      <c r="Q675" s="17"/>
      <c r="R675" s="19" t="s">
        <v>9683</v>
      </c>
      <c r="S675" s="19" t="s">
        <v>9641</v>
      </c>
      <c r="T675" s="19" t="s">
        <v>9643</v>
      </c>
      <c r="U675" s="19" t="s">
        <v>9142</v>
      </c>
      <c r="V675" s="19" t="s">
        <v>8501</v>
      </c>
      <c r="W675" s="4"/>
      <c r="AI675" s="4"/>
      <c r="AJ675" s="4"/>
      <c r="AK675" s="4"/>
    </row>
    <row r="676" spans="1:37" x14ac:dyDescent="0.2">
      <c r="A676" s="16" t="s">
        <v>7291</v>
      </c>
      <c r="B676" s="17" t="str">
        <f>VLOOKUP(Table36[[#This Row],[Full Name]], [1]!all_people5[#Data], 53, 0)</f>
        <v>Silverstein</v>
      </c>
      <c r="C676" s="18" t="s">
        <v>2591</v>
      </c>
      <c r="D676" s="18" t="s">
        <v>7292</v>
      </c>
      <c r="E676" s="18" t="s">
        <v>7293</v>
      </c>
      <c r="F676" s="18" t="s">
        <v>64</v>
      </c>
      <c r="G676" s="18"/>
      <c r="H676" s="18"/>
      <c r="I676" s="17"/>
      <c r="J676" s="18" t="s">
        <v>1780</v>
      </c>
      <c r="K676" s="18" t="str">
        <f>VLOOKUP(Table36[[#This Row],[Works for Corrected Majority]],[1]!Table1[#Data],2,0)</f>
        <v>476549157</v>
      </c>
      <c r="L676" s="18" t="s">
        <v>9684</v>
      </c>
      <c r="M676" s="17" t="str">
        <f>VLOOKUP(Table36[[#This Row],[Works for Group -OLD]], [1]!all_groups[#All], 2, 0)</f>
        <v>476549157</v>
      </c>
      <c r="N676" s="16" t="s">
        <v>63</v>
      </c>
      <c r="O676" s="16" t="s">
        <v>62</v>
      </c>
      <c r="P676" s="16" t="s">
        <v>69</v>
      </c>
      <c r="Q676" s="17"/>
      <c r="R676" s="19" t="s">
        <v>9685</v>
      </c>
      <c r="S676" s="19" t="s">
        <v>9686</v>
      </c>
      <c r="T676" s="19" t="s">
        <v>8512</v>
      </c>
      <c r="U676" s="19" t="s">
        <v>9687</v>
      </c>
      <c r="V676" s="19" t="s">
        <v>8501</v>
      </c>
      <c r="W676" s="4"/>
      <c r="AI676" s="4"/>
      <c r="AJ676" s="4"/>
      <c r="AK676" s="4"/>
    </row>
    <row r="677" spans="1:37" x14ac:dyDescent="0.2">
      <c r="A677" s="16" t="s">
        <v>7275</v>
      </c>
      <c r="B677" s="17" t="str">
        <f>VLOOKUP(Table36[[#This Row],[Full Name]], [1]!all_people5[#Data], 53, 0)</f>
        <v>Rush</v>
      </c>
      <c r="C677" s="18" t="s">
        <v>2797</v>
      </c>
      <c r="D677" s="18" t="s">
        <v>7276</v>
      </c>
      <c r="E677" s="18" t="s">
        <v>7277</v>
      </c>
      <c r="F677" s="18" t="s">
        <v>64</v>
      </c>
      <c r="G677" s="18"/>
      <c r="H677" s="18"/>
      <c r="I677" s="17"/>
      <c r="J677" s="18" t="s">
        <v>1780</v>
      </c>
      <c r="K677" s="18" t="str">
        <f>VLOOKUP(Table36[[#This Row],[Works for Corrected Majority]],[1]!Table1[#Data],2,0)</f>
        <v>476549157</v>
      </c>
      <c r="L677" s="18" t="s">
        <v>9684</v>
      </c>
      <c r="M677" s="17" t="str">
        <f>VLOOKUP(Table36[[#This Row],[Works for Group -OLD]], [1]!all_groups[#All], 2, 0)</f>
        <v>476549157</v>
      </c>
      <c r="N677" s="16" t="s">
        <v>63</v>
      </c>
      <c r="O677" s="16" t="s">
        <v>62</v>
      </c>
      <c r="P677" s="16" t="s">
        <v>69</v>
      </c>
      <c r="Q677" s="17"/>
      <c r="R677" s="19" t="s">
        <v>9688</v>
      </c>
      <c r="S677" s="19" t="s">
        <v>9686</v>
      </c>
      <c r="T677" s="19" t="s">
        <v>8512</v>
      </c>
      <c r="U677" s="19" t="s">
        <v>9689</v>
      </c>
      <c r="V677" s="19" t="s">
        <v>8501</v>
      </c>
      <c r="W677" s="4"/>
      <c r="AI677" s="4"/>
      <c r="AJ677" s="4"/>
      <c r="AK677" s="4"/>
    </row>
    <row r="678" spans="1:37" x14ac:dyDescent="0.2">
      <c r="A678" s="16" t="s">
        <v>7263</v>
      </c>
      <c r="B678" s="17" t="str">
        <f>VLOOKUP(Table36[[#This Row],[Full Name]], [1]!all_people5[#Data], 53, 0)</f>
        <v>Mccready</v>
      </c>
      <c r="C678" s="18" t="s">
        <v>7264</v>
      </c>
      <c r="D678" s="18" t="s">
        <v>7265</v>
      </c>
      <c r="E678" s="18" t="s">
        <v>7266</v>
      </c>
      <c r="F678" s="18" t="s">
        <v>64</v>
      </c>
      <c r="G678" s="18"/>
      <c r="H678" s="18"/>
      <c r="I678" s="17"/>
      <c r="J678" s="18" t="s">
        <v>1780</v>
      </c>
      <c r="K678" s="18" t="str">
        <f>VLOOKUP(Table36[[#This Row],[Works for Corrected Majority]],[1]!Table1[#Data],2,0)</f>
        <v>476549157</v>
      </c>
      <c r="L678" s="18" t="s">
        <v>9684</v>
      </c>
      <c r="M678" s="17" t="str">
        <f>VLOOKUP(Table36[[#This Row],[Works for Group -OLD]], [1]!all_groups[#All], 2, 0)</f>
        <v>476549157</v>
      </c>
      <c r="N678" s="16" t="s">
        <v>63</v>
      </c>
      <c r="O678" s="16" t="s">
        <v>62</v>
      </c>
      <c r="P678" s="16" t="s">
        <v>69</v>
      </c>
      <c r="Q678" s="17"/>
      <c r="R678" s="19" t="s">
        <v>9690</v>
      </c>
      <c r="S678" s="19" t="s">
        <v>9686</v>
      </c>
      <c r="T678" s="19" t="s">
        <v>8512</v>
      </c>
      <c r="U678" s="19" t="s">
        <v>9691</v>
      </c>
      <c r="V678" s="19" t="s">
        <v>8501</v>
      </c>
      <c r="W678" s="4"/>
      <c r="AI678" s="4"/>
      <c r="AJ678" s="4"/>
      <c r="AK678" s="4"/>
    </row>
    <row r="679" spans="1:37" x14ac:dyDescent="0.2">
      <c r="A679" s="6" t="s">
        <v>658</v>
      </c>
      <c r="B679" s="7" t="e">
        <f>VLOOKUP(Table36[[#This Row],[Full Name]], [1]!all_people5[#Data], 53, 0)</f>
        <v>#N/A</v>
      </c>
      <c r="C679" s="8" t="s">
        <v>659</v>
      </c>
      <c r="D679" s="8" t="s">
        <v>660</v>
      </c>
      <c r="E679" s="8" t="s">
        <v>650</v>
      </c>
      <c r="F679" s="8" t="s">
        <v>408</v>
      </c>
      <c r="G679" s="8" t="s">
        <v>526</v>
      </c>
      <c r="H679" s="8" t="s">
        <v>9692</v>
      </c>
      <c r="I679" s="7" t="str">
        <f>VLOOKUP(Table36[[#This Row],[Reports to Person]], [1]!all_people[#All], 2, 0)</f>
        <v>607284212</v>
      </c>
      <c r="J679" s="8" t="s">
        <v>636</v>
      </c>
      <c r="K679" s="8" t="str">
        <f>VLOOKUP(Table36[[#This Row],[Works for Corrected Majority]],[1]!Table1[#Data],2,0)</f>
        <v>607231720</v>
      </c>
      <c r="L679" s="8" t="s">
        <v>636</v>
      </c>
      <c r="M679" s="7" t="str">
        <f>VLOOKUP(Table36[[#This Row],[Works for Group -OLD]], [1]!all_groups[#All], 2, 0)</f>
        <v>607231720</v>
      </c>
      <c r="N679" s="6" t="s">
        <v>63</v>
      </c>
      <c r="O679" s="6" t="s">
        <v>62</v>
      </c>
      <c r="P679" s="6" t="s">
        <v>69</v>
      </c>
      <c r="Q679" s="7"/>
      <c r="R679" s="9" t="s">
        <v>9693</v>
      </c>
      <c r="S679" s="9" t="s">
        <v>9694</v>
      </c>
      <c r="T679" s="9" t="s">
        <v>9643</v>
      </c>
      <c r="U679" s="9" t="s">
        <v>8888</v>
      </c>
      <c r="V679" s="9" t="s">
        <v>8501</v>
      </c>
      <c r="W679" s="4"/>
      <c r="AI679" s="4"/>
      <c r="AJ679" s="4"/>
      <c r="AK679" s="4"/>
    </row>
    <row r="680" spans="1:37" x14ac:dyDescent="0.2">
      <c r="A680" s="6" t="s">
        <v>653</v>
      </c>
      <c r="B680" s="7" t="e">
        <f>VLOOKUP(Table36[[#This Row],[Full Name]], [1]!all_people5[#Data], 53, 0)</f>
        <v>#N/A</v>
      </c>
      <c r="C680" s="8" t="s">
        <v>654</v>
      </c>
      <c r="D680" s="8" t="s">
        <v>655</v>
      </c>
      <c r="E680" s="8" t="s">
        <v>464</v>
      </c>
      <c r="F680" s="8" t="s">
        <v>408</v>
      </c>
      <c r="G680" s="8" t="s">
        <v>526</v>
      </c>
      <c r="H680" s="8" t="s">
        <v>9692</v>
      </c>
      <c r="I680" s="7" t="str">
        <f>VLOOKUP(Table36[[#This Row],[Reports to Person]], [1]!all_people[#All], 2, 0)</f>
        <v>607284212</v>
      </c>
      <c r="J680" s="8" t="s">
        <v>636</v>
      </c>
      <c r="K680" s="8" t="str">
        <f>VLOOKUP(Table36[[#This Row],[Works for Corrected Majority]],[1]!Table1[#Data],2,0)</f>
        <v>607231720</v>
      </c>
      <c r="L680" s="8" t="s">
        <v>636</v>
      </c>
      <c r="M680" s="7" t="str">
        <f>VLOOKUP(Table36[[#This Row],[Works for Group -OLD]], [1]!all_groups[#All], 2, 0)</f>
        <v>607231720</v>
      </c>
      <c r="N680" s="6" t="s">
        <v>63</v>
      </c>
      <c r="O680" s="6" t="s">
        <v>62</v>
      </c>
      <c r="P680" s="6" t="s">
        <v>69</v>
      </c>
      <c r="Q680" s="7"/>
      <c r="R680" s="9" t="s">
        <v>9695</v>
      </c>
      <c r="S680" s="9" t="s">
        <v>9694</v>
      </c>
      <c r="T680" s="9" t="s">
        <v>9643</v>
      </c>
      <c r="U680" s="9" t="s">
        <v>8572</v>
      </c>
      <c r="V680" s="9" t="s">
        <v>8501</v>
      </c>
      <c r="W680" s="4"/>
      <c r="AI680" s="4"/>
      <c r="AJ680" s="4"/>
      <c r="AK680" s="4"/>
    </row>
    <row r="681" spans="1:37" x14ac:dyDescent="0.2">
      <c r="A681" s="6" t="s">
        <v>647</v>
      </c>
      <c r="B681" s="7" t="e">
        <f>VLOOKUP(Table36[[#This Row],[Full Name]], [1]!all_people5[#Data], 53, 0)</f>
        <v>#N/A</v>
      </c>
      <c r="C681" s="8" t="s">
        <v>648</v>
      </c>
      <c r="D681" s="8" t="s">
        <v>649</v>
      </c>
      <c r="E681" s="8" t="s">
        <v>650</v>
      </c>
      <c r="F681" s="8" t="s">
        <v>408</v>
      </c>
      <c r="G681" s="8" t="s">
        <v>526</v>
      </c>
      <c r="H681" s="8" t="s">
        <v>9692</v>
      </c>
      <c r="I681" s="7" t="str">
        <f>VLOOKUP(Table36[[#This Row],[Reports to Person]], [1]!all_people[#All], 2, 0)</f>
        <v>607284212</v>
      </c>
      <c r="J681" s="8" t="s">
        <v>636</v>
      </c>
      <c r="K681" s="8" t="str">
        <f>VLOOKUP(Table36[[#This Row],[Works for Corrected Majority]],[1]!Table1[#Data],2,0)</f>
        <v>607231720</v>
      </c>
      <c r="L681" s="8" t="s">
        <v>636</v>
      </c>
      <c r="M681" s="7" t="str">
        <f>VLOOKUP(Table36[[#This Row],[Works for Group -OLD]], [1]!all_groups[#All], 2, 0)</f>
        <v>607231720</v>
      </c>
      <c r="N681" s="6" t="s">
        <v>63</v>
      </c>
      <c r="O681" s="6" t="s">
        <v>62</v>
      </c>
      <c r="P681" s="6" t="s">
        <v>69</v>
      </c>
      <c r="Q681" s="7"/>
      <c r="R681" s="9" t="s">
        <v>9696</v>
      </c>
      <c r="S681" s="9" t="s">
        <v>9694</v>
      </c>
      <c r="T681" s="9" t="s">
        <v>9643</v>
      </c>
      <c r="U681" s="9" t="s">
        <v>8888</v>
      </c>
      <c r="V681" s="9" t="s">
        <v>8501</v>
      </c>
      <c r="W681" s="4"/>
      <c r="AI681" s="4"/>
      <c r="AJ681" s="4"/>
      <c r="AK681" s="4"/>
    </row>
    <row r="682" spans="1:37" x14ac:dyDescent="0.2">
      <c r="A682" s="6" t="s">
        <v>642</v>
      </c>
      <c r="B682" s="7" t="e">
        <f>VLOOKUP(Table36[[#This Row],[Full Name]], [1]!all_people5[#Data], 53, 0)</f>
        <v>#N/A</v>
      </c>
      <c r="C682" s="8" t="s">
        <v>643</v>
      </c>
      <c r="D682" s="8" t="s">
        <v>644</v>
      </c>
      <c r="E682" s="8" t="s">
        <v>599</v>
      </c>
      <c r="F682" s="8" t="s">
        <v>408</v>
      </c>
      <c r="G682" s="8" t="s">
        <v>526</v>
      </c>
      <c r="H682" s="8" t="s">
        <v>9692</v>
      </c>
      <c r="I682" s="7" t="str">
        <f>VLOOKUP(Table36[[#This Row],[Reports to Person]], [1]!all_people[#All], 2, 0)</f>
        <v>607284212</v>
      </c>
      <c r="J682" s="8" t="s">
        <v>636</v>
      </c>
      <c r="K682" s="8" t="str">
        <f>VLOOKUP(Table36[[#This Row],[Works for Corrected Majority]],[1]!Table1[#Data],2,0)</f>
        <v>607231720</v>
      </c>
      <c r="L682" s="8" t="s">
        <v>636</v>
      </c>
      <c r="M682" s="7" t="str">
        <f>VLOOKUP(Table36[[#This Row],[Works for Group -OLD]], [1]!all_groups[#All], 2, 0)</f>
        <v>607231720</v>
      </c>
      <c r="N682" s="6" t="s">
        <v>63</v>
      </c>
      <c r="O682" s="6" t="s">
        <v>62</v>
      </c>
      <c r="P682" s="6" t="s">
        <v>69</v>
      </c>
      <c r="Q682" s="7"/>
      <c r="R682" s="9" t="s">
        <v>9697</v>
      </c>
      <c r="S682" s="9" t="s">
        <v>9694</v>
      </c>
      <c r="T682" s="9" t="s">
        <v>9643</v>
      </c>
      <c r="U682" s="9" t="s">
        <v>8621</v>
      </c>
      <c r="V682" s="9" t="s">
        <v>8501</v>
      </c>
      <c r="W682" s="4"/>
      <c r="AI682" s="4"/>
      <c r="AJ682" s="4"/>
      <c r="AK682" s="4"/>
    </row>
    <row r="683" spans="1:37" x14ac:dyDescent="0.2">
      <c r="A683" s="6" t="s">
        <v>637</v>
      </c>
      <c r="B683" s="7" t="e">
        <f>VLOOKUP(Table36[[#This Row],[Full Name]], [1]!all_people5[#Data], 53, 0)</f>
        <v>#N/A</v>
      </c>
      <c r="C683" s="8" t="s">
        <v>638</v>
      </c>
      <c r="D683" s="8" t="s">
        <v>639</v>
      </c>
      <c r="E683" s="8" t="s">
        <v>426</v>
      </c>
      <c r="F683" s="8" t="s">
        <v>408</v>
      </c>
      <c r="G683" s="8" t="s">
        <v>526</v>
      </c>
      <c r="H683" s="8" t="s">
        <v>9692</v>
      </c>
      <c r="I683" s="7" t="str">
        <f>VLOOKUP(Table36[[#This Row],[Reports to Person]], [1]!all_people[#All], 2, 0)</f>
        <v>607284212</v>
      </c>
      <c r="J683" s="8" t="s">
        <v>636</v>
      </c>
      <c r="K683" s="8" t="str">
        <f>VLOOKUP(Table36[[#This Row],[Works for Corrected Majority]],[1]!Table1[#Data],2,0)</f>
        <v>607231720</v>
      </c>
      <c r="L683" s="8" t="s">
        <v>636</v>
      </c>
      <c r="M683" s="7" t="str">
        <f>VLOOKUP(Table36[[#This Row],[Works for Group -OLD]], [1]!all_groups[#All], 2, 0)</f>
        <v>607231720</v>
      </c>
      <c r="N683" s="6" t="s">
        <v>63</v>
      </c>
      <c r="O683" s="6" t="s">
        <v>62</v>
      </c>
      <c r="P683" s="6" t="s">
        <v>69</v>
      </c>
      <c r="Q683" s="7"/>
      <c r="R683" s="9" t="s">
        <v>9698</v>
      </c>
      <c r="S683" s="9" t="s">
        <v>9694</v>
      </c>
      <c r="T683" s="9" t="s">
        <v>9643</v>
      </c>
      <c r="U683" s="9" t="s">
        <v>8549</v>
      </c>
      <c r="V683" s="9" t="s">
        <v>8501</v>
      </c>
      <c r="W683" s="4"/>
      <c r="AI683" s="4"/>
      <c r="AJ683" s="4"/>
      <c r="AK683" s="4"/>
    </row>
    <row r="684" spans="1:37" x14ac:dyDescent="0.2">
      <c r="A684" s="6" t="s">
        <v>8233</v>
      </c>
      <c r="B684" s="7" t="str">
        <f>VLOOKUP(Table36[[#This Row],[Full Name]], [1]!all_people5[#Data], 53, 0)</f>
        <v>Vennard</v>
      </c>
      <c r="C684" s="8" t="s">
        <v>1867</v>
      </c>
      <c r="D684" s="8" t="s">
        <v>8234</v>
      </c>
      <c r="E684" s="8" t="s">
        <v>434</v>
      </c>
      <c r="F684" s="8" t="s">
        <v>408</v>
      </c>
      <c r="G684" s="8" t="s">
        <v>407</v>
      </c>
      <c r="H684" s="8" t="s">
        <v>9699</v>
      </c>
      <c r="I684" s="7" t="str">
        <f>VLOOKUP(Table36[[#This Row],[Reports to Person]], [1]!all_people[#All], 2, 0)</f>
        <v>476546096</v>
      </c>
      <c r="J684" s="8" t="s">
        <v>9700</v>
      </c>
      <c r="K684" s="8" t="str">
        <f>VLOOKUP(Table36[[#This Row],[Works for Corrected Majority]],[1]!Table1[#Data],2,0)</f>
        <v>476549397</v>
      </c>
      <c r="L684" s="8" t="s">
        <v>9700</v>
      </c>
      <c r="M684" s="7" t="str">
        <f>VLOOKUP(Table36[[#This Row],[Works for Group -OLD]], [1]!all_groups[#All], 2, 0)</f>
        <v>476549397</v>
      </c>
      <c r="N684" s="6" t="s">
        <v>63</v>
      </c>
      <c r="O684" s="6" t="s">
        <v>62</v>
      </c>
      <c r="P684" s="6" t="s">
        <v>69</v>
      </c>
      <c r="Q684" s="7"/>
      <c r="R684" s="9" t="s">
        <v>9701</v>
      </c>
      <c r="S684" s="9" t="s">
        <v>9702</v>
      </c>
      <c r="T684" s="9" t="s">
        <v>8512</v>
      </c>
      <c r="U684" s="9" t="s">
        <v>8515</v>
      </c>
      <c r="V684" s="9" t="s">
        <v>8501</v>
      </c>
      <c r="W684" s="4"/>
      <c r="AI684" s="4"/>
      <c r="AJ684" s="4"/>
      <c r="AK684" s="4"/>
    </row>
    <row r="685" spans="1:37" x14ac:dyDescent="0.2">
      <c r="A685" s="6" t="s">
        <v>8223</v>
      </c>
      <c r="B685" s="7" t="str">
        <f>VLOOKUP(Table36[[#This Row],[Full Name]], [1]!all_people5[#Data], 53, 0)</f>
        <v>Rappazzo</v>
      </c>
      <c r="C685" s="8" t="s">
        <v>8224</v>
      </c>
      <c r="D685" s="8" t="s">
        <v>8225</v>
      </c>
      <c r="E685" s="8" t="s">
        <v>4139</v>
      </c>
      <c r="F685" s="8" t="s">
        <v>408</v>
      </c>
      <c r="G685" s="8" t="s">
        <v>407</v>
      </c>
      <c r="H685" s="8" t="s">
        <v>9699</v>
      </c>
      <c r="I685" s="7" t="str">
        <f>VLOOKUP(Table36[[#This Row],[Reports to Person]], [1]!all_people[#All], 2, 0)</f>
        <v>476546096</v>
      </c>
      <c r="J685" s="8" t="s">
        <v>9700</v>
      </c>
      <c r="K685" s="8" t="str">
        <f>VLOOKUP(Table36[[#This Row],[Works for Corrected Majority]],[1]!Table1[#Data],2,0)</f>
        <v>476549397</v>
      </c>
      <c r="L685" s="8" t="s">
        <v>9700</v>
      </c>
      <c r="M685" s="7" t="str">
        <f>VLOOKUP(Table36[[#This Row],[Works for Group -OLD]], [1]!all_groups[#All], 2, 0)</f>
        <v>476549397</v>
      </c>
      <c r="N685" s="6" t="s">
        <v>63</v>
      </c>
      <c r="O685" s="6" t="s">
        <v>62</v>
      </c>
      <c r="P685" s="6" t="s">
        <v>69</v>
      </c>
      <c r="Q685" s="7"/>
      <c r="R685" s="9" t="s">
        <v>9703</v>
      </c>
      <c r="S685" s="9" t="s">
        <v>9702</v>
      </c>
      <c r="T685" s="9" t="s">
        <v>8512</v>
      </c>
      <c r="U685" s="9" t="s">
        <v>9337</v>
      </c>
      <c r="V685" s="9" t="s">
        <v>8501</v>
      </c>
      <c r="W685" s="4"/>
      <c r="AI685" s="4"/>
      <c r="AJ685" s="4"/>
      <c r="AK685" s="4"/>
    </row>
    <row r="686" spans="1:37" x14ac:dyDescent="0.2">
      <c r="A686" s="6" t="s">
        <v>8213</v>
      </c>
      <c r="B686" s="7" t="str">
        <f>VLOOKUP(Table36[[#This Row],[Full Name]], [1]!all_people5[#Data], 53, 0)</f>
        <v>Schneider</v>
      </c>
      <c r="C686" s="8" t="s">
        <v>8214</v>
      </c>
      <c r="D686" s="8" t="s">
        <v>7373</v>
      </c>
      <c r="E686" s="8" t="s">
        <v>8215</v>
      </c>
      <c r="F686" s="8" t="s">
        <v>408</v>
      </c>
      <c r="G686" s="8" t="s">
        <v>407</v>
      </c>
      <c r="H686" s="8" t="s">
        <v>9699</v>
      </c>
      <c r="I686" s="7" t="str">
        <f>VLOOKUP(Table36[[#This Row],[Reports to Person]], [1]!all_people[#All], 2, 0)</f>
        <v>476546096</v>
      </c>
      <c r="J686" s="8" t="s">
        <v>9700</v>
      </c>
      <c r="K686" s="8" t="str">
        <f>VLOOKUP(Table36[[#This Row],[Works for Corrected Majority]],[1]!Table1[#Data],2,0)</f>
        <v>476549397</v>
      </c>
      <c r="L686" s="8" t="s">
        <v>9700</v>
      </c>
      <c r="M686" s="7" t="str">
        <f>VLOOKUP(Table36[[#This Row],[Works for Group -OLD]], [1]!all_groups[#All], 2, 0)</f>
        <v>476549397</v>
      </c>
      <c r="N686" s="6" t="s">
        <v>63</v>
      </c>
      <c r="O686" s="6" t="s">
        <v>62</v>
      </c>
      <c r="P686" s="6" t="s">
        <v>69</v>
      </c>
      <c r="Q686" s="7"/>
      <c r="R686" s="9" t="s">
        <v>9704</v>
      </c>
      <c r="S686" s="9" t="s">
        <v>9702</v>
      </c>
      <c r="T686" s="9" t="s">
        <v>8512</v>
      </c>
      <c r="U686" s="9" t="s">
        <v>9705</v>
      </c>
      <c r="V686" s="9" t="s">
        <v>8501</v>
      </c>
      <c r="W686" s="4"/>
      <c r="AI686" s="4"/>
      <c r="AJ686" s="4"/>
      <c r="AK686" s="4"/>
    </row>
    <row r="687" spans="1:37" x14ac:dyDescent="0.2">
      <c r="A687" s="6" t="s">
        <v>8198</v>
      </c>
      <c r="B687" s="7" t="str">
        <f>VLOOKUP(Table36[[#This Row],[Full Name]], [1]!all_people5[#Data], 53, 0)</f>
        <v>Barry</v>
      </c>
      <c r="C687" s="8" t="s">
        <v>8199</v>
      </c>
      <c r="D687" s="8" t="s">
        <v>8200</v>
      </c>
      <c r="E687" s="8" t="s">
        <v>434</v>
      </c>
      <c r="F687" s="8" t="s">
        <v>408</v>
      </c>
      <c r="G687" s="8" t="s">
        <v>407</v>
      </c>
      <c r="H687" s="8" t="s">
        <v>9699</v>
      </c>
      <c r="I687" s="7" t="str">
        <f>VLOOKUP(Table36[[#This Row],[Reports to Person]], [1]!all_people[#All], 2, 0)</f>
        <v>476546096</v>
      </c>
      <c r="J687" s="8" t="s">
        <v>9700</v>
      </c>
      <c r="K687" s="8" t="str">
        <f>VLOOKUP(Table36[[#This Row],[Works for Corrected Majority]],[1]!Table1[#Data],2,0)</f>
        <v>476549397</v>
      </c>
      <c r="L687" s="8" t="s">
        <v>9700</v>
      </c>
      <c r="M687" s="7" t="str">
        <f>VLOOKUP(Table36[[#This Row],[Works for Group -OLD]], [1]!all_groups[#All], 2, 0)</f>
        <v>476549397</v>
      </c>
      <c r="N687" s="6" t="s">
        <v>63</v>
      </c>
      <c r="O687" s="6" t="s">
        <v>62</v>
      </c>
      <c r="P687" s="6" t="s">
        <v>69</v>
      </c>
      <c r="Q687" s="7"/>
      <c r="R687" s="9" t="s">
        <v>9706</v>
      </c>
      <c r="S687" s="9" t="s">
        <v>9702</v>
      </c>
      <c r="T687" s="9" t="s">
        <v>8512</v>
      </c>
      <c r="U687" s="9" t="s">
        <v>8515</v>
      </c>
      <c r="V687" s="9" t="s">
        <v>8501</v>
      </c>
      <c r="W687" s="4"/>
      <c r="AI687" s="4"/>
      <c r="AJ687" s="4"/>
      <c r="AK687" s="4"/>
    </row>
    <row r="688" spans="1:37" x14ac:dyDescent="0.2">
      <c r="A688" s="6" t="s">
        <v>7577</v>
      </c>
      <c r="B688" s="7" t="str">
        <f>VLOOKUP(Table36[[#This Row],[Full Name]], [1]!all_people5[#Data], 53, 0)</f>
        <v>Barron</v>
      </c>
      <c r="C688" s="8" t="s">
        <v>1425</v>
      </c>
      <c r="D688" s="8" t="s">
        <v>7578</v>
      </c>
      <c r="E688" s="8" t="s">
        <v>957</v>
      </c>
      <c r="F688" s="8" t="s">
        <v>408</v>
      </c>
      <c r="G688" s="8" t="s">
        <v>407</v>
      </c>
      <c r="H688" s="8" t="s">
        <v>9699</v>
      </c>
      <c r="I688" s="7" t="str">
        <f>VLOOKUP(Table36[[#This Row],[Reports to Person]], [1]!all_people[#All], 2, 0)</f>
        <v>476546096</v>
      </c>
      <c r="J688" s="8" t="s">
        <v>9700</v>
      </c>
      <c r="K688" s="8" t="str">
        <f>VLOOKUP(Table36[[#This Row],[Works for Corrected Majority]],[1]!Table1[#Data],2,0)</f>
        <v>476549397</v>
      </c>
      <c r="L688" s="8" t="s">
        <v>9700</v>
      </c>
      <c r="M688" s="7" t="str">
        <f>VLOOKUP(Table36[[#This Row],[Works for Group -OLD]], [1]!all_groups[#All], 2, 0)</f>
        <v>476549397</v>
      </c>
      <c r="N688" s="6" t="s">
        <v>63</v>
      </c>
      <c r="O688" s="6" t="s">
        <v>62</v>
      </c>
      <c r="P688" s="6" t="s">
        <v>69</v>
      </c>
      <c r="Q688" s="7"/>
      <c r="R688" s="9" t="s">
        <v>9707</v>
      </c>
      <c r="S688" s="9" t="s">
        <v>9702</v>
      </c>
      <c r="T688" s="9" t="s">
        <v>8512</v>
      </c>
      <c r="U688" s="9" t="s">
        <v>8630</v>
      </c>
      <c r="V688" s="9" t="s">
        <v>8501</v>
      </c>
      <c r="W688" s="4"/>
      <c r="AI688" s="4"/>
      <c r="AJ688" s="4"/>
      <c r="AK688" s="4"/>
    </row>
    <row r="689" spans="1:37" x14ac:dyDescent="0.2">
      <c r="A689" s="6" t="s">
        <v>7430</v>
      </c>
      <c r="B689" s="7" t="str">
        <f>VLOOKUP(Table36[[#This Row],[Full Name]], [1]!all_people5[#Data], 53, 0)</f>
        <v>Cetrino</v>
      </c>
      <c r="C689" s="8" t="s">
        <v>7431</v>
      </c>
      <c r="D689" s="8" t="s">
        <v>7432</v>
      </c>
      <c r="E689" s="8" t="s">
        <v>426</v>
      </c>
      <c r="F689" s="8" t="s">
        <v>408</v>
      </c>
      <c r="G689" s="8" t="s">
        <v>407</v>
      </c>
      <c r="H689" s="8" t="s">
        <v>9699</v>
      </c>
      <c r="I689" s="7" t="str">
        <f>VLOOKUP(Table36[[#This Row],[Reports to Person]], [1]!all_people[#All], 2, 0)</f>
        <v>476546096</v>
      </c>
      <c r="J689" s="8" t="s">
        <v>9700</v>
      </c>
      <c r="K689" s="8" t="str">
        <f>VLOOKUP(Table36[[#This Row],[Works for Corrected Majority]],[1]!Table1[#Data],2,0)</f>
        <v>476549397</v>
      </c>
      <c r="L689" s="8" t="s">
        <v>9700</v>
      </c>
      <c r="M689" s="7" t="str">
        <f>VLOOKUP(Table36[[#This Row],[Works for Group -OLD]], [1]!all_groups[#All], 2, 0)</f>
        <v>476549397</v>
      </c>
      <c r="N689" s="6" t="s">
        <v>63</v>
      </c>
      <c r="O689" s="6" t="s">
        <v>62</v>
      </c>
      <c r="P689" s="6" t="s">
        <v>69</v>
      </c>
      <c r="Q689" s="7"/>
      <c r="R689" s="9" t="s">
        <v>9708</v>
      </c>
      <c r="S689" s="9" t="s">
        <v>9702</v>
      </c>
      <c r="T689" s="9" t="s">
        <v>8512</v>
      </c>
      <c r="U689" s="9" t="s">
        <v>8549</v>
      </c>
      <c r="V689" s="9" t="s">
        <v>8501</v>
      </c>
      <c r="W689" s="4"/>
      <c r="AI689" s="4"/>
      <c r="AJ689" s="4"/>
      <c r="AK689" s="4"/>
    </row>
    <row r="690" spans="1:37" x14ac:dyDescent="0.2">
      <c r="A690" s="6" t="s">
        <v>2534</v>
      </c>
      <c r="B690" s="7" t="str">
        <f>VLOOKUP(Table36[[#This Row],[Full Name]], [1]!all_people5[#Data], 53, 0)</f>
        <v>Furfaro</v>
      </c>
      <c r="C690" s="8" t="s">
        <v>2535</v>
      </c>
      <c r="D690" s="8" t="s">
        <v>2536</v>
      </c>
      <c r="E690" s="8" t="s">
        <v>599</v>
      </c>
      <c r="F690" s="8" t="s">
        <v>408</v>
      </c>
      <c r="G690" s="8" t="s">
        <v>407</v>
      </c>
      <c r="H690" s="8" t="s">
        <v>9699</v>
      </c>
      <c r="I690" s="7" t="str">
        <f>VLOOKUP(Table36[[#This Row],[Reports to Person]], [1]!all_people[#All], 2, 0)</f>
        <v>476546096</v>
      </c>
      <c r="J690" s="8" t="s">
        <v>9700</v>
      </c>
      <c r="K690" s="8" t="str">
        <f>VLOOKUP(Table36[[#This Row],[Works for Corrected Majority]],[1]!Table1[#Data],2,0)</f>
        <v>476549397</v>
      </c>
      <c r="L690" s="8" t="s">
        <v>9700</v>
      </c>
      <c r="M690" s="7" t="str">
        <f>VLOOKUP(Table36[[#This Row],[Works for Group -OLD]], [1]!all_groups[#All], 2, 0)</f>
        <v>476549397</v>
      </c>
      <c r="N690" s="6" t="s">
        <v>63</v>
      </c>
      <c r="O690" s="6" t="s">
        <v>62</v>
      </c>
      <c r="P690" s="6" t="s">
        <v>69</v>
      </c>
      <c r="Q690" s="7"/>
      <c r="R690" s="9" t="s">
        <v>9709</v>
      </c>
      <c r="S690" s="9" t="s">
        <v>9702</v>
      </c>
      <c r="T690" s="9" t="s">
        <v>8512</v>
      </c>
      <c r="U690" s="9" t="s">
        <v>8621</v>
      </c>
      <c r="V690" s="9" t="s">
        <v>8501</v>
      </c>
      <c r="W690" s="4"/>
      <c r="AI690" s="4"/>
      <c r="AJ690" s="4"/>
      <c r="AK690" s="4"/>
    </row>
    <row r="691" spans="1:37" x14ac:dyDescent="0.2">
      <c r="A691" s="6" t="s">
        <v>2260</v>
      </c>
      <c r="B691" s="7" t="str">
        <f>VLOOKUP(Table36[[#This Row],[Full Name]], [1]!all_people5[#Data], 53, 0)</f>
        <v>Rudolph</v>
      </c>
      <c r="C691" s="8" t="s">
        <v>2261</v>
      </c>
      <c r="D691" s="8" t="s">
        <v>1603</v>
      </c>
      <c r="E691" s="8" t="s">
        <v>477</v>
      </c>
      <c r="F691" s="8" t="s">
        <v>408</v>
      </c>
      <c r="G691" s="8" t="s">
        <v>526</v>
      </c>
      <c r="H691" s="8" t="s">
        <v>9710</v>
      </c>
      <c r="I691" s="7" t="str">
        <f>VLOOKUP(Table36[[#This Row],[Reports to Person]], [1]!all_people[#All], 2, 0)</f>
        <v>515137830</v>
      </c>
      <c r="J691" s="8" t="s">
        <v>9711</v>
      </c>
      <c r="K691" s="8" t="str">
        <f>VLOOKUP(Table36[[#This Row],[Works for Corrected Majority]],[1]!Table1[#Data],2,0)</f>
        <v>558451297</v>
      </c>
      <c r="L691" s="8" t="s">
        <v>9711</v>
      </c>
      <c r="M691" s="7" t="str">
        <f>VLOOKUP(Table36[[#This Row],[Works for Group -OLD]], [1]!all_groups[#All], 2, 0)</f>
        <v>558451297</v>
      </c>
      <c r="N691" s="6" t="s">
        <v>63</v>
      </c>
      <c r="O691" s="6" t="s">
        <v>62</v>
      </c>
      <c r="P691" s="6" t="s">
        <v>69</v>
      </c>
      <c r="Q691" s="7"/>
      <c r="R691" s="9" t="s">
        <v>9712</v>
      </c>
      <c r="S691" s="9" t="s">
        <v>9713</v>
      </c>
      <c r="T691" s="9" t="s">
        <v>9714</v>
      </c>
      <c r="U691" s="9" t="s">
        <v>8988</v>
      </c>
      <c r="V691" s="9" t="s">
        <v>8501</v>
      </c>
      <c r="W691" s="4"/>
      <c r="AI691" s="4"/>
      <c r="AJ691" s="4"/>
      <c r="AK691" s="4"/>
    </row>
    <row r="692" spans="1:37" x14ac:dyDescent="0.2">
      <c r="A692" s="6" t="s">
        <v>2269</v>
      </c>
      <c r="B692" s="7" t="str">
        <f>VLOOKUP(Table36[[#This Row],[Full Name]], [1]!all_people5[#Data], 53, 0)</f>
        <v>Bero</v>
      </c>
      <c r="C692" s="8" t="s">
        <v>2270</v>
      </c>
      <c r="D692" s="8" t="s">
        <v>2271</v>
      </c>
      <c r="E692" s="8" t="s">
        <v>2272</v>
      </c>
      <c r="F692" s="8" t="s">
        <v>408</v>
      </c>
      <c r="G692" s="8" t="s">
        <v>526</v>
      </c>
      <c r="H692" s="8" t="s">
        <v>9710</v>
      </c>
      <c r="I692" s="7" t="str">
        <f>VLOOKUP(Table36[[#This Row],[Reports to Person]], [1]!all_people[#All], 2, 0)</f>
        <v>515137830</v>
      </c>
      <c r="J692" s="8" t="s">
        <v>9711</v>
      </c>
      <c r="K692" s="8" t="str">
        <f>VLOOKUP(Table36[[#This Row],[Works for Corrected Majority]],[1]!Table1[#Data],2,0)</f>
        <v>558451297</v>
      </c>
      <c r="L692" s="8" t="s">
        <v>9711</v>
      </c>
      <c r="M692" s="7" t="str">
        <f>VLOOKUP(Table36[[#This Row],[Works for Group -OLD]], [1]!all_groups[#All], 2, 0)</f>
        <v>558451297</v>
      </c>
      <c r="N692" s="6" t="s">
        <v>63</v>
      </c>
      <c r="O692" s="6" t="s">
        <v>62</v>
      </c>
      <c r="P692" s="6" t="s">
        <v>69</v>
      </c>
      <c r="Q692" s="7"/>
      <c r="R692" s="9" t="s">
        <v>9715</v>
      </c>
      <c r="S692" s="9" t="s">
        <v>9713</v>
      </c>
      <c r="T692" s="9" t="s">
        <v>9714</v>
      </c>
      <c r="U692" s="9" t="s">
        <v>9716</v>
      </c>
      <c r="V692" s="9" t="s">
        <v>8501</v>
      </c>
      <c r="W692" s="4"/>
      <c r="AI692" s="4"/>
      <c r="AJ692" s="4"/>
      <c r="AK692" s="4"/>
    </row>
    <row r="693" spans="1:37" x14ac:dyDescent="0.2">
      <c r="A693" s="6" t="s">
        <v>1978</v>
      </c>
      <c r="B693" s="7" t="str">
        <f>VLOOKUP(Table36[[#This Row],[Full Name]], [1]!all_people5[#Data], 53, 0)</f>
        <v>Catt</v>
      </c>
      <c r="C693" s="8" t="s">
        <v>1899</v>
      </c>
      <c r="D693" s="8" t="s">
        <v>1979</v>
      </c>
      <c r="E693" s="8" t="s">
        <v>426</v>
      </c>
      <c r="F693" s="8" t="s">
        <v>408</v>
      </c>
      <c r="G693" s="8" t="s">
        <v>526</v>
      </c>
      <c r="H693" s="8" t="s">
        <v>9710</v>
      </c>
      <c r="I693" s="7" t="str">
        <f>VLOOKUP(Table36[[#This Row],[Reports to Person]], [1]!all_people[#All], 2, 0)</f>
        <v>515137830</v>
      </c>
      <c r="J693" s="8" t="s">
        <v>9711</v>
      </c>
      <c r="K693" s="8" t="str">
        <f>VLOOKUP(Table36[[#This Row],[Works for Corrected Majority]],[1]!Table1[#Data],2,0)</f>
        <v>558451297</v>
      </c>
      <c r="L693" s="8" t="s">
        <v>9711</v>
      </c>
      <c r="M693" s="7" t="str">
        <f>VLOOKUP(Table36[[#This Row],[Works for Group -OLD]], [1]!all_groups[#All], 2, 0)</f>
        <v>558451297</v>
      </c>
      <c r="N693" s="6" t="s">
        <v>63</v>
      </c>
      <c r="O693" s="6" t="s">
        <v>62</v>
      </c>
      <c r="P693" s="6" t="s">
        <v>69</v>
      </c>
      <c r="Q693" s="7"/>
      <c r="R693" s="9" t="s">
        <v>9717</v>
      </c>
      <c r="S693" s="9" t="s">
        <v>9713</v>
      </c>
      <c r="T693" s="9" t="s">
        <v>9714</v>
      </c>
      <c r="U693" s="9" t="s">
        <v>8549</v>
      </c>
      <c r="V693" s="9" t="s">
        <v>8501</v>
      </c>
      <c r="W693" s="4"/>
      <c r="AI693" s="4"/>
      <c r="AJ693" s="4"/>
      <c r="AK693" s="4"/>
    </row>
    <row r="694" spans="1:37" x14ac:dyDescent="0.2">
      <c r="A694" s="6" t="s">
        <v>1982</v>
      </c>
      <c r="B694" s="7" t="str">
        <f>VLOOKUP(Table36[[#This Row],[Full Name]], [1]!all_people5[#Data], 53, 0)</f>
        <v>Bender</v>
      </c>
      <c r="C694" s="8" t="s">
        <v>1983</v>
      </c>
      <c r="D694" s="8" t="s">
        <v>1984</v>
      </c>
      <c r="E694" s="8" t="s">
        <v>477</v>
      </c>
      <c r="F694" s="8" t="s">
        <v>408</v>
      </c>
      <c r="G694" s="8" t="s">
        <v>526</v>
      </c>
      <c r="H694" s="8" t="s">
        <v>9710</v>
      </c>
      <c r="I694" s="7" t="str">
        <f>VLOOKUP(Table36[[#This Row],[Reports to Person]], [1]!all_people[#All], 2, 0)</f>
        <v>515137830</v>
      </c>
      <c r="J694" s="8" t="s">
        <v>9711</v>
      </c>
      <c r="K694" s="8" t="str">
        <f>VLOOKUP(Table36[[#This Row],[Works for Corrected Majority]],[1]!Table1[#Data],2,0)</f>
        <v>558451297</v>
      </c>
      <c r="L694" s="8" t="s">
        <v>9711</v>
      </c>
      <c r="M694" s="7" t="str">
        <f>VLOOKUP(Table36[[#This Row],[Works for Group -OLD]], [1]!all_groups[#All], 2, 0)</f>
        <v>558451297</v>
      </c>
      <c r="N694" s="6" t="s">
        <v>63</v>
      </c>
      <c r="O694" s="6" t="s">
        <v>62</v>
      </c>
      <c r="P694" s="6" t="s">
        <v>69</v>
      </c>
      <c r="Q694" s="7"/>
      <c r="R694" s="9" t="s">
        <v>9718</v>
      </c>
      <c r="S694" s="9" t="s">
        <v>9713</v>
      </c>
      <c r="T694" s="9" t="s">
        <v>9714</v>
      </c>
      <c r="U694" s="9" t="s">
        <v>8988</v>
      </c>
      <c r="V694" s="9" t="s">
        <v>8501</v>
      </c>
      <c r="W694" s="4"/>
      <c r="AI694" s="4"/>
      <c r="AJ694" s="4"/>
      <c r="AK694" s="4"/>
    </row>
    <row r="695" spans="1:37" x14ac:dyDescent="0.2">
      <c r="A695" s="6" t="s">
        <v>2264</v>
      </c>
      <c r="B695" s="7" t="str">
        <f>VLOOKUP(Table36[[#This Row],[Full Name]], [1]!all_people5[#Data], 53, 0)</f>
        <v>Monfiletto</v>
      </c>
      <c r="C695" s="8" t="s">
        <v>2265</v>
      </c>
      <c r="D695" s="8" t="s">
        <v>2266</v>
      </c>
      <c r="E695" s="8" t="s">
        <v>513</v>
      </c>
      <c r="F695" s="8" t="s">
        <v>408</v>
      </c>
      <c r="G695" s="8" t="s">
        <v>526</v>
      </c>
      <c r="H695" s="8" t="s">
        <v>9710</v>
      </c>
      <c r="I695" s="7" t="str">
        <f>VLOOKUP(Table36[[#This Row],[Reports to Person]], [1]!all_people[#All], 2, 0)</f>
        <v>515137830</v>
      </c>
      <c r="J695" s="8" t="s">
        <v>9711</v>
      </c>
      <c r="K695" s="8" t="str">
        <f>VLOOKUP(Table36[[#This Row],[Works for Corrected Majority]],[1]!Table1[#Data],2,0)</f>
        <v>558451297</v>
      </c>
      <c r="L695" s="8" t="s">
        <v>9711</v>
      </c>
      <c r="M695" s="7" t="str">
        <f>VLOOKUP(Table36[[#This Row],[Works for Group -OLD]], [1]!all_groups[#All], 2, 0)</f>
        <v>558451297</v>
      </c>
      <c r="N695" s="6" t="s">
        <v>63</v>
      </c>
      <c r="O695" s="6" t="s">
        <v>62</v>
      </c>
      <c r="P695" s="6" t="s">
        <v>69</v>
      </c>
      <c r="Q695" s="7"/>
      <c r="R695" s="9" t="s">
        <v>9719</v>
      </c>
      <c r="S695" s="9" t="s">
        <v>9713</v>
      </c>
      <c r="T695" s="9" t="s">
        <v>9714</v>
      </c>
      <c r="U695" s="9" t="s">
        <v>8570</v>
      </c>
      <c r="V695" s="9" t="s">
        <v>8501</v>
      </c>
      <c r="W695" s="4"/>
      <c r="AI695" s="4"/>
      <c r="AJ695" s="4"/>
      <c r="AK695" s="4"/>
    </row>
    <row r="696" spans="1:37" x14ac:dyDescent="0.2">
      <c r="A696" s="6" t="s">
        <v>1972</v>
      </c>
      <c r="B696" s="7" t="str">
        <f>VLOOKUP(Table36[[#This Row],[Full Name]], [1]!all_people5[#Data], 53, 0)</f>
        <v>Garnish</v>
      </c>
      <c r="C696" s="8" t="s">
        <v>1973</v>
      </c>
      <c r="D696" s="8" t="s">
        <v>1974</v>
      </c>
      <c r="E696" s="8" t="s">
        <v>1975</v>
      </c>
      <c r="F696" s="8" t="s">
        <v>408</v>
      </c>
      <c r="G696" s="8" t="s">
        <v>526</v>
      </c>
      <c r="H696" s="8" t="s">
        <v>9710</v>
      </c>
      <c r="I696" s="7" t="str">
        <f>VLOOKUP(Table36[[#This Row],[Reports to Person]], [1]!all_people[#All], 2, 0)</f>
        <v>515137830</v>
      </c>
      <c r="J696" s="8" t="s">
        <v>9711</v>
      </c>
      <c r="K696" s="8" t="str">
        <f>VLOOKUP(Table36[[#This Row],[Works for Corrected Majority]],[1]!Table1[#Data],2,0)</f>
        <v>558451297</v>
      </c>
      <c r="L696" s="8" t="s">
        <v>9711</v>
      </c>
      <c r="M696" s="7" t="str">
        <f>VLOOKUP(Table36[[#This Row],[Works for Group -OLD]], [1]!all_groups[#All], 2, 0)</f>
        <v>558451297</v>
      </c>
      <c r="N696" s="6" t="s">
        <v>63</v>
      </c>
      <c r="O696" s="6" t="s">
        <v>62</v>
      </c>
      <c r="P696" s="6" t="s">
        <v>69</v>
      </c>
      <c r="Q696" s="7"/>
      <c r="R696" s="9" t="s">
        <v>9720</v>
      </c>
      <c r="S696" s="9" t="s">
        <v>9713</v>
      </c>
      <c r="T696" s="9" t="s">
        <v>9714</v>
      </c>
      <c r="U696" s="9" t="s">
        <v>9721</v>
      </c>
      <c r="V696" s="9" t="s">
        <v>8501</v>
      </c>
      <c r="W696" s="4"/>
      <c r="AI696" s="4"/>
      <c r="AJ696" s="4"/>
      <c r="AK696" s="4"/>
    </row>
    <row r="697" spans="1:37" x14ac:dyDescent="0.2">
      <c r="A697" s="6" t="s">
        <v>1694</v>
      </c>
      <c r="B697" s="7" t="str">
        <f>VLOOKUP(Table36[[#This Row],[Full Name]], [1]!all_people5[#Data], 53, 0)</f>
        <v>Cunningham</v>
      </c>
      <c r="C697" s="8" t="s">
        <v>1695</v>
      </c>
      <c r="D697" s="8" t="s">
        <v>1696</v>
      </c>
      <c r="E697" s="8" t="s">
        <v>1697</v>
      </c>
      <c r="F697" s="8" t="s">
        <v>408</v>
      </c>
      <c r="G697" s="8" t="s">
        <v>407</v>
      </c>
      <c r="H697" s="8" t="s">
        <v>9710</v>
      </c>
      <c r="I697" s="7" t="str">
        <f>VLOOKUP(Table36[[#This Row],[Reports to Person]], [1]!all_people[#All], 2, 0)</f>
        <v>515137830</v>
      </c>
      <c r="J697" s="8" t="s">
        <v>9711</v>
      </c>
      <c r="K697" s="8" t="str">
        <f>VLOOKUP(Table36[[#This Row],[Works for Corrected Majority]],[1]!Table1[#Data],2,0)</f>
        <v>558451297</v>
      </c>
      <c r="L697" s="8" t="s">
        <v>9711</v>
      </c>
      <c r="M697" s="7" t="str">
        <f>VLOOKUP(Table36[[#This Row],[Works for Group -OLD]], [1]!all_groups[#All], 2, 0)</f>
        <v>558451297</v>
      </c>
      <c r="N697" s="6" t="s">
        <v>63</v>
      </c>
      <c r="O697" s="6" t="s">
        <v>62</v>
      </c>
      <c r="P697" s="6" t="s">
        <v>69</v>
      </c>
      <c r="Q697" s="7"/>
      <c r="R697" s="9" t="s">
        <v>9722</v>
      </c>
      <c r="S697" s="9" t="s">
        <v>9713</v>
      </c>
      <c r="T697" s="9" t="s">
        <v>8512</v>
      </c>
      <c r="U697" s="9" t="s">
        <v>9723</v>
      </c>
      <c r="V697" s="9" t="s">
        <v>8501</v>
      </c>
      <c r="W697" s="4"/>
      <c r="AI697" s="4"/>
      <c r="AJ697" s="4"/>
      <c r="AK697" s="4"/>
    </row>
    <row r="698" spans="1:37" x14ac:dyDescent="0.2">
      <c r="A698" s="6" t="s">
        <v>2503</v>
      </c>
      <c r="B698" s="7" t="str">
        <f>VLOOKUP(Table36[[#This Row],[Full Name]], [1]!all_people5[#Data], 53, 0)</f>
        <v>Frank</v>
      </c>
      <c r="C698" s="8" t="s">
        <v>2504</v>
      </c>
      <c r="D698" s="8" t="s">
        <v>2505</v>
      </c>
      <c r="E698" s="8" t="s">
        <v>2506</v>
      </c>
      <c r="F698" s="8" t="s">
        <v>408</v>
      </c>
      <c r="G698" s="8" t="s">
        <v>407</v>
      </c>
      <c r="H698" s="8" t="s">
        <v>9710</v>
      </c>
      <c r="I698" s="7" t="str">
        <f>VLOOKUP(Table36[[#This Row],[Reports to Person]], [1]!all_people[#All], 2, 0)</f>
        <v>515137830</v>
      </c>
      <c r="J698" s="8" t="s">
        <v>9711</v>
      </c>
      <c r="K698" s="8" t="str">
        <f>VLOOKUP(Table36[[#This Row],[Works for Corrected Majority]],[1]!Table1[#Data],2,0)</f>
        <v>558451297</v>
      </c>
      <c r="L698" s="8" t="s">
        <v>9711</v>
      </c>
      <c r="M698" s="7" t="str">
        <f>VLOOKUP(Table36[[#This Row],[Works for Group -OLD]], [1]!all_groups[#All], 2, 0)</f>
        <v>558451297</v>
      </c>
      <c r="N698" s="6" t="s">
        <v>63</v>
      </c>
      <c r="O698" s="6" t="s">
        <v>62</v>
      </c>
      <c r="P698" s="6" t="s">
        <v>69</v>
      </c>
      <c r="Q698" s="7"/>
      <c r="R698" s="9" t="s">
        <v>9724</v>
      </c>
      <c r="S698" s="9" t="s">
        <v>9713</v>
      </c>
      <c r="T698" s="9" t="s">
        <v>8512</v>
      </c>
      <c r="U698" s="9" t="s">
        <v>9725</v>
      </c>
      <c r="V698" s="9" t="s">
        <v>8501</v>
      </c>
      <c r="W698" s="4"/>
      <c r="AI698" s="4"/>
      <c r="AJ698" s="4"/>
      <c r="AK698" s="4"/>
    </row>
    <row r="699" spans="1:37" x14ac:dyDescent="0.2">
      <c r="A699" s="6" t="s">
        <v>4485</v>
      </c>
      <c r="B699" s="7" t="str">
        <f>VLOOKUP(Table36[[#This Row],[Full Name]], [1]!all_people5[#Data], 53, 0)</f>
        <v>Salotti</v>
      </c>
      <c r="C699" s="8" t="s">
        <v>4486</v>
      </c>
      <c r="D699" s="8" t="s">
        <v>4487</v>
      </c>
      <c r="E699" s="8" t="s">
        <v>4488</v>
      </c>
      <c r="F699" s="8" t="s">
        <v>408</v>
      </c>
      <c r="G699" s="8" t="s">
        <v>526</v>
      </c>
      <c r="H699" s="8" t="s">
        <v>9710</v>
      </c>
      <c r="I699" s="7" t="str">
        <f>VLOOKUP(Table36[[#This Row],[Reports to Person]], [1]!all_people[#All], 2, 0)</f>
        <v>515137830</v>
      </c>
      <c r="J699" s="8" t="s">
        <v>9711</v>
      </c>
      <c r="K699" s="8" t="str">
        <f>VLOOKUP(Table36[[#This Row],[Works for Corrected Majority]],[1]!Table1[#Data],2,0)</f>
        <v>558451297</v>
      </c>
      <c r="L699" s="8" t="s">
        <v>9711</v>
      </c>
      <c r="M699" s="7" t="str">
        <f>VLOOKUP(Table36[[#This Row],[Works for Group -OLD]], [1]!all_groups[#All], 2, 0)</f>
        <v>558451297</v>
      </c>
      <c r="N699" s="6" t="s">
        <v>63</v>
      </c>
      <c r="O699" s="6" t="s">
        <v>62</v>
      </c>
      <c r="P699" s="6" t="s">
        <v>69</v>
      </c>
      <c r="Q699" s="7"/>
      <c r="R699" s="9" t="s">
        <v>9726</v>
      </c>
      <c r="S699" s="9" t="s">
        <v>9713</v>
      </c>
      <c r="T699" s="9" t="s">
        <v>9714</v>
      </c>
      <c r="U699" s="9" t="s">
        <v>9727</v>
      </c>
      <c r="V699" s="9" t="s">
        <v>8501</v>
      </c>
      <c r="W699" s="4"/>
      <c r="AI699" s="4"/>
      <c r="AJ699" s="4"/>
      <c r="AK699" s="4"/>
    </row>
    <row r="700" spans="1:37" x14ac:dyDescent="0.2">
      <c r="A700" s="6" t="s">
        <v>2253</v>
      </c>
      <c r="B700" s="7" t="str">
        <f>VLOOKUP(Table36[[#This Row],[Full Name]], [1]!all_people5[#Data], 53, 0)</f>
        <v>Wright</v>
      </c>
      <c r="C700" s="8" t="s">
        <v>2254</v>
      </c>
      <c r="D700" s="8" t="s">
        <v>2255</v>
      </c>
      <c r="E700" s="8" t="s">
        <v>2256</v>
      </c>
      <c r="F700" s="8" t="s">
        <v>408</v>
      </c>
      <c r="G700" s="8" t="s">
        <v>526</v>
      </c>
      <c r="H700" s="8" t="s">
        <v>9710</v>
      </c>
      <c r="I700" s="7" t="str">
        <f>VLOOKUP(Table36[[#This Row],[Reports to Person]], [1]!all_people[#All], 2, 0)</f>
        <v>515137830</v>
      </c>
      <c r="J700" s="8" t="s">
        <v>9711</v>
      </c>
      <c r="K700" s="8" t="str">
        <f>VLOOKUP(Table36[[#This Row],[Works for Corrected Majority]],[1]!Table1[#Data],2,0)</f>
        <v>558451297</v>
      </c>
      <c r="L700" s="8" t="s">
        <v>9711</v>
      </c>
      <c r="M700" s="7" t="str">
        <f>VLOOKUP(Table36[[#This Row],[Works for Group -OLD]], [1]!all_groups[#All], 2, 0)</f>
        <v>558451297</v>
      </c>
      <c r="N700" s="6" t="s">
        <v>63</v>
      </c>
      <c r="O700" s="6" t="s">
        <v>62</v>
      </c>
      <c r="P700" s="6" t="s">
        <v>69</v>
      </c>
      <c r="Q700" s="7"/>
      <c r="R700" s="9" t="s">
        <v>9728</v>
      </c>
      <c r="S700" s="9" t="s">
        <v>9713</v>
      </c>
      <c r="T700" s="9" t="s">
        <v>9714</v>
      </c>
      <c r="U700" s="9" t="s">
        <v>9729</v>
      </c>
      <c r="V700" s="9" t="s">
        <v>8501</v>
      </c>
      <c r="W700" s="4"/>
      <c r="AI700" s="4"/>
      <c r="AJ700" s="4"/>
      <c r="AK700" s="4"/>
    </row>
    <row r="701" spans="1:37" x14ac:dyDescent="0.2">
      <c r="A701" s="6" t="s">
        <v>2739</v>
      </c>
      <c r="B701" s="7" t="str">
        <f>VLOOKUP(Table36[[#This Row],[Full Name]], [1]!all_people5[#Data], 53, 0)</f>
        <v>Salman</v>
      </c>
      <c r="C701" s="8" t="s">
        <v>2740</v>
      </c>
      <c r="D701" s="8" t="s">
        <v>2741</v>
      </c>
      <c r="E701" s="8" t="s">
        <v>2742</v>
      </c>
      <c r="F701" s="8" t="s">
        <v>408</v>
      </c>
      <c r="G701" s="8" t="s">
        <v>407</v>
      </c>
      <c r="H701" s="8" t="s">
        <v>9710</v>
      </c>
      <c r="I701" s="7" t="str">
        <f>VLOOKUP(Table36[[#This Row],[Reports to Person]], [1]!all_people[#All], 2, 0)</f>
        <v>515137830</v>
      </c>
      <c r="J701" s="8" t="s">
        <v>9711</v>
      </c>
      <c r="K701" s="8" t="str">
        <f>VLOOKUP(Table36[[#This Row],[Works for Corrected Majority]],[1]!Table1[#Data],2,0)</f>
        <v>558451297</v>
      </c>
      <c r="L701" s="8" t="s">
        <v>9711</v>
      </c>
      <c r="M701" s="7" t="str">
        <f>VLOOKUP(Table36[[#This Row],[Works for Group -OLD]], [1]!all_groups[#All], 2, 0)</f>
        <v>558451297</v>
      </c>
      <c r="N701" s="6" t="s">
        <v>63</v>
      </c>
      <c r="O701" s="6" t="s">
        <v>62</v>
      </c>
      <c r="P701" s="6" t="s">
        <v>69</v>
      </c>
      <c r="Q701" s="7"/>
      <c r="R701" s="9" t="s">
        <v>9730</v>
      </c>
      <c r="S701" s="9" t="s">
        <v>9713</v>
      </c>
      <c r="T701" s="9" t="s">
        <v>8512</v>
      </c>
      <c r="U701" s="9" t="s">
        <v>8886</v>
      </c>
      <c r="V701" s="9" t="s">
        <v>8501</v>
      </c>
      <c r="W701" s="4"/>
      <c r="AI701" s="4"/>
      <c r="AJ701" s="4"/>
      <c r="AK701" s="4"/>
    </row>
    <row r="702" spans="1:37" x14ac:dyDescent="0.2">
      <c r="A702" s="6" t="s">
        <v>8189</v>
      </c>
      <c r="B702" s="7" t="str">
        <f>VLOOKUP(Table36[[#This Row],[Full Name]], [1]!all_people5[#Data], 53, 0)</f>
        <v>Fikes</v>
      </c>
      <c r="C702" s="8" t="s">
        <v>7054</v>
      </c>
      <c r="D702" s="8" t="s">
        <v>8190</v>
      </c>
      <c r="E702" s="8" t="s">
        <v>8191</v>
      </c>
      <c r="F702" s="8" t="s">
        <v>408</v>
      </c>
      <c r="G702" s="8" t="s">
        <v>526</v>
      </c>
      <c r="H702" s="8" t="s">
        <v>9731</v>
      </c>
      <c r="I702" s="7" t="str">
        <f>VLOOKUP(Table36[[#This Row],[Reports to Person]], [1]!all_people[#All], 2, 0)</f>
        <v>476542954</v>
      </c>
      <c r="J702" s="8" t="s">
        <v>9732</v>
      </c>
      <c r="K702" s="8" t="str">
        <f>VLOOKUP(Table36[[#This Row],[Works for Corrected Majority]],[1]!Table1[#Data],2,0)</f>
        <v>476549400</v>
      </c>
      <c r="L702" s="8" t="s">
        <v>9732</v>
      </c>
      <c r="M702" s="7" t="str">
        <f>VLOOKUP(Table36[[#This Row],[Works for Group -OLD]], [1]!all_groups[#All], 2, 0)</f>
        <v>476549400</v>
      </c>
      <c r="N702" s="6" t="s">
        <v>63</v>
      </c>
      <c r="O702" s="6" t="s">
        <v>62</v>
      </c>
      <c r="P702" s="6" t="s">
        <v>69</v>
      </c>
      <c r="Q702" s="7"/>
      <c r="R702" s="9" t="s">
        <v>9733</v>
      </c>
      <c r="S702" s="9" t="s">
        <v>9734</v>
      </c>
      <c r="T702" s="9" t="s">
        <v>9735</v>
      </c>
      <c r="U702" s="9" t="s">
        <v>9736</v>
      </c>
      <c r="V702" s="9" t="s">
        <v>8501</v>
      </c>
      <c r="W702" s="4"/>
      <c r="AI702" s="4"/>
      <c r="AJ702" s="4"/>
      <c r="AK702" s="4"/>
    </row>
    <row r="703" spans="1:37" x14ac:dyDescent="0.2">
      <c r="A703" s="6" t="s">
        <v>1967</v>
      </c>
      <c r="B703" s="7" t="str">
        <f>VLOOKUP(Table36[[#This Row],[Full Name]], [1]!all_people5[#Data], 53, 0)</f>
        <v>Dwyer</v>
      </c>
      <c r="C703" s="8" t="s">
        <v>1968</v>
      </c>
      <c r="D703" s="8" t="s">
        <v>1969</v>
      </c>
      <c r="E703" s="8" t="s">
        <v>513</v>
      </c>
      <c r="F703" s="8" t="s">
        <v>408</v>
      </c>
      <c r="G703" s="8" t="s">
        <v>526</v>
      </c>
      <c r="H703" s="8" t="s">
        <v>9731</v>
      </c>
      <c r="I703" s="7" t="str">
        <f>VLOOKUP(Table36[[#This Row],[Reports to Person]], [1]!all_people[#All], 2, 0)</f>
        <v>476542954</v>
      </c>
      <c r="J703" s="8" t="s">
        <v>9732</v>
      </c>
      <c r="K703" s="8" t="str">
        <f>VLOOKUP(Table36[[#This Row],[Works for Corrected Majority]],[1]!Table1[#Data],2,0)</f>
        <v>476549400</v>
      </c>
      <c r="L703" s="8" t="s">
        <v>9732</v>
      </c>
      <c r="M703" s="7" t="str">
        <f>VLOOKUP(Table36[[#This Row],[Works for Group -OLD]], [1]!all_groups[#All], 2, 0)</f>
        <v>476549400</v>
      </c>
      <c r="N703" s="6" t="s">
        <v>63</v>
      </c>
      <c r="O703" s="6" t="s">
        <v>62</v>
      </c>
      <c r="P703" s="6" t="s">
        <v>69</v>
      </c>
      <c r="Q703" s="7"/>
      <c r="R703" s="9" t="s">
        <v>9737</v>
      </c>
      <c r="S703" s="9" t="s">
        <v>9734</v>
      </c>
      <c r="T703" s="9" t="s">
        <v>9735</v>
      </c>
      <c r="U703" s="9" t="s">
        <v>8570</v>
      </c>
      <c r="V703" s="9" t="s">
        <v>8501</v>
      </c>
      <c r="W703" s="4"/>
      <c r="AI703" s="4"/>
      <c r="AJ703" s="4"/>
      <c r="AK703" s="4"/>
    </row>
    <row r="704" spans="1:37" x14ac:dyDescent="0.2">
      <c r="A704" s="6" t="s">
        <v>3287</v>
      </c>
      <c r="B704" s="7" t="str">
        <f>VLOOKUP(Table36[[#This Row],[Full Name]], [1]!all_people5[#Data], 53, 0)</f>
        <v>Poleto Jr</v>
      </c>
      <c r="C704" s="8" t="s">
        <v>3288</v>
      </c>
      <c r="D704" s="8" t="s">
        <v>3289</v>
      </c>
      <c r="E704" s="8" t="s">
        <v>632</v>
      </c>
      <c r="F704" s="8" t="s">
        <v>408</v>
      </c>
      <c r="G704" s="8" t="s">
        <v>526</v>
      </c>
      <c r="H704" s="8" t="s">
        <v>9731</v>
      </c>
      <c r="I704" s="7" t="str">
        <f>VLOOKUP(Table36[[#This Row],[Reports to Person]], [1]!all_people[#All], 2, 0)</f>
        <v>476542954</v>
      </c>
      <c r="J704" s="8" t="s">
        <v>9732</v>
      </c>
      <c r="K704" s="8" t="str">
        <f>VLOOKUP(Table36[[#This Row],[Works for Corrected Majority]],[1]!Table1[#Data],2,0)</f>
        <v>476549400</v>
      </c>
      <c r="L704" s="8" t="s">
        <v>9732</v>
      </c>
      <c r="M704" s="7" t="str">
        <f>VLOOKUP(Table36[[#This Row],[Works for Group -OLD]], [1]!all_groups[#All], 2, 0)</f>
        <v>476549400</v>
      </c>
      <c r="N704" s="6" t="s">
        <v>63</v>
      </c>
      <c r="O704" s="6" t="s">
        <v>62</v>
      </c>
      <c r="P704" s="6" t="s">
        <v>69</v>
      </c>
      <c r="Q704" s="7"/>
      <c r="R704" s="9" t="s">
        <v>9738</v>
      </c>
      <c r="S704" s="9" t="s">
        <v>9734</v>
      </c>
      <c r="T704" s="9" t="s">
        <v>9657</v>
      </c>
      <c r="U704" s="9" t="s">
        <v>9739</v>
      </c>
      <c r="V704" s="9" t="s">
        <v>8501</v>
      </c>
      <c r="W704" s="4"/>
      <c r="AI704" s="4"/>
      <c r="AJ704" s="4"/>
      <c r="AK704" s="4"/>
    </row>
    <row r="705" spans="1:37" x14ac:dyDescent="0.2">
      <c r="A705" s="6" t="s">
        <v>2671</v>
      </c>
      <c r="B705" s="7" t="str">
        <f>VLOOKUP(Table36[[#This Row],[Full Name]], [1]!all_people5[#Data], 53, 0)</f>
        <v>Wise</v>
      </c>
      <c r="C705" s="8" t="s">
        <v>2672</v>
      </c>
      <c r="D705" s="8" t="s">
        <v>2673</v>
      </c>
      <c r="E705" s="8" t="s">
        <v>2404</v>
      </c>
      <c r="F705" s="8" t="s">
        <v>408</v>
      </c>
      <c r="G705" s="8" t="s">
        <v>526</v>
      </c>
      <c r="H705" s="8" t="s">
        <v>9731</v>
      </c>
      <c r="I705" s="7" t="str">
        <f>VLOOKUP(Table36[[#This Row],[Reports to Person]], [1]!all_people[#All], 2, 0)</f>
        <v>476542954</v>
      </c>
      <c r="J705" s="8" t="s">
        <v>9732</v>
      </c>
      <c r="K705" s="8" t="str">
        <f>VLOOKUP(Table36[[#This Row],[Works for Corrected Majority]],[1]!Table1[#Data],2,0)</f>
        <v>476549400</v>
      </c>
      <c r="L705" s="8" t="s">
        <v>9732</v>
      </c>
      <c r="M705" s="7" t="str">
        <f>VLOOKUP(Table36[[#This Row],[Works for Group -OLD]], [1]!all_groups[#All], 2, 0)</f>
        <v>476549400</v>
      </c>
      <c r="N705" s="6" t="s">
        <v>63</v>
      </c>
      <c r="O705" s="6" t="s">
        <v>62</v>
      </c>
      <c r="P705" s="6" t="s">
        <v>69</v>
      </c>
      <c r="Q705" s="7"/>
      <c r="R705" s="9" t="s">
        <v>9740</v>
      </c>
      <c r="S705" s="9" t="s">
        <v>9734</v>
      </c>
      <c r="T705" s="9" t="s">
        <v>9735</v>
      </c>
      <c r="U705" s="9" t="s">
        <v>8613</v>
      </c>
      <c r="V705" s="9" t="s">
        <v>8501</v>
      </c>
      <c r="W705" s="4"/>
      <c r="AI705" s="4"/>
      <c r="AJ705" s="4"/>
      <c r="AK705" s="4"/>
    </row>
    <row r="706" spans="1:37" x14ac:dyDescent="0.2">
      <c r="A706" s="6" t="s">
        <v>2677</v>
      </c>
      <c r="B706" s="7" t="str">
        <f>VLOOKUP(Table36[[#This Row],[Full Name]], [1]!all_people5[#Data], 53, 0)</f>
        <v>Mckenna</v>
      </c>
      <c r="C706" s="8" t="s">
        <v>2678</v>
      </c>
      <c r="D706" s="8" t="s">
        <v>1735</v>
      </c>
      <c r="E706" s="8" t="s">
        <v>2679</v>
      </c>
      <c r="F706" s="8" t="s">
        <v>408</v>
      </c>
      <c r="G706" s="8" t="s">
        <v>407</v>
      </c>
      <c r="H706" s="8" t="s">
        <v>9731</v>
      </c>
      <c r="I706" s="7" t="str">
        <f>VLOOKUP(Table36[[#This Row],[Reports to Person]], [1]!all_people[#All], 2, 0)</f>
        <v>476542954</v>
      </c>
      <c r="J706" s="8" t="s">
        <v>9732</v>
      </c>
      <c r="K706" s="8" t="str">
        <f>VLOOKUP(Table36[[#This Row],[Works for Corrected Majority]],[1]!Table1[#Data],2,0)</f>
        <v>476549400</v>
      </c>
      <c r="L706" s="8" t="s">
        <v>9732</v>
      </c>
      <c r="M706" s="7" t="str">
        <f>VLOOKUP(Table36[[#This Row],[Works for Group -OLD]], [1]!all_groups[#All], 2, 0)</f>
        <v>476549400</v>
      </c>
      <c r="N706" s="6" t="s">
        <v>63</v>
      </c>
      <c r="O706" s="6" t="s">
        <v>62</v>
      </c>
      <c r="P706" s="6" t="s">
        <v>69</v>
      </c>
      <c r="Q706" s="7"/>
      <c r="R706" s="9" t="s">
        <v>9741</v>
      </c>
      <c r="S706" s="9" t="s">
        <v>9734</v>
      </c>
      <c r="T706" s="9" t="s">
        <v>8512</v>
      </c>
      <c r="U706" s="9" t="s">
        <v>9742</v>
      </c>
      <c r="V706" s="9" t="s">
        <v>8501</v>
      </c>
      <c r="W706" s="4"/>
      <c r="AI706" s="4"/>
      <c r="AJ706" s="4"/>
      <c r="AK706" s="4"/>
    </row>
    <row r="707" spans="1:37" x14ac:dyDescent="0.2">
      <c r="A707" s="6" t="s">
        <v>7419</v>
      </c>
      <c r="B707" s="7" t="str">
        <f>VLOOKUP(Table36[[#This Row],[Full Name]], [1]!all_people5[#Data], 53, 0)</f>
        <v>Reagen</v>
      </c>
      <c r="C707" s="8" t="s">
        <v>4182</v>
      </c>
      <c r="D707" s="8" t="s">
        <v>7420</v>
      </c>
      <c r="E707" s="8" t="s">
        <v>7421</v>
      </c>
      <c r="F707" s="8" t="s">
        <v>408</v>
      </c>
      <c r="G707" s="8" t="s">
        <v>526</v>
      </c>
      <c r="H707" s="8" t="s">
        <v>9731</v>
      </c>
      <c r="I707" s="7" t="str">
        <f>VLOOKUP(Table36[[#This Row],[Reports to Person]], [1]!all_people[#All], 2, 0)</f>
        <v>476542954</v>
      </c>
      <c r="J707" s="8" t="s">
        <v>9732</v>
      </c>
      <c r="K707" s="8" t="str">
        <f>VLOOKUP(Table36[[#This Row],[Works for Corrected Majority]],[1]!Table1[#Data],2,0)</f>
        <v>476549400</v>
      </c>
      <c r="L707" s="8" t="s">
        <v>9732</v>
      </c>
      <c r="M707" s="7" t="str">
        <f>VLOOKUP(Table36[[#This Row],[Works for Group -OLD]], [1]!all_groups[#All], 2, 0)</f>
        <v>476549400</v>
      </c>
      <c r="N707" s="6" t="s">
        <v>63</v>
      </c>
      <c r="O707" s="6" t="s">
        <v>62</v>
      </c>
      <c r="P707" s="6" t="s">
        <v>69</v>
      </c>
      <c r="Q707" s="7"/>
      <c r="R707" s="9" t="s">
        <v>9743</v>
      </c>
      <c r="S707" s="9" t="s">
        <v>9734</v>
      </c>
      <c r="T707" s="9" t="s">
        <v>9744</v>
      </c>
      <c r="U707" s="9" t="s">
        <v>9745</v>
      </c>
      <c r="V707" s="9" t="s">
        <v>8501</v>
      </c>
      <c r="W707" s="4"/>
      <c r="AI707" s="4"/>
      <c r="AJ707" s="4"/>
      <c r="AK707" s="4"/>
    </row>
    <row r="708" spans="1:37" x14ac:dyDescent="0.2">
      <c r="A708" s="6" t="s">
        <v>3292</v>
      </c>
      <c r="B708" s="7" t="str">
        <f>VLOOKUP(Table36[[#This Row],[Full Name]], [1]!all_people5[#Data], 53, 0)</f>
        <v>Eddy</v>
      </c>
      <c r="C708" s="8" t="s">
        <v>3293</v>
      </c>
      <c r="D708" s="8" t="s">
        <v>3294</v>
      </c>
      <c r="E708" s="8" t="s">
        <v>2799</v>
      </c>
      <c r="F708" s="8" t="s">
        <v>408</v>
      </c>
      <c r="G708" s="8" t="s">
        <v>526</v>
      </c>
      <c r="H708" s="8" t="s">
        <v>9731</v>
      </c>
      <c r="I708" s="7" t="str">
        <f>VLOOKUP(Table36[[#This Row],[Reports to Person]], [1]!all_people[#All], 2, 0)</f>
        <v>476542954</v>
      </c>
      <c r="J708" s="8" t="s">
        <v>9732</v>
      </c>
      <c r="K708" s="8" t="str">
        <f>VLOOKUP(Table36[[#This Row],[Works for Corrected Majority]],[1]!Table1[#Data],2,0)</f>
        <v>476549400</v>
      </c>
      <c r="L708" s="8" t="s">
        <v>9732</v>
      </c>
      <c r="M708" s="7" t="str">
        <f>VLOOKUP(Table36[[#This Row],[Works for Group -OLD]], [1]!all_groups[#All], 2, 0)</f>
        <v>476549400</v>
      </c>
      <c r="N708" s="6" t="s">
        <v>63</v>
      </c>
      <c r="O708" s="6" t="s">
        <v>62</v>
      </c>
      <c r="P708" s="6" t="s">
        <v>69</v>
      </c>
      <c r="Q708" s="7"/>
      <c r="R708" s="9" t="s">
        <v>9746</v>
      </c>
      <c r="S708" s="9" t="s">
        <v>9734</v>
      </c>
      <c r="T708" s="9" t="s">
        <v>9735</v>
      </c>
      <c r="U708" s="9" t="s">
        <v>8906</v>
      </c>
      <c r="V708" s="9" t="s">
        <v>8501</v>
      </c>
      <c r="W708" s="4"/>
      <c r="AI708" s="4"/>
      <c r="AJ708" s="4"/>
      <c r="AK708" s="4"/>
    </row>
    <row r="709" spans="1:37" x14ac:dyDescent="0.2">
      <c r="A709" s="6" t="s">
        <v>8175</v>
      </c>
      <c r="B709" s="7" t="str">
        <f>VLOOKUP(Table36[[#This Row],[Full Name]], [1]!all_people5[#Data], 53, 0)</f>
        <v>Schenk</v>
      </c>
      <c r="C709" s="8" t="s">
        <v>2762</v>
      </c>
      <c r="D709" s="8" t="s">
        <v>8176</v>
      </c>
      <c r="E709" s="8" t="s">
        <v>2104</v>
      </c>
      <c r="F709" s="8" t="s">
        <v>408</v>
      </c>
      <c r="G709" s="8" t="s">
        <v>526</v>
      </c>
      <c r="H709" s="8" t="s">
        <v>9731</v>
      </c>
      <c r="I709" s="7" t="str">
        <f>VLOOKUP(Table36[[#This Row],[Reports to Person]], [1]!all_people[#All], 2, 0)</f>
        <v>476542954</v>
      </c>
      <c r="J709" s="8" t="s">
        <v>9732</v>
      </c>
      <c r="K709" s="8" t="str">
        <f>VLOOKUP(Table36[[#This Row],[Works for Corrected Majority]],[1]!Table1[#Data],2,0)</f>
        <v>476549400</v>
      </c>
      <c r="L709" s="8" t="s">
        <v>9732</v>
      </c>
      <c r="M709" s="7" t="str">
        <f>VLOOKUP(Table36[[#This Row],[Works for Group -OLD]], [1]!all_groups[#All], 2, 0)</f>
        <v>476549400</v>
      </c>
      <c r="N709" s="6" t="s">
        <v>63</v>
      </c>
      <c r="O709" s="6" t="s">
        <v>62</v>
      </c>
      <c r="P709" s="6" t="s">
        <v>69</v>
      </c>
      <c r="Q709" s="7"/>
      <c r="R709" s="9" t="s">
        <v>9747</v>
      </c>
      <c r="S709" s="9" t="s">
        <v>9734</v>
      </c>
      <c r="T709" s="9" t="s">
        <v>9735</v>
      </c>
      <c r="U709" s="9" t="s">
        <v>8536</v>
      </c>
      <c r="V709" s="9" t="s">
        <v>8501</v>
      </c>
      <c r="W709" s="4"/>
      <c r="AI709" s="4"/>
      <c r="AJ709" s="4"/>
      <c r="AK709" s="4"/>
    </row>
    <row r="710" spans="1:37" x14ac:dyDescent="0.2">
      <c r="A710" s="6" t="s">
        <v>8165</v>
      </c>
      <c r="B710" s="7" t="str">
        <f>VLOOKUP(Table36[[#This Row],[Full Name]], [1]!all_people5[#Data], 53, 0)</f>
        <v>Mcmurray</v>
      </c>
      <c r="C710" s="8" t="s">
        <v>2580</v>
      </c>
      <c r="D710" s="8" t="s">
        <v>8166</v>
      </c>
      <c r="E710" s="8" t="s">
        <v>8167</v>
      </c>
      <c r="F710" s="8" t="s">
        <v>408</v>
      </c>
      <c r="G710" s="8" t="s">
        <v>526</v>
      </c>
      <c r="H710" s="8" t="s">
        <v>9731</v>
      </c>
      <c r="I710" s="7" t="str">
        <f>VLOOKUP(Table36[[#This Row],[Reports to Person]], [1]!all_people[#All], 2, 0)</f>
        <v>476542954</v>
      </c>
      <c r="J710" s="8" t="s">
        <v>9732</v>
      </c>
      <c r="K710" s="8" t="str">
        <f>VLOOKUP(Table36[[#This Row],[Works for Corrected Majority]],[1]!Table1[#Data],2,0)</f>
        <v>476549400</v>
      </c>
      <c r="L710" s="8" t="s">
        <v>9732</v>
      </c>
      <c r="M710" s="7" t="str">
        <f>VLOOKUP(Table36[[#This Row],[Works for Group -OLD]], [1]!all_groups[#All], 2, 0)</f>
        <v>476549400</v>
      </c>
      <c r="N710" s="6" t="s">
        <v>63</v>
      </c>
      <c r="O710" s="6" t="s">
        <v>62</v>
      </c>
      <c r="P710" s="6" t="s">
        <v>69</v>
      </c>
      <c r="Q710" s="7"/>
      <c r="R710" s="9" t="s">
        <v>9748</v>
      </c>
      <c r="S710" s="9" t="s">
        <v>9734</v>
      </c>
      <c r="T710" s="9" t="s">
        <v>9744</v>
      </c>
      <c r="U710" s="9" t="s">
        <v>9749</v>
      </c>
      <c r="V710" s="9" t="s">
        <v>8501</v>
      </c>
      <c r="W710" s="4"/>
      <c r="AI710" s="4"/>
      <c r="AJ710" s="4"/>
      <c r="AK710" s="4"/>
    </row>
    <row r="711" spans="1:37" x14ac:dyDescent="0.2">
      <c r="A711" s="6" t="s">
        <v>7398</v>
      </c>
      <c r="B711" s="7" t="str">
        <f>VLOOKUP(Table36[[#This Row],[Full Name]], [1]!all_people5[#Data], 53, 0)</f>
        <v>Rabideau</v>
      </c>
      <c r="C711" s="8" t="s">
        <v>2580</v>
      </c>
      <c r="D711" s="8" t="s">
        <v>7399</v>
      </c>
      <c r="E711" s="8" t="s">
        <v>521</v>
      </c>
      <c r="F711" s="8" t="s">
        <v>408</v>
      </c>
      <c r="G711" s="8" t="s">
        <v>526</v>
      </c>
      <c r="H711" s="8" t="s">
        <v>9731</v>
      </c>
      <c r="I711" s="7" t="str">
        <f>VLOOKUP(Table36[[#This Row],[Reports to Person]], [1]!all_people[#All], 2, 0)</f>
        <v>476542954</v>
      </c>
      <c r="J711" s="8" t="s">
        <v>9732</v>
      </c>
      <c r="K711" s="8" t="str">
        <f>VLOOKUP(Table36[[#This Row],[Works for Corrected Majority]],[1]!Table1[#Data],2,0)</f>
        <v>476549400</v>
      </c>
      <c r="L711" s="8" t="s">
        <v>9732</v>
      </c>
      <c r="M711" s="7" t="str">
        <f>VLOOKUP(Table36[[#This Row],[Works for Group -OLD]], [1]!all_groups[#All], 2, 0)</f>
        <v>476549400</v>
      </c>
      <c r="N711" s="6" t="s">
        <v>63</v>
      </c>
      <c r="O711" s="6" t="s">
        <v>62</v>
      </c>
      <c r="P711" s="6" t="s">
        <v>69</v>
      </c>
      <c r="Q711" s="7"/>
      <c r="R711" s="9" t="s">
        <v>9750</v>
      </c>
      <c r="S711" s="9" t="s">
        <v>9734</v>
      </c>
      <c r="T711" s="9" t="s">
        <v>9744</v>
      </c>
      <c r="U711" s="9" t="s">
        <v>8507</v>
      </c>
      <c r="V711" s="9" t="s">
        <v>8501</v>
      </c>
      <c r="W711" s="4"/>
      <c r="AI711" s="4"/>
      <c r="AJ711" s="4"/>
      <c r="AK711" s="4"/>
    </row>
    <row r="712" spans="1:37" x14ac:dyDescent="0.2">
      <c r="A712" s="6" t="s">
        <v>2682</v>
      </c>
      <c r="B712" s="7" t="str">
        <f>VLOOKUP(Table36[[#This Row],[Full Name]], [1]!all_people5[#Data], 53, 0)</f>
        <v>Baker</v>
      </c>
      <c r="C712" s="8" t="s">
        <v>2683</v>
      </c>
      <c r="D712" s="8" t="s">
        <v>2684</v>
      </c>
      <c r="E712" s="8" t="s">
        <v>2685</v>
      </c>
      <c r="F712" s="8" t="s">
        <v>408</v>
      </c>
      <c r="G712" s="8" t="s">
        <v>526</v>
      </c>
      <c r="H712" s="8" t="s">
        <v>9731</v>
      </c>
      <c r="I712" s="7" t="str">
        <f>VLOOKUP(Table36[[#This Row],[Reports to Person]], [1]!all_people[#All], 2, 0)</f>
        <v>476542954</v>
      </c>
      <c r="J712" s="8" t="s">
        <v>9732</v>
      </c>
      <c r="K712" s="8" t="str">
        <f>VLOOKUP(Table36[[#This Row],[Works for Corrected Majority]],[1]!Table1[#Data],2,0)</f>
        <v>476549400</v>
      </c>
      <c r="L712" s="8" t="s">
        <v>9732</v>
      </c>
      <c r="M712" s="7" t="str">
        <f>VLOOKUP(Table36[[#This Row],[Works for Group -OLD]], [1]!all_groups[#All], 2, 0)</f>
        <v>476549400</v>
      </c>
      <c r="N712" s="6" t="s">
        <v>63</v>
      </c>
      <c r="O712" s="6" t="s">
        <v>62</v>
      </c>
      <c r="P712" s="6" t="s">
        <v>69</v>
      </c>
      <c r="Q712" s="7"/>
      <c r="R712" s="9" t="s">
        <v>9751</v>
      </c>
      <c r="S712" s="9" t="s">
        <v>9734</v>
      </c>
      <c r="T712" s="9" t="s">
        <v>9735</v>
      </c>
      <c r="U712" s="9" t="s">
        <v>9752</v>
      </c>
      <c r="V712" s="9" t="s">
        <v>8501</v>
      </c>
      <c r="W712" s="4"/>
      <c r="AI712" s="4"/>
      <c r="AJ712" s="4"/>
      <c r="AK712" s="4"/>
    </row>
    <row r="713" spans="1:37" x14ac:dyDescent="0.2">
      <c r="A713" s="6" t="s">
        <v>8154</v>
      </c>
      <c r="B713" s="7" t="str">
        <f>VLOOKUP(Table36[[#This Row],[Full Name]], [1]!all_people5[#Data], 53, 0)</f>
        <v>Rupert</v>
      </c>
      <c r="C713" s="8" t="s">
        <v>8155</v>
      </c>
      <c r="D713" s="8" t="s">
        <v>8156</v>
      </c>
      <c r="E713" s="8" t="s">
        <v>5686</v>
      </c>
      <c r="F713" s="8" t="s">
        <v>408</v>
      </c>
      <c r="G713" s="8" t="s">
        <v>526</v>
      </c>
      <c r="H713" s="8" t="s">
        <v>9731</v>
      </c>
      <c r="I713" s="7" t="str">
        <f>VLOOKUP(Table36[[#This Row],[Reports to Person]], [1]!all_people[#All], 2, 0)</f>
        <v>476542954</v>
      </c>
      <c r="J713" s="8" t="s">
        <v>9732</v>
      </c>
      <c r="K713" s="8" t="str">
        <f>VLOOKUP(Table36[[#This Row],[Works for Corrected Majority]],[1]!Table1[#Data],2,0)</f>
        <v>476549400</v>
      </c>
      <c r="L713" s="8" t="s">
        <v>9732</v>
      </c>
      <c r="M713" s="7" t="str">
        <f>VLOOKUP(Table36[[#This Row],[Works for Group -OLD]], [1]!all_groups[#All], 2, 0)</f>
        <v>476549400</v>
      </c>
      <c r="N713" s="6" t="s">
        <v>63</v>
      </c>
      <c r="O713" s="6" t="s">
        <v>62</v>
      </c>
      <c r="P713" s="6" t="s">
        <v>69</v>
      </c>
      <c r="Q713" s="7"/>
      <c r="R713" s="9" t="s">
        <v>9753</v>
      </c>
      <c r="S713" s="9" t="s">
        <v>9734</v>
      </c>
      <c r="T713" s="9" t="s">
        <v>9744</v>
      </c>
      <c r="U713" s="9" t="s">
        <v>9754</v>
      </c>
      <c r="V713" s="9" t="s">
        <v>8501</v>
      </c>
      <c r="W713" s="4"/>
      <c r="AI713" s="4"/>
      <c r="AJ713" s="4"/>
      <c r="AK713" s="4"/>
    </row>
    <row r="714" spans="1:37" x14ac:dyDescent="0.2">
      <c r="A714" s="6" t="s">
        <v>2249</v>
      </c>
      <c r="B714" s="7" t="str">
        <f>VLOOKUP(Table36[[#This Row],[Full Name]], [1]!all_people5[#Data], 53, 0)</f>
        <v>Coon</v>
      </c>
      <c r="C714" s="8" t="s">
        <v>74</v>
      </c>
      <c r="D714" s="8" t="s">
        <v>2250</v>
      </c>
      <c r="E714" s="8" t="s">
        <v>698</v>
      </c>
      <c r="F714" s="8" t="s">
        <v>408</v>
      </c>
      <c r="G714" s="8" t="s">
        <v>407</v>
      </c>
      <c r="H714" s="8" t="s">
        <v>9731</v>
      </c>
      <c r="I714" s="7" t="str">
        <f>VLOOKUP(Table36[[#This Row],[Reports to Person]], [1]!all_people[#All], 2, 0)</f>
        <v>476542954</v>
      </c>
      <c r="J714" s="8" t="s">
        <v>9732</v>
      </c>
      <c r="K714" s="8" t="str">
        <f>VLOOKUP(Table36[[#This Row],[Works for Corrected Majority]],[1]!Table1[#Data],2,0)</f>
        <v>476549400</v>
      </c>
      <c r="L714" s="8" t="s">
        <v>9732</v>
      </c>
      <c r="M714" s="7" t="str">
        <f>VLOOKUP(Table36[[#This Row],[Works for Group -OLD]], [1]!all_groups[#All], 2, 0)</f>
        <v>476549400</v>
      </c>
      <c r="N714" s="6" t="s">
        <v>63</v>
      </c>
      <c r="O714" s="6" t="s">
        <v>62</v>
      </c>
      <c r="P714" s="6" t="s">
        <v>69</v>
      </c>
      <c r="Q714" s="7"/>
      <c r="R714" s="9" t="s">
        <v>9755</v>
      </c>
      <c r="S714" s="9" t="s">
        <v>9734</v>
      </c>
      <c r="T714" s="9" t="s">
        <v>8512</v>
      </c>
      <c r="U714" s="9" t="s">
        <v>8538</v>
      </c>
      <c r="V714" s="9" t="s">
        <v>8501</v>
      </c>
      <c r="W714" s="4"/>
      <c r="AI714" s="4"/>
      <c r="AJ714" s="4"/>
      <c r="AK714" s="4"/>
    </row>
    <row r="715" spans="1:37" x14ac:dyDescent="0.2">
      <c r="A715" s="6" t="s">
        <v>8146</v>
      </c>
      <c r="B715" s="7" t="str">
        <f>VLOOKUP(Table36[[#This Row],[Full Name]], [1]!all_people5[#Data], 53, 0)</f>
        <v>Compo</v>
      </c>
      <c r="C715" s="8" t="s">
        <v>8147</v>
      </c>
      <c r="D715" s="8" t="s">
        <v>8148</v>
      </c>
      <c r="E715" s="8" t="s">
        <v>426</v>
      </c>
      <c r="F715" s="8" t="s">
        <v>408</v>
      </c>
      <c r="G715" s="8" t="s">
        <v>526</v>
      </c>
      <c r="H715" s="8" t="s">
        <v>9731</v>
      </c>
      <c r="I715" s="7" t="str">
        <f>VLOOKUP(Table36[[#This Row],[Reports to Person]], [1]!all_people[#All], 2, 0)</f>
        <v>476542954</v>
      </c>
      <c r="J715" s="8" t="s">
        <v>9732</v>
      </c>
      <c r="K715" s="8" t="str">
        <f>VLOOKUP(Table36[[#This Row],[Works for Corrected Majority]],[1]!Table1[#Data],2,0)</f>
        <v>476549400</v>
      </c>
      <c r="L715" s="8" t="s">
        <v>9732</v>
      </c>
      <c r="M715" s="7" t="str">
        <f>VLOOKUP(Table36[[#This Row],[Works for Group -OLD]], [1]!all_groups[#All], 2, 0)</f>
        <v>476549400</v>
      </c>
      <c r="N715" s="6" t="s">
        <v>63</v>
      </c>
      <c r="O715" s="6" t="s">
        <v>62</v>
      </c>
      <c r="P715" s="6" t="s">
        <v>69</v>
      </c>
      <c r="Q715" s="7"/>
      <c r="R715" s="9" t="s">
        <v>9756</v>
      </c>
      <c r="S715" s="9" t="s">
        <v>9734</v>
      </c>
      <c r="T715" s="9" t="s">
        <v>9735</v>
      </c>
      <c r="U715" s="9" t="s">
        <v>8549</v>
      </c>
      <c r="V715" s="9" t="s">
        <v>8501</v>
      </c>
      <c r="W715" s="4"/>
      <c r="AI715" s="4"/>
      <c r="AJ715" s="4"/>
      <c r="AK715" s="4"/>
    </row>
    <row r="716" spans="1:37" x14ac:dyDescent="0.2">
      <c r="A716" s="6" t="s">
        <v>8136</v>
      </c>
      <c r="B716" s="7" t="str">
        <f>VLOOKUP(Table36[[#This Row],[Full Name]], [1]!all_people5[#Data], 53, 0)</f>
        <v>O'sullivan</v>
      </c>
      <c r="C716" s="8" t="s">
        <v>8137</v>
      </c>
      <c r="D716" s="8" t="s">
        <v>563</v>
      </c>
      <c r="E716" s="8" t="s">
        <v>8138</v>
      </c>
      <c r="F716" s="8" t="s">
        <v>408</v>
      </c>
      <c r="G716" s="8" t="s">
        <v>407</v>
      </c>
      <c r="H716" s="8" t="s">
        <v>9731</v>
      </c>
      <c r="I716" s="7" t="str">
        <f>VLOOKUP(Table36[[#This Row],[Reports to Person]], [1]!all_people[#All], 2, 0)</f>
        <v>476542954</v>
      </c>
      <c r="J716" s="8" t="s">
        <v>9732</v>
      </c>
      <c r="K716" s="8" t="str">
        <f>VLOOKUP(Table36[[#This Row],[Works for Corrected Majority]],[1]!Table1[#Data],2,0)</f>
        <v>476549400</v>
      </c>
      <c r="L716" s="8" t="s">
        <v>9732</v>
      </c>
      <c r="M716" s="7" t="str">
        <f>VLOOKUP(Table36[[#This Row],[Works for Group -OLD]], [1]!all_groups[#All], 2, 0)</f>
        <v>476549400</v>
      </c>
      <c r="N716" s="6" t="s">
        <v>63</v>
      </c>
      <c r="O716" s="6" t="s">
        <v>62</v>
      </c>
      <c r="P716" s="6" t="s">
        <v>69</v>
      </c>
      <c r="Q716" s="7"/>
      <c r="R716" s="9" t="s">
        <v>9757</v>
      </c>
      <c r="S716" s="9" t="s">
        <v>9734</v>
      </c>
      <c r="T716" s="9" t="s">
        <v>8512</v>
      </c>
      <c r="U716" s="9" t="s">
        <v>9758</v>
      </c>
      <c r="V716" s="9" t="s">
        <v>8501</v>
      </c>
      <c r="W716" s="4"/>
      <c r="AI716" s="4"/>
      <c r="AJ716" s="4"/>
      <c r="AK716" s="4"/>
    </row>
    <row r="717" spans="1:37" x14ac:dyDescent="0.2">
      <c r="A717" s="6" t="s">
        <v>6423</v>
      </c>
      <c r="B717" s="7" t="str">
        <f>VLOOKUP(Table36[[#This Row],[Full Name]], [1]!all_people5[#Data], 53, 0)</f>
        <v>Delap</v>
      </c>
      <c r="C717" s="8" t="s">
        <v>4742</v>
      </c>
      <c r="D717" s="8" t="s">
        <v>6424</v>
      </c>
      <c r="E717" s="8" t="s">
        <v>827</v>
      </c>
      <c r="F717" s="8" t="s">
        <v>408</v>
      </c>
      <c r="G717" s="8" t="s">
        <v>526</v>
      </c>
      <c r="H717" s="8" t="s">
        <v>9731</v>
      </c>
      <c r="I717" s="7" t="str">
        <f>VLOOKUP(Table36[[#This Row],[Reports to Person]], [1]!all_people[#All], 2, 0)</f>
        <v>476542954</v>
      </c>
      <c r="J717" s="8" t="s">
        <v>9732</v>
      </c>
      <c r="K717" s="8" t="str">
        <f>VLOOKUP(Table36[[#This Row],[Works for Corrected Majority]],[1]!Table1[#Data],2,0)</f>
        <v>476549400</v>
      </c>
      <c r="L717" s="8" t="s">
        <v>9732</v>
      </c>
      <c r="M717" s="7" t="str">
        <f>VLOOKUP(Table36[[#This Row],[Works for Group -OLD]], [1]!all_groups[#All], 2, 0)</f>
        <v>476549400</v>
      </c>
      <c r="N717" s="6" t="s">
        <v>63</v>
      </c>
      <c r="O717" s="6" t="s">
        <v>62</v>
      </c>
      <c r="P717" s="6" t="s">
        <v>69</v>
      </c>
      <c r="Q717" s="7"/>
      <c r="R717" s="9" t="s">
        <v>9759</v>
      </c>
      <c r="S717" s="9" t="s">
        <v>9734</v>
      </c>
      <c r="T717" s="9" t="s">
        <v>9744</v>
      </c>
      <c r="U717" s="9" t="s">
        <v>8709</v>
      </c>
      <c r="V717" s="9" t="s">
        <v>8501</v>
      </c>
      <c r="W717" s="4"/>
      <c r="AI717" s="4"/>
      <c r="AJ717" s="4"/>
      <c r="AK717" s="4"/>
    </row>
    <row r="718" spans="1:37" x14ac:dyDescent="0.2">
      <c r="A718" s="6" t="s">
        <v>629</v>
      </c>
      <c r="B718" s="7" t="e">
        <f>VLOOKUP(Table36[[#This Row],[Full Name]], [1]!all_people5[#Data], 53, 0)</f>
        <v>#N/A</v>
      </c>
      <c r="C718" s="8" t="s">
        <v>630</v>
      </c>
      <c r="D718" s="8" t="s">
        <v>631</v>
      </c>
      <c r="E718" s="8" t="s">
        <v>632</v>
      </c>
      <c r="F718" s="8" t="s">
        <v>408</v>
      </c>
      <c r="G718" s="8" t="s">
        <v>526</v>
      </c>
      <c r="H718" s="8" t="s">
        <v>9731</v>
      </c>
      <c r="I718" s="7" t="str">
        <f>VLOOKUP(Table36[[#This Row],[Reports to Person]], [1]!all_people[#All], 2, 0)</f>
        <v>476542954</v>
      </c>
      <c r="J718" s="8" t="s">
        <v>9732</v>
      </c>
      <c r="K718" s="8" t="str">
        <f>VLOOKUP(Table36[[#This Row],[Works for Corrected Majority]],[1]!Table1[#Data],2,0)</f>
        <v>476549400</v>
      </c>
      <c r="L718" s="8" t="s">
        <v>9732</v>
      </c>
      <c r="M718" s="7" t="str">
        <f>VLOOKUP(Table36[[#This Row],[Works for Group -OLD]], [1]!all_groups[#All], 2, 0)</f>
        <v>476549400</v>
      </c>
      <c r="N718" s="6" t="s">
        <v>63</v>
      </c>
      <c r="O718" s="6" t="s">
        <v>62</v>
      </c>
      <c r="P718" s="6" t="s">
        <v>69</v>
      </c>
      <c r="Q718" s="7"/>
      <c r="R718" s="9" t="s">
        <v>9760</v>
      </c>
      <c r="S718" s="9" t="s">
        <v>9734</v>
      </c>
      <c r="T718" s="9" t="s">
        <v>9657</v>
      </c>
      <c r="U718" s="9" t="s">
        <v>9739</v>
      </c>
      <c r="V718" s="9" t="s">
        <v>8501</v>
      </c>
      <c r="W718" s="4"/>
      <c r="AI718" s="4"/>
      <c r="AJ718" s="4"/>
      <c r="AK718" s="4"/>
    </row>
    <row r="719" spans="1:37" x14ac:dyDescent="0.2">
      <c r="A719" s="6" t="s">
        <v>7391</v>
      </c>
      <c r="B719" s="7" t="str">
        <f>VLOOKUP(Table36[[#This Row],[Full Name]], [1]!all_people5[#Data], 53, 0)</f>
        <v>Chwiecko</v>
      </c>
      <c r="C719" s="8" t="s">
        <v>7392</v>
      </c>
      <c r="D719" s="8" t="s">
        <v>7393</v>
      </c>
      <c r="E719" s="8" t="s">
        <v>7394</v>
      </c>
      <c r="F719" s="8" t="s">
        <v>408</v>
      </c>
      <c r="G719" s="8" t="s">
        <v>526</v>
      </c>
      <c r="H719" s="8" t="s">
        <v>9761</v>
      </c>
      <c r="I719" s="7" t="str">
        <f>VLOOKUP(Table36[[#This Row],[Reports to Person]], [1]!all_people[#All], 2, 0)</f>
        <v>476545623</v>
      </c>
      <c r="J719" s="8" t="s">
        <v>9762</v>
      </c>
      <c r="K719" s="8" t="str">
        <f>VLOOKUP(Table36[[#This Row],[Works for Corrected Majority]],[1]!Table1[#Data],2,0)</f>
        <v>476549405</v>
      </c>
      <c r="L719" s="8" t="s">
        <v>9762</v>
      </c>
      <c r="M719" s="7" t="str">
        <f>VLOOKUP(Table36[[#This Row],[Works for Group -OLD]], [1]!all_groups[#All], 2, 0)</f>
        <v>476549405</v>
      </c>
      <c r="N719" s="6" t="s">
        <v>63</v>
      </c>
      <c r="O719" s="6" t="s">
        <v>62</v>
      </c>
      <c r="P719" s="6" t="s">
        <v>69</v>
      </c>
      <c r="Q719" s="7"/>
      <c r="R719" s="9" t="s">
        <v>9763</v>
      </c>
      <c r="S719" s="9" t="s">
        <v>9764</v>
      </c>
      <c r="T719" s="9" t="s">
        <v>9765</v>
      </c>
      <c r="U719" s="9" t="s">
        <v>9766</v>
      </c>
      <c r="V719" s="9" t="s">
        <v>8501</v>
      </c>
      <c r="W719" s="4"/>
      <c r="AI719" s="4"/>
      <c r="AJ719" s="4"/>
      <c r="AK719" s="4"/>
    </row>
    <row r="720" spans="1:37" x14ac:dyDescent="0.2">
      <c r="A720" s="6" t="s">
        <v>4083</v>
      </c>
      <c r="B720" s="7" t="str">
        <f>VLOOKUP(Table36[[#This Row],[Full Name]], [1]!all_people5[#Data], 53, 0)</f>
        <v>Armony</v>
      </c>
      <c r="C720" s="8" t="s">
        <v>4084</v>
      </c>
      <c r="D720" s="8" t="s">
        <v>4085</v>
      </c>
      <c r="E720" s="8" t="s">
        <v>4086</v>
      </c>
      <c r="F720" s="8" t="s">
        <v>408</v>
      </c>
      <c r="G720" s="8" t="s">
        <v>407</v>
      </c>
      <c r="H720" s="8" t="s">
        <v>9761</v>
      </c>
      <c r="I720" s="7" t="str">
        <f>VLOOKUP(Table36[[#This Row],[Reports to Person]], [1]!all_people[#All], 2, 0)</f>
        <v>476545623</v>
      </c>
      <c r="J720" s="8" t="s">
        <v>9762</v>
      </c>
      <c r="K720" s="8" t="str">
        <f>VLOOKUP(Table36[[#This Row],[Works for Corrected Majority]],[1]!Table1[#Data],2,0)</f>
        <v>476549405</v>
      </c>
      <c r="L720" s="8" t="s">
        <v>9762</v>
      </c>
      <c r="M720" s="7" t="str">
        <f>VLOOKUP(Table36[[#This Row],[Works for Group -OLD]], [1]!all_groups[#All], 2, 0)</f>
        <v>476549405</v>
      </c>
      <c r="N720" s="6" t="s">
        <v>63</v>
      </c>
      <c r="O720" s="6" t="s">
        <v>62</v>
      </c>
      <c r="P720" s="6" t="s">
        <v>69</v>
      </c>
      <c r="Q720" s="7"/>
      <c r="R720" s="9" t="s">
        <v>9767</v>
      </c>
      <c r="S720" s="9" t="s">
        <v>9764</v>
      </c>
      <c r="T720" s="9" t="s">
        <v>8512</v>
      </c>
      <c r="U720" s="9" t="s">
        <v>9768</v>
      </c>
      <c r="V720" s="9" t="s">
        <v>8501</v>
      </c>
      <c r="W720" s="4"/>
      <c r="AI720" s="4"/>
      <c r="AJ720" s="4"/>
      <c r="AK720" s="4"/>
    </row>
    <row r="721" spans="1:37" x14ac:dyDescent="0.2">
      <c r="A721" s="6" t="s">
        <v>8089</v>
      </c>
      <c r="B721" s="7" t="str">
        <f>VLOOKUP(Table36[[#This Row],[Full Name]], [1]!all_people5[#Data], 53, 0)</f>
        <v>Hopkins</v>
      </c>
      <c r="C721" s="8" t="s">
        <v>8090</v>
      </c>
      <c r="D721" s="8" t="s">
        <v>8091</v>
      </c>
      <c r="E721" s="8" t="s">
        <v>1939</v>
      </c>
      <c r="F721" s="8" t="s">
        <v>408</v>
      </c>
      <c r="G721" s="8" t="s">
        <v>526</v>
      </c>
      <c r="H721" s="8" t="s">
        <v>9761</v>
      </c>
      <c r="I721" s="7" t="str">
        <f>VLOOKUP(Table36[[#This Row],[Reports to Person]], [1]!all_people[#All], 2, 0)</f>
        <v>476545623</v>
      </c>
      <c r="J721" s="8" t="s">
        <v>9762</v>
      </c>
      <c r="K721" s="8" t="str">
        <f>VLOOKUP(Table36[[#This Row],[Works for Corrected Majority]],[1]!Table1[#Data],2,0)</f>
        <v>476549405</v>
      </c>
      <c r="L721" s="8" t="s">
        <v>9762</v>
      </c>
      <c r="M721" s="7" t="str">
        <f>VLOOKUP(Table36[[#This Row],[Works for Group -OLD]], [1]!all_groups[#All], 2, 0)</f>
        <v>476549405</v>
      </c>
      <c r="N721" s="6" t="s">
        <v>63</v>
      </c>
      <c r="O721" s="6" t="s">
        <v>62</v>
      </c>
      <c r="P721" s="6" t="s">
        <v>69</v>
      </c>
      <c r="Q721" s="7"/>
      <c r="R721" s="9" t="s">
        <v>9769</v>
      </c>
      <c r="S721" s="9" t="s">
        <v>9764</v>
      </c>
      <c r="T721" s="9" t="s">
        <v>9765</v>
      </c>
      <c r="U721" s="9" t="s">
        <v>9155</v>
      </c>
      <c r="V721" s="9" t="s">
        <v>8501</v>
      </c>
      <c r="W721" s="4"/>
      <c r="AI721" s="4"/>
      <c r="AJ721" s="4"/>
      <c r="AK721" s="4"/>
    </row>
    <row r="722" spans="1:37" x14ac:dyDescent="0.2">
      <c r="A722" s="6" t="s">
        <v>8083</v>
      </c>
      <c r="B722" s="7" t="str">
        <f>VLOOKUP(Table36[[#This Row],[Full Name]], [1]!all_people5[#Data], 53, 0)</f>
        <v>Swiatek</v>
      </c>
      <c r="C722" s="8" t="s">
        <v>8084</v>
      </c>
      <c r="D722" s="8" t="s">
        <v>8085</v>
      </c>
      <c r="E722" s="8" t="s">
        <v>8086</v>
      </c>
      <c r="F722" s="8" t="s">
        <v>408</v>
      </c>
      <c r="G722" s="8" t="s">
        <v>526</v>
      </c>
      <c r="H722" s="8" t="s">
        <v>9761</v>
      </c>
      <c r="I722" s="7" t="str">
        <f>VLOOKUP(Table36[[#This Row],[Reports to Person]], [1]!all_people[#All], 2, 0)</f>
        <v>476545623</v>
      </c>
      <c r="J722" s="8" t="s">
        <v>9762</v>
      </c>
      <c r="K722" s="8" t="str">
        <f>VLOOKUP(Table36[[#This Row],[Works for Corrected Majority]],[1]!Table1[#Data],2,0)</f>
        <v>476549405</v>
      </c>
      <c r="L722" s="8" t="s">
        <v>9762</v>
      </c>
      <c r="M722" s="7" t="str">
        <f>VLOOKUP(Table36[[#This Row],[Works for Group -OLD]], [1]!all_groups[#All], 2, 0)</f>
        <v>476549405</v>
      </c>
      <c r="N722" s="6" t="s">
        <v>63</v>
      </c>
      <c r="O722" s="6" t="s">
        <v>62</v>
      </c>
      <c r="P722" s="6" t="s">
        <v>69</v>
      </c>
      <c r="Q722" s="7"/>
      <c r="R722" s="9" t="s">
        <v>9770</v>
      </c>
      <c r="S722" s="9" t="s">
        <v>9764</v>
      </c>
      <c r="T722" s="9" t="s">
        <v>9765</v>
      </c>
      <c r="U722" s="9" t="s">
        <v>9771</v>
      </c>
      <c r="V722" s="9" t="s">
        <v>8501</v>
      </c>
      <c r="W722" s="4"/>
      <c r="AI722" s="4"/>
      <c r="AJ722" s="4"/>
      <c r="AK722" s="4"/>
    </row>
    <row r="723" spans="1:37" x14ac:dyDescent="0.2">
      <c r="A723" s="6" t="s">
        <v>8068</v>
      </c>
      <c r="B723" s="7" t="str">
        <f>VLOOKUP(Table36[[#This Row],[Full Name]], [1]!all_people5[#Data], 53, 0)</f>
        <v>Ranney</v>
      </c>
      <c r="C723" s="8" t="s">
        <v>8069</v>
      </c>
      <c r="D723" s="8" t="s">
        <v>8070</v>
      </c>
      <c r="E723" s="8" t="s">
        <v>6530</v>
      </c>
      <c r="F723" s="8" t="s">
        <v>408</v>
      </c>
      <c r="G723" s="8" t="s">
        <v>526</v>
      </c>
      <c r="H723" s="8" t="s">
        <v>9761</v>
      </c>
      <c r="I723" s="7" t="str">
        <f>VLOOKUP(Table36[[#This Row],[Reports to Person]], [1]!all_people[#All], 2, 0)</f>
        <v>476545623</v>
      </c>
      <c r="J723" s="8" t="s">
        <v>9762</v>
      </c>
      <c r="K723" s="8" t="str">
        <f>VLOOKUP(Table36[[#This Row],[Works for Corrected Majority]],[1]!Table1[#Data],2,0)</f>
        <v>476549405</v>
      </c>
      <c r="L723" s="8" t="s">
        <v>9762</v>
      </c>
      <c r="M723" s="7" t="str">
        <f>VLOOKUP(Table36[[#This Row],[Works for Group -OLD]], [1]!all_groups[#All], 2, 0)</f>
        <v>476549405</v>
      </c>
      <c r="N723" s="6" t="s">
        <v>63</v>
      </c>
      <c r="O723" s="6" t="s">
        <v>62</v>
      </c>
      <c r="P723" s="6" t="s">
        <v>69</v>
      </c>
      <c r="Q723" s="7"/>
      <c r="R723" s="9" t="s">
        <v>9772</v>
      </c>
      <c r="S723" s="9" t="s">
        <v>9764</v>
      </c>
      <c r="T723" s="9" t="s">
        <v>9765</v>
      </c>
      <c r="U723" s="9" t="s">
        <v>8831</v>
      </c>
      <c r="V723" s="9" t="s">
        <v>8501</v>
      </c>
      <c r="W723" s="4"/>
      <c r="AI723" s="4"/>
      <c r="AJ723" s="4"/>
      <c r="AK723" s="4"/>
    </row>
    <row r="724" spans="1:37" x14ac:dyDescent="0.2">
      <c r="A724" s="6" t="s">
        <v>1962</v>
      </c>
      <c r="B724" s="7" t="str">
        <f>VLOOKUP(Table36[[#This Row],[Full Name]], [1]!all_people5[#Data], 53, 0)</f>
        <v>Howard</v>
      </c>
      <c r="C724" s="8" t="s">
        <v>1963</v>
      </c>
      <c r="D724" s="8" t="s">
        <v>1964</v>
      </c>
      <c r="E724" s="8" t="s">
        <v>787</v>
      </c>
      <c r="F724" s="8" t="s">
        <v>408</v>
      </c>
      <c r="G724" s="8" t="s">
        <v>526</v>
      </c>
      <c r="H724" s="8" t="s">
        <v>9761</v>
      </c>
      <c r="I724" s="7" t="str">
        <f>VLOOKUP(Table36[[#This Row],[Reports to Person]], [1]!all_people[#All], 2, 0)</f>
        <v>476545623</v>
      </c>
      <c r="J724" s="8" t="s">
        <v>9762</v>
      </c>
      <c r="K724" s="8" t="str">
        <f>VLOOKUP(Table36[[#This Row],[Works for Corrected Majority]],[1]!Table1[#Data],2,0)</f>
        <v>476549405</v>
      </c>
      <c r="L724" s="8" t="s">
        <v>9762</v>
      </c>
      <c r="M724" s="7" t="str">
        <f>VLOOKUP(Table36[[#This Row],[Works for Group -OLD]], [1]!all_groups[#All], 2, 0)</f>
        <v>476549405</v>
      </c>
      <c r="N724" s="6" t="s">
        <v>63</v>
      </c>
      <c r="O724" s="6" t="s">
        <v>62</v>
      </c>
      <c r="P724" s="6" t="s">
        <v>69</v>
      </c>
      <c r="Q724" s="7"/>
      <c r="R724" s="9" t="s">
        <v>9773</v>
      </c>
      <c r="S724" s="9" t="s">
        <v>9764</v>
      </c>
      <c r="T724" s="9" t="s">
        <v>9765</v>
      </c>
      <c r="U724" s="9" t="s">
        <v>9038</v>
      </c>
      <c r="V724" s="9" t="s">
        <v>8501</v>
      </c>
      <c r="W724" s="4"/>
      <c r="AI724" s="4"/>
      <c r="AJ724" s="4"/>
      <c r="AK724" s="4"/>
    </row>
    <row r="725" spans="1:37" x14ac:dyDescent="0.2">
      <c r="A725" s="6" t="s">
        <v>7386</v>
      </c>
      <c r="B725" s="7" t="str">
        <f>VLOOKUP(Table36[[#This Row],[Full Name]], [1]!all_people5[#Data], 53, 0)</f>
        <v>Bryan</v>
      </c>
      <c r="C725" s="8" t="s">
        <v>7387</v>
      </c>
      <c r="D725" s="8" t="s">
        <v>7388</v>
      </c>
      <c r="E725" s="8" t="s">
        <v>426</v>
      </c>
      <c r="F725" s="8" t="s">
        <v>408</v>
      </c>
      <c r="G725" s="8" t="s">
        <v>526</v>
      </c>
      <c r="H725" s="8" t="s">
        <v>9761</v>
      </c>
      <c r="I725" s="7" t="str">
        <f>VLOOKUP(Table36[[#This Row],[Reports to Person]], [1]!all_people[#All], 2, 0)</f>
        <v>476545623</v>
      </c>
      <c r="J725" s="8" t="s">
        <v>9762</v>
      </c>
      <c r="K725" s="8" t="str">
        <f>VLOOKUP(Table36[[#This Row],[Works for Corrected Majority]],[1]!Table1[#Data],2,0)</f>
        <v>476549405</v>
      </c>
      <c r="L725" s="8" t="s">
        <v>9762</v>
      </c>
      <c r="M725" s="7" t="str">
        <f>VLOOKUP(Table36[[#This Row],[Works for Group -OLD]], [1]!all_groups[#All], 2, 0)</f>
        <v>476549405</v>
      </c>
      <c r="N725" s="6" t="s">
        <v>63</v>
      </c>
      <c r="O725" s="6" t="s">
        <v>62</v>
      </c>
      <c r="P725" s="6" t="s">
        <v>69</v>
      </c>
      <c r="Q725" s="7"/>
      <c r="R725" s="9" t="s">
        <v>9774</v>
      </c>
      <c r="S725" s="9" t="s">
        <v>9764</v>
      </c>
      <c r="T725" s="9" t="s">
        <v>9765</v>
      </c>
      <c r="U725" s="9" t="s">
        <v>8549</v>
      </c>
      <c r="V725" s="9" t="s">
        <v>8501</v>
      </c>
      <c r="W725" s="4"/>
      <c r="AI725" s="4"/>
      <c r="AJ725" s="4"/>
      <c r="AK725" s="4"/>
    </row>
    <row r="726" spans="1:37" x14ac:dyDescent="0.2">
      <c r="A726" s="6" t="s">
        <v>8048</v>
      </c>
      <c r="B726" s="7" t="str">
        <f>VLOOKUP(Table36[[#This Row],[Full Name]], [1]!all_people5[#Data], 53, 0)</f>
        <v>Rieman</v>
      </c>
      <c r="C726" s="8" t="s">
        <v>8049</v>
      </c>
      <c r="D726" s="8" t="s">
        <v>8050</v>
      </c>
      <c r="E726" s="8" t="s">
        <v>1235</v>
      </c>
      <c r="F726" s="8" t="s">
        <v>408</v>
      </c>
      <c r="G726" s="8" t="s">
        <v>526</v>
      </c>
      <c r="H726" s="8" t="s">
        <v>9761</v>
      </c>
      <c r="I726" s="7" t="str">
        <f>VLOOKUP(Table36[[#This Row],[Reports to Person]], [1]!all_people[#All], 2, 0)</f>
        <v>476545623</v>
      </c>
      <c r="J726" s="8" t="s">
        <v>9762</v>
      </c>
      <c r="K726" s="8" t="str">
        <f>VLOOKUP(Table36[[#This Row],[Works for Corrected Majority]],[1]!Table1[#Data],2,0)</f>
        <v>476549405</v>
      </c>
      <c r="L726" s="8" t="s">
        <v>9762</v>
      </c>
      <c r="M726" s="7" t="str">
        <f>VLOOKUP(Table36[[#This Row],[Works for Group -OLD]], [1]!all_groups[#All], 2, 0)</f>
        <v>476549405</v>
      </c>
      <c r="N726" s="6" t="s">
        <v>63</v>
      </c>
      <c r="O726" s="6" t="s">
        <v>62</v>
      </c>
      <c r="P726" s="6" t="s">
        <v>69</v>
      </c>
      <c r="Q726" s="7"/>
      <c r="R726" s="9" t="s">
        <v>9775</v>
      </c>
      <c r="S726" s="9" t="s">
        <v>9764</v>
      </c>
      <c r="T726" s="9" t="s">
        <v>9776</v>
      </c>
      <c r="U726" s="9" t="s">
        <v>8759</v>
      </c>
      <c r="V726" s="9" t="s">
        <v>8501</v>
      </c>
      <c r="W726" s="4"/>
      <c r="AI726" s="4"/>
      <c r="AJ726" s="4"/>
      <c r="AK726" s="4"/>
    </row>
    <row r="727" spans="1:37" x14ac:dyDescent="0.2">
      <c r="A727" s="6" t="s">
        <v>8040</v>
      </c>
      <c r="B727" s="7" t="str">
        <f>VLOOKUP(Table36[[#This Row],[Full Name]], [1]!all_people5[#Data], 53, 0)</f>
        <v>Martin</v>
      </c>
      <c r="C727" s="8" t="s">
        <v>1597</v>
      </c>
      <c r="D727" s="8" t="s">
        <v>3985</v>
      </c>
      <c r="E727" s="8" t="s">
        <v>7394</v>
      </c>
      <c r="F727" s="8" t="s">
        <v>408</v>
      </c>
      <c r="G727" s="8" t="s">
        <v>526</v>
      </c>
      <c r="H727" s="8" t="s">
        <v>9761</v>
      </c>
      <c r="I727" s="7" t="str">
        <f>VLOOKUP(Table36[[#This Row],[Reports to Person]], [1]!all_people[#All], 2, 0)</f>
        <v>476545623</v>
      </c>
      <c r="J727" s="8" t="s">
        <v>9762</v>
      </c>
      <c r="K727" s="8" t="str">
        <f>VLOOKUP(Table36[[#This Row],[Works for Corrected Majority]],[1]!Table1[#Data],2,0)</f>
        <v>476549405</v>
      </c>
      <c r="L727" s="8" t="s">
        <v>9762</v>
      </c>
      <c r="M727" s="7" t="str">
        <f>VLOOKUP(Table36[[#This Row],[Works for Group -OLD]], [1]!all_groups[#All], 2, 0)</f>
        <v>476549405</v>
      </c>
      <c r="N727" s="6" t="s">
        <v>63</v>
      </c>
      <c r="O727" s="6" t="s">
        <v>62</v>
      </c>
      <c r="P727" s="6" t="s">
        <v>69</v>
      </c>
      <c r="Q727" s="7"/>
      <c r="R727" s="9" t="s">
        <v>9777</v>
      </c>
      <c r="S727" s="9" t="s">
        <v>9764</v>
      </c>
      <c r="T727" s="9" t="s">
        <v>9765</v>
      </c>
      <c r="U727" s="9" t="s">
        <v>9766</v>
      </c>
      <c r="V727" s="9" t="s">
        <v>8501</v>
      </c>
      <c r="W727" s="4"/>
      <c r="AI727" s="4"/>
      <c r="AJ727" s="4"/>
      <c r="AK727" s="4"/>
    </row>
    <row r="728" spans="1:37" x14ac:dyDescent="0.2">
      <c r="A728" s="6" t="s">
        <v>4785</v>
      </c>
      <c r="B728" s="7" t="str">
        <f>VLOOKUP(Table36[[#This Row],[Full Name]], [1]!all_people5[#Data], 53, 0)</f>
        <v>Ladopoulos</v>
      </c>
      <c r="C728" s="8" t="s">
        <v>4786</v>
      </c>
      <c r="D728" s="8" t="s">
        <v>4787</v>
      </c>
      <c r="E728" s="8" t="s">
        <v>4788</v>
      </c>
      <c r="F728" s="8" t="s">
        <v>408</v>
      </c>
      <c r="G728" s="8" t="s">
        <v>407</v>
      </c>
      <c r="H728" s="8" t="s">
        <v>9761</v>
      </c>
      <c r="I728" s="7" t="str">
        <f>VLOOKUP(Table36[[#This Row],[Reports to Person]], [1]!all_people[#All], 2, 0)</f>
        <v>476545623</v>
      </c>
      <c r="J728" s="8" t="s">
        <v>9762</v>
      </c>
      <c r="K728" s="8" t="str">
        <f>VLOOKUP(Table36[[#This Row],[Works for Corrected Majority]],[1]!Table1[#Data],2,0)</f>
        <v>476549405</v>
      </c>
      <c r="L728" s="8" t="s">
        <v>9762</v>
      </c>
      <c r="M728" s="7" t="str">
        <f>VLOOKUP(Table36[[#This Row],[Works for Group -OLD]], [1]!all_groups[#All], 2, 0)</f>
        <v>476549405</v>
      </c>
      <c r="N728" s="6" t="s">
        <v>63</v>
      </c>
      <c r="O728" s="6" t="s">
        <v>62</v>
      </c>
      <c r="P728" s="6" t="s">
        <v>69</v>
      </c>
      <c r="Q728" s="7"/>
      <c r="R728" s="9" t="s">
        <v>9778</v>
      </c>
      <c r="S728" s="9" t="s">
        <v>9764</v>
      </c>
      <c r="T728" s="9" t="s">
        <v>8512</v>
      </c>
      <c r="U728" s="9" t="s">
        <v>9092</v>
      </c>
      <c r="V728" s="9" t="s">
        <v>8501</v>
      </c>
      <c r="W728" s="4"/>
      <c r="AI728" s="4"/>
      <c r="AJ728" s="4"/>
      <c r="AK728" s="4"/>
    </row>
    <row r="729" spans="1:37" x14ac:dyDescent="0.2">
      <c r="A729" s="6" t="s">
        <v>1957</v>
      </c>
      <c r="B729" s="7" t="str">
        <f>VLOOKUP(Table36[[#This Row],[Full Name]], [1]!all_people5[#Data], 53, 0)</f>
        <v>Wickerham</v>
      </c>
      <c r="C729" s="8" t="s">
        <v>1958</v>
      </c>
      <c r="D729" s="8" t="s">
        <v>1959</v>
      </c>
      <c r="E729" s="8" t="s">
        <v>787</v>
      </c>
      <c r="F729" s="8" t="s">
        <v>408</v>
      </c>
      <c r="G729" s="8" t="s">
        <v>526</v>
      </c>
      <c r="H729" s="8" t="s">
        <v>9761</v>
      </c>
      <c r="I729" s="7" t="str">
        <f>VLOOKUP(Table36[[#This Row],[Reports to Person]], [1]!all_people[#All], 2, 0)</f>
        <v>476545623</v>
      </c>
      <c r="J729" s="8" t="s">
        <v>9762</v>
      </c>
      <c r="K729" s="8" t="str">
        <f>VLOOKUP(Table36[[#This Row],[Works for Corrected Majority]],[1]!Table1[#Data],2,0)</f>
        <v>476549405</v>
      </c>
      <c r="L729" s="8" t="s">
        <v>9762</v>
      </c>
      <c r="M729" s="7" t="str">
        <f>VLOOKUP(Table36[[#This Row],[Works for Group -OLD]], [1]!all_groups[#All], 2, 0)</f>
        <v>476549405</v>
      </c>
      <c r="N729" s="6" t="s">
        <v>63</v>
      </c>
      <c r="O729" s="6" t="s">
        <v>62</v>
      </c>
      <c r="P729" s="6" t="s">
        <v>69</v>
      </c>
      <c r="Q729" s="7"/>
      <c r="R729" s="9" t="s">
        <v>9779</v>
      </c>
      <c r="S729" s="9" t="s">
        <v>9764</v>
      </c>
      <c r="T729" s="9" t="s">
        <v>9081</v>
      </c>
      <c r="U729" s="9" t="s">
        <v>9038</v>
      </c>
      <c r="V729" s="9" t="s">
        <v>8501</v>
      </c>
      <c r="W729" s="4"/>
      <c r="AI729" s="4"/>
      <c r="AJ729" s="4"/>
      <c r="AK729" s="4"/>
    </row>
    <row r="730" spans="1:37" x14ac:dyDescent="0.2">
      <c r="A730" s="6" t="s">
        <v>4136</v>
      </c>
      <c r="B730" s="7" t="str">
        <f>VLOOKUP(Table36[[#This Row],[Full Name]], [1]!all_people5[#Data], 53, 0)</f>
        <v>Young</v>
      </c>
      <c r="C730" s="8" t="s">
        <v>4137</v>
      </c>
      <c r="D730" s="8" t="s">
        <v>4138</v>
      </c>
      <c r="E730" s="8" t="s">
        <v>4139</v>
      </c>
      <c r="F730" s="8" t="s">
        <v>408</v>
      </c>
      <c r="G730" s="8" t="s">
        <v>407</v>
      </c>
      <c r="H730" s="8" t="s">
        <v>9780</v>
      </c>
      <c r="I730" s="7" t="str">
        <f>VLOOKUP(Table36[[#This Row],[Reports to Person]], [1]!all_people[#All], 2, 0)</f>
        <v>979910945</v>
      </c>
      <c r="J730" s="8" t="s">
        <v>9781</v>
      </c>
      <c r="K730" s="8" t="str">
        <f>VLOOKUP(Table36[[#This Row],[Works for Corrected Majority]],[1]!Table1[#Data],2,0)</f>
        <v>997364889</v>
      </c>
      <c r="L730" s="8" t="s">
        <v>9781</v>
      </c>
      <c r="M730" s="7" t="str">
        <f>VLOOKUP(Table36[[#This Row],[Works for Group -OLD]], [1]!all_groups[#All], 2, 0)</f>
        <v>997364889</v>
      </c>
      <c r="N730" s="6" t="s">
        <v>63</v>
      </c>
      <c r="O730" s="6" t="s">
        <v>62</v>
      </c>
      <c r="P730" s="6" t="s">
        <v>69</v>
      </c>
      <c r="Q730" s="7"/>
      <c r="R730" s="9" t="s">
        <v>9782</v>
      </c>
      <c r="S730" s="9" t="s">
        <v>9783</v>
      </c>
      <c r="T730" s="9" t="s">
        <v>8512</v>
      </c>
      <c r="U730" s="9" t="s">
        <v>9337</v>
      </c>
      <c r="V730" s="9" t="s">
        <v>8501</v>
      </c>
      <c r="W730" s="4"/>
      <c r="AI730" s="4"/>
      <c r="AJ730" s="4"/>
      <c r="AK730" s="4"/>
    </row>
    <row r="731" spans="1:37" x14ac:dyDescent="0.2">
      <c r="A731" s="6" t="s">
        <v>4601</v>
      </c>
      <c r="B731" s="7" t="str">
        <f>VLOOKUP(Table36[[#This Row],[Full Name]], [1]!all_people5[#Data], 53, 0)</f>
        <v>Meyer</v>
      </c>
      <c r="C731" s="8" t="s">
        <v>4602</v>
      </c>
      <c r="D731" s="8" t="s">
        <v>4603</v>
      </c>
      <c r="E731" s="8" t="s">
        <v>426</v>
      </c>
      <c r="F731" s="8" t="s">
        <v>408</v>
      </c>
      <c r="G731" s="8" t="s">
        <v>407</v>
      </c>
      <c r="H731" s="8" t="s">
        <v>9780</v>
      </c>
      <c r="I731" s="7" t="str">
        <f>VLOOKUP(Table36[[#This Row],[Reports to Person]], [1]!all_people[#All], 2, 0)</f>
        <v>979910945</v>
      </c>
      <c r="J731" s="8" t="s">
        <v>9781</v>
      </c>
      <c r="K731" s="8" t="str">
        <f>VLOOKUP(Table36[[#This Row],[Works for Corrected Majority]],[1]!Table1[#Data],2,0)</f>
        <v>997364889</v>
      </c>
      <c r="L731" s="8" t="s">
        <v>9781</v>
      </c>
      <c r="M731" s="7" t="str">
        <f>VLOOKUP(Table36[[#This Row],[Works for Group -OLD]], [1]!all_groups[#All], 2, 0)</f>
        <v>997364889</v>
      </c>
      <c r="N731" s="6" t="s">
        <v>63</v>
      </c>
      <c r="O731" s="6" t="s">
        <v>62</v>
      </c>
      <c r="P731" s="6" t="s">
        <v>69</v>
      </c>
      <c r="Q731" s="7"/>
      <c r="R731" s="9" t="s">
        <v>9784</v>
      </c>
      <c r="S731" s="9" t="s">
        <v>9783</v>
      </c>
      <c r="T731" s="9" t="s">
        <v>8512</v>
      </c>
      <c r="U731" s="9" t="s">
        <v>8549</v>
      </c>
      <c r="V731" s="9" t="s">
        <v>8501</v>
      </c>
      <c r="W731" s="4"/>
      <c r="AI731" s="4"/>
      <c r="AJ731" s="4"/>
      <c r="AK731" s="4"/>
    </row>
    <row r="732" spans="1:37" x14ac:dyDescent="0.2">
      <c r="A732" s="6" t="s">
        <v>453</v>
      </c>
      <c r="B732" s="7" t="e">
        <f>VLOOKUP(Table36[[#This Row],[Full Name]], [1]!all_people5[#Data], 53, 0)</f>
        <v>#N/A</v>
      </c>
      <c r="C732" s="8" t="s">
        <v>454</v>
      </c>
      <c r="D732" s="8" t="s">
        <v>455</v>
      </c>
      <c r="E732" s="8" t="s">
        <v>456</v>
      </c>
      <c r="F732" s="8" t="s">
        <v>408</v>
      </c>
      <c r="G732" s="8" t="s">
        <v>407</v>
      </c>
      <c r="H732" s="8" t="s">
        <v>9780</v>
      </c>
      <c r="I732" s="7" t="str">
        <f>VLOOKUP(Table36[[#This Row],[Reports to Person]], [1]!all_people[#All], 2, 0)</f>
        <v>979910945</v>
      </c>
      <c r="J732" s="8" t="s">
        <v>9781</v>
      </c>
      <c r="K732" s="8" t="str">
        <f>VLOOKUP(Table36[[#This Row],[Works for Corrected Majority]],[1]!Table1[#Data],2,0)</f>
        <v>997364889</v>
      </c>
      <c r="L732" s="8" t="s">
        <v>9781</v>
      </c>
      <c r="M732" s="7" t="str">
        <f>VLOOKUP(Table36[[#This Row],[Works for Group -OLD]], [1]!all_groups[#All], 2, 0)</f>
        <v>997364889</v>
      </c>
      <c r="N732" s="6" t="s">
        <v>63</v>
      </c>
      <c r="O732" s="6" t="s">
        <v>62</v>
      </c>
      <c r="P732" s="6" t="s">
        <v>69</v>
      </c>
      <c r="Q732" s="7"/>
      <c r="R732" s="9" t="s">
        <v>9785</v>
      </c>
      <c r="S732" s="9" t="s">
        <v>9783</v>
      </c>
      <c r="T732" s="9" t="s">
        <v>8512</v>
      </c>
      <c r="U732" s="9" t="s">
        <v>8721</v>
      </c>
      <c r="V732" s="9" t="s">
        <v>8501</v>
      </c>
      <c r="W732" s="4"/>
      <c r="AI732" s="4"/>
      <c r="AJ732" s="4"/>
      <c r="AK732" s="4"/>
    </row>
    <row r="733" spans="1:37" x14ac:dyDescent="0.2">
      <c r="A733" s="6" t="s">
        <v>448</v>
      </c>
      <c r="B733" s="7" t="e">
        <f>VLOOKUP(Table36[[#This Row],[Full Name]], [1]!all_people5[#Data], 53, 0)</f>
        <v>#N/A</v>
      </c>
      <c r="C733" s="8" t="s">
        <v>449</v>
      </c>
      <c r="D733" s="8" t="s">
        <v>450</v>
      </c>
      <c r="E733" s="8" t="s">
        <v>434</v>
      </c>
      <c r="F733" s="8" t="s">
        <v>408</v>
      </c>
      <c r="G733" s="8" t="s">
        <v>407</v>
      </c>
      <c r="H733" s="8" t="s">
        <v>9780</v>
      </c>
      <c r="I733" s="7" t="str">
        <f>VLOOKUP(Table36[[#This Row],[Reports to Person]], [1]!all_people[#All], 2, 0)</f>
        <v>979910945</v>
      </c>
      <c r="J733" s="8" t="s">
        <v>9781</v>
      </c>
      <c r="K733" s="8" t="str">
        <f>VLOOKUP(Table36[[#This Row],[Works for Corrected Majority]],[1]!Table1[#Data],2,0)</f>
        <v>997364889</v>
      </c>
      <c r="L733" s="8" t="s">
        <v>9781</v>
      </c>
      <c r="M733" s="7" t="str">
        <f>VLOOKUP(Table36[[#This Row],[Works for Group -OLD]], [1]!all_groups[#All], 2, 0)</f>
        <v>997364889</v>
      </c>
      <c r="N733" s="6" t="s">
        <v>63</v>
      </c>
      <c r="O733" s="6" t="s">
        <v>62</v>
      </c>
      <c r="P733" s="6" t="s">
        <v>69</v>
      </c>
      <c r="Q733" s="7"/>
      <c r="R733" s="9" t="s">
        <v>9786</v>
      </c>
      <c r="S733" s="9" t="s">
        <v>9783</v>
      </c>
      <c r="T733" s="9" t="s">
        <v>8512</v>
      </c>
      <c r="U733" s="9" t="s">
        <v>8515</v>
      </c>
      <c r="V733" s="9" t="s">
        <v>8501</v>
      </c>
      <c r="W733" s="4"/>
      <c r="AI733" s="4"/>
      <c r="AJ733" s="4"/>
      <c r="AK733" s="4"/>
    </row>
    <row r="734" spans="1:37" x14ac:dyDescent="0.2">
      <c r="A734" s="6" t="s">
        <v>443</v>
      </c>
      <c r="B734" s="7" t="e">
        <f>VLOOKUP(Table36[[#This Row],[Full Name]], [1]!all_people5[#Data], 53, 0)</f>
        <v>#N/A</v>
      </c>
      <c r="C734" s="8" t="s">
        <v>444</v>
      </c>
      <c r="D734" s="8" t="s">
        <v>445</v>
      </c>
      <c r="E734" s="8" t="s">
        <v>357</v>
      </c>
      <c r="F734" s="8" t="s">
        <v>408</v>
      </c>
      <c r="G734" s="8" t="s">
        <v>407</v>
      </c>
      <c r="H734" s="8" t="s">
        <v>9780</v>
      </c>
      <c r="I734" s="7" t="str">
        <f>VLOOKUP(Table36[[#This Row],[Reports to Person]], [1]!all_people[#All], 2, 0)</f>
        <v>979910945</v>
      </c>
      <c r="J734" s="8" t="s">
        <v>9781</v>
      </c>
      <c r="K734" s="8" t="str">
        <f>VLOOKUP(Table36[[#This Row],[Works for Corrected Majority]],[1]!Table1[#Data],2,0)</f>
        <v>997364889</v>
      </c>
      <c r="L734" s="8" t="s">
        <v>9781</v>
      </c>
      <c r="M734" s="7" t="str">
        <f>VLOOKUP(Table36[[#This Row],[Works for Group -OLD]], [1]!all_groups[#All], 2, 0)</f>
        <v>997364889</v>
      </c>
      <c r="N734" s="6" t="s">
        <v>63</v>
      </c>
      <c r="O734" s="6" t="s">
        <v>62</v>
      </c>
      <c r="P734" s="6" t="s">
        <v>69</v>
      </c>
      <c r="Q734" s="7"/>
      <c r="R734" s="9" t="s">
        <v>9787</v>
      </c>
      <c r="S734" s="9" t="s">
        <v>9783</v>
      </c>
      <c r="T734" s="9" t="s">
        <v>8512</v>
      </c>
      <c r="U734" s="9" t="s">
        <v>9372</v>
      </c>
      <c r="V734" s="9" t="s">
        <v>8501</v>
      </c>
      <c r="W734" s="4"/>
      <c r="AI734" s="4"/>
      <c r="AJ734" s="4"/>
      <c r="AK734" s="4"/>
    </row>
    <row r="735" spans="1:37" x14ac:dyDescent="0.2">
      <c r="A735" s="6" t="s">
        <v>437</v>
      </c>
      <c r="B735" s="7" t="e">
        <f>VLOOKUP(Table36[[#This Row],[Full Name]], [1]!all_people5[#Data], 53, 0)</f>
        <v>#N/A</v>
      </c>
      <c r="C735" s="8" t="s">
        <v>438</v>
      </c>
      <c r="D735" s="8" t="s">
        <v>439</v>
      </c>
      <c r="E735" s="8" t="s">
        <v>440</v>
      </c>
      <c r="F735" s="8" t="s">
        <v>408</v>
      </c>
      <c r="G735" s="8" t="s">
        <v>407</v>
      </c>
      <c r="H735" s="8" t="s">
        <v>9780</v>
      </c>
      <c r="I735" s="7" t="str">
        <f>VLOOKUP(Table36[[#This Row],[Reports to Person]], [1]!all_people[#All], 2, 0)</f>
        <v>979910945</v>
      </c>
      <c r="J735" s="8" t="s">
        <v>9781</v>
      </c>
      <c r="K735" s="8" t="str">
        <f>VLOOKUP(Table36[[#This Row],[Works for Corrected Majority]],[1]!Table1[#Data],2,0)</f>
        <v>997364889</v>
      </c>
      <c r="L735" s="8" t="s">
        <v>9781</v>
      </c>
      <c r="M735" s="7" t="str">
        <f>VLOOKUP(Table36[[#This Row],[Works for Group -OLD]], [1]!all_groups[#All], 2, 0)</f>
        <v>997364889</v>
      </c>
      <c r="N735" s="6" t="s">
        <v>63</v>
      </c>
      <c r="O735" s="6" t="s">
        <v>62</v>
      </c>
      <c r="P735" s="6" t="s">
        <v>69</v>
      </c>
      <c r="Q735" s="7"/>
      <c r="R735" s="9" t="s">
        <v>9788</v>
      </c>
      <c r="S735" s="9" t="s">
        <v>9783</v>
      </c>
      <c r="T735" s="9" t="s">
        <v>8512</v>
      </c>
      <c r="U735" s="9" t="s">
        <v>8590</v>
      </c>
      <c r="V735" s="9" t="s">
        <v>8501</v>
      </c>
      <c r="W735" s="4"/>
      <c r="AI735" s="4"/>
      <c r="AJ735" s="4"/>
      <c r="AK735" s="4"/>
    </row>
    <row r="736" spans="1:37" x14ac:dyDescent="0.2">
      <c r="A736" s="6" t="s">
        <v>431</v>
      </c>
      <c r="B736" s="7" t="e">
        <f>VLOOKUP(Table36[[#This Row],[Full Name]], [1]!all_people5[#Data], 53, 0)</f>
        <v>#N/A</v>
      </c>
      <c r="C736" s="8" t="s">
        <v>432</v>
      </c>
      <c r="D736" s="8" t="s">
        <v>433</v>
      </c>
      <c r="E736" s="8" t="s">
        <v>434</v>
      </c>
      <c r="F736" s="8" t="s">
        <v>408</v>
      </c>
      <c r="G736" s="8" t="s">
        <v>407</v>
      </c>
      <c r="H736" s="8" t="s">
        <v>9780</v>
      </c>
      <c r="I736" s="7" t="str">
        <f>VLOOKUP(Table36[[#This Row],[Reports to Person]], [1]!all_people[#All], 2, 0)</f>
        <v>979910945</v>
      </c>
      <c r="J736" s="8" t="s">
        <v>9781</v>
      </c>
      <c r="K736" s="8" t="str">
        <f>VLOOKUP(Table36[[#This Row],[Works for Corrected Majority]],[1]!Table1[#Data],2,0)</f>
        <v>997364889</v>
      </c>
      <c r="L736" s="8" t="s">
        <v>9781</v>
      </c>
      <c r="M736" s="7" t="str">
        <f>VLOOKUP(Table36[[#This Row],[Works for Group -OLD]], [1]!all_groups[#All], 2, 0)</f>
        <v>997364889</v>
      </c>
      <c r="N736" s="6" t="s">
        <v>63</v>
      </c>
      <c r="O736" s="6" t="s">
        <v>62</v>
      </c>
      <c r="P736" s="6" t="s">
        <v>69</v>
      </c>
      <c r="Q736" s="7"/>
      <c r="R736" s="9" t="s">
        <v>9789</v>
      </c>
      <c r="S736" s="9" t="s">
        <v>9783</v>
      </c>
      <c r="T736" s="9" t="s">
        <v>8512</v>
      </c>
      <c r="U736" s="9" t="s">
        <v>8515</v>
      </c>
      <c r="V736" s="9" t="s">
        <v>8501</v>
      </c>
      <c r="W736" s="4"/>
      <c r="AI736" s="4"/>
      <c r="AJ736" s="4"/>
      <c r="AK736" s="4"/>
    </row>
    <row r="737" spans="1:37" x14ac:dyDescent="0.2">
      <c r="A737" s="6" t="s">
        <v>7376</v>
      </c>
      <c r="B737" s="7" t="str">
        <f>VLOOKUP(Table36[[#This Row],[Full Name]], [1]!all_people5[#Data], 53, 0)</f>
        <v>Rivera</v>
      </c>
      <c r="C737" s="8" t="s">
        <v>7377</v>
      </c>
      <c r="D737" s="8" t="s">
        <v>644</v>
      </c>
      <c r="E737" s="8" t="s">
        <v>564</v>
      </c>
      <c r="F737" s="8" t="s">
        <v>408</v>
      </c>
      <c r="G737" s="8" t="s">
        <v>526</v>
      </c>
      <c r="H737" s="8" t="s">
        <v>9790</v>
      </c>
      <c r="I737" s="7" t="str">
        <f>VLOOKUP(Table36[[#This Row],[Reports to Person]], [1]!all_people[#All], 2, 0)</f>
        <v>476544214</v>
      </c>
      <c r="J737" s="8" t="s">
        <v>9791</v>
      </c>
      <c r="K737" s="8" t="str">
        <f>VLOOKUP(Table36[[#This Row],[Works for Corrected Majority]],[1]!Table1[#Data],2,0)</f>
        <v>476549409</v>
      </c>
      <c r="L737" s="8" t="s">
        <v>9791</v>
      </c>
      <c r="M737" s="7" t="str">
        <f>VLOOKUP(Table36[[#This Row],[Works for Group -OLD]], [1]!all_groups[#All], 2, 0)</f>
        <v>476549409</v>
      </c>
      <c r="N737" s="6" t="s">
        <v>63</v>
      </c>
      <c r="O737" s="6" t="s">
        <v>62</v>
      </c>
      <c r="P737" s="6" t="s">
        <v>69</v>
      </c>
      <c r="Q737" s="7"/>
      <c r="R737" s="9" t="s">
        <v>9792</v>
      </c>
      <c r="S737" s="9" t="s">
        <v>9793</v>
      </c>
      <c r="T737" s="9" t="s">
        <v>9647</v>
      </c>
      <c r="U737" s="9" t="s">
        <v>9794</v>
      </c>
      <c r="V737" s="9" t="s">
        <v>8501</v>
      </c>
      <c r="W737" s="4"/>
      <c r="AI737" s="4"/>
      <c r="AJ737" s="4"/>
      <c r="AK737" s="4"/>
    </row>
    <row r="738" spans="1:37" x14ac:dyDescent="0.2">
      <c r="A738" s="6" t="s">
        <v>8025</v>
      </c>
      <c r="B738" s="7" t="str">
        <f>VLOOKUP(Table36[[#This Row],[Full Name]], [1]!all_people5[#Data], 53, 0)</f>
        <v>Parmely</v>
      </c>
      <c r="C738" s="8" t="s">
        <v>8026</v>
      </c>
      <c r="D738" s="8" t="s">
        <v>8027</v>
      </c>
      <c r="E738" s="8" t="s">
        <v>937</v>
      </c>
      <c r="F738" s="8" t="s">
        <v>408</v>
      </c>
      <c r="G738" s="8" t="s">
        <v>526</v>
      </c>
      <c r="H738" s="8" t="s">
        <v>9790</v>
      </c>
      <c r="I738" s="7" t="str">
        <f>VLOOKUP(Table36[[#This Row],[Reports to Person]], [1]!all_people[#All], 2, 0)</f>
        <v>476544214</v>
      </c>
      <c r="J738" s="8" t="s">
        <v>9791</v>
      </c>
      <c r="K738" s="8" t="str">
        <f>VLOOKUP(Table36[[#This Row],[Works for Corrected Majority]],[1]!Table1[#Data],2,0)</f>
        <v>476549409</v>
      </c>
      <c r="L738" s="8" t="s">
        <v>9791</v>
      </c>
      <c r="M738" s="7" t="str">
        <f>VLOOKUP(Table36[[#This Row],[Works for Group -OLD]], [1]!all_groups[#All], 2, 0)</f>
        <v>476549409</v>
      </c>
      <c r="N738" s="6" t="s">
        <v>63</v>
      </c>
      <c r="O738" s="6" t="s">
        <v>62</v>
      </c>
      <c r="P738" s="6" t="s">
        <v>69</v>
      </c>
      <c r="Q738" s="7"/>
      <c r="R738" s="9" t="s">
        <v>9795</v>
      </c>
      <c r="S738" s="9" t="s">
        <v>9793</v>
      </c>
      <c r="T738" s="9" t="s">
        <v>9647</v>
      </c>
      <c r="U738" s="9" t="s">
        <v>8564</v>
      </c>
      <c r="V738" s="9" t="s">
        <v>8501</v>
      </c>
      <c r="W738" s="4"/>
      <c r="AI738" s="4"/>
      <c r="AJ738" s="4"/>
      <c r="AK738" s="4"/>
    </row>
    <row r="739" spans="1:37" x14ac:dyDescent="0.2">
      <c r="A739" s="6" t="s">
        <v>1313</v>
      </c>
      <c r="B739" s="7" t="str">
        <f>VLOOKUP(Table36[[#This Row],[Full Name]], [1]!all_people5[#Data], 53, 0)</f>
        <v>Lamneck</v>
      </c>
      <c r="C739" s="8" t="s">
        <v>1314</v>
      </c>
      <c r="D739" s="8" t="s">
        <v>1315</v>
      </c>
      <c r="E739" s="8" t="s">
        <v>1316</v>
      </c>
      <c r="F739" s="8" t="s">
        <v>408</v>
      </c>
      <c r="G739" s="8" t="s">
        <v>526</v>
      </c>
      <c r="H739" s="8" t="s">
        <v>9790</v>
      </c>
      <c r="I739" s="7" t="str">
        <f>VLOOKUP(Table36[[#This Row],[Reports to Person]], [1]!all_people[#All], 2, 0)</f>
        <v>476544214</v>
      </c>
      <c r="J739" s="8" t="s">
        <v>9791</v>
      </c>
      <c r="K739" s="8" t="str">
        <f>VLOOKUP(Table36[[#This Row],[Works for Corrected Majority]],[1]!Table1[#Data],2,0)</f>
        <v>476549409</v>
      </c>
      <c r="L739" s="8" t="s">
        <v>9791</v>
      </c>
      <c r="M739" s="7" t="str">
        <f>VLOOKUP(Table36[[#This Row],[Works for Group -OLD]], [1]!all_groups[#All], 2, 0)</f>
        <v>476549409</v>
      </c>
      <c r="N739" s="6" t="s">
        <v>63</v>
      </c>
      <c r="O739" s="6" t="s">
        <v>62</v>
      </c>
      <c r="P739" s="6" t="s">
        <v>69</v>
      </c>
      <c r="Q739" s="7"/>
      <c r="R739" s="9" t="s">
        <v>9796</v>
      </c>
      <c r="S739" s="9" t="s">
        <v>9793</v>
      </c>
      <c r="T739" s="9" t="s">
        <v>9647</v>
      </c>
      <c r="U739" s="9" t="s">
        <v>9797</v>
      </c>
      <c r="V739" s="9" t="s">
        <v>8501</v>
      </c>
      <c r="W739" s="4"/>
      <c r="AI739" s="4"/>
      <c r="AJ739" s="4"/>
      <c r="AK739" s="4"/>
    </row>
    <row r="740" spans="1:37" x14ac:dyDescent="0.2">
      <c r="A740" s="6" t="s">
        <v>2630</v>
      </c>
      <c r="B740" s="7" t="str">
        <f>VLOOKUP(Table36[[#This Row],[Full Name]], [1]!all_people5[#Data], 53, 0)</f>
        <v>Connors</v>
      </c>
      <c r="C740" s="8" t="s">
        <v>2631</v>
      </c>
      <c r="D740" s="8" t="s">
        <v>2632</v>
      </c>
      <c r="E740" s="8" t="s">
        <v>2633</v>
      </c>
      <c r="F740" s="8" t="s">
        <v>408</v>
      </c>
      <c r="G740" s="8" t="s">
        <v>526</v>
      </c>
      <c r="H740" s="8" t="s">
        <v>9790</v>
      </c>
      <c r="I740" s="7" t="str">
        <f>VLOOKUP(Table36[[#This Row],[Reports to Person]], [1]!all_people[#All], 2, 0)</f>
        <v>476544214</v>
      </c>
      <c r="J740" s="8" t="s">
        <v>9791</v>
      </c>
      <c r="K740" s="8" t="str">
        <f>VLOOKUP(Table36[[#This Row],[Works for Corrected Majority]],[1]!Table1[#Data],2,0)</f>
        <v>476549409</v>
      </c>
      <c r="L740" s="8" t="s">
        <v>9791</v>
      </c>
      <c r="M740" s="7" t="str">
        <f>VLOOKUP(Table36[[#This Row],[Works for Group -OLD]], [1]!all_groups[#All], 2, 0)</f>
        <v>476549409</v>
      </c>
      <c r="N740" s="6" t="s">
        <v>63</v>
      </c>
      <c r="O740" s="6" t="s">
        <v>62</v>
      </c>
      <c r="P740" s="6" t="s">
        <v>69</v>
      </c>
      <c r="Q740" s="7"/>
      <c r="R740" s="9" t="s">
        <v>9798</v>
      </c>
      <c r="S740" s="9" t="s">
        <v>9793</v>
      </c>
      <c r="T740" s="9" t="s">
        <v>9647</v>
      </c>
      <c r="U740" s="9" t="s">
        <v>9799</v>
      </c>
      <c r="V740" s="9" t="s">
        <v>8501</v>
      </c>
      <c r="W740" s="4"/>
      <c r="AI740" s="4"/>
      <c r="AJ740" s="4"/>
      <c r="AK740" s="4"/>
    </row>
    <row r="741" spans="1:37" x14ac:dyDescent="0.2">
      <c r="A741" s="6" t="s">
        <v>8016</v>
      </c>
      <c r="B741" s="7" t="str">
        <f>VLOOKUP(Table36[[#This Row],[Full Name]], [1]!all_people5[#Data], 53, 0)</f>
        <v>Tantone</v>
      </c>
      <c r="C741" s="8" t="s">
        <v>3263</v>
      </c>
      <c r="D741" s="8" t="s">
        <v>8017</v>
      </c>
      <c r="E741" s="8" t="s">
        <v>426</v>
      </c>
      <c r="F741" s="8" t="s">
        <v>408</v>
      </c>
      <c r="G741" s="8" t="s">
        <v>526</v>
      </c>
      <c r="H741" s="8" t="s">
        <v>9790</v>
      </c>
      <c r="I741" s="7" t="str">
        <f>VLOOKUP(Table36[[#This Row],[Reports to Person]], [1]!all_people[#All], 2, 0)</f>
        <v>476544214</v>
      </c>
      <c r="J741" s="8" t="s">
        <v>9791</v>
      </c>
      <c r="K741" s="8" t="str">
        <f>VLOOKUP(Table36[[#This Row],[Works for Corrected Majority]],[1]!Table1[#Data],2,0)</f>
        <v>476549409</v>
      </c>
      <c r="L741" s="8" t="s">
        <v>9791</v>
      </c>
      <c r="M741" s="7" t="str">
        <f>VLOOKUP(Table36[[#This Row],[Works for Group -OLD]], [1]!all_groups[#All], 2, 0)</f>
        <v>476549409</v>
      </c>
      <c r="N741" s="6" t="s">
        <v>63</v>
      </c>
      <c r="O741" s="6" t="s">
        <v>62</v>
      </c>
      <c r="P741" s="6" t="s">
        <v>69</v>
      </c>
      <c r="Q741" s="7"/>
      <c r="R741" s="9" t="s">
        <v>9800</v>
      </c>
      <c r="S741" s="9" t="s">
        <v>9793</v>
      </c>
      <c r="T741" s="9" t="s">
        <v>9647</v>
      </c>
      <c r="U741" s="9" t="s">
        <v>8549</v>
      </c>
      <c r="V741" s="9" t="s">
        <v>8501</v>
      </c>
      <c r="W741" s="4"/>
      <c r="AI741" s="4"/>
      <c r="AJ741" s="4"/>
      <c r="AK741" s="4"/>
    </row>
    <row r="742" spans="1:37" x14ac:dyDescent="0.2">
      <c r="A742" s="6" t="s">
        <v>7371</v>
      </c>
      <c r="B742" s="7" t="str">
        <f>VLOOKUP(Table36[[#This Row],[Full Name]], [1]!all_people5[#Data], 53, 0)</f>
        <v>Schneider</v>
      </c>
      <c r="C742" s="8" t="s">
        <v>7372</v>
      </c>
      <c r="D742" s="8" t="s">
        <v>7373</v>
      </c>
      <c r="E742" s="8" t="s">
        <v>440</v>
      </c>
      <c r="F742" s="8" t="s">
        <v>408</v>
      </c>
      <c r="G742" s="8" t="s">
        <v>407</v>
      </c>
      <c r="H742" s="8" t="s">
        <v>9790</v>
      </c>
      <c r="I742" s="7" t="str">
        <f>VLOOKUP(Table36[[#This Row],[Reports to Person]], [1]!all_people[#All], 2, 0)</f>
        <v>476544214</v>
      </c>
      <c r="J742" s="8" t="s">
        <v>9791</v>
      </c>
      <c r="K742" s="8" t="str">
        <f>VLOOKUP(Table36[[#This Row],[Works for Corrected Majority]],[1]!Table1[#Data],2,0)</f>
        <v>476549409</v>
      </c>
      <c r="L742" s="8" t="s">
        <v>9791</v>
      </c>
      <c r="M742" s="7" t="str">
        <f>VLOOKUP(Table36[[#This Row],[Works for Group -OLD]], [1]!all_groups[#All], 2, 0)</f>
        <v>476549409</v>
      </c>
      <c r="N742" s="6" t="s">
        <v>63</v>
      </c>
      <c r="O742" s="6" t="s">
        <v>62</v>
      </c>
      <c r="P742" s="6" t="s">
        <v>69</v>
      </c>
      <c r="Q742" s="7"/>
      <c r="R742" s="9" t="s">
        <v>9801</v>
      </c>
      <c r="S742" s="9" t="s">
        <v>9793</v>
      </c>
      <c r="T742" s="9" t="s">
        <v>8512</v>
      </c>
      <c r="U742" s="9" t="s">
        <v>8590</v>
      </c>
      <c r="V742" s="9" t="s">
        <v>8501</v>
      </c>
      <c r="W742" s="4"/>
      <c r="AI742" s="4"/>
      <c r="AJ742" s="4"/>
      <c r="AK742" s="4"/>
    </row>
    <row r="743" spans="1:37" x14ac:dyDescent="0.2">
      <c r="A743" s="6" t="s">
        <v>8006</v>
      </c>
      <c r="B743" s="7" t="str">
        <f>VLOOKUP(Table36[[#This Row],[Full Name]], [1]!all_people5[#Data], 53, 0)</f>
        <v>Bennett</v>
      </c>
      <c r="C743" s="8" t="s">
        <v>8007</v>
      </c>
      <c r="D743" s="8" t="s">
        <v>8008</v>
      </c>
      <c r="E743" s="8" t="s">
        <v>937</v>
      </c>
      <c r="F743" s="8" t="s">
        <v>408</v>
      </c>
      <c r="G743" s="8" t="s">
        <v>526</v>
      </c>
      <c r="H743" s="8" t="s">
        <v>9790</v>
      </c>
      <c r="I743" s="7" t="str">
        <f>VLOOKUP(Table36[[#This Row],[Reports to Person]], [1]!all_people[#All], 2, 0)</f>
        <v>476544214</v>
      </c>
      <c r="J743" s="8" t="s">
        <v>9791</v>
      </c>
      <c r="K743" s="8" t="str">
        <f>VLOOKUP(Table36[[#This Row],[Works for Corrected Majority]],[1]!Table1[#Data],2,0)</f>
        <v>476549409</v>
      </c>
      <c r="L743" s="8" t="s">
        <v>9791</v>
      </c>
      <c r="M743" s="7" t="str">
        <f>VLOOKUP(Table36[[#This Row],[Works for Group -OLD]], [1]!all_groups[#All], 2, 0)</f>
        <v>476549409</v>
      </c>
      <c r="N743" s="6" t="s">
        <v>63</v>
      </c>
      <c r="O743" s="6" t="s">
        <v>62</v>
      </c>
      <c r="P743" s="6" t="s">
        <v>69</v>
      </c>
      <c r="Q743" s="7"/>
      <c r="R743" s="9" t="s">
        <v>9802</v>
      </c>
      <c r="S743" s="9" t="s">
        <v>9793</v>
      </c>
      <c r="T743" s="9" t="s">
        <v>9647</v>
      </c>
      <c r="U743" s="9" t="s">
        <v>8564</v>
      </c>
      <c r="V743" s="9" t="s">
        <v>8501</v>
      </c>
      <c r="W743" s="4"/>
      <c r="AI743" s="4"/>
      <c r="AJ743" s="4"/>
      <c r="AK743" s="4"/>
    </row>
    <row r="744" spans="1:37" x14ac:dyDescent="0.2">
      <c r="A744" s="6" t="s">
        <v>7356</v>
      </c>
      <c r="B744" s="7" t="str">
        <f>VLOOKUP(Table36[[#This Row],[Full Name]], [1]!all_people5[#Data], 53, 0)</f>
        <v>Wiggins</v>
      </c>
      <c r="C744" s="8" t="s">
        <v>7357</v>
      </c>
      <c r="D744" s="8" t="s">
        <v>7358</v>
      </c>
      <c r="E744" s="8" t="s">
        <v>937</v>
      </c>
      <c r="F744" s="8" t="s">
        <v>408</v>
      </c>
      <c r="G744" s="8" t="s">
        <v>526</v>
      </c>
      <c r="H744" s="8" t="s">
        <v>9790</v>
      </c>
      <c r="I744" s="7" t="str">
        <f>VLOOKUP(Table36[[#This Row],[Reports to Person]], [1]!all_people[#All], 2, 0)</f>
        <v>476544214</v>
      </c>
      <c r="J744" s="8" t="s">
        <v>9791</v>
      </c>
      <c r="K744" s="8" t="str">
        <f>VLOOKUP(Table36[[#This Row],[Works for Corrected Majority]],[1]!Table1[#Data],2,0)</f>
        <v>476549409</v>
      </c>
      <c r="L744" s="8" t="s">
        <v>9791</v>
      </c>
      <c r="M744" s="7" t="str">
        <f>VLOOKUP(Table36[[#This Row],[Works for Group -OLD]], [1]!all_groups[#All], 2, 0)</f>
        <v>476549409</v>
      </c>
      <c r="N744" s="6" t="s">
        <v>63</v>
      </c>
      <c r="O744" s="6" t="s">
        <v>62</v>
      </c>
      <c r="P744" s="6" t="s">
        <v>69</v>
      </c>
      <c r="Q744" s="7"/>
      <c r="R744" s="9" t="s">
        <v>9803</v>
      </c>
      <c r="S744" s="9" t="s">
        <v>9793</v>
      </c>
      <c r="T744" s="9" t="s">
        <v>9647</v>
      </c>
      <c r="U744" s="9" t="s">
        <v>8564</v>
      </c>
      <c r="V744" s="9" t="s">
        <v>8501</v>
      </c>
      <c r="W744" s="4"/>
      <c r="AI744" s="4"/>
      <c r="AJ744" s="4"/>
      <c r="AK744" s="4"/>
    </row>
    <row r="745" spans="1:37" x14ac:dyDescent="0.2">
      <c r="A745" s="6" t="s">
        <v>7345</v>
      </c>
      <c r="B745" s="7" t="str">
        <f>VLOOKUP(Table36[[#This Row],[Full Name]], [1]!all_people5[#Data], 53, 0)</f>
        <v>Canary</v>
      </c>
      <c r="C745" s="8" t="s">
        <v>7346</v>
      </c>
      <c r="D745" s="8" t="s">
        <v>7347</v>
      </c>
      <c r="E745" s="8" t="s">
        <v>464</v>
      </c>
      <c r="F745" s="8" t="s">
        <v>408</v>
      </c>
      <c r="G745" s="8" t="s">
        <v>526</v>
      </c>
      <c r="H745" s="8" t="s">
        <v>9790</v>
      </c>
      <c r="I745" s="7" t="str">
        <f>VLOOKUP(Table36[[#This Row],[Reports to Person]], [1]!all_people[#All], 2, 0)</f>
        <v>476544214</v>
      </c>
      <c r="J745" s="8" t="s">
        <v>9791</v>
      </c>
      <c r="K745" s="8" t="str">
        <f>VLOOKUP(Table36[[#This Row],[Works for Corrected Majority]],[1]!Table1[#Data],2,0)</f>
        <v>476549409</v>
      </c>
      <c r="L745" s="8" t="s">
        <v>9791</v>
      </c>
      <c r="M745" s="7" t="str">
        <f>VLOOKUP(Table36[[#This Row],[Works for Group -OLD]], [1]!all_groups[#All], 2, 0)</f>
        <v>476549409</v>
      </c>
      <c r="N745" s="6" t="s">
        <v>63</v>
      </c>
      <c r="O745" s="6" t="s">
        <v>62</v>
      </c>
      <c r="P745" s="6" t="s">
        <v>69</v>
      </c>
      <c r="Q745" s="7"/>
      <c r="R745" s="9" t="s">
        <v>9804</v>
      </c>
      <c r="S745" s="9" t="s">
        <v>9793</v>
      </c>
      <c r="T745" s="9" t="s">
        <v>9647</v>
      </c>
      <c r="U745" s="9" t="s">
        <v>8572</v>
      </c>
      <c r="V745" s="9" t="s">
        <v>8501</v>
      </c>
      <c r="W745" s="4"/>
      <c r="AI745" s="4"/>
      <c r="AJ745" s="4"/>
      <c r="AK745" s="4"/>
    </row>
    <row r="746" spans="1:37" x14ac:dyDescent="0.2">
      <c r="A746" s="6" t="s">
        <v>3297</v>
      </c>
      <c r="B746" s="7" t="str">
        <f>VLOOKUP(Table36[[#This Row],[Full Name]], [1]!all_people5[#Data], 53, 0)</f>
        <v>Romeo</v>
      </c>
      <c r="C746" s="8" t="s">
        <v>3298</v>
      </c>
      <c r="D746" s="8" t="s">
        <v>3299</v>
      </c>
      <c r="E746" s="8" t="s">
        <v>3300</v>
      </c>
      <c r="F746" s="8" t="s">
        <v>408</v>
      </c>
      <c r="G746" s="8" t="s">
        <v>526</v>
      </c>
      <c r="H746" s="8" t="s">
        <v>9790</v>
      </c>
      <c r="I746" s="7" t="str">
        <f>VLOOKUP(Table36[[#This Row],[Reports to Person]], [1]!all_people[#All], 2, 0)</f>
        <v>476544214</v>
      </c>
      <c r="J746" s="8" t="s">
        <v>9791</v>
      </c>
      <c r="K746" s="8" t="str">
        <f>VLOOKUP(Table36[[#This Row],[Works for Corrected Majority]],[1]!Table1[#Data],2,0)</f>
        <v>476549409</v>
      </c>
      <c r="L746" s="8" t="s">
        <v>9791</v>
      </c>
      <c r="M746" s="7" t="str">
        <f>VLOOKUP(Table36[[#This Row],[Works for Group -OLD]], [1]!all_groups[#All], 2, 0)</f>
        <v>476549409</v>
      </c>
      <c r="N746" s="6" t="s">
        <v>63</v>
      </c>
      <c r="O746" s="6" t="s">
        <v>62</v>
      </c>
      <c r="P746" s="6" t="s">
        <v>69</v>
      </c>
      <c r="Q746" s="7"/>
      <c r="R746" s="9" t="s">
        <v>9805</v>
      </c>
      <c r="S746" s="9" t="s">
        <v>9793</v>
      </c>
      <c r="T746" s="9" t="s">
        <v>9647</v>
      </c>
      <c r="U746" s="9" t="s">
        <v>8867</v>
      </c>
      <c r="V746" s="9" t="s">
        <v>8501</v>
      </c>
      <c r="W746" s="4"/>
      <c r="AI746" s="4"/>
      <c r="AJ746" s="4"/>
      <c r="AK746" s="4"/>
    </row>
    <row r="747" spans="1:37" x14ac:dyDescent="0.2">
      <c r="A747" s="6" t="s">
        <v>7335</v>
      </c>
      <c r="B747" s="7" t="str">
        <f>VLOOKUP(Table36[[#This Row],[Full Name]], [1]!all_people5[#Data], 53, 0)</f>
        <v>Falk</v>
      </c>
      <c r="C747" s="8" t="s">
        <v>2762</v>
      </c>
      <c r="D747" s="8" t="s">
        <v>7336</v>
      </c>
      <c r="E747" s="8" t="s">
        <v>2633</v>
      </c>
      <c r="F747" s="8" t="s">
        <v>408</v>
      </c>
      <c r="G747" s="8" t="s">
        <v>526</v>
      </c>
      <c r="H747" s="8" t="s">
        <v>9790</v>
      </c>
      <c r="I747" s="7" t="str">
        <f>VLOOKUP(Table36[[#This Row],[Reports to Person]], [1]!all_people[#All], 2, 0)</f>
        <v>476544214</v>
      </c>
      <c r="J747" s="8" t="s">
        <v>9791</v>
      </c>
      <c r="K747" s="8" t="str">
        <f>VLOOKUP(Table36[[#This Row],[Works for Corrected Majority]],[1]!Table1[#Data],2,0)</f>
        <v>476549409</v>
      </c>
      <c r="L747" s="8" t="s">
        <v>9791</v>
      </c>
      <c r="M747" s="7" t="str">
        <f>VLOOKUP(Table36[[#This Row],[Works for Group -OLD]], [1]!all_groups[#All], 2, 0)</f>
        <v>476549409</v>
      </c>
      <c r="N747" s="6" t="s">
        <v>63</v>
      </c>
      <c r="O747" s="6" t="s">
        <v>62</v>
      </c>
      <c r="P747" s="6" t="s">
        <v>69</v>
      </c>
      <c r="Q747" s="7"/>
      <c r="R747" s="9" t="s">
        <v>9806</v>
      </c>
      <c r="S747" s="9" t="s">
        <v>9793</v>
      </c>
      <c r="T747" s="9" t="s">
        <v>9647</v>
      </c>
      <c r="U747" s="9" t="s">
        <v>9799</v>
      </c>
      <c r="V747" s="9" t="s">
        <v>8501</v>
      </c>
      <c r="W747" s="4"/>
      <c r="AI747" s="4"/>
      <c r="AJ747" s="4"/>
      <c r="AK747" s="4"/>
    </row>
    <row r="748" spans="1:37" x14ac:dyDescent="0.2">
      <c r="A748" s="6" t="s">
        <v>7991</v>
      </c>
      <c r="B748" s="7" t="str">
        <f>VLOOKUP(Table36[[#This Row],[Full Name]], [1]!all_people5[#Data], 53, 0)</f>
        <v>Walsh</v>
      </c>
      <c r="C748" s="8" t="s">
        <v>2580</v>
      </c>
      <c r="D748" s="8" t="s">
        <v>5766</v>
      </c>
      <c r="E748" s="8" t="s">
        <v>2633</v>
      </c>
      <c r="F748" s="8" t="s">
        <v>408</v>
      </c>
      <c r="G748" s="8" t="s">
        <v>526</v>
      </c>
      <c r="H748" s="8" t="s">
        <v>9790</v>
      </c>
      <c r="I748" s="7" t="str">
        <f>VLOOKUP(Table36[[#This Row],[Reports to Person]], [1]!all_people[#All], 2, 0)</f>
        <v>476544214</v>
      </c>
      <c r="J748" s="8" t="s">
        <v>9791</v>
      </c>
      <c r="K748" s="8" t="str">
        <f>VLOOKUP(Table36[[#This Row],[Works for Corrected Majority]],[1]!Table1[#Data],2,0)</f>
        <v>476549409</v>
      </c>
      <c r="L748" s="8" t="s">
        <v>9791</v>
      </c>
      <c r="M748" s="7" t="str">
        <f>VLOOKUP(Table36[[#This Row],[Works for Group -OLD]], [1]!all_groups[#All], 2, 0)</f>
        <v>476549409</v>
      </c>
      <c r="N748" s="6" t="s">
        <v>63</v>
      </c>
      <c r="O748" s="6" t="s">
        <v>62</v>
      </c>
      <c r="P748" s="6" t="s">
        <v>69</v>
      </c>
      <c r="Q748" s="7"/>
      <c r="R748" s="9" t="s">
        <v>9807</v>
      </c>
      <c r="S748" s="9" t="s">
        <v>9793</v>
      </c>
      <c r="T748" s="9" t="s">
        <v>9647</v>
      </c>
      <c r="U748" s="9" t="s">
        <v>9799</v>
      </c>
      <c r="V748" s="9" t="s">
        <v>8501</v>
      </c>
      <c r="W748" s="4"/>
      <c r="AI748" s="4"/>
      <c r="AJ748" s="4"/>
      <c r="AK748" s="4"/>
    </row>
    <row r="749" spans="1:37" x14ac:dyDescent="0.2">
      <c r="A749" s="6" t="s">
        <v>7331</v>
      </c>
      <c r="B749" s="7" t="str">
        <f>VLOOKUP(Table36[[#This Row],[Full Name]], [1]!all_people5[#Data], 53, 0)</f>
        <v>Lavery</v>
      </c>
      <c r="C749" s="8" t="s">
        <v>5475</v>
      </c>
      <c r="D749" s="8" t="s">
        <v>7332</v>
      </c>
      <c r="E749" s="8" t="s">
        <v>2393</v>
      </c>
      <c r="F749" s="8" t="s">
        <v>408</v>
      </c>
      <c r="G749" s="8" t="s">
        <v>526</v>
      </c>
      <c r="H749" s="8" t="s">
        <v>9790</v>
      </c>
      <c r="I749" s="7" t="str">
        <f>VLOOKUP(Table36[[#This Row],[Reports to Person]], [1]!all_people[#All], 2, 0)</f>
        <v>476544214</v>
      </c>
      <c r="J749" s="8" t="s">
        <v>9791</v>
      </c>
      <c r="K749" s="8" t="str">
        <f>VLOOKUP(Table36[[#This Row],[Works for Corrected Majority]],[1]!Table1[#Data],2,0)</f>
        <v>476549409</v>
      </c>
      <c r="L749" s="8" t="s">
        <v>9791</v>
      </c>
      <c r="M749" s="7" t="str">
        <f>VLOOKUP(Table36[[#This Row],[Works for Group -OLD]], [1]!all_groups[#All], 2, 0)</f>
        <v>476549409</v>
      </c>
      <c r="N749" s="6" t="s">
        <v>63</v>
      </c>
      <c r="O749" s="6" t="s">
        <v>62</v>
      </c>
      <c r="P749" s="6" t="s">
        <v>69</v>
      </c>
      <c r="Q749" s="7"/>
      <c r="R749" s="9" t="s">
        <v>9808</v>
      </c>
      <c r="S749" s="9" t="s">
        <v>9793</v>
      </c>
      <c r="T749" s="9" t="s">
        <v>9647</v>
      </c>
      <c r="U749" s="9" t="s">
        <v>8609</v>
      </c>
      <c r="V749" s="9" t="s">
        <v>8501</v>
      </c>
      <c r="W749" s="4"/>
      <c r="AI749" s="4"/>
      <c r="AJ749" s="4"/>
      <c r="AK749" s="4"/>
    </row>
    <row r="750" spans="1:37" x14ac:dyDescent="0.2">
      <c r="A750" s="6" t="s">
        <v>7976</v>
      </c>
      <c r="B750" s="7" t="str">
        <f>VLOOKUP(Table36[[#This Row],[Full Name]], [1]!all_people5[#Data], 53, 0)</f>
        <v>Connolly Jr</v>
      </c>
      <c r="C750" s="8" t="s">
        <v>7977</v>
      </c>
      <c r="D750" s="8" t="s">
        <v>7978</v>
      </c>
      <c r="E750" s="8" t="s">
        <v>916</v>
      </c>
      <c r="F750" s="8" t="s">
        <v>408</v>
      </c>
      <c r="G750" s="8" t="s">
        <v>407</v>
      </c>
      <c r="H750" s="8" t="s">
        <v>9790</v>
      </c>
      <c r="I750" s="7" t="str">
        <f>VLOOKUP(Table36[[#This Row],[Reports to Person]], [1]!all_people[#All], 2, 0)</f>
        <v>476544214</v>
      </c>
      <c r="J750" s="8" t="s">
        <v>9791</v>
      </c>
      <c r="K750" s="8" t="str">
        <f>VLOOKUP(Table36[[#This Row],[Works for Corrected Majority]],[1]!Table1[#Data],2,0)</f>
        <v>476549409</v>
      </c>
      <c r="L750" s="8" t="s">
        <v>9791</v>
      </c>
      <c r="M750" s="7" t="str">
        <f>VLOOKUP(Table36[[#This Row],[Works for Group -OLD]], [1]!all_groups[#All], 2, 0)</f>
        <v>476549409</v>
      </c>
      <c r="N750" s="6" t="s">
        <v>63</v>
      </c>
      <c r="O750" s="6" t="s">
        <v>62</v>
      </c>
      <c r="P750" s="6" t="s">
        <v>69</v>
      </c>
      <c r="Q750" s="7"/>
      <c r="R750" s="9" t="s">
        <v>9809</v>
      </c>
      <c r="S750" s="9" t="s">
        <v>9793</v>
      </c>
      <c r="T750" s="9" t="s">
        <v>8512</v>
      </c>
      <c r="U750" s="9" t="s">
        <v>8761</v>
      </c>
      <c r="V750" s="9" t="s">
        <v>8501</v>
      </c>
      <c r="W750" s="4"/>
      <c r="AI750" s="4"/>
      <c r="AJ750" s="4"/>
      <c r="AK750" s="4"/>
    </row>
    <row r="751" spans="1:37" x14ac:dyDescent="0.2">
      <c r="A751" s="6" t="s">
        <v>6261</v>
      </c>
      <c r="B751" s="7" t="str">
        <f>VLOOKUP(Table36[[#This Row],[Full Name]], [1]!all_people5[#Data], 53, 0)</f>
        <v>Williams</v>
      </c>
      <c r="C751" s="8" t="s">
        <v>3525</v>
      </c>
      <c r="D751" s="8" t="s">
        <v>75</v>
      </c>
      <c r="E751" s="8" t="s">
        <v>6262</v>
      </c>
      <c r="F751" s="8" t="s">
        <v>408</v>
      </c>
      <c r="G751" s="8" t="s">
        <v>407</v>
      </c>
      <c r="H751" s="8" t="s">
        <v>9810</v>
      </c>
      <c r="I751" s="7" t="str">
        <f>VLOOKUP(Table36[[#This Row],[Reports to Person]], [1]!all_people[#All], 2, 0)</f>
        <v>979230521</v>
      </c>
      <c r="J751" s="8" t="s">
        <v>9811</v>
      </c>
      <c r="K751" s="8" t="str">
        <f>VLOOKUP(Table36[[#This Row],[Works for Corrected Majority]],[1]!Table1[#Data],2,0)</f>
        <v>997369166</v>
      </c>
      <c r="L751" s="8" t="s">
        <v>9811</v>
      </c>
      <c r="M751" s="7" t="str">
        <f>VLOOKUP(Table36[[#This Row],[Works for Group -OLD]], [1]!all_groups[#All], 2, 0)</f>
        <v>997369166</v>
      </c>
      <c r="N751" s="6" t="s">
        <v>63</v>
      </c>
      <c r="O751" s="6" t="s">
        <v>62</v>
      </c>
      <c r="P751" s="6" t="s">
        <v>69</v>
      </c>
      <c r="Q751" s="7"/>
      <c r="R751" s="9" t="s">
        <v>9812</v>
      </c>
      <c r="S751" s="9" t="s">
        <v>9813</v>
      </c>
      <c r="T751" s="9" t="s">
        <v>8512</v>
      </c>
      <c r="U751" s="9" t="s">
        <v>9814</v>
      </c>
      <c r="V751" s="9" t="s">
        <v>8501</v>
      </c>
      <c r="W751" s="4"/>
      <c r="AI751" s="4"/>
      <c r="AJ751" s="4"/>
      <c r="AK751" s="4"/>
    </row>
    <row r="752" spans="1:37" x14ac:dyDescent="0.2">
      <c r="A752" s="6" t="s">
        <v>621</v>
      </c>
      <c r="B752" s="7" t="e">
        <f>VLOOKUP(Table36[[#This Row],[Full Name]], [1]!all_people5[#Data], 53, 0)</f>
        <v>#N/A</v>
      </c>
      <c r="C752" s="8" t="s">
        <v>622</v>
      </c>
      <c r="D752" s="8" t="s">
        <v>623</v>
      </c>
      <c r="E752" s="8" t="s">
        <v>624</v>
      </c>
      <c r="F752" s="8" t="s">
        <v>408</v>
      </c>
      <c r="G752" s="8" t="s">
        <v>526</v>
      </c>
      <c r="H752" s="8" t="s">
        <v>9810</v>
      </c>
      <c r="I752" s="7" t="str">
        <f>VLOOKUP(Table36[[#This Row],[Reports to Person]], [1]!all_people[#All], 2, 0)</f>
        <v>979230521</v>
      </c>
      <c r="J752" s="8" t="s">
        <v>9811</v>
      </c>
      <c r="K752" s="8" t="str">
        <f>VLOOKUP(Table36[[#This Row],[Works for Corrected Majority]],[1]!Table1[#Data],2,0)</f>
        <v>997369166</v>
      </c>
      <c r="L752" s="8" t="s">
        <v>9811</v>
      </c>
      <c r="M752" s="7" t="str">
        <f>VLOOKUP(Table36[[#This Row],[Works for Group -OLD]], [1]!all_groups[#All], 2, 0)</f>
        <v>997369166</v>
      </c>
      <c r="N752" s="6" t="s">
        <v>63</v>
      </c>
      <c r="O752" s="6" t="s">
        <v>62</v>
      </c>
      <c r="P752" s="6" t="s">
        <v>69</v>
      </c>
      <c r="Q752" s="7"/>
      <c r="R752" s="9" t="s">
        <v>9815</v>
      </c>
      <c r="S752" s="9" t="s">
        <v>9813</v>
      </c>
      <c r="T752" s="9" t="s">
        <v>8577</v>
      </c>
      <c r="U752" s="9" t="s">
        <v>8606</v>
      </c>
      <c r="V752" s="9" t="s">
        <v>8501</v>
      </c>
      <c r="W752" s="4"/>
      <c r="AI752" s="4"/>
      <c r="AJ752" s="4"/>
      <c r="AK752" s="4"/>
    </row>
    <row r="753" spans="1:37" x14ac:dyDescent="0.2">
      <c r="A753" s="6" t="s">
        <v>617</v>
      </c>
      <c r="B753" s="7" t="e">
        <f>VLOOKUP(Table36[[#This Row],[Full Name]], [1]!all_people5[#Data], 53, 0)</f>
        <v>#N/A</v>
      </c>
      <c r="C753" s="8" t="s">
        <v>393</v>
      </c>
      <c r="D753" s="8" t="s">
        <v>618</v>
      </c>
      <c r="E753" s="8" t="s">
        <v>440</v>
      </c>
      <c r="F753" s="8" t="s">
        <v>408</v>
      </c>
      <c r="G753" s="8" t="s">
        <v>526</v>
      </c>
      <c r="H753" s="8" t="s">
        <v>9810</v>
      </c>
      <c r="I753" s="7" t="str">
        <f>VLOOKUP(Table36[[#This Row],[Reports to Person]], [1]!all_people[#All], 2, 0)</f>
        <v>979230521</v>
      </c>
      <c r="J753" s="8" t="s">
        <v>9811</v>
      </c>
      <c r="K753" s="8" t="str">
        <f>VLOOKUP(Table36[[#This Row],[Works for Corrected Majority]],[1]!Table1[#Data],2,0)</f>
        <v>997369166</v>
      </c>
      <c r="L753" s="8" t="s">
        <v>9811</v>
      </c>
      <c r="M753" s="7" t="str">
        <f>VLOOKUP(Table36[[#This Row],[Works for Group -OLD]], [1]!all_groups[#All], 2, 0)</f>
        <v>997369166</v>
      </c>
      <c r="N753" s="6" t="s">
        <v>63</v>
      </c>
      <c r="O753" s="6" t="s">
        <v>62</v>
      </c>
      <c r="P753" s="6" t="s">
        <v>69</v>
      </c>
      <c r="Q753" s="7"/>
      <c r="R753" s="9" t="s">
        <v>9816</v>
      </c>
      <c r="S753" s="9" t="s">
        <v>9813</v>
      </c>
      <c r="T753" s="9" t="s">
        <v>8577</v>
      </c>
      <c r="U753" s="9" t="s">
        <v>8590</v>
      </c>
      <c r="V753" s="9" t="s">
        <v>8501</v>
      </c>
      <c r="W753" s="4"/>
      <c r="AI753" s="4"/>
      <c r="AJ753" s="4"/>
      <c r="AK753" s="4"/>
    </row>
    <row r="754" spans="1:37" x14ac:dyDescent="0.2">
      <c r="A754" s="6" t="s">
        <v>612</v>
      </c>
      <c r="B754" s="7" t="e">
        <f>VLOOKUP(Table36[[#This Row],[Full Name]], [1]!all_people5[#Data], 53, 0)</f>
        <v>#N/A</v>
      </c>
      <c r="C754" s="8" t="s">
        <v>613</v>
      </c>
      <c r="D754" s="8" t="s">
        <v>614</v>
      </c>
      <c r="E754" s="8" t="s">
        <v>426</v>
      </c>
      <c r="F754" s="8" t="s">
        <v>408</v>
      </c>
      <c r="G754" s="8" t="s">
        <v>526</v>
      </c>
      <c r="H754" s="8" t="s">
        <v>9810</v>
      </c>
      <c r="I754" s="7" t="str">
        <f>VLOOKUP(Table36[[#This Row],[Reports to Person]], [1]!all_people[#All], 2, 0)</f>
        <v>979230521</v>
      </c>
      <c r="J754" s="8" t="s">
        <v>9811</v>
      </c>
      <c r="K754" s="8" t="str">
        <f>VLOOKUP(Table36[[#This Row],[Works for Corrected Majority]],[1]!Table1[#Data],2,0)</f>
        <v>997369166</v>
      </c>
      <c r="L754" s="8" t="s">
        <v>9811</v>
      </c>
      <c r="M754" s="7" t="str">
        <f>VLOOKUP(Table36[[#This Row],[Works for Group -OLD]], [1]!all_groups[#All], 2, 0)</f>
        <v>997369166</v>
      </c>
      <c r="N754" s="6" t="s">
        <v>63</v>
      </c>
      <c r="O754" s="6" t="s">
        <v>62</v>
      </c>
      <c r="P754" s="6" t="s">
        <v>69</v>
      </c>
      <c r="Q754" s="7"/>
      <c r="R754" s="9" t="s">
        <v>9817</v>
      </c>
      <c r="S754" s="9" t="s">
        <v>9813</v>
      </c>
      <c r="T754" s="9" t="s">
        <v>8577</v>
      </c>
      <c r="U754" s="9" t="s">
        <v>8549</v>
      </c>
      <c r="V754" s="9" t="s">
        <v>8501</v>
      </c>
      <c r="W754" s="4"/>
      <c r="AI754" s="4"/>
      <c r="AJ754" s="4"/>
      <c r="AK754" s="4"/>
    </row>
    <row r="755" spans="1:37" x14ac:dyDescent="0.2">
      <c r="A755" s="6" t="s">
        <v>7964</v>
      </c>
      <c r="B755" s="7" t="str">
        <f>VLOOKUP(Table36[[#This Row],[Full Name]], [1]!all_people5[#Data], 53, 0)</f>
        <v>Barrette</v>
      </c>
      <c r="C755" s="8" t="s">
        <v>7965</v>
      </c>
      <c r="D755" s="8" t="s">
        <v>7966</v>
      </c>
      <c r="E755" s="8" t="s">
        <v>7967</v>
      </c>
      <c r="F755" s="8" t="s">
        <v>408</v>
      </c>
      <c r="G755" s="8" t="s">
        <v>526</v>
      </c>
      <c r="H755" s="8" t="s">
        <v>9818</v>
      </c>
      <c r="I755" s="7" t="str">
        <f>VLOOKUP(Table36[[#This Row],[Reports to Person]], [1]!all_people[#All], 2, 0)</f>
        <v>476544717</v>
      </c>
      <c r="J755" s="8" t="s">
        <v>9819</v>
      </c>
      <c r="K755" s="8" t="str">
        <f>VLOOKUP(Table36[[#This Row],[Works for Corrected Majority]],[1]!Table1[#Data],2,0)</f>
        <v>476549410</v>
      </c>
      <c r="L755" s="8" t="s">
        <v>9819</v>
      </c>
      <c r="M755" s="7" t="str">
        <f>VLOOKUP(Table36[[#This Row],[Works for Group -OLD]], [1]!all_groups[#All], 2, 0)</f>
        <v>476549410</v>
      </c>
      <c r="N755" s="6" t="s">
        <v>63</v>
      </c>
      <c r="O755" s="6" t="s">
        <v>62</v>
      </c>
      <c r="P755" s="6" t="s">
        <v>69</v>
      </c>
      <c r="Q755" s="7"/>
      <c r="R755" s="9" t="s">
        <v>9820</v>
      </c>
      <c r="S755" s="9" t="s">
        <v>9821</v>
      </c>
      <c r="T755" s="9" t="s">
        <v>9822</v>
      </c>
      <c r="U755" s="9" t="s">
        <v>9823</v>
      </c>
      <c r="V755" s="9" t="s">
        <v>8501</v>
      </c>
      <c r="W755" s="4"/>
      <c r="AI755" s="4"/>
      <c r="AJ755" s="4"/>
      <c r="AK755" s="4"/>
    </row>
    <row r="756" spans="1:37" x14ac:dyDescent="0.2">
      <c r="A756" s="6" t="s">
        <v>3303</v>
      </c>
      <c r="B756" s="7" t="str">
        <f>VLOOKUP(Table36[[#This Row],[Full Name]], [1]!all_people5[#Data], 53, 0)</f>
        <v>Hunter</v>
      </c>
      <c r="C756" s="8" t="s">
        <v>3304</v>
      </c>
      <c r="D756" s="8" t="s">
        <v>3305</v>
      </c>
      <c r="E756" s="8" t="s">
        <v>2037</v>
      </c>
      <c r="F756" s="8" t="s">
        <v>408</v>
      </c>
      <c r="G756" s="8" t="s">
        <v>526</v>
      </c>
      <c r="H756" s="8" t="s">
        <v>9818</v>
      </c>
      <c r="I756" s="7" t="str">
        <f>VLOOKUP(Table36[[#This Row],[Reports to Person]], [1]!all_people[#All], 2, 0)</f>
        <v>476544717</v>
      </c>
      <c r="J756" s="8" t="s">
        <v>9819</v>
      </c>
      <c r="K756" s="8" t="str">
        <f>VLOOKUP(Table36[[#This Row],[Works for Corrected Majority]],[1]!Table1[#Data],2,0)</f>
        <v>476549410</v>
      </c>
      <c r="L756" s="8" t="s">
        <v>9819</v>
      </c>
      <c r="M756" s="7" t="str">
        <f>VLOOKUP(Table36[[#This Row],[Works for Group -OLD]], [1]!all_groups[#All], 2, 0)</f>
        <v>476549410</v>
      </c>
      <c r="N756" s="6" t="s">
        <v>63</v>
      </c>
      <c r="O756" s="6" t="s">
        <v>62</v>
      </c>
      <c r="P756" s="6" t="s">
        <v>69</v>
      </c>
      <c r="Q756" s="7"/>
      <c r="R756" s="9" t="s">
        <v>9824</v>
      </c>
      <c r="S756" s="9" t="s">
        <v>9821</v>
      </c>
      <c r="T756" s="9" t="s">
        <v>9822</v>
      </c>
      <c r="U756" s="9" t="s">
        <v>8500</v>
      </c>
      <c r="V756" s="9" t="s">
        <v>8501</v>
      </c>
      <c r="W756" s="4"/>
      <c r="AI756" s="4"/>
      <c r="AJ756" s="4"/>
      <c r="AK756" s="4"/>
    </row>
    <row r="757" spans="1:37" x14ac:dyDescent="0.2">
      <c r="A757" s="6" t="s">
        <v>7296</v>
      </c>
      <c r="B757" s="7" t="str">
        <f>VLOOKUP(Table36[[#This Row],[Full Name]], [1]!all_people5[#Data], 53, 0)</f>
        <v>Deubler</v>
      </c>
      <c r="C757" s="8" t="s">
        <v>7297</v>
      </c>
      <c r="D757" s="8" t="s">
        <v>7298</v>
      </c>
      <c r="E757" s="8" t="s">
        <v>7299</v>
      </c>
      <c r="F757" s="8" t="s">
        <v>408</v>
      </c>
      <c r="G757" s="8" t="s">
        <v>526</v>
      </c>
      <c r="H757" s="8" t="s">
        <v>9818</v>
      </c>
      <c r="I757" s="7" t="str">
        <f>VLOOKUP(Table36[[#This Row],[Reports to Person]], [1]!all_people[#All], 2, 0)</f>
        <v>476544717</v>
      </c>
      <c r="J757" s="8" t="s">
        <v>9819</v>
      </c>
      <c r="K757" s="8" t="str">
        <f>VLOOKUP(Table36[[#This Row],[Works for Corrected Majority]],[1]!Table1[#Data],2,0)</f>
        <v>476549410</v>
      </c>
      <c r="L757" s="8" t="s">
        <v>9819</v>
      </c>
      <c r="M757" s="7" t="str">
        <f>VLOOKUP(Table36[[#This Row],[Works for Group -OLD]], [1]!all_groups[#All], 2, 0)</f>
        <v>476549410</v>
      </c>
      <c r="N757" s="6" t="s">
        <v>63</v>
      </c>
      <c r="O757" s="6" t="s">
        <v>62</v>
      </c>
      <c r="P757" s="6" t="s">
        <v>69</v>
      </c>
      <c r="Q757" s="7"/>
      <c r="R757" s="9" t="s">
        <v>9825</v>
      </c>
      <c r="S757" s="9" t="s">
        <v>9821</v>
      </c>
      <c r="T757" s="9" t="s">
        <v>9822</v>
      </c>
      <c r="U757" s="9" t="s">
        <v>9826</v>
      </c>
      <c r="V757" s="9" t="s">
        <v>8501</v>
      </c>
      <c r="W757" s="4"/>
      <c r="AI757" s="4"/>
      <c r="AJ757" s="4"/>
      <c r="AK757" s="4"/>
    </row>
    <row r="758" spans="1:37" x14ac:dyDescent="0.2">
      <c r="A758" s="6" t="s">
        <v>7947</v>
      </c>
      <c r="B758" s="7" t="str">
        <f>VLOOKUP(Table36[[#This Row],[Full Name]], [1]!all_people5[#Data], 53, 0)</f>
        <v>Chard</v>
      </c>
      <c r="C758" s="8" t="s">
        <v>7948</v>
      </c>
      <c r="D758" s="8" t="s">
        <v>7949</v>
      </c>
      <c r="E758" s="8" t="s">
        <v>7950</v>
      </c>
      <c r="F758" s="8" t="s">
        <v>408</v>
      </c>
      <c r="G758" s="8" t="s">
        <v>526</v>
      </c>
      <c r="H758" s="8" t="s">
        <v>9818</v>
      </c>
      <c r="I758" s="7" t="str">
        <f>VLOOKUP(Table36[[#This Row],[Reports to Person]], [1]!all_people[#All], 2, 0)</f>
        <v>476544717</v>
      </c>
      <c r="J758" s="8" t="s">
        <v>9819</v>
      </c>
      <c r="K758" s="8" t="str">
        <f>VLOOKUP(Table36[[#This Row],[Works for Corrected Majority]],[1]!Table1[#Data],2,0)</f>
        <v>476549410</v>
      </c>
      <c r="L758" s="8" t="s">
        <v>9819</v>
      </c>
      <c r="M758" s="7" t="str">
        <f>VLOOKUP(Table36[[#This Row],[Works for Group -OLD]], [1]!all_groups[#All], 2, 0)</f>
        <v>476549410</v>
      </c>
      <c r="N758" s="6" t="s">
        <v>63</v>
      </c>
      <c r="O758" s="6" t="s">
        <v>62</v>
      </c>
      <c r="P758" s="6" t="s">
        <v>69</v>
      </c>
      <c r="Q758" s="7"/>
      <c r="R758" s="9" t="s">
        <v>9827</v>
      </c>
      <c r="S758" s="9" t="s">
        <v>9821</v>
      </c>
      <c r="T758" s="9" t="s">
        <v>9822</v>
      </c>
      <c r="U758" s="9" t="s">
        <v>9828</v>
      </c>
      <c r="V758" s="9" t="s">
        <v>8501</v>
      </c>
      <c r="W758" s="4"/>
      <c r="AI758" s="4"/>
      <c r="AJ758" s="4"/>
      <c r="AK758" s="4"/>
    </row>
    <row r="759" spans="1:37" x14ac:dyDescent="0.2">
      <c r="A759" s="6" t="s">
        <v>7929</v>
      </c>
      <c r="B759" s="7" t="str">
        <f>VLOOKUP(Table36[[#This Row],[Full Name]], [1]!all_people5[#Data], 53, 0)</f>
        <v>Knapp</v>
      </c>
      <c r="C759" s="8" t="s">
        <v>7930</v>
      </c>
      <c r="D759" s="8" t="s">
        <v>7931</v>
      </c>
      <c r="E759" s="8" t="s">
        <v>5533</v>
      </c>
      <c r="F759" s="8" t="s">
        <v>408</v>
      </c>
      <c r="G759" s="8" t="s">
        <v>526</v>
      </c>
      <c r="H759" s="8" t="s">
        <v>9818</v>
      </c>
      <c r="I759" s="7" t="str">
        <f>VLOOKUP(Table36[[#This Row],[Reports to Person]], [1]!all_people[#All], 2, 0)</f>
        <v>476544717</v>
      </c>
      <c r="J759" s="8" t="s">
        <v>9819</v>
      </c>
      <c r="K759" s="8" t="str">
        <f>VLOOKUP(Table36[[#This Row],[Works for Corrected Majority]],[1]!Table1[#Data],2,0)</f>
        <v>476549410</v>
      </c>
      <c r="L759" s="8" t="s">
        <v>9819</v>
      </c>
      <c r="M759" s="7" t="str">
        <f>VLOOKUP(Table36[[#This Row],[Works for Group -OLD]], [1]!all_groups[#All], 2, 0)</f>
        <v>476549410</v>
      </c>
      <c r="N759" s="6" t="s">
        <v>63</v>
      </c>
      <c r="O759" s="6" t="s">
        <v>62</v>
      </c>
      <c r="P759" s="6" t="s">
        <v>69</v>
      </c>
      <c r="Q759" s="7"/>
      <c r="R759" s="9" t="s">
        <v>9829</v>
      </c>
      <c r="S759" s="9" t="s">
        <v>9821</v>
      </c>
      <c r="T759" s="9" t="s">
        <v>9822</v>
      </c>
      <c r="U759" s="9" t="s">
        <v>9118</v>
      </c>
      <c r="V759" s="9" t="s">
        <v>8501</v>
      </c>
      <c r="W759" s="4"/>
      <c r="AI759" s="4"/>
      <c r="AJ759" s="4"/>
      <c r="AK759" s="4"/>
    </row>
    <row r="760" spans="1:37" x14ac:dyDescent="0.2">
      <c r="A760" s="6" t="s">
        <v>1818</v>
      </c>
      <c r="B760" s="7" t="str">
        <f>VLOOKUP(Table36[[#This Row],[Full Name]], [1]!all_people5[#Data], 53, 0)</f>
        <v>Otis</v>
      </c>
      <c r="C760" s="8" t="s">
        <v>1819</v>
      </c>
      <c r="D760" s="8" t="s">
        <v>1820</v>
      </c>
      <c r="E760" s="8" t="s">
        <v>350</v>
      </c>
      <c r="F760" s="8" t="s">
        <v>408</v>
      </c>
      <c r="G760" s="8" t="s">
        <v>407</v>
      </c>
      <c r="H760" s="8" t="s">
        <v>9818</v>
      </c>
      <c r="I760" s="7" t="str">
        <f>VLOOKUP(Table36[[#This Row],[Reports to Person]], [1]!all_people[#All], 2, 0)</f>
        <v>476544717</v>
      </c>
      <c r="J760" s="8" t="s">
        <v>9819</v>
      </c>
      <c r="K760" s="8" t="str">
        <f>VLOOKUP(Table36[[#This Row],[Works for Corrected Majority]],[1]!Table1[#Data],2,0)</f>
        <v>476549410</v>
      </c>
      <c r="L760" s="8" t="s">
        <v>9819</v>
      </c>
      <c r="M760" s="7" t="str">
        <f>VLOOKUP(Table36[[#This Row],[Works for Group -OLD]], [1]!all_groups[#All], 2, 0)</f>
        <v>476549410</v>
      </c>
      <c r="N760" s="6" t="s">
        <v>63</v>
      </c>
      <c r="O760" s="6" t="s">
        <v>62</v>
      </c>
      <c r="P760" s="6" t="s">
        <v>69</v>
      </c>
      <c r="Q760" s="7"/>
      <c r="R760" s="9" t="s">
        <v>9830</v>
      </c>
      <c r="S760" s="9" t="s">
        <v>9821</v>
      </c>
      <c r="T760" s="9" t="s">
        <v>8512</v>
      </c>
      <c r="U760" s="9" t="s">
        <v>8578</v>
      </c>
      <c r="V760" s="9" t="s">
        <v>8501</v>
      </c>
      <c r="W760" s="4"/>
      <c r="AI760" s="4"/>
      <c r="AJ760" s="4"/>
      <c r="AK760" s="4"/>
    </row>
    <row r="761" spans="1:37" x14ac:dyDescent="0.2">
      <c r="A761" s="6" t="s">
        <v>7270</v>
      </c>
      <c r="B761" s="7" t="str">
        <f>VLOOKUP(Table36[[#This Row],[Full Name]], [1]!all_people5[#Data], 53, 0)</f>
        <v>Nelligan</v>
      </c>
      <c r="C761" s="8" t="s">
        <v>549</v>
      </c>
      <c r="D761" s="8" t="s">
        <v>7271</v>
      </c>
      <c r="E761" s="8" t="s">
        <v>7272</v>
      </c>
      <c r="F761" s="8" t="s">
        <v>408</v>
      </c>
      <c r="G761" s="8" t="s">
        <v>407</v>
      </c>
      <c r="H761" s="8" t="s">
        <v>9818</v>
      </c>
      <c r="I761" s="7" t="str">
        <f>VLOOKUP(Table36[[#This Row],[Reports to Person]], [1]!all_people[#All], 2, 0)</f>
        <v>476544717</v>
      </c>
      <c r="J761" s="8" t="s">
        <v>9819</v>
      </c>
      <c r="K761" s="8" t="str">
        <f>VLOOKUP(Table36[[#This Row],[Works for Corrected Majority]],[1]!Table1[#Data],2,0)</f>
        <v>476549410</v>
      </c>
      <c r="L761" s="8" t="s">
        <v>9819</v>
      </c>
      <c r="M761" s="7" t="str">
        <f>VLOOKUP(Table36[[#This Row],[Works for Group -OLD]], [1]!all_groups[#All], 2, 0)</f>
        <v>476549410</v>
      </c>
      <c r="N761" s="6" t="s">
        <v>63</v>
      </c>
      <c r="O761" s="6" t="s">
        <v>62</v>
      </c>
      <c r="P761" s="6" t="s">
        <v>69</v>
      </c>
      <c r="Q761" s="7"/>
      <c r="R761" s="9" t="s">
        <v>9831</v>
      </c>
      <c r="S761" s="9" t="s">
        <v>9821</v>
      </c>
      <c r="T761" s="9" t="s">
        <v>8512</v>
      </c>
      <c r="U761" s="9" t="s">
        <v>9832</v>
      </c>
      <c r="V761" s="9" t="s">
        <v>8501</v>
      </c>
      <c r="W761" s="4"/>
      <c r="AI761" s="4"/>
      <c r="AJ761" s="4"/>
      <c r="AK761" s="4"/>
    </row>
    <row r="762" spans="1:37" x14ac:dyDescent="0.2">
      <c r="A762" s="6" t="s">
        <v>1952</v>
      </c>
      <c r="B762" s="7" t="str">
        <f>VLOOKUP(Table36[[#This Row],[Full Name]], [1]!all_people5[#Data], 53, 0)</f>
        <v>Cruz-irving</v>
      </c>
      <c r="C762" s="8" t="s">
        <v>1953</v>
      </c>
      <c r="D762" s="8" t="s">
        <v>1954</v>
      </c>
      <c r="E762" s="8" t="s">
        <v>513</v>
      </c>
      <c r="F762" s="8" t="s">
        <v>408</v>
      </c>
      <c r="G762" s="8" t="s">
        <v>526</v>
      </c>
      <c r="H762" s="8" t="s">
        <v>9818</v>
      </c>
      <c r="I762" s="7" t="str">
        <f>VLOOKUP(Table36[[#This Row],[Reports to Person]], [1]!all_people[#All], 2, 0)</f>
        <v>476544717</v>
      </c>
      <c r="J762" s="8" t="s">
        <v>9819</v>
      </c>
      <c r="K762" s="8" t="str">
        <f>VLOOKUP(Table36[[#This Row],[Works for Corrected Majority]],[1]!Table1[#Data],2,0)</f>
        <v>476549410</v>
      </c>
      <c r="L762" s="8" t="s">
        <v>9819</v>
      </c>
      <c r="M762" s="7" t="str">
        <f>VLOOKUP(Table36[[#This Row],[Works for Group -OLD]], [1]!all_groups[#All], 2, 0)</f>
        <v>476549410</v>
      </c>
      <c r="N762" s="6" t="s">
        <v>63</v>
      </c>
      <c r="O762" s="6" t="s">
        <v>62</v>
      </c>
      <c r="P762" s="6" t="s">
        <v>69</v>
      </c>
      <c r="Q762" s="7"/>
      <c r="R762" s="9" t="s">
        <v>9833</v>
      </c>
      <c r="S762" s="9" t="s">
        <v>9821</v>
      </c>
      <c r="T762" s="9" t="s">
        <v>9822</v>
      </c>
      <c r="U762" s="9" t="s">
        <v>8570</v>
      </c>
      <c r="V762" s="9" t="s">
        <v>8501</v>
      </c>
      <c r="W762" s="4"/>
      <c r="AI762" s="4"/>
      <c r="AJ762" s="4"/>
      <c r="AK762" s="4"/>
    </row>
    <row r="763" spans="1:37" x14ac:dyDescent="0.2">
      <c r="A763" s="6" t="s">
        <v>7908</v>
      </c>
      <c r="B763" s="7" t="str">
        <f>VLOOKUP(Table36[[#This Row],[Full Name]], [1]!all_people5[#Data], 53, 0)</f>
        <v>Nater</v>
      </c>
      <c r="C763" s="8" t="s">
        <v>7909</v>
      </c>
      <c r="D763" s="8" t="s">
        <v>7910</v>
      </c>
      <c r="E763" s="8" t="s">
        <v>1308</v>
      </c>
      <c r="F763" s="8" t="s">
        <v>408</v>
      </c>
      <c r="G763" s="8" t="s">
        <v>526</v>
      </c>
      <c r="H763" s="8" t="s">
        <v>9818</v>
      </c>
      <c r="I763" s="7" t="str">
        <f>VLOOKUP(Table36[[#This Row],[Reports to Person]], [1]!all_people[#All], 2, 0)</f>
        <v>476544717</v>
      </c>
      <c r="J763" s="8" t="s">
        <v>9819</v>
      </c>
      <c r="K763" s="8" t="str">
        <f>VLOOKUP(Table36[[#This Row],[Works for Corrected Majority]],[1]!Table1[#Data],2,0)</f>
        <v>476549410</v>
      </c>
      <c r="L763" s="8" t="s">
        <v>9819</v>
      </c>
      <c r="M763" s="7" t="str">
        <f>VLOOKUP(Table36[[#This Row],[Works for Group -OLD]], [1]!all_groups[#All], 2, 0)</f>
        <v>476549410</v>
      </c>
      <c r="N763" s="6" t="s">
        <v>63</v>
      </c>
      <c r="O763" s="6" t="s">
        <v>62</v>
      </c>
      <c r="P763" s="6" t="s">
        <v>69</v>
      </c>
      <c r="Q763" s="7"/>
      <c r="R763" s="9" t="s">
        <v>9834</v>
      </c>
      <c r="S763" s="9" t="s">
        <v>9821</v>
      </c>
      <c r="T763" s="9" t="s">
        <v>9822</v>
      </c>
      <c r="U763" s="9" t="s">
        <v>9246</v>
      </c>
      <c r="V763" s="9" t="s">
        <v>8501</v>
      </c>
      <c r="W763" s="4"/>
      <c r="AI763" s="4"/>
      <c r="AJ763" s="4"/>
      <c r="AK763" s="4"/>
    </row>
    <row r="764" spans="1:37" x14ac:dyDescent="0.2">
      <c r="A764" s="6" t="s">
        <v>7745</v>
      </c>
      <c r="B764" s="7" t="str">
        <f>VLOOKUP(Table36[[#This Row],[Full Name]], [1]!all_people5[#Data], 53, 0)</f>
        <v>Bender</v>
      </c>
      <c r="C764" s="8" t="s">
        <v>7746</v>
      </c>
      <c r="D764" s="8" t="s">
        <v>1984</v>
      </c>
      <c r="E764" s="8" t="s">
        <v>440</v>
      </c>
      <c r="F764" s="8" t="s">
        <v>408</v>
      </c>
      <c r="G764" s="8" t="s">
        <v>407</v>
      </c>
      <c r="H764" s="8" t="s">
        <v>9818</v>
      </c>
      <c r="I764" s="7" t="str">
        <f>VLOOKUP(Table36[[#This Row],[Reports to Person]], [1]!all_people[#All], 2, 0)</f>
        <v>476544717</v>
      </c>
      <c r="J764" s="8" t="s">
        <v>9819</v>
      </c>
      <c r="K764" s="8" t="str">
        <f>VLOOKUP(Table36[[#This Row],[Works for Corrected Majority]],[1]!Table1[#Data],2,0)</f>
        <v>476549410</v>
      </c>
      <c r="L764" s="8" t="s">
        <v>9819</v>
      </c>
      <c r="M764" s="7" t="str">
        <f>VLOOKUP(Table36[[#This Row],[Works for Group -OLD]], [1]!all_groups[#All], 2, 0)</f>
        <v>476549410</v>
      </c>
      <c r="N764" s="6" t="s">
        <v>63</v>
      </c>
      <c r="O764" s="6" t="s">
        <v>62</v>
      </c>
      <c r="P764" s="6" t="s">
        <v>69</v>
      </c>
      <c r="Q764" s="7"/>
      <c r="R764" s="9" t="s">
        <v>9835</v>
      </c>
      <c r="S764" s="9" t="s">
        <v>9821</v>
      </c>
      <c r="T764" s="9" t="s">
        <v>8512</v>
      </c>
      <c r="U764" s="9" t="s">
        <v>8590</v>
      </c>
      <c r="V764" s="9" t="s">
        <v>8501</v>
      </c>
      <c r="W764" s="4"/>
      <c r="AI764" s="4"/>
      <c r="AJ764" s="4"/>
      <c r="AK764" s="4"/>
    </row>
    <row r="765" spans="1:37" x14ac:dyDescent="0.2">
      <c r="A765" s="6" t="s">
        <v>604</v>
      </c>
      <c r="B765" s="7" t="e">
        <f>VLOOKUP(Table36[[#This Row],[Full Name]], [1]!all_people5[#Data], 53, 0)</f>
        <v>#N/A</v>
      </c>
      <c r="C765" s="8" t="s">
        <v>605</v>
      </c>
      <c r="D765" s="8" t="s">
        <v>606</v>
      </c>
      <c r="E765" s="8" t="s">
        <v>607</v>
      </c>
      <c r="F765" s="8" t="s">
        <v>408</v>
      </c>
      <c r="G765" s="8" t="s">
        <v>526</v>
      </c>
      <c r="H765" s="8" t="s">
        <v>9818</v>
      </c>
      <c r="I765" s="7" t="str">
        <f>VLOOKUP(Table36[[#This Row],[Reports to Person]], [1]!all_people[#All], 2, 0)</f>
        <v>476544717</v>
      </c>
      <c r="J765" s="8" t="s">
        <v>9819</v>
      </c>
      <c r="K765" s="8" t="str">
        <f>VLOOKUP(Table36[[#This Row],[Works for Corrected Majority]],[1]!Table1[#Data],2,0)</f>
        <v>476549410</v>
      </c>
      <c r="L765" s="8" t="s">
        <v>9819</v>
      </c>
      <c r="M765" s="7" t="str">
        <f>VLOOKUP(Table36[[#This Row],[Works for Group -OLD]], [1]!all_groups[#All], 2, 0)</f>
        <v>476549410</v>
      </c>
      <c r="N765" s="6" t="s">
        <v>63</v>
      </c>
      <c r="O765" s="6" t="s">
        <v>62</v>
      </c>
      <c r="P765" s="6" t="s">
        <v>69</v>
      </c>
      <c r="Q765" s="7"/>
      <c r="R765" s="9" t="s">
        <v>9836</v>
      </c>
      <c r="S765" s="9" t="s">
        <v>9821</v>
      </c>
      <c r="T765" s="9" t="s">
        <v>9822</v>
      </c>
      <c r="U765" s="9" t="s">
        <v>9837</v>
      </c>
      <c r="V765" s="9" t="s">
        <v>8501</v>
      </c>
      <c r="W765" s="4"/>
      <c r="AI765" s="4"/>
      <c r="AJ765" s="4"/>
      <c r="AK765" s="4"/>
    </row>
    <row r="766" spans="1:37" x14ac:dyDescent="0.2">
      <c r="A766" s="6" t="s">
        <v>596</v>
      </c>
      <c r="B766" s="7" t="e">
        <f>VLOOKUP(Table36[[#This Row],[Full Name]], [1]!all_people5[#Data], 53, 0)</f>
        <v>#N/A</v>
      </c>
      <c r="C766" s="8" t="s">
        <v>597</v>
      </c>
      <c r="D766" s="8" t="s">
        <v>598</v>
      </c>
      <c r="E766" s="8" t="s">
        <v>599</v>
      </c>
      <c r="F766" s="8" t="s">
        <v>408</v>
      </c>
      <c r="G766" s="8" t="s">
        <v>526</v>
      </c>
      <c r="H766" s="8" t="s">
        <v>9838</v>
      </c>
      <c r="I766" s="7" t="str">
        <f>VLOOKUP(Table36[[#This Row],[Reports to Person]], [1]!all_people[#All], 2, 0)</f>
        <v>979178477</v>
      </c>
      <c r="J766" s="8" t="s">
        <v>9839</v>
      </c>
      <c r="K766" s="8" t="str">
        <f>VLOOKUP(Table36[[#This Row],[Works for Corrected Majority]],[1]!Table1[#Data],2,0)</f>
        <v>997359641</v>
      </c>
      <c r="L766" s="8" t="s">
        <v>9839</v>
      </c>
      <c r="M766" s="7" t="str">
        <f>VLOOKUP(Table36[[#This Row],[Works for Group -OLD]], [1]!all_groups[#All], 2, 0)</f>
        <v>997359641</v>
      </c>
      <c r="N766" s="6" t="s">
        <v>63</v>
      </c>
      <c r="O766" s="6" t="s">
        <v>62</v>
      </c>
      <c r="P766" s="6" t="s">
        <v>69</v>
      </c>
      <c r="Q766" s="7"/>
      <c r="R766" s="9" t="s">
        <v>9840</v>
      </c>
      <c r="S766" s="9" t="s">
        <v>9841</v>
      </c>
      <c r="T766" s="9" t="s">
        <v>8509</v>
      </c>
      <c r="U766" s="9" t="s">
        <v>8621</v>
      </c>
      <c r="V766" s="9" t="s">
        <v>8501</v>
      </c>
      <c r="W766" s="4"/>
      <c r="AI766" s="4"/>
      <c r="AJ766" s="4"/>
      <c r="AK766" s="4"/>
    </row>
    <row r="767" spans="1:37" x14ac:dyDescent="0.2">
      <c r="A767" s="6" t="s">
        <v>591</v>
      </c>
      <c r="B767" s="7" t="e">
        <f>VLOOKUP(Table36[[#This Row],[Full Name]], [1]!all_people5[#Data], 53, 0)</f>
        <v>#N/A</v>
      </c>
      <c r="C767" s="8" t="s">
        <v>592</v>
      </c>
      <c r="D767" s="8" t="s">
        <v>593</v>
      </c>
      <c r="E767" s="8" t="s">
        <v>434</v>
      </c>
      <c r="F767" s="8" t="s">
        <v>408</v>
      </c>
      <c r="G767" s="8" t="s">
        <v>526</v>
      </c>
      <c r="H767" s="8" t="s">
        <v>9838</v>
      </c>
      <c r="I767" s="7" t="str">
        <f>VLOOKUP(Table36[[#This Row],[Reports to Person]], [1]!all_people[#All], 2, 0)</f>
        <v>979178477</v>
      </c>
      <c r="J767" s="8" t="s">
        <v>9839</v>
      </c>
      <c r="K767" s="8" t="str">
        <f>VLOOKUP(Table36[[#This Row],[Works for Corrected Majority]],[1]!Table1[#Data],2,0)</f>
        <v>997359641</v>
      </c>
      <c r="L767" s="8" t="s">
        <v>9839</v>
      </c>
      <c r="M767" s="7" t="str">
        <f>VLOOKUP(Table36[[#This Row],[Works for Group -OLD]], [1]!all_groups[#All], 2, 0)</f>
        <v>997359641</v>
      </c>
      <c r="N767" s="6" t="s">
        <v>63</v>
      </c>
      <c r="O767" s="6" t="s">
        <v>62</v>
      </c>
      <c r="P767" s="6" t="s">
        <v>69</v>
      </c>
      <c r="Q767" s="7"/>
      <c r="R767" s="9" t="s">
        <v>9842</v>
      </c>
      <c r="S767" s="9" t="s">
        <v>9841</v>
      </c>
      <c r="T767" s="9" t="s">
        <v>8509</v>
      </c>
      <c r="U767" s="9" t="s">
        <v>8515</v>
      </c>
      <c r="V767" s="9" t="s">
        <v>8501</v>
      </c>
      <c r="W767" s="4"/>
      <c r="AI767" s="4"/>
      <c r="AJ767" s="4"/>
      <c r="AK767" s="4"/>
    </row>
    <row r="768" spans="1:37" x14ac:dyDescent="0.2">
      <c r="A768" s="6" t="s">
        <v>586</v>
      </c>
      <c r="B768" s="7" t="e">
        <f>VLOOKUP(Table36[[#This Row],[Full Name]], [1]!all_people5[#Data], 53, 0)</f>
        <v>#N/A</v>
      </c>
      <c r="C768" s="8" t="s">
        <v>587</v>
      </c>
      <c r="D768" s="8" t="s">
        <v>588</v>
      </c>
      <c r="E768" s="8" t="s">
        <v>434</v>
      </c>
      <c r="F768" s="8" t="s">
        <v>408</v>
      </c>
      <c r="G768" s="8" t="s">
        <v>526</v>
      </c>
      <c r="H768" s="8" t="s">
        <v>9838</v>
      </c>
      <c r="I768" s="7" t="str">
        <f>VLOOKUP(Table36[[#This Row],[Reports to Person]], [1]!all_people[#All], 2, 0)</f>
        <v>979178477</v>
      </c>
      <c r="J768" s="8" t="s">
        <v>9839</v>
      </c>
      <c r="K768" s="8" t="str">
        <f>VLOOKUP(Table36[[#This Row],[Works for Corrected Majority]],[1]!Table1[#Data],2,0)</f>
        <v>997359641</v>
      </c>
      <c r="L768" s="8" t="s">
        <v>9839</v>
      </c>
      <c r="M768" s="7" t="str">
        <f>VLOOKUP(Table36[[#This Row],[Works for Group -OLD]], [1]!all_groups[#All], 2, 0)</f>
        <v>997359641</v>
      </c>
      <c r="N768" s="6" t="s">
        <v>63</v>
      </c>
      <c r="O768" s="6" t="s">
        <v>62</v>
      </c>
      <c r="P768" s="6" t="s">
        <v>69</v>
      </c>
      <c r="Q768" s="7"/>
      <c r="R768" s="9" t="s">
        <v>9843</v>
      </c>
      <c r="S768" s="9" t="s">
        <v>9841</v>
      </c>
      <c r="T768" s="9" t="s">
        <v>8509</v>
      </c>
      <c r="U768" s="9" t="s">
        <v>8515</v>
      </c>
      <c r="V768" s="9" t="s">
        <v>8501</v>
      </c>
      <c r="W768" s="4"/>
      <c r="AI768" s="4"/>
      <c r="AJ768" s="4"/>
      <c r="AK768" s="4"/>
    </row>
    <row r="769" spans="1:37" x14ac:dyDescent="0.2">
      <c r="A769" s="6" t="s">
        <v>423</v>
      </c>
      <c r="B769" s="7" t="e">
        <f>VLOOKUP(Table36[[#This Row],[Full Name]], [1]!all_people5[#Data], 53, 0)</f>
        <v>#N/A</v>
      </c>
      <c r="C769" s="8" t="s">
        <v>424</v>
      </c>
      <c r="D769" s="8" t="s">
        <v>425</v>
      </c>
      <c r="E769" s="8" t="s">
        <v>426</v>
      </c>
      <c r="F769" s="8" t="s">
        <v>408</v>
      </c>
      <c r="G769" s="8" t="s">
        <v>407</v>
      </c>
      <c r="H769" s="8" t="s">
        <v>9838</v>
      </c>
      <c r="I769" s="7" t="str">
        <f>VLOOKUP(Table36[[#This Row],[Reports to Person]], [1]!all_people[#All], 2, 0)</f>
        <v>979178477</v>
      </c>
      <c r="J769" s="8" t="s">
        <v>9839</v>
      </c>
      <c r="K769" s="8" t="str">
        <f>VLOOKUP(Table36[[#This Row],[Works for Corrected Majority]],[1]!Table1[#Data],2,0)</f>
        <v>997359641</v>
      </c>
      <c r="L769" s="8" t="s">
        <v>9839</v>
      </c>
      <c r="M769" s="7" t="str">
        <f>VLOOKUP(Table36[[#This Row],[Works for Group -OLD]], [1]!all_groups[#All], 2, 0)</f>
        <v>997359641</v>
      </c>
      <c r="N769" s="6" t="s">
        <v>63</v>
      </c>
      <c r="O769" s="6" t="s">
        <v>62</v>
      </c>
      <c r="P769" s="6" t="s">
        <v>69</v>
      </c>
      <c r="Q769" s="7"/>
      <c r="R769" s="9" t="s">
        <v>9844</v>
      </c>
      <c r="S769" s="9" t="s">
        <v>9841</v>
      </c>
      <c r="T769" s="9" t="s">
        <v>8512</v>
      </c>
      <c r="U769" s="9" t="s">
        <v>8549</v>
      </c>
      <c r="V769" s="9" t="s">
        <v>8501</v>
      </c>
      <c r="W769" s="4"/>
      <c r="AI769" s="4"/>
      <c r="AJ769" s="4"/>
      <c r="AK769" s="4"/>
    </row>
    <row r="770" spans="1:37" x14ac:dyDescent="0.2">
      <c r="A770" s="6" t="s">
        <v>417</v>
      </c>
      <c r="B770" s="7" t="e">
        <f>VLOOKUP(Table36[[#This Row],[Full Name]], [1]!all_people5[#Data], 53, 0)</f>
        <v>#N/A</v>
      </c>
      <c r="C770" s="8" t="s">
        <v>418</v>
      </c>
      <c r="D770" s="8" t="s">
        <v>419</v>
      </c>
      <c r="E770" s="8" t="s">
        <v>420</v>
      </c>
      <c r="F770" s="8" t="s">
        <v>408</v>
      </c>
      <c r="G770" s="8" t="s">
        <v>407</v>
      </c>
      <c r="H770" s="8" t="s">
        <v>9838</v>
      </c>
      <c r="I770" s="7" t="str">
        <f>VLOOKUP(Table36[[#This Row],[Reports to Person]], [1]!all_people[#All], 2, 0)</f>
        <v>979178477</v>
      </c>
      <c r="J770" s="8" t="s">
        <v>9839</v>
      </c>
      <c r="K770" s="8" t="str">
        <f>VLOOKUP(Table36[[#This Row],[Works for Corrected Majority]],[1]!Table1[#Data],2,0)</f>
        <v>997359641</v>
      </c>
      <c r="L770" s="8" t="s">
        <v>9839</v>
      </c>
      <c r="M770" s="7" t="str">
        <f>VLOOKUP(Table36[[#This Row],[Works for Group -OLD]], [1]!all_groups[#All], 2, 0)</f>
        <v>997359641</v>
      </c>
      <c r="N770" s="6" t="s">
        <v>63</v>
      </c>
      <c r="O770" s="6" t="s">
        <v>62</v>
      </c>
      <c r="P770" s="6" t="s">
        <v>69</v>
      </c>
      <c r="Q770" s="7"/>
      <c r="R770" s="9" t="s">
        <v>9845</v>
      </c>
      <c r="S770" s="9" t="s">
        <v>9841</v>
      </c>
      <c r="T770" s="9" t="s">
        <v>8512</v>
      </c>
      <c r="U770" s="9" t="s">
        <v>8875</v>
      </c>
      <c r="V770" s="9" t="s">
        <v>8501</v>
      </c>
      <c r="W770" s="4"/>
      <c r="AI770" s="4"/>
      <c r="AJ770" s="4"/>
      <c r="AK770" s="4"/>
    </row>
    <row r="771" spans="1:37" x14ac:dyDescent="0.2">
      <c r="A771" s="6" t="s">
        <v>580</v>
      </c>
      <c r="B771" s="7" t="e">
        <f>VLOOKUP(Table36[[#This Row],[Full Name]], [1]!all_people5[#Data], 53, 0)</f>
        <v>#N/A</v>
      </c>
      <c r="C771" s="8" t="s">
        <v>581</v>
      </c>
      <c r="D771" s="8" t="s">
        <v>582</v>
      </c>
      <c r="E771" s="8" t="s">
        <v>583</v>
      </c>
      <c r="F771" s="8" t="s">
        <v>408</v>
      </c>
      <c r="G771" s="8" t="s">
        <v>526</v>
      </c>
      <c r="H771" s="8" t="s">
        <v>9838</v>
      </c>
      <c r="I771" s="7" t="str">
        <f>VLOOKUP(Table36[[#This Row],[Reports to Person]], [1]!all_people[#All], 2, 0)</f>
        <v>979178477</v>
      </c>
      <c r="J771" s="8" t="s">
        <v>9839</v>
      </c>
      <c r="K771" s="8" t="str">
        <f>VLOOKUP(Table36[[#This Row],[Works for Corrected Majority]],[1]!Table1[#Data],2,0)</f>
        <v>997359641</v>
      </c>
      <c r="L771" s="8" t="s">
        <v>9839</v>
      </c>
      <c r="M771" s="7" t="str">
        <f>VLOOKUP(Table36[[#This Row],[Works for Group -OLD]], [1]!all_groups[#All], 2, 0)</f>
        <v>997359641</v>
      </c>
      <c r="N771" s="6" t="s">
        <v>63</v>
      </c>
      <c r="O771" s="6" t="s">
        <v>62</v>
      </c>
      <c r="P771" s="6" t="s">
        <v>69</v>
      </c>
      <c r="Q771" s="7"/>
      <c r="R771" s="9" t="s">
        <v>9846</v>
      </c>
      <c r="S771" s="9" t="s">
        <v>9841</v>
      </c>
      <c r="T771" s="9" t="s">
        <v>8509</v>
      </c>
      <c r="U771" s="9" t="s">
        <v>8611</v>
      </c>
      <c r="V771" s="9" t="s">
        <v>8501</v>
      </c>
      <c r="W771" s="4"/>
      <c r="AI771" s="4"/>
      <c r="AJ771" s="4"/>
      <c r="AK771" s="4"/>
    </row>
    <row r="772" spans="1:37" x14ac:dyDescent="0.2">
      <c r="A772" s="6" t="s">
        <v>2822</v>
      </c>
      <c r="B772" s="7" t="str">
        <f>VLOOKUP(Table36[[#This Row],[Full Name]], [1]!all_people5[#Data], 53, 0)</f>
        <v>Dugan</v>
      </c>
      <c r="C772" s="8" t="s">
        <v>2823</v>
      </c>
      <c r="D772" s="8" t="s">
        <v>2824</v>
      </c>
      <c r="E772" s="8" t="s">
        <v>513</v>
      </c>
      <c r="F772" s="8" t="s">
        <v>408</v>
      </c>
      <c r="G772" s="8" t="s">
        <v>407</v>
      </c>
      <c r="H772" s="8" t="s">
        <v>9847</v>
      </c>
      <c r="I772" s="7" t="str">
        <f>VLOOKUP(Table36[[#This Row],[Reports to Person]], [1]!all_people[#All], 2, 0)</f>
        <v>476544436</v>
      </c>
      <c r="J772" s="8" t="s">
        <v>9848</v>
      </c>
      <c r="K772" s="8" t="str">
        <f>VLOOKUP(Table36[[#This Row],[Works for Corrected Majority]],[1]!Table1[#Data],2,0)</f>
        <v>476549411</v>
      </c>
      <c r="L772" s="8" t="s">
        <v>9848</v>
      </c>
      <c r="M772" s="7" t="str">
        <f>VLOOKUP(Table36[[#This Row],[Works for Group -OLD]], [1]!all_groups[#All], 2, 0)</f>
        <v>476549411</v>
      </c>
      <c r="N772" s="6" t="s">
        <v>63</v>
      </c>
      <c r="O772" s="6" t="s">
        <v>62</v>
      </c>
      <c r="P772" s="6" t="s">
        <v>69</v>
      </c>
      <c r="Q772" s="7"/>
      <c r="R772" s="9" t="s">
        <v>9849</v>
      </c>
      <c r="S772" s="9" t="s">
        <v>9850</v>
      </c>
      <c r="T772" s="9" t="s">
        <v>8512</v>
      </c>
      <c r="U772" s="9" t="s">
        <v>8570</v>
      </c>
      <c r="V772" s="9" t="s">
        <v>8501</v>
      </c>
      <c r="W772" s="4"/>
      <c r="AI772" s="4"/>
      <c r="AJ772" s="4"/>
      <c r="AK772" s="4"/>
    </row>
    <row r="773" spans="1:37" x14ac:dyDescent="0.2">
      <c r="A773" s="6" t="s">
        <v>3318</v>
      </c>
      <c r="B773" s="7" t="str">
        <f>VLOOKUP(Table36[[#This Row],[Full Name]], [1]!all_people5[#Data], 53, 0)</f>
        <v>Lutz</v>
      </c>
      <c r="C773" s="8" t="s">
        <v>3319</v>
      </c>
      <c r="D773" s="8" t="s">
        <v>3320</v>
      </c>
      <c r="E773" s="8" t="s">
        <v>2627</v>
      </c>
      <c r="F773" s="8" t="s">
        <v>408</v>
      </c>
      <c r="G773" s="8" t="s">
        <v>526</v>
      </c>
      <c r="H773" s="8" t="s">
        <v>9847</v>
      </c>
      <c r="I773" s="7" t="str">
        <f>VLOOKUP(Table36[[#This Row],[Reports to Person]], [1]!all_people[#All], 2, 0)</f>
        <v>476544436</v>
      </c>
      <c r="J773" s="8" t="s">
        <v>9848</v>
      </c>
      <c r="K773" s="8" t="str">
        <f>VLOOKUP(Table36[[#This Row],[Works for Corrected Majority]],[1]!Table1[#Data],2,0)</f>
        <v>476549411</v>
      </c>
      <c r="L773" s="8" t="s">
        <v>9848</v>
      </c>
      <c r="M773" s="7" t="str">
        <f>VLOOKUP(Table36[[#This Row],[Works for Group -OLD]], [1]!all_groups[#All], 2, 0)</f>
        <v>476549411</v>
      </c>
      <c r="N773" s="6" t="s">
        <v>63</v>
      </c>
      <c r="O773" s="6" t="s">
        <v>62</v>
      </c>
      <c r="P773" s="6" t="s">
        <v>69</v>
      </c>
      <c r="Q773" s="7"/>
      <c r="R773" s="9" t="s">
        <v>9851</v>
      </c>
      <c r="S773" s="9" t="s">
        <v>9850</v>
      </c>
      <c r="T773" s="9" t="s">
        <v>9852</v>
      </c>
      <c r="U773" s="9" t="s">
        <v>9084</v>
      </c>
      <c r="V773" s="9" t="s">
        <v>8501</v>
      </c>
      <c r="W773" s="4"/>
      <c r="AI773" s="4"/>
      <c r="AJ773" s="4"/>
      <c r="AK773" s="4"/>
    </row>
    <row r="774" spans="1:37" x14ac:dyDescent="0.2">
      <c r="A774" s="6" t="s">
        <v>3313</v>
      </c>
      <c r="B774" s="7" t="str">
        <f>VLOOKUP(Table36[[#This Row],[Full Name]], [1]!all_people5[#Data], 53, 0)</f>
        <v>Veronica</v>
      </c>
      <c r="C774" s="8" t="s">
        <v>3314</v>
      </c>
      <c r="D774" s="8" t="s">
        <v>3315</v>
      </c>
      <c r="E774" s="8" t="s">
        <v>521</v>
      </c>
      <c r="F774" s="8" t="s">
        <v>408</v>
      </c>
      <c r="G774" s="8" t="s">
        <v>526</v>
      </c>
      <c r="H774" s="8" t="s">
        <v>9847</v>
      </c>
      <c r="I774" s="7" t="str">
        <f>VLOOKUP(Table36[[#This Row],[Reports to Person]], [1]!all_people[#All], 2, 0)</f>
        <v>476544436</v>
      </c>
      <c r="J774" s="8" t="s">
        <v>9848</v>
      </c>
      <c r="K774" s="8" t="str">
        <f>VLOOKUP(Table36[[#This Row],[Works for Corrected Majority]],[1]!Table1[#Data],2,0)</f>
        <v>476549411</v>
      </c>
      <c r="L774" s="8" t="s">
        <v>9848</v>
      </c>
      <c r="M774" s="7" t="str">
        <f>VLOOKUP(Table36[[#This Row],[Works for Group -OLD]], [1]!all_groups[#All], 2, 0)</f>
        <v>476549411</v>
      </c>
      <c r="N774" s="6" t="s">
        <v>63</v>
      </c>
      <c r="O774" s="6" t="s">
        <v>62</v>
      </c>
      <c r="P774" s="6" t="s">
        <v>69</v>
      </c>
      <c r="Q774" s="7"/>
      <c r="R774" s="9" t="s">
        <v>9853</v>
      </c>
      <c r="S774" s="9" t="s">
        <v>9850</v>
      </c>
      <c r="T774" s="9" t="s">
        <v>9852</v>
      </c>
      <c r="U774" s="9" t="s">
        <v>8507</v>
      </c>
      <c r="V774" s="9" t="s">
        <v>8501</v>
      </c>
      <c r="W774" s="4"/>
      <c r="AI774" s="4"/>
      <c r="AJ774" s="4"/>
      <c r="AK774" s="4"/>
    </row>
    <row r="775" spans="1:37" x14ac:dyDescent="0.2">
      <c r="A775" s="6" t="s">
        <v>7879</v>
      </c>
      <c r="B775" s="7" t="str">
        <f>VLOOKUP(Table36[[#This Row],[Full Name]], [1]!all_people5[#Data], 53, 0)</f>
        <v>Crumb</v>
      </c>
      <c r="C775" s="8" t="s">
        <v>7880</v>
      </c>
      <c r="D775" s="8" t="s">
        <v>7881</v>
      </c>
      <c r="E775" s="8" t="s">
        <v>426</v>
      </c>
      <c r="F775" s="8" t="s">
        <v>408</v>
      </c>
      <c r="G775" s="8" t="s">
        <v>407</v>
      </c>
      <c r="H775" s="8" t="s">
        <v>9847</v>
      </c>
      <c r="I775" s="7" t="str">
        <f>VLOOKUP(Table36[[#This Row],[Reports to Person]], [1]!all_people[#All], 2, 0)</f>
        <v>476544436</v>
      </c>
      <c r="J775" s="8" t="s">
        <v>9848</v>
      </c>
      <c r="K775" s="8" t="str">
        <f>VLOOKUP(Table36[[#This Row],[Works for Corrected Majority]],[1]!Table1[#Data],2,0)</f>
        <v>476549411</v>
      </c>
      <c r="L775" s="8" t="s">
        <v>9848</v>
      </c>
      <c r="M775" s="7" t="str">
        <f>VLOOKUP(Table36[[#This Row],[Works for Group -OLD]], [1]!all_groups[#All], 2, 0)</f>
        <v>476549411</v>
      </c>
      <c r="N775" s="6" t="s">
        <v>63</v>
      </c>
      <c r="O775" s="6" t="s">
        <v>62</v>
      </c>
      <c r="P775" s="6" t="s">
        <v>69</v>
      </c>
      <c r="Q775" s="7"/>
      <c r="R775" s="9" t="s">
        <v>9854</v>
      </c>
      <c r="S775" s="9" t="s">
        <v>9850</v>
      </c>
      <c r="T775" s="9" t="s">
        <v>8512</v>
      </c>
      <c r="U775" s="9" t="s">
        <v>8549</v>
      </c>
      <c r="V775" s="9" t="s">
        <v>8501</v>
      </c>
      <c r="W775" s="4"/>
      <c r="AI775" s="4"/>
      <c r="AJ775" s="4"/>
      <c r="AK775" s="4"/>
    </row>
    <row r="776" spans="1:37" x14ac:dyDescent="0.2">
      <c r="A776" s="6" t="s">
        <v>3329</v>
      </c>
      <c r="B776" s="7" t="str">
        <f>VLOOKUP(Table36[[#This Row],[Full Name]], [1]!all_people5[#Data], 53, 0)</f>
        <v>Genovese</v>
      </c>
      <c r="C776" s="8" t="s">
        <v>3330</v>
      </c>
      <c r="D776" s="8" t="s">
        <v>3331</v>
      </c>
      <c r="E776" s="8" t="s">
        <v>3332</v>
      </c>
      <c r="F776" s="8" t="s">
        <v>408</v>
      </c>
      <c r="G776" s="8" t="s">
        <v>526</v>
      </c>
      <c r="H776" s="8" t="s">
        <v>9847</v>
      </c>
      <c r="I776" s="7" t="str">
        <f>VLOOKUP(Table36[[#This Row],[Reports to Person]], [1]!all_people[#All], 2, 0)</f>
        <v>476544436</v>
      </c>
      <c r="J776" s="8" t="s">
        <v>9848</v>
      </c>
      <c r="K776" s="8" t="str">
        <f>VLOOKUP(Table36[[#This Row],[Works for Corrected Majority]],[1]!Table1[#Data],2,0)</f>
        <v>476549411</v>
      </c>
      <c r="L776" s="8" t="s">
        <v>9848</v>
      </c>
      <c r="M776" s="7" t="str">
        <f>VLOOKUP(Table36[[#This Row],[Works for Group -OLD]], [1]!all_groups[#All], 2, 0)</f>
        <v>476549411</v>
      </c>
      <c r="N776" s="6" t="s">
        <v>63</v>
      </c>
      <c r="O776" s="6" t="s">
        <v>62</v>
      </c>
      <c r="P776" s="6" t="s">
        <v>69</v>
      </c>
      <c r="Q776" s="7"/>
      <c r="R776" s="9" t="s">
        <v>9855</v>
      </c>
      <c r="S776" s="9" t="s">
        <v>9850</v>
      </c>
      <c r="T776" s="9" t="s">
        <v>9852</v>
      </c>
      <c r="U776" s="9" t="s">
        <v>9339</v>
      </c>
      <c r="V776" s="9" t="s">
        <v>8501</v>
      </c>
      <c r="W776" s="4"/>
      <c r="AI776" s="4"/>
      <c r="AJ776" s="4"/>
      <c r="AK776" s="4"/>
    </row>
    <row r="777" spans="1:37" x14ac:dyDescent="0.2">
      <c r="A777" s="6" t="s">
        <v>7862</v>
      </c>
      <c r="B777" s="7" t="str">
        <f>VLOOKUP(Table36[[#This Row],[Full Name]], [1]!all_people5[#Data], 53, 0)</f>
        <v>Boyd</v>
      </c>
      <c r="C777" s="8" t="s">
        <v>7863</v>
      </c>
      <c r="D777" s="8" t="s">
        <v>7448</v>
      </c>
      <c r="E777" s="8" t="s">
        <v>7864</v>
      </c>
      <c r="F777" s="8" t="s">
        <v>408</v>
      </c>
      <c r="G777" s="8" t="s">
        <v>407</v>
      </c>
      <c r="H777" s="8" t="s">
        <v>9847</v>
      </c>
      <c r="I777" s="7" t="str">
        <f>VLOOKUP(Table36[[#This Row],[Reports to Person]], [1]!all_people[#All], 2, 0)</f>
        <v>476544436</v>
      </c>
      <c r="J777" s="8" t="s">
        <v>9848</v>
      </c>
      <c r="K777" s="8" t="str">
        <f>VLOOKUP(Table36[[#This Row],[Works for Corrected Majority]],[1]!Table1[#Data],2,0)</f>
        <v>476549411</v>
      </c>
      <c r="L777" s="8" t="s">
        <v>9848</v>
      </c>
      <c r="M777" s="7" t="str">
        <f>VLOOKUP(Table36[[#This Row],[Works for Group -OLD]], [1]!all_groups[#All], 2, 0)</f>
        <v>476549411</v>
      </c>
      <c r="N777" s="6" t="s">
        <v>63</v>
      </c>
      <c r="O777" s="6" t="s">
        <v>62</v>
      </c>
      <c r="P777" s="6" t="s">
        <v>69</v>
      </c>
      <c r="Q777" s="7"/>
      <c r="R777" s="9" t="s">
        <v>9856</v>
      </c>
      <c r="S777" s="9" t="s">
        <v>9850</v>
      </c>
      <c r="T777" s="9" t="s">
        <v>8512</v>
      </c>
      <c r="U777" s="9" t="s">
        <v>9857</v>
      </c>
      <c r="V777" s="9" t="s">
        <v>8501</v>
      </c>
      <c r="W777" s="4"/>
      <c r="AI777" s="4"/>
      <c r="AJ777" s="4"/>
      <c r="AK777" s="4"/>
    </row>
    <row r="778" spans="1:37" x14ac:dyDescent="0.2">
      <c r="A778" s="6" t="s">
        <v>3308</v>
      </c>
      <c r="B778" s="7" t="str">
        <f>VLOOKUP(Table36[[#This Row],[Full Name]], [1]!all_people5[#Data], 53, 0)</f>
        <v>Welch</v>
      </c>
      <c r="C778" s="8" t="s">
        <v>1706</v>
      </c>
      <c r="D778" s="8" t="s">
        <v>3309</v>
      </c>
      <c r="E778" s="8" t="s">
        <v>3310</v>
      </c>
      <c r="F778" s="8" t="s">
        <v>408</v>
      </c>
      <c r="G778" s="8" t="s">
        <v>526</v>
      </c>
      <c r="H778" s="8" t="s">
        <v>9847</v>
      </c>
      <c r="I778" s="7" t="str">
        <f>VLOOKUP(Table36[[#This Row],[Reports to Person]], [1]!all_people[#All], 2, 0)</f>
        <v>476544436</v>
      </c>
      <c r="J778" s="8" t="s">
        <v>9848</v>
      </c>
      <c r="K778" s="8" t="str">
        <f>VLOOKUP(Table36[[#This Row],[Works for Corrected Majority]],[1]!Table1[#Data],2,0)</f>
        <v>476549411</v>
      </c>
      <c r="L778" s="8" t="s">
        <v>9848</v>
      </c>
      <c r="M778" s="7" t="str">
        <f>VLOOKUP(Table36[[#This Row],[Works for Group -OLD]], [1]!all_groups[#All], 2, 0)</f>
        <v>476549411</v>
      </c>
      <c r="N778" s="6" t="s">
        <v>63</v>
      </c>
      <c r="O778" s="6" t="s">
        <v>62</v>
      </c>
      <c r="P778" s="6" t="s">
        <v>69</v>
      </c>
      <c r="Q778" s="7"/>
      <c r="R778" s="9" t="s">
        <v>9858</v>
      </c>
      <c r="S778" s="9" t="s">
        <v>9850</v>
      </c>
      <c r="T778" s="9" t="s">
        <v>9852</v>
      </c>
      <c r="U778" s="9" t="s">
        <v>8648</v>
      </c>
      <c r="V778" s="9" t="s">
        <v>8501</v>
      </c>
      <c r="W778" s="4"/>
      <c r="AI778" s="4"/>
      <c r="AJ778" s="4"/>
      <c r="AK778" s="4"/>
    </row>
    <row r="779" spans="1:37" x14ac:dyDescent="0.2">
      <c r="A779" s="6" t="s">
        <v>7239</v>
      </c>
      <c r="B779" s="7" t="str">
        <f>VLOOKUP(Table36[[#This Row],[Full Name]], [1]!all_people5[#Data], 53, 0)</f>
        <v>Hempel</v>
      </c>
      <c r="C779" s="8" t="s">
        <v>7240</v>
      </c>
      <c r="D779" s="8" t="s">
        <v>7241</v>
      </c>
      <c r="E779" s="8" t="s">
        <v>464</v>
      </c>
      <c r="F779" s="8" t="s">
        <v>408</v>
      </c>
      <c r="G779" s="8" t="s">
        <v>526</v>
      </c>
      <c r="H779" s="8" t="s">
        <v>9847</v>
      </c>
      <c r="I779" s="7" t="str">
        <f>VLOOKUP(Table36[[#This Row],[Reports to Person]], [1]!all_people[#All], 2, 0)</f>
        <v>476544436</v>
      </c>
      <c r="J779" s="8" t="s">
        <v>9848</v>
      </c>
      <c r="K779" s="8" t="str">
        <f>VLOOKUP(Table36[[#This Row],[Works for Corrected Majority]],[1]!Table1[#Data],2,0)</f>
        <v>476549411</v>
      </c>
      <c r="L779" s="8" t="s">
        <v>9848</v>
      </c>
      <c r="M779" s="7" t="str">
        <f>VLOOKUP(Table36[[#This Row],[Works for Group -OLD]], [1]!all_groups[#All], 2, 0)</f>
        <v>476549411</v>
      </c>
      <c r="N779" s="6" t="s">
        <v>63</v>
      </c>
      <c r="O779" s="6" t="s">
        <v>62</v>
      </c>
      <c r="P779" s="6" t="s">
        <v>69</v>
      </c>
      <c r="Q779" s="7"/>
      <c r="R779" s="9" t="s">
        <v>9859</v>
      </c>
      <c r="S779" s="9" t="s">
        <v>9850</v>
      </c>
      <c r="T779" s="9" t="s">
        <v>9852</v>
      </c>
      <c r="U779" s="9" t="s">
        <v>8572</v>
      </c>
      <c r="V779" s="9" t="s">
        <v>8501</v>
      </c>
      <c r="W779" s="4"/>
      <c r="AI779" s="4"/>
      <c r="AJ779" s="4"/>
      <c r="AK779" s="4"/>
    </row>
    <row r="780" spans="1:37" x14ac:dyDescent="0.2">
      <c r="A780" s="6" t="s">
        <v>3353</v>
      </c>
      <c r="B780" s="7" t="str">
        <f>VLOOKUP(Table36[[#This Row],[Full Name]], [1]!all_people5[#Data], 53, 0)</f>
        <v>Singh</v>
      </c>
      <c r="C780" s="8" t="s">
        <v>3354</v>
      </c>
      <c r="D780" s="8" t="s">
        <v>3355</v>
      </c>
      <c r="E780" s="8" t="s">
        <v>3356</v>
      </c>
      <c r="F780" s="8" t="s">
        <v>408</v>
      </c>
      <c r="G780" s="8" t="s">
        <v>526</v>
      </c>
      <c r="H780" s="8" t="s">
        <v>9860</v>
      </c>
      <c r="I780" s="7" t="str">
        <f>VLOOKUP(Table36[[#This Row],[Reports to Person]], [1]!all_people[#All], 2, 0)</f>
        <v>476547565</v>
      </c>
      <c r="J780" s="8" t="s">
        <v>9861</v>
      </c>
      <c r="K780" s="8" t="str">
        <f>VLOOKUP(Table36[[#This Row],[Works for Corrected Majority]],[1]!Table1[#Data],2,0)</f>
        <v>558451044</v>
      </c>
      <c r="L780" s="8" t="s">
        <v>9861</v>
      </c>
      <c r="M780" s="7" t="str">
        <f>VLOOKUP(Table36[[#This Row],[Works for Group -OLD]], [1]!all_groups[#All], 2, 0)</f>
        <v>558451044</v>
      </c>
      <c r="N780" s="6" t="s">
        <v>63</v>
      </c>
      <c r="O780" s="6" t="s">
        <v>62</v>
      </c>
      <c r="P780" s="6" t="s">
        <v>69</v>
      </c>
      <c r="Q780" s="7"/>
      <c r="R780" s="9" t="s">
        <v>9862</v>
      </c>
      <c r="S780" s="9" t="s">
        <v>9863</v>
      </c>
      <c r="T780" s="9" t="s">
        <v>8959</v>
      </c>
      <c r="U780" s="9" t="s">
        <v>9864</v>
      </c>
      <c r="V780" s="9" t="s">
        <v>8501</v>
      </c>
      <c r="W780" s="4"/>
      <c r="AI780" s="4"/>
      <c r="AJ780" s="4"/>
      <c r="AK780" s="4"/>
    </row>
    <row r="781" spans="1:37" x14ac:dyDescent="0.2">
      <c r="A781" s="6" t="s">
        <v>1942</v>
      </c>
      <c r="B781" s="7" t="str">
        <f>VLOOKUP(Table36[[#This Row],[Full Name]], [1]!all_people5[#Data], 53, 0)</f>
        <v>Thorpe</v>
      </c>
      <c r="C781" s="8" t="s">
        <v>1943</v>
      </c>
      <c r="D781" s="8" t="s">
        <v>1944</v>
      </c>
      <c r="E781" s="8" t="s">
        <v>698</v>
      </c>
      <c r="F781" s="8" t="s">
        <v>408</v>
      </c>
      <c r="G781" s="8" t="s">
        <v>526</v>
      </c>
      <c r="H781" s="8" t="s">
        <v>9860</v>
      </c>
      <c r="I781" s="7" t="str">
        <f>VLOOKUP(Table36[[#This Row],[Reports to Person]], [1]!all_people[#All], 2, 0)</f>
        <v>476547565</v>
      </c>
      <c r="J781" s="8" t="s">
        <v>9861</v>
      </c>
      <c r="K781" s="8" t="str">
        <f>VLOOKUP(Table36[[#This Row],[Works for Corrected Majority]],[1]!Table1[#Data],2,0)</f>
        <v>558451044</v>
      </c>
      <c r="L781" s="8" t="s">
        <v>9861</v>
      </c>
      <c r="M781" s="7" t="str">
        <f>VLOOKUP(Table36[[#This Row],[Works for Group -OLD]], [1]!all_groups[#All], 2, 0)</f>
        <v>558451044</v>
      </c>
      <c r="N781" s="6" t="s">
        <v>63</v>
      </c>
      <c r="O781" s="6" t="s">
        <v>62</v>
      </c>
      <c r="P781" s="6" t="s">
        <v>69</v>
      </c>
      <c r="Q781" s="7"/>
      <c r="R781" s="9" t="s">
        <v>9865</v>
      </c>
      <c r="S781" s="9" t="s">
        <v>9863</v>
      </c>
      <c r="T781" s="9" t="s">
        <v>8959</v>
      </c>
      <c r="U781" s="9" t="s">
        <v>8538</v>
      </c>
      <c r="V781" s="9" t="s">
        <v>8501</v>
      </c>
      <c r="W781" s="4"/>
      <c r="AI781" s="4"/>
      <c r="AJ781" s="4"/>
      <c r="AK781" s="4"/>
    </row>
    <row r="782" spans="1:37" x14ac:dyDescent="0.2">
      <c r="A782" s="6" t="s">
        <v>3346</v>
      </c>
      <c r="B782" s="7" t="str">
        <f>VLOOKUP(Table36[[#This Row],[Full Name]], [1]!all_people5[#Data], 53, 0)</f>
        <v>Tetruashvily</v>
      </c>
      <c r="C782" s="8" t="s">
        <v>3347</v>
      </c>
      <c r="D782" s="8" t="s">
        <v>3348</v>
      </c>
      <c r="E782" s="8" t="s">
        <v>3349</v>
      </c>
      <c r="F782" s="8" t="s">
        <v>408</v>
      </c>
      <c r="G782" s="8" t="s">
        <v>526</v>
      </c>
      <c r="H782" s="8" t="s">
        <v>9860</v>
      </c>
      <c r="I782" s="7" t="str">
        <f>VLOOKUP(Table36[[#This Row],[Reports to Person]], [1]!all_people[#All], 2, 0)</f>
        <v>476547565</v>
      </c>
      <c r="J782" s="8" t="s">
        <v>9861</v>
      </c>
      <c r="K782" s="8" t="str">
        <f>VLOOKUP(Table36[[#This Row],[Works for Corrected Majority]],[1]!Table1[#Data],2,0)</f>
        <v>558451044</v>
      </c>
      <c r="L782" s="8" t="s">
        <v>9861</v>
      </c>
      <c r="M782" s="7" t="str">
        <f>VLOOKUP(Table36[[#This Row],[Works for Group -OLD]], [1]!all_groups[#All], 2, 0)</f>
        <v>558451044</v>
      </c>
      <c r="N782" s="6" t="s">
        <v>63</v>
      </c>
      <c r="O782" s="6" t="s">
        <v>62</v>
      </c>
      <c r="P782" s="6" t="s">
        <v>69</v>
      </c>
      <c r="Q782" s="7"/>
      <c r="R782" s="9" t="s">
        <v>9866</v>
      </c>
      <c r="S782" s="9" t="s">
        <v>9863</v>
      </c>
      <c r="T782" s="9" t="s">
        <v>8959</v>
      </c>
      <c r="U782" s="9" t="s">
        <v>9867</v>
      </c>
      <c r="V782" s="9" t="s">
        <v>8501</v>
      </c>
      <c r="W782" s="4"/>
      <c r="AI782" s="4"/>
      <c r="AJ782" s="4"/>
      <c r="AK782" s="4"/>
    </row>
    <row r="783" spans="1:37" x14ac:dyDescent="0.2">
      <c r="A783" s="6" t="s">
        <v>3335</v>
      </c>
      <c r="B783" s="7" t="str">
        <f>VLOOKUP(Table36[[#This Row],[Full Name]], [1]!all_people5[#Data], 53, 0)</f>
        <v>Viechweg-horsford</v>
      </c>
      <c r="C783" s="8" t="s">
        <v>3336</v>
      </c>
      <c r="D783" s="8" t="s">
        <v>3337</v>
      </c>
      <c r="E783" s="8" t="s">
        <v>577</v>
      </c>
      <c r="F783" s="8" t="s">
        <v>408</v>
      </c>
      <c r="G783" s="8" t="s">
        <v>526</v>
      </c>
      <c r="H783" s="8" t="s">
        <v>9860</v>
      </c>
      <c r="I783" s="7" t="str">
        <f>VLOOKUP(Table36[[#This Row],[Reports to Person]], [1]!all_people[#All], 2, 0)</f>
        <v>476547565</v>
      </c>
      <c r="J783" s="8" t="s">
        <v>9861</v>
      </c>
      <c r="K783" s="8" t="str">
        <f>VLOOKUP(Table36[[#This Row],[Works for Corrected Majority]],[1]!Table1[#Data],2,0)</f>
        <v>558451044</v>
      </c>
      <c r="L783" s="8" t="s">
        <v>9861</v>
      </c>
      <c r="M783" s="7" t="str">
        <f>VLOOKUP(Table36[[#This Row],[Works for Group -OLD]], [1]!all_groups[#All], 2, 0)</f>
        <v>558451044</v>
      </c>
      <c r="N783" s="6" t="s">
        <v>63</v>
      </c>
      <c r="O783" s="6" t="s">
        <v>62</v>
      </c>
      <c r="P783" s="6" t="s">
        <v>69</v>
      </c>
      <c r="Q783" s="7"/>
      <c r="R783" s="9" t="s">
        <v>9868</v>
      </c>
      <c r="S783" s="9" t="s">
        <v>9863</v>
      </c>
      <c r="T783" s="9" t="s">
        <v>8959</v>
      </c>
      <c r="U783" s="9" t="s">
        <v>9869</v>
      </c>
      <c r="V783" s="9" t="s">
        <v>8501</v>
      </c>
      <c r="W783" s="4"/>
      <c r="AI783" s="4"/>
      <c r="AJ783" s="4"/>
      <c r="AK783" s="4"/>
    </row>
    <row r="784" spans="1:37" x14ac:dyDescent="0.2">
      <c r="A784" s="6" t="s">
        <v>4948</v>
      </c>
      <c r="B784" s="7" t="str">
        <f>VLOOKUP(Table36[[#This Row],[Full Name]], [1]!all_people5[#Data], 53, 0)</f>
        <v>Monk</v>
      </c>
      <c r="C784" s="8" t="s">
        <v>4949</v>
      </c>
      <c r="D784" s="8" t="s">
        <v>4950</v>
      </c>
      <c r="E784" s="8" t="s">
        <v>434</v>
      </c>
      <c r="F784" s="8" t="s">
        <v>408</v>
      </c>
      <c r="G784" s="8" t="s">
        <v>526</v>
      </c>
      <c r="H784" s="8" t="s">
        <v>9860</v>
      </c>
      <c r="I784" s="7" t="str">
        <f>VLOOKUP(Table36[[#This Row],[Reports to Person]], [1]!all_people[#All], 2, 0)</f>
        <v>476547565</v>
      </c>
      <c r="J784" s="8" t="s">
        <v>9861</v>
      </c>
      <c r="K784" s="8" t="str">
        <f>VLOOKUP(Table36[[#This Row],[Works for Corrected Majority]],[1]!Table1[#Data],2,0)</f>
        <v>558451044</v>
      </c>
      <c r="L784" s="8" t="s">
        <v>9861</v>
      </c>
      <c r="M784" s="7" t="str">
        <f>VLOOKUP(Table36[[#This Row],[Works for Group -OLD]], [1]!all_groups[#All], 2, 0)</f>
        <v>558451044</v>
      </c>
      <c r="N784" s="6" t="s">
        <v>63</v>
      </c>
      <c r="O784" s="6" t="s">
        <v>62</v>
      </c>
      <c r="P784" s="6" t="s">
        <v>69</v>
      </c>
      <c r="Q784" s="7"/>
      <c r="R784" s="9" t="s">
        <v>9870</v>
      </c>
      <c r="S784" s="9" t="s">
        <v>9863</v>
      </c>
      <c r="T784" s="9" t="s">
        <v>8959</v>
      </c>
      <c r="U784" s="9" t="s">
        <v>8515</v>
      </c>
      <c r="V784" s="9" t="s">
        <v>8501</v>
      </c>
      <c r="W784" s="4"/>
      <c r="AI784" s="4"/>
      <c r="AJ784" s="4"/>
      <c r="AK784" s="4"/>
    </row>
    <row r="785" spans="1:37" x14ac:dyDescent="0.2">
      <c r="A785" s="6" t="s">
        <v>1947</v>
      </c>
      <c r="B785" s="7" t="str">
        <f>VLOOKUP(Table36[[#This Row],[Full Name]], [1]!all_people5[#Data], 53, 0)</f>
        <v>Cooper</v>
      </c>
      <c r="C785" s="8" t="s">
        <v>1948</v>
      </c>
      <c r="D785" s="8" t="s">
        <v>1949</v>
      </c>
      <c r="E785" s="8" t="s">
        <v>698</v>
      </c>
      <c r="F785" s="8" t="s">
        <v>408</v>
      </c>
      <c r="G785" s="8" t="s">
        <v>526</v>
      </c>
      <c r="H785" s="8" t="s">
        <v>9860</v>
      </c>
      <c r="I785" s="7" t="str">
        <f>VLOOKUP(Table36[[#This Row],[Reports to Person]], [1]!all_people[#All], 2, 0)</f>
        <v>476547565</v>
      </c>
      <c r="J785" s="8" t="s">
        <v>9861</v>
      </c>
      <c r="K785" s="8" t="str">
        <f>VLOOKUP(Table36[[#This Row],[Works for Corrected Majority]],[1]!Table1[#Data],2,0)</f>
        <v>558451044</v>
      </c>
      <c r="L785" s="8" t="s">
        <v>9861</v>
      </c>
      <c r="M785" s="7" t="str">
        <f>VLOOKUP(Table36[[#This Row],[Works for Group -OLD]], [1]!all_groups[#All], 2, 0)</f>
        <v>558451044</v>
      </c>
      <c r="N785" s="6" t="s">
        <v>63</v>
      </c>
      <c r="O785" s="6" t="s">
        <v>62</v>
      </c>
      <c r="P785" s="6" t="s">
        <v>69</v>
      </c>
      <c r="Q785" s="7"/>
      <c r="R785" s="9" t="s">
        <v>9871</v>
      </c>
      <c r="S785" s="9" t="s">
        <v>9863</v>
      </c>
      <c r="T785" s="9" t="s">
        <v>8959</v>
      </c>
      <c r="U785" s="9" t="s">
        <v>8538</v>
      </c>
      <c r="V785" s="9" t="s">
        <v>8501</v>
      </c>
      <c r="W785" s="4"/>
      <c r="AI785" s="4"/>
      <c r="AJ785" s="4"/>
      <c r="AK785" s="4"/>
    </row>
    <row r="786" spans="1:37" x14ac:dyDescent="0.2">
      <c r="A786" s="6" t="s">
        <v>7353</v>
      </c>
      <c r="B786" s="7" t="str">
        <f>VLOOKUP(Table36[[#This Row],[Full Name]], [1]!all_people5[#Data], 53, 0)</f>
        <v>Benjamin</v>
      </c>
      <c r="C786" s="8" t="s">
        <v>4550</v>
      </c>
      <c r="D786" s="8" t="s">
        <v>2529</v>
      </c>
      <c r="E786" s="8" t="s">
        <v>521</v>
      </c>
      <c r="F786" s="8" t="s">
        <v>408</v>
      </c>
      <c r="G786" s="8" t="s">
        <v>526</v>
      </c>
      <c r="H786" s="8" t="s">
        <v>9860</v>
      </c>
      <c r="I786" s="7" t="str">
        <f>VLOOKUP(Table36[[#This Row],[Reports to Person]], [1]!all_people[#All], 2, 0)</f>
        <v>476547565</v>
      </c>
      <c r="J786" s="8" t="s">
        <v>9861</v>
      </c>
      <c r="K786" s="8" t="str">
        <f>VLOOKUP(Table36[[#This Row],[Works for Corrected Majority]],[1]!Table1[#Data],2,0)</f>
        <v>558451044</v>
      </c>
      <c r="L786" s="8" t="s">
        <v>9861</v>
      </c>
      <c r="M786" s="7" t="str">
        <f>VLOOKUP(Table36[[#This Row],[Works for Group -OLD]], [1]!all_groups[#All], 2, 0)</f>
        <v>558451044</v>
      </c>
      <c r="N786" s="6" t="s">
        <v>63</v>
      </c>
      <c r="O786" s="6" t="s">
        <v>62</v>
      </c>
      <c r="P786" s="6" t="s">
        <v>69</v>
      </c>
      <c r="Q786" s="7"/>
      <c r="R786" s="9" t="s">
        <v>9872</v>
      </c>
      <c r="S786" s="9" t="s">
        <v>9863</v>
      </c>
      <c r="T786" s="9" t="s">
        <v>8959</v>
      </c>
      <c r="U786" s="9" t="s">
        <v>8507</v>
      </c>
      <c r="V786" s="9" t="s">
        <v>8501</v>
      </c>
      <c r="W786" s="4"/>
      <c r="AI786" s="4"/>
      <c r="AJ786" s="4"/>
      <c r="AK786" s="4"/>
    </row>
    <row r="787" spans="1:37" x14ac:dyDescent="0.2">
      <c r="A787" s="6" t="s">
        <v>3359</v>
      </c>
      <c r="B787" s="7" t="str">
        <f>VLOOKUP(Table36[[#This Row],[Full Name]], [1]!all_people5[#Data], 53, 0)</f>
        <v>Edwin</v>
      </c>
      <c r="C787" s="8" t="s">
        <v>3360</v>
      </c>
      <c r="D787" s="8" t="s">
        <v>3361</v>
      </c>
      <c r="E787" s="8" t="s">
        <v>2404</v>
      </c>
      <c r="F787" s="8" t="s">
        <v>408</v>
      </c>
      <c r="G787" s="8" t="s">
        <v>407</v>
      </c>
      <c r="H787" s="8" t="s">
        <v>9860</v>
      </c>
      <c r="I787" s="7" t="str">
        <f>VLOOKUP(Table36[[#This Row],[Reports to Person]], [1]!all_people[#All], 2, 0)</f>
        <v>476547565</v>
      </c>
      <c r="J787" s="8" t="s">
        <v>9861</v>
      </c>
      <c r="K787" s="8" t="str">
        <f>VLOOKUP(Table36[[#This Row],[Works for Corrected Majority]],[1]!Table1[#Data],2,0)</f>
        <v>558451044</v>
      </c>
      <c r="L787" s="8" t="s">
        <v>9861</v>
      </c>
      <c r="M787" s="7" t="str">
        <f>VLOOKUP(Table36[[#This Row],[Works for Group -OLD]], [1]!all_groups[#All], 2, 0)</f>
        <v>558451044</v>
      </c>
      <c r="N787" s="6" t="s">
        <v>63</v>
      </c>
      <c r="O787" s="6" t="s">
        <v>62</v>
      </c>
      <c r="P787" s="6" t="s">
        <v>69</v>
      </c>
      <c r="Q787" s="7"/>
      <c r="R787" s="9" t="s">
        <v>9873</v>
      </c>
      <c r="S787" s="9" t="s">
        <v>9863</v>
      </c>
      <c r="T787" s="9" t="s">
        <v>8512</v>
      </c>
      <c r="U787" s="9" t="s">
        <v>8613</v>
      </c>
      <c r="V787" s="9" t="s">
        <v>8501</v>
      </c>
      <c r="W787" s="4"/>
      <c r="AI787" s="4"/>
      <c r="AJ787" s="4"/>
      <c r="AK787" s="4"/>
    </row>
    <row r="788" spans="1:37" x14ac:dyDescent="0.2">
      <c r="A788" s="6" t="s">
        <v>4868</v>
      </c>
      <c r="B788" s="7" t="str">
        <f>VLOOKUP(Table36[[#This Row],[Full Name]], [1]!all_people5[#Data], 53, 0)</f>
        <v>Banks</v>
      </c>
      <c r="C788" s="8" t="s">
        <v>4869</v>
      </c>
      <c r="D788" s="8" t="s">
        <v>4870</v>
      </c>
      <c r="E788" s="8" t="s">
        <v>827</v>
      </c>
      <c r="F788" s="8" t="s">
        <v>408</v>
      </c>
      <c r="G788" s="8" t="s">
        <v>407</v>
      </c>
      <c r="H788" s="8" t="s">
        <v>9860</v>
      </c>
      <c r="I788" s="7" t="str">
        <f>VLOOKUP(Table36[[#This Row],[Reports to Person]], [1]!all_people[#All], 2, 0)</f>
        <v>476547565</v>
      </c>
      <c r="J788" s="8" t="s">
        <v>9861</v>
      </c>
      <c r="K788" s="8" t="str">
        <f>VLOOKUP(Table36[[#This Row],[Works for Corrected Majority]],[1]!Table1[#Data],2,0)</f>
        <v>558451044</v>
      </c>
      <c r="L788" s="8" t="s">
        <v>9861</v>
      </c>
      <c r="M788" s="7" t="str">
        <f>VLOOKUP(Table36[[#This Row],[Works for Group -OLD]], [1]!all_groups[#All], 2, 0)</f>
        <v>558451044</v>
      </c>
      <c r="N788" s="6" t="s">
        <v>63</v>
      </c>
      <c r="O788" s="6" t="s">
        <v>62</v>
      </c>
      <c r="P788" s="6" t="s">
        <v>69</v>
      </c>
      <c r="Q788" s="7"/>
      <c r="R788" s="9" t="s">
        <v>9874</v>
      </c>
      <c r="S788" s="9" t="s">
        <v>9863</v>
      </c>
      <c r="T788" s="9" t="s">
        <v>8512</v>
      </c>
      <c r="U788" s="9" t="s">
        <v>8709</v>
      </c>
      <c r="V788" s="9" t="s">
        <v>8501</v>
      </c>
      <c r="W788" s="4"/>
      <c r="AI788" s="4"/>
      <c r="AJ788" s="4"/>
      <c r="AK788" s="4"/>
    </row>
    <row r="789" spans="1:37" x14ac:dyDescent="0.2">
      <c r="A789" s="6" t="s">
        <v>2141</v>
      </c>
      <c r="B789" s="7" t="str">
        <f>VLOOKUP(Table36[[#This Row],[Full Name]], [1]!all_people5[#Data], 53, 0)</f>
        <v>Miller-Council</v>
      </c>
      <c r="C789" s="8" t="s">
        <v>2142</v>
      </c>
      <c r="D789" s="8" t="s">
        <v>9875</v>
      </c>
      <c r="E789" s="8" t="s">
        <v>698</v>
      </c>
      <c r="F789" s="8" t="s">
        <v>408</v>
      </c>
      <c r="G789" s="8" t="s">
        <v>526</v>
      </c>
      <c r="H789" s="8" t="s">
        <v>9860</v>
      </c>
      <c r="I789" s="7" t="str">
        <f>VLOOKUP(Table36[[#This Row],[Reports to Person]], [1]!all_people[#All], 2, 0)</f>
        <v>476547565</v>
      </c>
      <c r="J789" s="8" t="s">
        <v>9861</v>
      </c>
      <c r="K789" s="8" t="str">
        <f>VLOOKUP(Table36[[#This Row],[Works for Corrected Majority]],[1]!Table1[#Data],2,0)</f>
        <v>558451044</v>
      </c>
      <c r="L789" s="8" t="s">
        <v>9861</v>
      </c>
      <c r="M789" s="7" t="str">
        <f>VLOOKUP(Table36[[#This Row],[Works for Group -OLD]], [1]!all_groups[#All], 2, 0)</f>
        <v>558451044</v>
      </c>
      <c r="N789" s="6" t="s">
        <v>63</v>
      </c>
      <c r="O789" s="6" t="s">
        <v>62</v>
      </c>
      <c r="P789" s="6" t="s">
        <v>69</v>
      </c>
      <c r="Q789" s="7"/>
      <c r="R789" s="9" t="s">
        <v>9876</v>
      </c>
      <c r="S789" s="9" t="s">
        <v>9863</v>
      </c>
      <c r="T789" s="9" t="s">
        <v>8959</v>
      </c>
      <c r="U789" s="9" t="s">
        <v>8538</v>
      </c>
      <c r="V789" s="9" t="s">
        <v>8501</v>
      </c>
      <c r="W789" s="4"/>
      <c r="AI789" s="4"/>
      <c r="AJ789" s="4"/>
      <c r="AK789" s="4"/>
    </row>
    <row r="790" spans="1:37" x14ac:dyDescent="0.2">
      <c r="A790" s="6" t="s">
        <v>1381</v>
      </c>
      <c r="B790" s="7" t="str">
        <f>VLOOKUP(Table36[[#This Row],[Full Name]], [1]!all_people5[#Data], 53, 0)</f>
        <v>Aveis</v>
      </c>
      <c r="C790" s="8" t="s">
        <v>1382</v>
      </c>
      <c r="D790" s="8" t="s">
        <v>1383</v>
      </c>
      <c r="E790" s="8" t="s">
        <v>426</v>
      </c>
      <c r="F790" s="8" t="s">
        <v>408</v>
      </c>
      <c r="G790" s="8" t="s">
        <v>526</v>
      </c>
      <c r="H790" s="8" t="s">
        <v>9860</v>
      </c>
      <c r="I790" s="7" t="str">
        <f>VLOOKUP(Table36[[#This Row],[Reports to Person]], [1]!all_people[#All], 2, 0)</f>
        <v>476547565</v>
      </c>
      <c r="J790" s="8" t="s">
        <v>9861</v>
      </c>
      <c r="K790" s="8" t="str">
        <f>VLOOKUP(Table36[[#This Row],[Works for Corrected Majority]],[1]!Table1[#Data],2,0)</f>
        <v>558451044</v>
      </c>
      <c r="L790" s="8" t="s">
        <v>9861</v>
      </c>
      <c r="M790" s="7" t="str">
        <f>VLOOKUP(Table36[[#This Row],[Works for Group -OLD]], [1]!all_groups[#All], 2, 0)</f>
        <v>558451044</v>
      </c>
      <c r="N790" s="6" t="s">
        <v>63</v>
      </c>
      <c r="O790" s="6" t="s">
        <v>62</v>
      </c>
      <c r="P790" s="6" t="s">
        <v>69</v>
      </c>
      <c r="Q790" s="7"/>
      <c r="R790" s="9" t="s">
        <v>9877</v>
      </c>
      <c r="S790" s="9" t="s">
        <v>9863</v>
      </c>
      <c r="T790" s="9" t="s">
        <v>8959</v>
      </c>
      <c r="U790" s="9" t="s">
        <v>8549</v>
      </c>
      <c r="V790" s="9" t="s">
        <v>8501</v>
      </c>
      <c r="W790" s="4"/>
      <c r="AI790" s="4"/>
      <c r="AJ790" s="4"/>
      <c r="AK790" s="4"/>
    </row>
    <row r="791" spans="1:37" x14ac:dyDescent="0.2">
      <c r="A791" s="6" t="s">
        <v>574</v>
      </c>
      <c r="B791" s="7" t="e">
        <f>VLOOKUP(Table36[[#This Row],[Full Name]], [1]!all_people5[#Data], 53, 0)</f>
        <v>#N/A</v>
      </c>
      <c r="C791" s="8" t="s">
        <v>575</v>
      </c>
      <c r="D791" s="8" t="s">
        <v>576</v>
      </c>
      <c r="E791" s="8" t="s">
        <v>577</v>
      </c>
      <c r="F791" s="8" t="s">
        <v>408</v>
      </c>
      <c r="G791" s="8" t="s">
        <v>526</v>
      </c>
      <c r="H791" s="8" t="s">
        <v>9860</v>
      </c>
      <c r="I791" s="7" t="str">
        <f>VLOOKUP(Table36[[#This Row],[Reports to Person]], [1]!all_people[#All], 2, 0)</f>
        <v>476547565</v>
      </c>
      <c r="J791" s="8" t="s">
        <v>9861</v>
      </c>
      <c r="K791" s="8" t="str">
        <f>VLOOKUP(Table36[[#This Row],[Works for Corrected Majority]],[1]!Table1[#Data],2,0)</f>
        <v>558451044</v>
      </c>
      <c r="L791" s="8" t="s">
        <v>9861</v>
      </c>
      <c r="M791" s="7" t="str">
        <f>VLOOKUP(Table36[[#This Row],[Works for Group -OLD]], [1]!all_groups[#All], 2, 0)</f>
        <v>558451044</v>
      </c>
      <c r="N791" s="6" t="s">
        <v>63</v>
      </c>
      <c r="O791" s="6" t="s">
        <v>62</v>
      </c>
      <c r="P791" s="6" t="s">
        <v>69</v>
      </c>
      <c r="Q791" s="7"/>
      <c r="R791" s="9" t="s">
        <v>9878</v>
      </c>
      <c r="S791" s="9" t="s">
        <v>9863</v>
      </c>
      <c r="T791" s="9" t="s">
        <v>8959</v>
      </c>
      <c r="U791" s="9" t="s">
        <v>9869</v>
      </c>
      <c r="V791" s="9" t="s">
        <v>8501</v>
      </c>
      <c r="W791" s="4"/>
      <c r="AI791" s="4"/>
      <c r="AJ791" s="4"/>
      <c r="AK791" s="4"/>
    </row>
    <row r="792" spans="1:37" x14ac:dyDescent="0.2">
      <c r="A792" s="6" t="s">
        <v>6481</v>
      </c>
      <c r="B792" s="7" t="str">
        <f>VLOOKUP(Table36[[#This Row],[Full Name]], [1]!all_people5[#Data], 53, 0)</f>
        <v>Salgado</v>
      </c>
      <c r="C792" s="8" t="s">
        <v>6482</v>
      </c>
      <c r="D792" s="8" t="s">
        <v>709</v>
      </c>
      <c r="E792" s="8" t="s">
        <v>599</v>
      </c>
      <c r="F792" s="8" t="s">
        <v>64</v>
      </c>
      <c r="G792" s="8"/>
      <c r="H792" s="8"/>
      <c r="I792" s="7"/>
      <c r="J792" s="8" t="s">
        <v>9879</v>
      </c>
      <c r="K792" s="8" t="str">
        <f>VLOOKUP(Table36[[#This Row],[Works for Corrected Majority]],[1]!Table1[#Data],2,0)</f>
        <v>583272290</v>
      </c>
      <c r="L792" s="8" t="s">
        <v>9879</v>
      </c>
      <c r="M792" s="7" t="str">
        <f>VLOOKUP(Table36[[#This Row],[Works for Group -OLD]], [1]!all_groups[#All], 2, 0)</f>
        <v>583272290</v>
      </c>
      <c r="N792" s="6" t="s">
        <v>63</v>
      </c>
      <c r="O792" s="6" t="s">
        <v>62</v>
      </c>
      <c r="P792" s="6" t="s">
        <v>69</v>
      </c>
      <c r="Q792" s="7"/>
      <c r="R792" s="9" t="s">
        <v>9880</v>
      </c>
      <c r="S792" s="9" t="s">
        <v>9881</v>
      </c>
      <c r="T792" s="9" t="s">
        <v>8512</v>
      </c>
      <c r="U792" s="9" t="s">
        <v>8621</v>
      </c>
      <c r="V792" s="9" t="s">
        <v>8501</v>
      </c>
      <c r="W792" s="4"/>
      <c r="AI792" s="4"/>
      <c r="AJ792" s="4"/>
      <c r="AK792" s="4"/>
    </row>
    <row r="793" spans="1:37" x14ac:dyDescent="0.2">
      <c r="A793" s="6" t="s">
        <v>4252</v>
      </c>
      <c r="B793" s="7" t="str">
        <f>VLOOKUP(Table36[[#This Row],[Full Name]], [1]!all_people5[#Data], 53, 0)</f>
        <v>Surber Gonzalez</v>
      </c>
      <c r="C793" s="8" t="s">
        <v>4253</v>
      </c>
      <c r="D793" s="8" t="s">
        <v>4254</v>
      </c>
      <c r="E793" s="8" t="s">
        <v>3901</v>
      </c>
      <c r="F793" s="8" t="s">
        <v>64</v>
      </c>
      <c r="G793" s="8"/>
      <c r="H793" s="8"/>
      <c r="I793" s="7"/>
      <c r="J793" s="8" t="s">
        <v>9879</v>
      </c>
      <c r="K793" s="8" t="str">
        <f>VLOOKUP(Table36[[#This Row],[Works for Corrected Majority]],[1]!Table1[#Data],2,0)</f>
        <v>583272290</v>
      </c>
      <c r="L793" s="8" t="s">
        <v>9879</v>
      </c>
      <c r="M793" s="7" t="str">
        <f>VLOOKUP(Table36[[#This Row],[Works for Group -OLD]], [1]!all_groups[#All], 2, 0)</f>
        <v>583272290</v>
      </c>
      <c r="N793" s="6" t="s">
        <v>63</v>
      </c>
      <c r="O793" s="6" t="s">
        <v>62</v>
      </c>
      <c r="P793" s="6" t="s">
        <v>69</v>
      </c>
      <c r="Q793" s="7"/>
      <c r="R793" s="9" t="s">
        <v>9882</v>
      </c>
      <c r="S793" s="9" t="s">
        <v>9881</v>
      </c>
      <c r="T793" s="9" t="s">
        <v>8512</v>
      </c>
      <c r="U793" s="9" t="s">
        <v>9883</v>
      </c>
      <c r="V793" s="9" t="s">
        <v>8501</v>
      </c>
      <c r="W793" s="4"/>
      <c r="AI793" s="4"/>
      <c r="AJ793" s="4"/>
      <c r="AK793" s="4"/>
    </row>
    <row r="794" spans="1:37" x14ac:dyDescent="0.2">
      <c r="A794" s="6" t="s">
        <v>8421</v>
      </c>
      <c r="B794" s="7" t="str">
        <f>VLOOKUP(Table36[[#This Row],[Full Name]], [1]!all_people5[#Data], 53, 0)</f>
        <v>Rutuelo</v>
      </c>
      <c r="C794" s="8" t="s">
        <v>8422</v>
      </c>
      <c r="D794" s="8" t="s">
        <v>8423</v>
      </c>
      <c r="E794" s="8" t="s">
        <v>350</v>
      </c>
      <c r="F794" s="8" t="s">
        <v>64</v>
      </c>
      <c r="G794" s="8"/>
      <c r="H794" s="8"/>
      <c r="I794" s="7"/>
      <c r="J794" s="8" t="s">
        <v>9879</v>
      </c>
      <c r="K794" s="8" t="str">
        <f>VLOOKUP(Table36[[#This Row],[Works for Corrected Majority]],[1]!Table1[#Data],2,0)</f>
        <v>583272290</v>
      </c>
      <c r="L794" s="8" t="s">
        <v>9879</v>
      </c>
      <c r="M794" s="7" t="str">
        <f>VLOOKUP(Table36[[#This Row],[Works for Group -OLD]], [1]!all_groups[#All], 2, 0)</f>
        <v>583272290</v>
      </c>
      <c r="N794" s="6" t="s">
        <v>63</v>
      </c>
      <c r="O794" s="6" t="s">
        <v>62</v>
      </c>
      <c r="P794" s="6" t="s">
        <v>69</v>
      </c>
      <c r="Q794" s="7"/>
      <c r="R794" s="9" t="s">
        <v>9884</v>
      </c>
      <c r="S794" s="9" t="s">
        <v>9881</v>
      </c>
      <c r="T794" s="9" t="s">
        <v>8512</v>
      </c>
      <c r="U794" s="9" t="s">
        <v>8578</v>
      </c>
      <c r="V794" s="9" t="s">
        <v>8501</v>
      </c>
      <c r="W794" s="4"/>
      <c r="AI794" s="4"/>
      <c r="AJ794" s="4"/>
      <c r="AK794" s="4"/>
    </row>
    <row r="795" spans="1:37" x14ac:dyDescent="0.2">
      <c r="A795" s="6" t="s">
        <v>7586</v>
      </c>
      <c r="B795" s="7" t="str">
        <f>VLOOKUP(Table36[[#This Row],[Full Name]], [1]!all_people5[#Data], 53, 0)</f>
        <v>Maher</v>
      </c>
      <c r="C795" s="8" t="s">
        <v>2804</v>
      </c>
      <c r="D795" s="8" t="s">
        <v>7587</v>
      </c>
      <c r="E795" s="8" t="s">
        <v>513</v>
      </c>
      <c r="F795" s="8" t="s">
        <v>64</v>
      </c>
      <c r="G795" s="8"/>
      <c r="H795" s="8"/>
      <c r="I795" s="7"/>
      <c r="J795" s="8" t="s">
        <v>9879</v>
      </c>
      <c r="K795" s="8" t="str">
        <f>VLOOKUP(Table36[[#This Row],[Works for Corrected Majority]],[1]!Table1[#Data],2,0)</f>
        <v>583272290</v>
      </c>
      <c r="L795" s="8" t="s">
        <v>9879</v>
      </c>
      <c r="M795" s="7" t="str">
        <f>VLOOKUP(Table36[[#This Row],[Works for Group -OLD]], [1]!all_groups[#All], 2, 0)</f>
        <v>583272290</v>
      </c>
      <c r="N795" s="6" t="s">
        <v>63</v>
      </c>
      <c r="O795" s="6" t="s">
        <v>62</v>
      </c>
      <c r="P795" s="6" t="s">
        <v>69</v>
      </c>
      <c r="Q795" s="7"/>
      <c r="R795" s="9" t="s">
        <v>9885</v>
      </c>
      <c r="S795" s="9" t="s">
        <v>9881</v>
      </c>
      <c r="T795" s="9" t="s">
        <v>8512</v>
      </c>
      <c r="U795" s="9" t="s">
        <v>8570</v>
      </c>
      <c r="V795" s="9" t="s">
        <v>8501</v>
      </c>
      <c r="W795" s="4"/>
      <c r="AI795" s="4"/>
      <c r="AJ795" s="4"/>
      <c r="AK795" s="4"/>
    </row>
    <row r="796" spans="1:37" x14ac:dyDescent="0.2">
      <c r="A796" s="6" t="s">
        <v>3408</v>
      </c>
      <c r="B796" s="7" t="str">
        <f>VLOOKUP(Table36[[#This Row],[Full Name]], [1]!all_people5[#Data], 53, 0)</f>
        <v>Trupia</v>
      </c>
      <c r="C796" s="8" t="s">
        <v>3409</v>
      </c>
      <c r="D796" s="8" t="s">
        <v>3410</v>
      </c>
      <c r="E796" s="8" t="s">
        <v>521</v>
      </c>
      <c r="F796" s="8" t="s">
        <v>64</v>
      </c>
      <c r="G796" s="8"/>
      <c r="H796" s="8"/>
      <c r="I796" s="7"/>
      <c r="J796" s="8" t="s">
        <v>9879</v>
      </c>
      <c r="K796" s="8" t="str">
        <f>VLOOKUP(Table36[[#This Row],[Works for Corrected Majority]],[1]!Table1[#Data],2,0)</f>
        <v>583272290</v>
      </c>
      <c r="L796" s="8" t="s">
        <v>9879</v>
      </c>
      <c r="M796" s="7" t="str">
        <f>VLOOKUP(Table36[[#This Row],[Works for Group -OLD]], [1]!all_groups[#All], 2, 0)</f>
        <v>583272290</v>
      </c>
      <c r="N796" s="6" t="s">
        <v>63</v>
      </c>
      <c r="O796" s="6" t="s">
        <v>62</v>
      </c>
      <c r="P796" s="6" t="s">
        <v>69</v>
      </c>
      <c r="Q796" s="7"/>
      <c r="R796" s="9" t="s">
        <v>9886</v>
      </c>
      <c r="S796" s="9" t="s">
        <v>9881</v>
      </c>
      <c r="T796" s="9" t="s">
        <v>8512</v>
      </c>
      <c r="U796" s="9" t="s">
        <v>8507</v>
      </c>
      <c r="V796" s="9" t="s">
        <v>8501</v>
      </c>
      <c r="W796" s="4"/>
      <c r="AI796" s="4"/>
      <c r="AJ796" s="4"/>
      <c r="AK796" s="4"/>
    </row>
    <row r="797" spans="1:37" x14ac:dyDescent="0.2">
      <c r="A797" s="6" t="s">
        <v>2590</v>
      </c>
      <c r="B797" s="7" t="str">
        <f>VLOOKUP(Table36[[#This Row],[Full Name]], [1]!all_people5[#Data], 53, 0)</f>
        <v>Duffy</v>
      </c>
      <c r="C797" s="8" t="s">
        <v>2591</v>
      </c>
      <c r="D797" s="8" t="s">
        <v>2592</v>
      </c>
      <c r="E797" s="8" t="s">
        <v>521</v>
      </c>
      <c r="F797" s="8" t="s">
        <v>64</v>
      </c>
      <c r="G797" s="8"/>
      <c r="H797" s="8"/>
      <c r="I797" s="7"/>
      <c r="J797" s="8" t="s">
        <v>9879</v>
      </c>
      <c r="K797" s="8" t="str">
        <f>VLOOKUP(Table36[[#This Row],[Works for Corrected Majority]],[1]!Table1[#Data],2,0)</f>
        <v>583272290</v>
      </c>
      <c r="L797" s="8" t="s">
        <v>9879</v>
      </c>
      <c r="M797" s="7" t="str">
        <f>VLOOKUP(Table36[[#This Row],[Works for Group -OLD]], [1]!all_groups[#All], 2, 0)</f>
        <v>583272290</v>
      </c>
      <c r="N797" s="6" t="s">
        <v>63</v>
      </c>
      <c r="O797" s="6" t="s">
        <v>62</v>
      </c>
      <c r="P797" s="6" t="s">
        <v>69</v>
      </c>
      <c r="Q797" s="7"/>
      <c r="R797" s="9" t="s">
        <v>9887</v>
      </c>
      <c r="S797" s="9" t="s">
        <v>9881</v>
      </c>
      <c r="T797" s="9" t="s">
        <v>8512</v>
      </c>
      <c r="U797" s="9" t="s">
        <v>8507</v>
      </c>
      <c r="V797" s="9" t="s">
        <v>8501</v>
      </c>
      <c r="W797" s="4"/>
      <c r="AI797" s="4"/>
      <c r="AJ797" s="4"/>
      <c r="AK797" s="4"/>
    </row>
    <row r="798" spans="1:37" x14ac:dyDescent="0.2">
      <c r="A798" s="6" t="s">
        <v>4554</v>
      </c>
      <c r="B798" s="7" t="str">
        <f>VLOOKUP(Table36[[#This Row],[Full Name]], [1]!all_people5[#Data], 53, 0)</f>
        <v>Longo</v>
      </c>
      <c r="C798" s="8" t="s">
        <v>4555</v>
      </c>
      <c r="D798" s="8" t="s">
        <v>4556</v>
      </c>
      <c r="E798" s="8" t="s">
        <v>4557</v>
      </c>
      <c r="F798" s="8" t="s">
        <v>64</v>
      </c>
      <c r="G798" s="8"/>
      <c r="H798" s="8"/>
      <c r="I798" s="7"/>
      <c r="J798" s="8" t="s">
        <v>9879</v>
      </c>
      <c r="K798" s="8" t="str">
        <f>VLOOKUP(Table36[[#This Row],[Works for Corrected Majority]],[1]!Table1[#Data],2,0)</f>
        <v>583272290</v>
      </c>
      <c r="L798" s="8" t="s">
        <v>9879</v>
      </c>
      <c r="M798" s="7" t="str">
        <f>VLOOKUP(Table36[[#This Row],[Works for Group -OLD]], [1]!all_groups[#All], 2, 0)</f>
        <v>583272290</v>
      </c>
      <c r="N798" s="6" t="s">
        <v>63</v>
      </c>
      <c r="O798" s="6" t="s">
        <v>62</v>
      </c>
      <c r="P798" s="6" t="s">
        <v>69</v>
      </c>
      <c r="Q798" s="7"/>
      <c r="R798" s="9" t="s">
        <v>9888</v>
      </c>
      <c r="S798" s="9" t="s">
        <v>9881</v>
      </c>
      <c r="T798" s="9" t="s">
        <v>8512</v>
      </c>
      <c r="U798" s="9" t="s">
        <v>9579</v>
      </c>
      <c r="V798" s="9" t="s">
        <v>8501</v>
      </c>
      <c r="W798" s="4"/>
      <c r="AI798" s="4"/>
      <c r="AJ798" s="4"/>
      <c r="AK798" s="4"/>
    </row>
    <row r="799" spans="1:37" x14ac:dyDescent="0.2">
      <c r="A799" s="6" t="s">
        <v>4926</v>
      </c>
      <c r="B799" s="7" t="str">
        <f>VLOOKUP(Table36[[#This Row],[Full Name]], [1]!all_people5[#Data], 53, 0)</f>
        <v>Wong-ho</v>
      </c>
      <c r="C799" s="8" t="s">
        <v>4927</v>
      </c>
      <c r="D799" s="8" t="s">
        <v>4928</v>
      </c>
      <c r="E799" s="8" t="s">
        <v>811</v>
      </c>
      <c r="F799" s="8" t="s">
        <v>64</v>
      </c>
      <c r="G799" s="8"/>
      <c r="H799" s="8"/>
      <c r="I799" s="7"/>
      <c r="J799" s="8" t="s">
        <v>9879</v>
      </c>
      <c r="K799" s="8" t="str">
        <f>VLOOKUP(Table36[[#This Row],[Works for Corrected Majority]],[1]!Table1[#Data],2,0)</f>
        <v>583272290</v>
      </c>
      <c r="L799" s="8" t="s">
        <v>9879</v>
      </c>
      <c r="M799" s="7" t="str">
        <f>VLOOKUP(Table36[[#This Row],[Works for Group -OLD]], [1]!all_groups[#All], 2, 0)</f>
        <v>583272290</v>
      </c>
      <c r="N799" s="6" t="s">
        <v>63</v>
      </c>
      <c r="O799" s="6" t="s">
        <v>62</v>
      </c>
      <c r="P799" s="6" t="s">
        <v>69</v>
      </c>
      <c r="Q799" s="7"/>
      <c r="R799" s="9" t="s">
        <v>9889</v>
      </c>
      <c r="S799" s="9" t="s">
        <v>9881</v>
      </c>
      <c r="T799" s="9" t="s">
        <v>8512</v>
      </c>
      <c r="U799" s="9" t="s">
        <v>9017</v>
      </c>
      <c r="V799" s="9" t="s">
        <v>8501</v>
      </c>
      <c r="W799" s="4"/>
      <c r="AI799" s="4"/>
      <c r="AJ799" s="4"/>
      <c r="AK799" s="4"/>
    </row>
    <row r="800" spans="1:37" x14ac:dyDescent="0.2">
      <c r="A800" s="6" t="s">
        <v>7031</v>
      </c>
      <c r="B800" s="7" t="str">
        <f>VLOOKUP(Table36[[#This Row],[Full Name]], [1]!all_people5[#Data], 53, 0)</f>
        <v>Molluso</v>
      </c>
      <c r="C800" s="8" t="s">
        <v>1899</v>
      </c>
      <c r="D800" s="8" t="s">
        <v>7032</v>
      </c>
      <c r="E800" s="8" t="s">
        <v>426</v>
      </c>
      <c r="F800" s="8" t="s">
        <v>64</v>
      </c>
      <c r="G800" s="8"/>
      <c r="H800" s="8"/>
      <c r="I800" s="7"/>
      <c r="J800" s="8" t="s">
        <v>9879</v>
      </c>
      <c r="K800" s="8" t="str">
        <f>VLOOKUP(Table36[[#This Row],[Works for Corrected Majority]],[1]!Table1[#Data],2,0)</f>
        <v>583272290</v>
      </c>
      <c r="L800" s="8" t="s">
        <v>9879</v>
      </c>
      <c r="M800" s="7" t="str">
        <f>VLOOKUP(Table36[[#This Row],[Works for Group -OLD]], [1]!all_groups[#All], 2, 0)</f>
        <v>583272290</v>
      </c>
      <c r="N800" s="6" t="s">
        <v>63</v>
      </c>
      <c r="O800" s="6" t="s">
        <v>62</v>
      </c>
      <c r="P800" s="6" t="s">
        <v>69</v>
      </c>
      <c r="Q800" s="7"/>
      <c r="R800" s="9" t="s">
        <v>9890</v>
      </c>
      <c r="S800" s="9" t="s">
        <v>9881</v>
      </c>
      <c r="T800" s="9" t="s">
        <v>8512</v>
      </c>
      <c r="U800" s="9" t="s">
        <v>8549</v>
      </c>
      <c r="V800" s="9" t="s">
        <v>8501</v>
      </c>
      <c r="W800" s="4"/>
      <c r="AI800" s="4"/>
      <c r="AJ800" s="4"/>
      <c r="AK800" s="4"/>
    </row>
    <row r="801" spans="1:37" x14ac:dyDescent="0.2">
      <c r="A801" s="6" t="s">
        <v>2539</v>
      </c>
      <c r="B801" s="7" t="str">
        <f>VLOOKUP(Table36[[#This Row],[Full Name]], [1]!all_people5[#Data], 53, 0)</f>
        <v>Cavanagh</v>
      </c>
      <c r="C801" s="8" t="s">
        <v>2068</v>
      </c>
      <c r="D801" s="8" t="s">
        <v>2540</v>
      </c>
      <c r="E801" s="8" t="s">
        <v>521</v>
      </c>
      <c r="F801" s="8" t="s">
        <v>64</v>
      </c>
      <c r="G801" s="8"/>
      <c r="H801" s="8"/>
      <c r="I801" s="7"/>
      <c r="J801" s="8" t="s">
        <v>9879</v>
      </c>
      <c r="K801" s="8" t="str">
        <f>VLOOKUP(Table36[[#This Row],[Works for Corrected Majority]],[1]!Table1[#Data],2,0)</f>
        <v>583272290</v>
      </c>
      <c r="L801" s="8" t="s">
        <v>9879</v>
      </c>
      <c r="M801" s="7" t="str">
        <f>VLOOKUP(Table36[[#This Row],[Works for Group -OLD]], [1]!all_groups[#All], 2, 0)</f>
        <v>583272290</v>
      </c>
      <c r="N801" s="6" t="s">
        <v>63</v>
      </c>
      <c r="O801" s="6" t="s">
        <v>62</v>
      </c>
      <c r="P801" s="6" t="s">
        <v>69</v>
      </c>
      <c r="Q801" s="7"/>
      <c r="R801" s="9" t="s">
        <v>9891</v>
      </c>
      <c r="S801" s="9" t="s">
        <v>9881</v>
      </c>
      <c r="T801" s="9" t="s">
        <v>8512</v>
      </c>
      <c r="U801" s="9" t="s">
        <v>8507</v>
      </c>
      <c r="V801" s="9" t="s">
        <v>8501</v>
      </c>
      <c r="W801" s="4"/>
      <c r="AI801" s="4"/>
      <c r="AJ801" s="4"/>
      <c r="AK801" s="4"/>
    </row>
    <row r="802" spans="1:37" x14ac:dyDescent="0.2">
      <c r="A802" s="6" t="s">
        <v>7734</v>
      </c>
      <c r="B802" s="7" t="str">
        <f>VLOOKUP(Table36[[#This Row],[Full Name]], [1]!all_people5[#Data], 53, 0)</f>
        <v>Pagano</v>
      </c>
      <c r="C802" s="8" t="s">
        <v>7735</v>
      </c>
      <c r="D802" s="8" t="s">
        <v>7736</v>
      </c>
      <c r="E802" s="8" t="s">
        <v>375</v>
      </c>
      <c r="F802" s="8" t="s">
        <v>64</v>
      </c>
      <c r="G802" s="8"/>
      <c r="H802" s="8"/>
      <c r="I802" s="7"/>
      <c r="J802" s="8" t="s">
        <v>9879</v>
      </c>
      <c r="K802" s="8" t="str">
        <f>VLOOKUP(Table36[[#This Row],[Works for Corrected Majority]],[1]!Table1[#Data],2,0)</f>
        <v>583272290</v>
      </c>
      <c r="L802" s="8" t="s">
        <v>9879</v>
      </c>
      <c r="M802" s="7" t="str">
        <f>VLOOKUP(Table36[[#This Row],[Works for Group -OLD]], [1]!all_groups[#All], 2, 0)</f>
        <v>583272290</v>
      </c>
      <c r="N802" s="6" t="s">
        <v>63</v>
      </c>
      <c r="O802" s="6" t="s">
        <v>62</v>
      </c>
      <c r="P802" s="6" t="s">
        <v>69</v>
      </c>
      <c r="Q802" s="7"/>
      <c r="R802" s="9" t="s">
        <v>9892</v>
      </c>
      <c r="S802" s="9" t="s">
        <v>9881</v>
      </c>
      <c r="T802" s="9" t="s">
        <v>8512</v>
      </c>
      <c r="U802" s="9" t="s">
        <v>8544</v>
      </c>
      <c r="V802" s="9" t="s">
        <v>8501</v>
      </c>
      <c r="W802" s="4"/>
      <c r="AI802" s="4"/>
      <c r="AJ802" s="4"/>
      <c r="AK802" s="4"/>
    </row>
    <row r="803" spans="1:37" x14ac:dyDescent="0.2">
      <c r="A803" s="6" t="s">
        <v>4283</v>
      </c>
      <c r="B803" s="7" t="str">
        <f>VLOOKUP(Table36[[#This Row],[Full Name]], [1]!all_people5[#Data], 53, 0)</f>
        <v>Toomey</v>
      </c>
      <c r="C803" s="8" t="s">
        <v>4284</v>
      </c>
      <c r="D803" s="8" t="s">
        <v>4285</v>
      </c>
      <c r="E803" s="8" t="s">
        <v>4286</v>
      </c>
      <c r="F803" s="8" t="s">
        <v>64</v>
      </c>
      <c r="G803" s="8"/>
      <c r="H803" s="8"/>
      <c r="I803" s="7"/>
      <c r="J803" s="8" t="s">
        <v>9879</v>
      </c>
      <c r="K803" s="8" t="str">
        <f>VLOOKUP(Table36[[#This Row],[Works for Corrected Majority]],[1]!Table1[#Data],2,0)</f>
        <v>583272290</v>
      </c>
      <c r="L803" s="8" t="s">
        <v>9879</v>
      </c>
      <c r="M803" s="7" t="str">
        <f>VLOOKUP(Table36[[#This Row],[Works for Group -OLD]], [1]!all_groups[#All], 2, 0)</f>
        <v>583272290</v>
      </c>
      <c r="N803" s="6" t="s">
        <v>63</v>
      </c>
      <c r="O803" s="6" t="s">
        <v>62</v>
      </c>
      <c r="P803" s="6" t="s">
        <v>69</v>
      </c>
      <c r="Q803" s="7"/>
      <c r="R803" s="9" t="s">
        <v>9893</v>
      </c>
      <c r="S803" s="9" t="s">
        <v>9881</v>
      </c>
      <c r="T803" s="9" t="s">
        <v>8512</v>
      </c>
      <c r="U803" s="9" t="s">
        <v>9894</v>
      </c>
      <c r="V803" s="9" t="s">
        <v>8501</v>
      </c>
      <c r="W803" s="4"/>
      <c r="AI803" s="4"/>
      <c r="AJ803" s="4"/>
      <c r="AK803" s="4"/>
    </row>
    <row r="804" spans="1:37" x14ac:dyDescent="0.2">
      <c r="A804" s="6" t="s">
        <v>4796</v>
      </c>
      <c r="B804" s="7" t="str">
        <f>VLOOKUP(Table36[[#This Row],[Full Name]], [1]!all_people5[#Data], 53, 0)</f>
        <v>Kelleher</v>
      </c>
      <c r="C804" s="8" t="s">
        <v>4797</v>
      </c>
      <c r="D804" s="8" t="s">
        <v>4798</v>
      </c>
      <c r="E804" s="8" t="s">
        <v>4799</v>
      </c>
      <c r="F804" s="8" t="s">
        <v>64</v>
      </c>
      <c r="G804" s="8"/>
      <c r="H804" s="8"/>
      <c r="I804" s="7"/>
      <c r="J804" s="8" t="s">
        <v>9879</v>
      </c>
      <c r="K804" s="8" t="str">
        <f>VLOOKUP(Table36[[#This Row],[Works for Corrected Majority]],[1]!Table1[#Data],2,0)</f>
        <v>583272290</v>
      </c>
      <c r="L804" s="8" t="s">
        <v>9879</v>
      </c>
      <c r="M804" s="7" t="str">
        <f>VLOOKUP(Table36[[#This Row],[Works for Group -OLD]], [1]!all_groups[#All], 2, 0)</f>
        <v>583272290</v>
      </c>
      <c r="N804" s="6" t="s">
        <v>63</v>
      </c>
      <c r="O804" s="6" t="s">
        <v>62</v>
      </c>
      <c r="P804" s="6" t="s">
        <v>69</v>
      </c>
      <c r="Q804" s="7"/>
      <c r="R804" s="9" t="s">
        <v>9895</v>
      </c>
      <c r="S804" s="9" t="s">
        <v>9881</v>
      </c>
      <c r="T804" s="9" t="s">
        <v>8512</v>
      </c>
      <c r="U804" s="9" t="s">
        <v>9896</v>
      </c>
      <c r="V804" s="9" t="s">
        <v>8501</v>
      </c>
      <c r="W804" s="4"/>
      <c r="AI804" s="4"/>
      <c r="AJ804" s="4"/>
      <c r="AK804" s="4"/>
    </row>
    <row r="805" spans="1:37" x14ac:dyDescent="0.2">
      <c r="A805" s="6" t="s">
        <v>5411</v>
      </c>
      <c r="B805" s="7" t="str">
        <f>VLOOKUP(Table36[[#This Row],[Full Name]], [1]!all_people5[#Data], 53, 0)</f>
        <v>Cody</v>
      </c>
      <c r="C805" s="8" t="s">
        <v>5412</v>
      </c>
      <c r="D805" s="8" t="s">
        <v>5413</v>
      </c>
      <c r="E805" s="8" t="s">
        <v>456</v>
      </c>
      <c r="F805" s="8" t="s">
        <v>64</v>
      </c>
      <c r="G805" s="8"/>
      <c r="H805" s="8"/>
      <c r="I805" s="7"/>
      <c r="J805" s="8" t="s">
        <v>9879</v>
      </c>
      <c r="K805" s="8" t="str">
        <f>VLOOKUP(Table36[[#This Row],[Works for Corrected Majority]],[1]!Table1[#Data],2,0)</f>
        <v>583272290</v>
      </c>
      <c r="L805" s="8" t="s">
        <v>9879</v>
      </c>
      <c r="M805" s="7" t="str">
        <f>VLOOKUP(Table36[[#This Row],[Works for Group -OLD]], [1]!all_groups[#All], 2, 0)</f>
        <v>583272290</v>
      </c>
      <c r="N805" s="6" t="s">
        <v>63</v>
      </c>
      <c r="O805" s="6" t="s">
        <v>62</v>
      </c>
      <c r="P805" s="6" t="s">
        <v>69</v>
      </c>
      <c r="Q805" s="7"/>
      <c r="R805" s="9" t="s">
        <v>9897</v>
      </c>
      <c r="S805" s="9" t="s">
        <v>9881</v>
      </c>
      <c r="T805" s="9" t="s">
        <v>8512</v>
      </c>
      <c r="U805" s="9" t="s">
        <v>8721</v>
      </c>
      <c r="V805" s="9" t="s">
        <v>8501</v>
      </c>
      <c r="W805" s="4"/>
      <c r="AI805" s="4"/>
      <c r="AJ805" s="4"/>
      <c r="AK805" s="4"/>
    </row>
    <row r="806" spans="1:37" x14ac:dyDescent="0.2">
      <c r="A806" s="6" t="s">
        <v>2359</v>
      </c>
      <c r="B806" s="7" t="str">
        <f>VLOOKUP(Table36[[#This Row],[Full Name]], [1]!all_people5[#Data], 53, 0)</f>
        <v>Conklin</v>
      </c>
      <c r="C806" s="8" t="s">
        <v>2360</v>
      </c>
      <c r="D806" s="8" t="s">
        <v>2361</v>
      </c>
      <c r="E806" s="8" t="s">
        <v>2362</v>
      </c>
      <c r="F806" s="8" t="s">
        <v>64</v>
      </c>
      <c r="G806" s="8"/>
      <c r="H806" s="8"/>
      <c r="I806" s="7"/>
      <c r="J806" s="8" t="s">
        <v>9879</v>
      </c>
      <c r="K806" s="8" t="str">
        <f>VLOOKUP(Table36[[#This Row],[Works for Corrected Majority]],[1]!Table1[#Data],2,0)</f>
        <v>583272290</v>
      </c>
      <c r="L806" s="8" t="s">
        <v>9879</v>
      </c>
      <c r="M806" s="7" t="str">
        <f>VLOOKUP(Table36[[#This Row],[Works for Group -OLD]], [1]!all_groups[#All], 2, 0)</f>
        <v>583272290</v>
      </c>
      <c r="N806" s="6" t="s">
        <v>63</v>
      </c>
      <c r="O806" s="6" t="s">
        <v>62</v>
      </c>
      <c r="P806" s="6" t="s">
        <v>69</v>
      </c>
      <c r="Q806" s="7"/>
      <c r="R806" s="9" t="s">
        <v>9898</v>
      </c>
      <c r="S806" s="9" t="s">
        <v>9881</v>
      </c>
      <c r="T806" s="9" t="s">
        <v>8512</v>
      </c>
      <c r="U806" s="9" t="s">
        <v>9899</v>
      </c>
      <c r="V806" s="9" t="s">
        <v>8501</v>
      </c>
      <c r="W806" s="4"/>
      <c r="AI806" s="4"/>
      <c r="AJ806" s="4"/>
      <c r="AK806" s="4"/>
    </row>
    <row r="807" spans="1:37" x14ac:dyDescent="0.2">
      <c r="A807" s="6" t="s">
        <v>2000</v>
      </c>
      <c r="B807" s="7" t="str">
        <f>VLOOKUP(Table36[[#This Row],[Full Name]], [1]!all_people5[#Data], 53, 0)</f>
        <v>Cranston</v>
      </c>
      <c r="C807" s="8" t="s">
        <v>2001</v>
      </c>
      <c r="D807" s="8" t="s">
        <v>2002</v>
      </c>
      <c r="E807" s="8" t="s">
        <v>521</v>
      </c>
      <c r="F807" s="8" t="s">
        <v>64</v>
      </c>
      <c r="G807" s="8"/>
      <c r="H807" s="8"/>
      <c r="I807" s="7"/>
      <c r="J807" s="8" t="s">
        <v>9879</v>
      </c>
      <c r="K807" s="8" t="str">
        <f>VLOOKUP(Table36[[#This Row],[Works for Corrected Majority]],[1]!Table1[#Data],2,0)</f>
        <v>583272290</v>
      </c>
      <c r="L807" s="8" t="s">
        <v>9879</v>
      </c>
      <c r="M807" s="7" t="str">
        <f>VLOOKUP(Table36[[#This Row],[Works for Group -OLD]], [1]!all_groups[#All], 2, 0)</f>
        <v>583272290</v>
      </c>
      <c r="N807" s="6" t="s">
        <v>63</v>
      </c>
      <c r="O807" s="6" t="s">
        <v>62</v>
      </c>
      <c r="P807" s="6" t="s">
        <v>69</v>
      </c>
      <c r="Q807" s="7"/>
      <c r="R807" s="9" t="s">
        <v>9900</v>
      </c>
      <c r="S807" s="9" t="s">
        <v>9881</v>
      </c>
      <c r="T807" s="9" t="s">
        <v>8512</v>
      </c>
      <c r="U807" s="9" t="s">
        <v>8507</v>
      </c>
      <c r="V807" s="9" t="s">
        <v>8501</v>
      </c>
      <c r="W807" s="4"/>
      <c r="AI807" s="4"/>
      <c r="AJ807" s="4"/>
      <c r="AK807" s="4"/>
    </row>
    <row r="808" spans="1:37" x14ac:dyDescent="0.2">
      <c r="A808" s="6" t="s">
        <v>5396</v>
      </c>
      <c r="B808" s="7" t="str">
        <f>VLOOKUP(Table36[[#This Row],[Full Name]], [1]!all_people5[#Data], 53, 0)</f>
        <v>Pohlid</v>
      </c>
      <c r="C808" s="8" t="s">
        <v>5397</v>
      </c>
      <c r="D808" s="8" t="s">
        <v>5398</v>
      </c>
      <c r="E808" s="8" t="s">
        <v>426</v>
      </c>
      <c r="F808" s="8" t="s">
        <v>64</v>
      </c>
      <c r="G808" s="8"/>
      <c r="H808" s="8"/>
      <c r="I808" s="7"/>
      <c r="J808" s="8" t="s">
        <v>9879</v>
      </c>
      <c r="K808" s="8" t="str">
        <f>VLOOKUP(Table36[[#This Row],[Works for Corrected Majority]],[1]!Table1[#Data],2,0)</f>
        <v>583272290</v>
      </c>
      <c r="L808" s="8" t="s">
        <v>9879</v>
      </c>
      <c r="M808" s="7" t="str">
        <f>VLOOKUP(Table36[[#This Row],[Works for Group -OLD]], [1]!all_groups[#All], 2, 0)</f>
        <v>583272290</v>
      </c>
      <c r="N808" s="6" t="s">
        <v>63</v>
      </c>
      <c r="O808" s="6" t="s">
        <v>62</v>
      </c>
      <c r="P808" s="6" t="s">
        <v>69</v>
      </c>
      <c r="Q808" s="7"/>
      <c r="R808" s="9" t="s">
        <v>9901</v>
      </c>
      <c r="S808" s="9" t="s">
        <v>9881</v>
      </c>
      <c r="T808" s="9" t="s">
        <v>8512</v>
      </c>
      <c r="U808" s="9" t="s">
        <v>8549</v>
      </c>
      <c r="V808" s="9" t="s">
        <v>8501</v>
      </c>
      <c r="W808" s="4"/>
      <c r="AI808" s="4"/>
      <c r="AJ808" s="4"/>
      <c r="AK808" s="4"/>
    </row>
    <row r="809" spans="1:37" x14ac:dyDescent="0.2">
      <c r="A809" s="6" t="s">
        <v>4032</v>
      </c>
      <c r="B809" s="7" t="str">
        <f>VLOOKUP(Table36[[#This Row],[Full Name]], [1]!all_people5[#Data], 53, 0)</f>
        <v>Callaghan</v>
      </c>
      <c r="C809" s="8" t="s">
        <v>4033</v>
      </c>
      <c r="D809" s="8" t="s">
        <v>4034</v>
      </c>
      <c r="E809" s="8" t="s">
        <v>426</v>
      </c>
      <c r="F809" s="8" t="s">
        <v>64</v>
      </c>
      <c r="G809" s="8"/>
      <c r="H809" s="8"/>
      <c r="I809" s="7"/>
      <c r="J809" s="8" t="s">
        <v>9879</v>
      </c>
      <c r="K809" s="8" t="str">
        <f>VLOOKUP(Table36[[#This Row],[Works for Corrected Majority]],[1]!Table1[#Data],2,0)</f>
        <v>583272290</v>
      </c>
      <c r="L809" s="8" t="s">
        <v>9879</v>
      </c>
      <c r="M809" s="7" t="str">
        <f>VLOOKUP(Table36[[#This Row],[Works for Group -OLD]], [1]!all_groups[#All], 2, 0)</f>
        <v>583272290</v>
      </c>
      <c r="N809" s="6" t="s">
        <v>63</v>
      </c>
      <c r="O809" s="6" t="s">
        <v>62</v>
      </c>
      <c r="P809" s="6" t="s">
        <v>69</v>
      </c>
      <c r="Q809" s="7"/>
      <c r="R809" s="9" t="s">
        <v>9902</v>
      </c>
      <c r="S809" s="9" t="s">
        <v>9881</v>
      </c>
      <c r="T809" s="9" t="s">
        <v>8512</v>
      </c>
      <c r="U809" s="9" t="s">
        <v>8549</v>
      </c>
      <c r="V809" s="9" t="s">
        <v>8501</v>
      </c>
      <c r="W809" s="4"/>
      <c r="AI809" s="4"/>
      <c r="AJ809" s="4"/>
      <c r="AK809" s="4"/>
    </row>
    <row r="810" spans="1:37" x14ac:dyDescent="0.2">
      <c r="A810" s="6" t="s">
        <v>6796</v>
      </c>
      <c r="B810" s="7" t="str">
        <f>VLOOKUP(Table36[[#This Row],[Full Name]], [1]!all_people5[#Data], 53, 0)</f>
        <v>Rhoades</v>
      </c>
      <c r="C810" s="8" t="s">
        <v>6797</v>
      </c>
      <c r="D810" s="8" t="s">
        <v>6798</v>
      </c>
      <c r="E810" s="8" t="s">
        <v>350</v>
      </c>
      <c r="F810" s="8" t="s">
        <v>64</v>
      </c>
      <c r="G810" s="8"/>
      <c r="H810" s="8"/>
      <c r="I810" s="7"/>
      <c r="J810" s="8" t="s">
        <v>9879</v>
      </c>
      <c r="K810" s="8" t="str">
        <f>VLOOKUP(Table36[[#This Row],[Works for Corrected Majority]],[1]!Table1[#Data],2,0)</f>
        <v>583272290</v>
      </c>
      <c r="L810" s="8" t="s">
        <v>9879</v>
      </c>
      <c r="M810" s="7" t="str">
        <f>VLOOKUP(Table36[[#This Row],[Works for Group -OLD]], [1]!all_groups[#All], 2, 0)</f>
        <v>583272290</v>
      </c>
      <c r="N810" s="6" t="s">
        <v>63</v>
      </c>
      <c r="O810" s="6" t="s">
        <v>62</v>
      </c>
      <c r="P810" s="6" t="s">
        <v>69</v>
      </c>
      <c r="Q810" s="7"/>
      <c r="R810" s="9" t="s">
        <v>9903</v>
      </c>
      <c r="S810" s="9" t="s">
        <v>9881</v>
      </c>
      <c r="T810" s="9" t="s">
        <v>8512</v>
      </c>
      <c r="U810" s="9" t="s">
        <v>8578</v>
      </c>
      <c r="V810" s="9" t="s">
        <v>8501</v>
      </c>
      <c r="W810" s="4"/>
      <c r="AI810" s="4"/>
      <c r="AJ810" s="4"/>
      <c r="AK810" s="4"/>
    </row>
    <row r="811" spans="1:37" x14ac:dyDescent="0.2">
      <c r="A811" s="6" t="s">
        <v>8427</v>
      </c>
      <c r="B811" s="7" t="str">
        <f>VLOOKUP(Table36[[#This Row],[Full Name]], [1]!all_people5[#Data], 53, 0)</f>
        <v>Atherton</v>
      </c>
      <c r="C811" s="8" t="s">
        <v>8428</v>
      </c>
      <c r="D811" s="8" t="s">
        <v>8429</v>
      </c>
      <c r="E811" s="8" t="s">
        <v>375</v>
      </c>
      <c r="F811" s="8" t="s">
        <v>64</v>
      </c>
      <c r="G811" s="8"/>
      <c r="H811" s="8"/>
      <c r="I811" s="7"/>
      <c r="J811" s="8" t="s">
        <v>9879</v>
      </c>
      <c r="K811" s="8" t="str">
        <f>VLOOKUP(Table36[[#This Row],[Works for Corrected Majority]],[1]!Table1[#Data],2,0)</f>
        <v>583272290</v>
      </c>
      <c r="L811" s="8" t="s">
        <v>9879</v>
      </c>
      <c r="M811" s="7" t="str">
        <f>VLOOKUP(Table36[[#This Row],[Works for Group -OLD]], [1]!all_groups[#All], 2, 0)</f>
        <v>583272290</v>
      </c>
      <c r="N811" s="6" t="s">
        <v>63</v>
      </c>
      <c r="O811" s="6" t="s">
        <v>62</v>
      </c>
      <c r="P811" s="6" t="s">
        <v>69</v>
      </c>
      <c r="Q811" s="7"/>
      <c r="R811" s="9" t="s">
        <v>9904</v>
      </c>
      <c r="S811" s="9" t="s">
        <v>9881</v>
      </c>
      <c r="T811" s="9" t="s">
        <v>8512</v>
      </c>
      <c r="U811" s="9" t="s">
        <v>8544</v>
      </c>
      <c r="V811" s="9" t="s">
        <v>8501</v>
      </c>
      <c r="W811" s="4"/>
      <c r="AI811" s="4"/>
      <c r="AJ811" s="4"/>
      <c r="AK811" s="4"/>
    </row>
    <row r="812" spans="1:37" x14ac:dyDescent="0.2">
      <c r="A812" s="6" t="s">
        <v>5401</v>
      </c>
      <c r="B812" s="7" t="str">
        <f>VLOOKUP(Table36[[#This Row],[Full Name]], [1]!all_people5[#Data], 53, 0)</f>
        <v>Anderson III</v>
      </c>
      <c r="C812" s="8" t="s">
        <v>5402</v>
      </c>
      <c r="D812" s="8" t="s">
        <v>9905</v>
      </c>
      <c r="E812" s="8" t="s">
        <v>2547</v>
      </c>
      <c r="F812" s="8" t="s">
        <v>64</v>
      </c>
      <c r="G812" s="8"/>
      <c r="H812" s="8"/>
      <c r="I812" s="7"/>
      <c r="J812" s="8" t="s">
        <v>9879</v>
      </c>
      <c r="K812" s="8" t="str">
        <f>VLOOKUP(Table36[[#This Row],[Works for Corrected Majority]],[1]!Table1[#Data],2,0)</f>
        <v>583272290</v>
      </c>
      <c r="L812" s="8" t="s">
        <v>9879</v>
      </c>
      <c r="M812" s="7" t="str">
        <f>VLOOKUP(Table36[[#This Row],[Works for Group -OLD]], [1]!all_groups[#All], 2, 0)</f>
        <v>583272290</v>
      </c>
      <c r="N812" s="6" t="s">
        <v>63</v>
      </c>
      <c r="O812" s="6" t="s">
        <v>62</v>
      </c>
      <c r="P812" s="6" t="s">
        <v>69</v>
      </c>
      <c r="Q812" s="7"/>
      <c r="R812" s="9" t="s">
        <v>9906</v>
      </c>
      <c r="S812" s="9" t="s">
        <v>9881</v>
      </c>
      <c r="T812" s="9" t="s">
        <v>8512</v>
      </c>
      <c r="U812" s="9" t="s">
        <v>9309</v>
      </c>
      <c r="V812" s="9" t="s">
        <v>8501</v>
      </c>
      <c r="W812" s="4"/>
      <c r="AI812" s="4"/>
      <c r="AJ812" s="4"/>
      <c r="AK812" s="4"/>
    </row>
    <row r="813" spans="1:37" x14ac:dyDescent="0.2">
      <c r="A813" s="6" t="s">
        <v>5389</v>
      </c>
      <c r="B813" s="7" t="str">
        <f>VLOOKUP(Table36[[#This Row],[Full Name]], [1]!all_people5[#Data], 53, 0)</f>
        <v>Hecken</v>
      </c>
      <c r="C813" s="8" t="s">
        <v>5390</v>
      </c>
      <c r="D813" s="8" t="s">
        <v>5391</v>
      </c>
      <c r="E813" s="8" t="s">
        <v>5392</v>
      </c>
      <c r="F813" s="8" t="s">
        <v>64</v>
      </c>
      <c r="G813" s="8"/>
      <c r="H813" s="8"/>
      <c r="I813" s="7"/>
      <c r="J813" s="8" t="s">
        <v>9879</v>
      </c>
      <c r="K813" s="8" t="str">
        <f>VLOOKUP(Table36[[#This Row],[Works for Corrected Majority]],[1]!Table1[#Data],2,0)</f>
        <v>583272290</v>
      </c>
      <c r="L813" s="8" t="s">
        <v>9879</v>
      </c>
      <c r="M813" s="7" t="str">
        <f>VLOOKUP(Table36[[#This Row],[Works for Group -OLD]], [1]!all_groups[#All], 2, 0)</f>
        <v>583272290</v>
      </c>
      <c r="N813" s="6" t="s">
        <v>63</v>
      </c>
      <c r="O813" s="6" t="s">
        <v>62</v>
      </c>
      <c r="P813" s="6" t="s">
        <v>69</v>
      </c>
      <c r="Q813" s="7"/>
      <c r="R813" s="9" t="s">
        <v>9907</v>
      </c>
      <c r="S813" s="9" t="s">
        <v>9881</v>
      </c>
      <c r="T813" s="9" t="s">
        <v>8512</v>
      </c>
      <c r="U813" s="9" t="s">
        <v>9908</v>
      </c>
      <c r="V813" s="9" t="s">
        <v>8501</v>
      </c>
      <c r="W813" s="4"/>
      <c r="AI813" s="4"/>
      <c r="AJ813" s="4"/>
      <c r="AK813" s="4"/>
    </row>
    <row r="814" spans="1:37" x14ac:dyDescent="0.2">
      <c r="A814" s="6" t="s">
        <v>5379</v>
      </c>
      <c r="B814" s="7" t="str">
        <f>VLOOKUP(Table36[[#This Row],[Full Name]], [1]!all_people5[#Data], 53, 0)</f>
        <v>Bell</v>
      </c>
      <c r="C814" s="8" t="s">
        <v>5380</v>
      </c>
      <c r="D814" s="8" t="s">
        <v>5381</v>
      </c>
      <c r="E814" s="8" t="s">
        <v>135</v>
      </c>
      <c r="F814" s="8" t="s">
        <v>64</v>
      </c>
      <c r="G814" s="8"/>
      <c r="H814" s="8"/>
      <c r="I814" s="7"/>
      <c r="J814" s="8" t="s">
        <v>9879</v>
      </c>
      <c r="K814" s="8" t="str">
        <f>VLOOKUP(Table36[[#This Row],[Works for Corrected Majority]],[1]!Table1[#Data],2,0)</f>
        <v>583272290</v>
      </c>
      <c r="L814" s="8" t="s">
        <v>9879</v>
      </c>
      <c r="M814" s="7" t="str">
        <f>VLOOKUP(Table36[[#This Row],[Works for Group -OLD]], [1]!all_groups[#All], 2, 0)</f>
        <v>583272290</v>
      </c>
      <c r="N814" s="6" t="s">
        <v>63</v>
      </c>
      <c r="O814" s="6" t="s">
        <v>62</v>
      </c>
      <c r="P814" s="6" t="s">
        <v>69</v>
      </c>
      <c r="Q814" s="7"/>
      <c r="R814" s="9" t="s">
        <v>9909</v>
      </c>
      <c r="S814" s="9" t="s">
        <v>9881</v>
      </c>
      <c r="T814" s="9" t="s">
        <v>8512</v>
      </c>
      <c r="U814" s="9" t="s">
        <v>8625</v>
      </c>
      <c r="V814" s="9" t="s">
        <v>8501</v>
      </c>
      <c r="W814" s="4"/>
      <c r="AI814" s="4"/>
      <c r="AJ814" s="4"/>
      <c r="AK814" s="4"/>
    </row>
    <row r="815" spans="1:37" x14ac:dyDescent="0.2">
      <c r="A815" s="6" t="s">
        <v>7571</v>
      </c>
      <c r="B815" s="7" t="str">
        <f>VLOOKUP(Table36[[#This Row],[Full Name]], [1]!all_people5[#Data], 53, 0)</f>
        <v>Mcgee</v>
      </c>
      <c r="C815" s="8" t="s">
        <v>7572</v>
      </c>
      <c r="D815" s="8" t="s">
        <v>7573</v>
      </c>
      <c r="E815" s="8" t="s">
        <v>464</v>
      </c>
      <c r="F815" s="8" t="s">
        <v>64</v>
      </c>
      <c r="G815" s="8"/>
      <c r="H815" s="8"/>
      <c r="I815" s="7"/>
      <c r="J815" s="8" t="s">
        <v>9879</v>
      </c>
      <c r="K815" s="8" t="str">
        <f>VLOOKUP(Table36[[#This Row],[Works for Corrected Majority]],[1]!Table1[#Data],2,0)</f>
        <v>583272290</v>
      </c>
      <c r="L815" s="8" t="s">
        <v>9879</v>
      </c>
      <c r="M815" s="7" t="str">
        <f>VLOOKUP(Table36[[#This Row],[Works for Group -OLD]], [1]!all_groups[#All], 2, 0)</f>
        <v>583272290</v>
      </c>
      <c r="N815" s="6" t="s">
        <v>63</v>
      </c>
      <c r="O815" s="6" t="s">
        <v>62</v>
      </c>
      <c r="P815" s="6" t="s">
        <v>69</v>
      </c>
      <c r="Q815" s="7"/>
      <c r="R815" s="9" t="s">
        <v>9910</v>
      </c>
      <c r="S815" s="9" t="s">
        <v>9881</v>
      </c>
      <c r="T815" s="9" t="s">
        <v>8512</v>
      </c>
      <c r="U815" s="9" t="s">
        <v>8572</v>
      </c>
      <c r="V815" s="9" t="s">
        <v>8501</v>
      </c>
      <c r="W815" s="4"/>
      <c r="AI815" s="4"/>
      <c r="AJ815" s="4"/>
      <c r="AK815" s="4"/>
    </row>
    <row r="816" spans="1:37" x14ac:dyDescent="0.2">
      <c r="A816" s="6" t="s">
        <v>7722</v>
      </c>
      <c r="B816" s="7" t="str">
        <f>VLOOKUP(Table36[[#This Row],[Full Name]], [1]!all_people5[#Data], 53, 0)</f>
        <v>Sprague</v>
      </c>
      <c r="C816" s="8" t="s">
        <v>7723</v>
      </c>
      <c r="D816" s="8" t="s">
        <v>7724</v>
      </c>
      <c r="E816" s="8" t="s">
        <v>7725</v>
      </c>
      <c r="F816" s="8" t="s">
        <v>64</v>
      </c>
      <c r="G816" s="8"/>
      <c r="H816" s="8"/>
      <c r="I816" s="7"/>
      <c r="J816" s="8" t="s">
        <v>9879</v>
      </c>
      <c r="K816" s="8" t="str">
        <f>VLOOKUP(Table36[[#This Row],[Works for Corrected Majority]],[1]!Table1[#Data],2,0)</f>
        <v>583272290</v>
      </c>
      <c r="L816" s="8" t="s">
        <v>9879</v>
      </c>
      <c r="M816" s="7" t="str">
        <f>VLOOKUP(Table36[[#This Row],[Works for Group -OLD]], [1]!all_groups[#All], 2, 0)</f>
        <v>583272290</v>
      </c>
      <c r="N816" s="6" t="s">
        <v>63</v>
      </c>
      <c r="O816" s="6" t="s">
        <v>62</v>
      </c>
      <c r="P816" s="6" t="s">
        <v>69</v>
      </c>
      <c r="Q816" s="7"/>
      <c r="R816" s="9" t="s">
        <v>9911</v>
      </c>
      <c r="S816" s="9" t="s">
        <v>9881</v>
      </c>
      <c r="T816" s="9" t="s">
        <v>8512</v>
      </c>
      <c r="U816" s="9" t="s">
        <v>9912</v>
      </c>
      <c r="V816" s="9" t="s">
        <v>8501</v>
      </c>
      <c r="W816" s="4"/>
      <c r="AI816" s="4"/>
      <c r="AJ816" s="4"/>
      <c r="AK816" s="4"/>
    </row>
    <row r="817" spans="1:37" x14ac:dyDescent="0.2">
      <c r="A817" s="6" t="s">
        <v>4010</v>
      </c>
      <c r="B817" s="7" t="str">
        <f>VLOOKUP(Table36[[#This Row],[Full Name]], [1]!all_people5[#Data], 53, 0)</f>
        <v>Cleary</v>
      </c>
      <c r="C817" s="8" t="s">
        <v>4011</v>
      </c>
      <c r="D817" s="8" t="s">
        <v>4012</v>
      </c>
      <c r="E817" s="8" t="s">
        <v>4013</v>
      </c>
      <c r="F817" s="8" t="s">
        <v>64</v>
      </c>
      <c r="G817" s="8"/>
      <c r="H817" s="8"/>
      <c r="I817" s="7"/>
      <c r="J817" s="8" t="s">
        <v>9879</v>
      </c>
      <c r="K817" s="8" t="str">
        <f>VLOOKUP(Table36[[#This Row],[Works for Corrected Majority]],[1]!Table1[#Data],2,0)</f>
        <v>583272290</v>
      </c>
      <c r="L817" s="8" t="s">
        <v>9879</v>
      </c>
      <c r="M817" s="7" t="str">
        <f>VLOOKUP(Table36[[#This Row],[Works for Group -OLD]], [1]!all_groups[#All], 2, 0)</f>
        <v>583272290</v>
      </c>
      <c r="N817" s="6" t="s">
        <v>63</v>
      </c>
      <c r="O817" s="6" t="s">
        <v>62</v>
      </c>
      <c r="P817" s="6" t="s">
        <v>69</v>
      </c>
      <c r="Q817" s="7"/>
      <c r="R817" s="9" t="s">
        <v>9913</v>
      </c>
      <c r="S817" s="9" t="s">
        <v>9881</v>
      </c>
      <c r="T817" s="9" t="s">
        <v>8512</v>
      </c>
      <c r="U817" s="9" t="s">
        <v>9914</v>
      </c>
      <c r="V817" s="9" t="s">
        <v>8501</v>
      </c>
      <c r="W817" s="4"/>
      <c r="AI817" s="4"/>
      <c r="AJ817" s="4"/>
      <c r="AK817" s="4"/>
    </row>
    <row r="818" spans="1:37" x14ac:dyDescent="0.2">
      <c r="A818" s="6" t="s">
        <v>8409</v>
      </c>
      <c r="B818" s="7" t="str">
        <f>VLOOKUP(Table36[[#This Row],[Full Name]], [1]!all_people5[#Data], 53, 0)</f>
        <v>Kraus</v>
      </c>
      <c r="C818" s="8" t="s">
        <v>8410</v>
      </c>
      <c r="D818" s="8" t="s">
        <v>8411</v>
      </c>
      <c r="E818" s="8" t="s">
        <v>8412</v>
      </c>
      <c r="F818" s="8" t="s">
        <v>64</v>
      </c>
      <c r="G818" s="8"/>
      <c r="H818" s="8"/>
      <c r="I818" s="7"/>
      <c r="J818" s="8" t="s">
        <v>9879</v>
      </c>
      <c r="K818" s="8" t="str">
        <f>VLOOKUP(Table36[[#This Row],[Works for Corrected Majority]],[1]!Table1[#Data],2,0)</f>
        <v>583272290</v>
      </c>
      <c r="L818" s="8" t="s">
        <v>9879</v>
      </c>
      <c r="M818" s="7" t="str">
        <f>VLOOKUP(Table36[[#This Row],[Works for Group -OLD]], [1]!all_groups[#All], 2, 0)</f>
        <v>583272290</v>
      </c>
      <c r="N818" s="6" t="s">
        <v>63</v>
      </c>
      <c r="O818" s="6" t="s">
        <v>62</v>
      </c>
      <c r="P818" s="6" t="s">
        <v>69</v>
      </c>
      <c r="Q818" s="7"/>
      <c r="R818" s="9" t="s">
        <v>9915</v>
      </c>
      <c r="S818" s="9" t="s">
        <v>9881</v>
      </c>
      <c r="T818" s="9" t="s">
        <v>8512</v>
      </c>
      <c r="U818" s="9" t="s">
        <v>9916</v>
      </c>
      <c r="V818" s="9" t="s">
        <v>8501</v>
      </c>
      <c r="W818" s="4"/>
      <c r="AI818" s="4"/>
      <c r="AJ818" s="4"/>
      <c r="AK818" s="4"/>
    </row>
    <row r="819" spans="1:37" x14ac:dyDescent="0.2">
      <c r="A819" s="6" t="s">
        <v>6785</v>
      </c>
      <c r="B819" s="7" t="str">
        <f>VLOOKUP(Table36[[#This Row],[Full Name]], [1]!all_people5[#Data], 53, 0)</f>
        <v>Downs</v>
      </c>
      <c r="C819" s="8" t="s">
        <v>1533</v>
      </c>
      <c r="D819" s="8" t="s">
        <v>5171</v>
      </c>
      <c r="E819" s="8" t="s">
        <v>6786</v>
      </c>
      <c r="F819" s="8" t="s">
        <v>64</v>
      </c>
      <c r="G819" s="8"/>
      <c r="H819" s="8"/>
      <c r="I819" s="7"/>
      <c r="J819" s="8" t="s">
        <v>9879</v>
      </c>
      <c r="K819" s="8" t="str">
        <f>VLOOKUP(Table36[[#This Row],[Works for Corrected Majority]],[1]!Table1[#Data],2,0)</f>
        <v>583272290</v>
      </c>
      <c r="L819" s="8" t="s">
        <v>9879</v>
      </c>
      <c r="M819" s="7" t="str">
        <f>VLOOKUP(Table36[[#This Row],[Works for Group -OLD]], [1]!all_groups[#All], 2, 0)</f>
        <v>583272290</v>
      </c>
      <c r="N819" s="6" t="s">
        <v>63</v>
      </c>
      <c r="O819" s="6" t="s">
        <v>62</v>
      </c>
      <c r="P819" s="6" t="s">
        <v>69</v>
      </c>
      <c r="Q819" s="7"/>
      <c r="R819" s="9" t="s">
        <v>9917</v>
      </c>
      <c r="S819" s="9" t="s">
        <v>9881</v>
      </c>
      <c r="T819" s="9" t="s">
        <v>8512</v>
      </c>
      <c r="U819" s="9" t="s">
        <v>9918</v>
      </c>
      <c r="V819" s="9" t="s">
        <v>8501</v>
      </c>
      <c r="W819" s="4"/>
      <c r="AI819" s="4"/>
      <c r="AJ819" s="4"/>
      <c r="AK819" s="4"/>
    </row>
    <row r="820" spans="1:37" x14ac:dyDescent="0.2">
      <c r="A820" s="6" t="s">
        <v>2929</v>
      </c>
      <c r="B820" s="7" t="str">
        <f>VLOOKUP(Table36[[#This Row],[Full Name]], [1]!all_people5[#Data], 53, 0)</f>
        <v>Rimmer</v>
      </c>
      <c r="C820" s="8" t="s">
        <v>2930</v>
      </c>
      <c r="D820" s="8" t="s">
        <v>2931</v>
      </c>
      <c r="E820" s="8" t="s">
        <v>2932</v>
      </c>
      <c r="F820" s="8" t="s">
        <v>64</v>
      </c>
      <c r="G820" s="8"/>
      <c r="H820" s="8"/>
      <c r="I820" s="7"/>
      <c r="J820" s="8" t="s">
        <v>9879</v>
      </c>
      <c r="K820" s="8" t="str">
        <f>VLOOKUP(Table36[[#This Row],[Works for Corrected Majority]],[1]!Table1[#Data],2,0)</f>
        <v>583272290</v>
      </c>
      <c r="L820" s="8" t="s">
        <v>9879</v>
      </c>
      <c r="M820" s="7" t="str">
        <f>VLOOKUP(Table36[[#This Row],[Works for Group -OLD]], [1]!all_groups[#All], 2, 0)</f>
        <v>583272290</v>
      </c>
      <c r="N820" s="6" t="s">
        <v>63</v>
      </c>
      <c r="O820" s="6" t="s">
        <v>62</v>
      </c>
      <c r="P820" s="6" t="s">
        <v>69</v>
      </c>
      <c r="Q820" s="7"/>
      <c r="R820" s="9" t="s">
        <v>9919</v>
      </c>
      <c r="S820" s="9" t="s">
        <v>9881</v>
      </c>
      <c r="T820" s="9" t="s">
        <v>8512</v>
      </c>
      <c r="U820" s="9" t="s">
        <v>9920</v>
      </c>
      <c r="V820" s="9" t="s">
        <v>8501</v>
      </c>
      <c r="W820" s="4"/>
      <c r="AI820" s="4"/>
      <c r="AJ820" s="4"/>
      <c r="AK820" s="4"/>
    </row>
    <row r="821" spans="1:37" x14ac:dyDescent="0.2">
      <c r="A821" s="6" t="s">
        <v>7690</v>
      </c>
      <c r="B821" s="7" t="str">
        <f>VLOOKUP(Table36[[#This Row],[Full Name]], [1]!all_people5[#Data], 53, 0)</f>
        <v>Slagen-bobersky</v>
      </c>
      <c r="C821" s="8" t="s">
        <v>7691</v>
      </c>
      <c r="D821" s="8" t="s">
        <v>7692</v>
      </c>
      <c r="E821" s="8" t="s">
        <v>2410</v>
      </c>
      <c r="F821" s="8" t="s">
        <v>64</v>
      </c>
      <c r="G821" s="8"/>
      <c r="H821" s="8"/>
      <c r="I821" s="7"/>
      <c r="J821" s="8" t="s">
        <v>9879</v>
      </c>
      <c r="K821" s="8" t="str">
        <f>VLOOKUP(Table36[[#This Row],[Works for Corrected Majority]],[1]!Table1[#Data],2,0)</f>
        <v>583272290</v>
      </c>
      <c r="L821" s="8" t="s">
        <v>9879</v>
      </c>
      <c r="M821" s="7" t="str">
        <f>VLOOKUP(Table36[[#This Row],[Works for Group -OLD]], [1]!all_groups[#All], 2, 0)</f>
        <v>583272290</v>
      </c>
      <c r="N821" s="6" t="s">
        <v>63</v>
      </c>
      <c r="O821" s="6" t="s">
        <v>62</v>
      </c>
      <c r="P821" s="6" t="s">
        <v>69</v>
      </c>
      <c r="Q821" s="7"/>
      <c r="R821" s="9" t="s">
        <v>9921</v>
      </c>
      <c r="S821" s="9" t="s">
        <v>9881</v>
      </c>
      <c r="T821" s="9" t="s">
        <v>8512</v>
      </c>
      <c r="U821" s="9" t="s">
        <v>9289</v>
      </c>
      <c r="V821" s="9" t="s">
        <v>8501</v>
      </c>
      <c r="W821" s="4"/>
      <c r="AI821" s="4"/>
      <c r="AJ821" s="4"/>
      <c r="AK821" s="4"/>
    </row>
    <row r="822" spans="1:37" x14ac:dyDescent="0.2">
      <c r="A822" s="6" t="s">
        <v>3110</v>
      </c>
      <c r="B822" s="7" t="str">
        <f>VLOOKUP(Table36[[#This Row],[Full Name]], [1]!all_people5[#Data], 53, 0)</f>
        <v>Mcbride</v>
      </c>
      <c r="C822" s="8" t="s">
        <v>3111</v>
      </c>
      <c r="D822" s="8" t="s">
        <v>3112</v>
      </c>
      <c r="E822" s="8" t="s">
        <v>434</v>
      </c>
      <c r="F822" s="8" t="s">
        <v>64</v>
      </c>
      <c r="G822" s="8"/>
      <c r="H822" s="8"/>
      <c r="I822" s="7"/>
      <c r="J822" s="8" t="s">
        <v>9879</v>
      </c>
      <c r="K822" s="8" t="str">
        <f>VLOOKUP(Table36[[#This Row],[Works for Corrected Majority]],[1]!Table1[#Data],2,0)</f>
        <v>583272290</v>
      </c>
      <c r="L822" s="8" t="s">
        <v>9879</v>
      </c>
      <c r="M822" s="7" t="str">
        <f>VLOOKUP(Table36[[#This Row],[Works for Group -OLD]], [1]!all_groups[#All], 2, 0)</f>
        <v>583272290</v>
      </c>
      <c r="N822" s="6" t="s">
        <v>63</v>
      </c>
      <c r="O822" s="6" t="s">
        <v>62</v>
      </c>
      <c r="P822" s="6" t="s">
        <v>69</v>
      </c>
      <c r="Q822" s="7"/>
      <c r="R822" s="9" t="s">
        <v>9922</v>
      </c>
      <c r="S822" s="9" t="s">
        <v>9881</v>
      </c>
      <c r="T822" s="9" t="s">
        <v>8512</v>
      </c>
      <c r="U822" s="9" t="s">
        <v>8515</v>
      </c>
      <c r="V822" s="9" t="s">
        <v>8501</v>
      </c>
      <c r="W822" s="4"/>
      <c r="AI822" s="4"/>
      <c r="AJ822" s="4"/>
      <c r="AK822" s="4"/>
    </row>
    <row r="823" spans="1:37" x14ac:dyDescent="0.2">
      <c r="A823" s="6" t="s">
        <v>8403</v>
      </c>
      <c r="B823" s="7" t="str">
        <f>VLOOKUP(Table36[[#This Row],[Full Name]], [1]!all_people5[#Data], 53, 0)</f>
        <v>Quaglione</v>
      </c>
      <c r="C823" s="8" t="s">
        <v>8404</v>
      </c>
      <c r="D823" s="8" t="s">
        <v>8405</v>
      </c>
      <c r="E823" s="8" t="s">
        <v>8406</v>
      </c>
      <c r="F823" s="8" t="s">
        <v>64</v>
      </c>
      <c r="G823" s="8"/>
      <c r="H823" s="8"/>
      <c r="I823" s="7"/>
      <c r="J823" s="8" t="s">
        <v>9879</v>
      </c>
      <c r="K823" s="8" t="str">
        <f>VLOOKUP(Table36[[#This Row],[Works for Corrected Majority]],[1]!Table1[#Data],2,0)</f>
        <v>583272290</v>
      </c>
      <c r="L823" s="8" t="s">
        <v>9879</v>
      </c>
      <c r="M823" s="7" t="str">
        <f>VLOOKUP(Table36[[#This Row],[Works for Group -OLD]], [1]!all_groups[#All], 2, 0)</f>
        <v>583272290</v>
      </c>
      <c r="N823" s="6" t="s">
        <v>63</v>
      </c>
      <c r="O823" s="6" t="s">
        <v>62</v>
      </c>
      <c r="P823" s="6" t="s">
        <v>69</v>
      </c>
      <c r="Q823" s="7"/>
      <c r="R823" s="9" t="s">
        <v>9923</v>
      </c>
      <c r="S823" s="9" t="s">
        <v>9881</v>
      </c>
      <c r="T823" s="9" t="s">
        <v>8512</v>
      </c>
      <c r="U823" s="9" t="s">
        <v>9924</v>
      </c>
      <c r="V823" s="9" t="s">
        <v>8501</v>
      </c>
      <c r="W823" s="4"/>
      <c r="AI823" s="4"/>
      <c r="AJ823" s="4"/>
      <c r="AK823" s="4"/>
    </row>
    <row r="824" spans="1:37" x14ac:dyDescent="0.2">
      <c r="A824" s="6" t="s">
        <v>7459</v>
      </c>
      <c r="B824" s="7" t="str">
        <f>VLOOKUP(Table36[[#This Row],[Full Name]], [1]!all_people5[#Data], 53, 0)</f>
        <v>Banville III</v>
      </c>
      <c r="C824" s="8" t="s">
        <v>6675</v>
      </c>
      <c r="D824" s="8" t="s">
        <v>9925</v>
      </c>
      <c r="E824" s="8" t="s">
        <v>6135</v>
      </c>
      <c r="F824" s="8" t="s">
        <v>64</v>
      </c>
      <c r="G824" s="8"/>
      <c r="H824" s="8"/>
      <c r="I824" s="7"/>
      <c r="J824" s="8" t="s">
        <v>9879</v>
      </c>
      <c r="K824" s="8" t="str">
        <f>VLOOKUP(Table36[[#This Row],[Works for Corrected Majority]],[1]!Table1[#Data],2,0)</f>
        <v>583272290</v>
      </c>
      <c r="L824" s="8" t="s">
        <v>9879</v>
      </c>
      <c r="M824" s="7" t="str">
        <f>VLOOKUP(Table36[[#This Row],[Works for Group -OLD]], [1]!all_groups[#All], 2, 0)</f>
        <v>583272290</v>
      </c>
      <c r="N824" s="6" t="s">
        <v>63</v>
      </c>
      <c r="O824" s="6" t="s">
        <v>62</v>
      </c>
      <c r="P824" s="6" t="s">
        <v>69</v>
      </c>
      <c r="Q824" s="7"/>
      <c r="R824" s="9" t="s">
        <v>9926</v>
      </c>
      <c r="S824" s="9" t="s">
        <v>9881</v>
      </c>
      <c r="T824" s="9" t="s">
        <v>8512</v>
      </c>
      <c r="U824" s="9" t="s">
        <v>9404</v>
      </c>
      <c r="V824" s="9" t="s">
        <v>8501</v>
      </c>
      <c r="W824" s="4"/>
      <c r="AI824" s="4"/>
      <c r="AJ824" s="4"/>
      <c r="AK824" s="4"/>
    </row>
    <row r="825" spans="1:37" x14ac:dyDescent="0.2">
      <c r="A825" s="6" t="s">
        <v>1995</v>
      </c>
      <c r="B825" s="7" t="str">
        <f>VLOOKUP(Table36[[#This Row],[Full Name]], [1]!all_people5[#Data], 53, 0)</f>
        <v>Seravalli</v>
      </c>
      <c r="C825" s="8" t="s">
        <v>1996</v>
      </c>
      <c r="D825" s="8" t="s">
        <v>1997</v>
      </c>
      <c r="E825" s="8" t="s">
        <v>521</v>
      </c>
      <c r="F825" s="8" t="s">
        <v>64</v>
      </c>
      <c r="G825" s="8"/>
      <c r="H825" s="8"/>
      <c r="I825" s="7"/>
      <c r="J825" s="8" t="s">
        <v>9879</v>
      </c>
      <c r="K825" s="8" t="str">
        <f>VLOOKUP(Table36[[#This Row],[Works for Corrected Majority]],[1]!Table1[#Data],2,0)</f>
        <v>583272290</v>
      </c>
      <c r="L825" s="8" t="s">
        <v>9879</v>
      </c>
      <c r="M825" s="7" t="str">
        <f>VLOOKUP(Table36[[#This Row],[Works for Group -OLD]], [1]!all_groups[#All], 2, 0)</f>
        <v>583272290</v>
      </c>
      <c r="N825" s="6" t="s">
        <v>63</v>
      </c>
      <c r="O825" s="6" t="s">
        <v>62</v>
      </c>
      <c r="P825" s="6" t="s">
        <v>69</v>
      </c>
      <c r="Q825" s="7"/>
      <c r="R825" s="9" t="s">
        <v>9927</v>
      </c>
      <c r="S825" s="9" t="s">
        <v>9881</v>
      </c>
      <c r="T825" s="9" t="s">
        <v>8512</v>
      </c>
      <c r="U825" s="9" t="s">
        <v>8507</v>
      </c>
      <c r="V825" s="9" t="s">
        <v>8501</v>
      </c>
      <c r="W825" s="4"/>
      <c r="AI825" s="4"/>
      <c r="AJ825" s="4"/>
      <c r="AK825" s="4"/>
    </row>
    <row r="826" spans="1:37" x14ac:dyDescent="0.2">
      <c r="A826" s="6" t="s">
        <v>7628</v>
      </c>
      <c r="B826" s="7" t="str">
        <f>VLOOKUP(Table36[[#This Row],[Full Name]], [1]!all_people5[#Data], 53, 0)</f>
        <v>Velardi</v>
      </c>
      <c r="C826" s="8" t="s">
        <v>6048</v>
      </c>
      <c r="D826" s="8" t="s">
        <v>7629</v>
      </c>
      <c r="E826" s="8" t="s">
        <v>827</v>
      </c>
      <c r="F826" s="8" t="s">
        <v>64</v>
      </c>
      <c r="G826" s="8"/>
      <c r="H826" s="8"/>
      <c r="I826" s="7"/>
      <c r="J826" s="8" t="s">
        <v>9879</v>
      </c>
      <c r="K826" s="8" t="str">
        <f>VLOOKUP(Table36[[#This Row],[Works for Corrected Majority]],[1]!Table1[#Data],2,0)</f>
        <v>583272290</v>
      </c>
      <c r="L826" s="8" t="s">
        <v>9879</v>
      </c>
      <c r="M826" s="7" t="str">
        <f>VLOOKUP(Table36[[#This Row],[Works for Group -OLD]], [1]!all_groups[#All], 2, 0)</f>
        <v>583272290</v>
      </c>
      <c r="N826" s="6" t="s">
        <v>63</v>
      </c>
      <c r="O826" s="6" t="s">
        <v>62</v>
      </c>
      <c r="P826" s="6" t="s">
        <v>69</v>
      </c>
      <c r="Q826" s="7"/>
      <c r="R826" s="9" t="s">
        <v>9928</v>
      </c>
      <c r="S826" s="9" t="s">
        <v>9881</v>
      </c>
      <c r="T826" s="9" t="s">
        <v>8512</v>
      </c>
      <c r="U826" s="9" t="s">
        <v>8709</v>
      </c>
      <c r="V826" s="9" t="s">
        <v>8501</v>
      </c>
      <c r="W826" s="4"/>
      <c r="AI826" s="4"/>
      <c r="AJ826" s="4"/>
      <c r="AK826" s="4"/>
    </row>
    <row r="827" spans="1:37" x14ac:dyDescent="0.2">
      <c r="A827" s="6" t="s">
        <v>3753</v>
      </c>
      <c r="B827" s="7" t="str">
        <f>VLOOKUP(Table36[[#This Row],[Full Name]], [1]!all_people5[#Data], 53, 0)</f>
        <v>Austin</v>
      </c>
      <c r="C827" s="8" t="s">
        <v>3754</v>
      </c>
      <c r="D827" s="8" t="s">
        <v>3404</v>
      </c>
      <c r="E827" s="8" t="s">
        <v>957</v>
      </c>
      <c r="F827" s="8" t="s">
        <v>64</v>
      </c>
      <c r="G827" s="8"/>
      <c r="H827" s="8"/>
      <c r="I827" s="7"/>
      <c r="J827" s="8" t="s">
        <v>9879</v>
      </c>
      <c r="K827" s="8" t="str">
        <f>VLOOKUP(Table36[[#This Row],[Works for Corrected Majority]],[1]!Table1[#Data],2,0)</f>
        <v>583272290</v>
      </c>
      <c r="L827" s="8" t="s">
        <v>9879</v>
      </c>
      <c r="M827" s="7" t="str">
        <f>VLOOKUP(Table36[[#This Row],[Works for Group -OLD]], [1]!all_groups[#All], 2, 0)</f>
        <v>583272290</v>
      </c>
      <c r="N827" s="6" t="s">
        <v>63</v>
      </c>
      <c r="O827" s="6" t="s">
        <v>62</v>
      </c>
      <c r="P827" s="6" t="s">
        <v>69</v>
      </c>
      <c r="Q827" s="7"/>
      <c r="R827" s="9" t="s">
        <v>9929</v>
      </c>
      <c r="S827" s="9" t="s">
        <v>9881</v>
      </c>
      <c r="T827" s="9" t="s">
        <v>8512</v>
      </c>
      <c r="U827" s="9" t="s">
        <v>8630</v>
      </c>
      <c r="V827" s="9" t="s">
        <v>8501</v>
      </c>
      <c r="W827" s="4"/>
      <c r="AI827" s="4"/>
      <c r="AJ827" s="4"/>
      <c r="AK827" s="4"/>
    </row>
    <row r="828" spans="1:37" x14ac:dyDescent="0.2">
      <c r="A828" s="6" t="s">
        <v>7026</v>
      </c>
      <c r="B828" s="7" t="str">
        <f>VLOOKUP(Table36[[#This Row],[Full Name]], [1]!all_people5[#Data], 53, 0)</f>
        <v>Pope</v>
      </c>
      <c r="C828" s="8" t="s">
        <v>7027</v>
      </c>
      <c r="D828" s="8" t="s">
        <v>298</v>
      </c>
      <c r="E828" s="8" t="s">
        <v>350</v>
      </c>
      <c r="F828" s="8" t="s">
        <v>64</v>
      </c>
      <c r="G828" s="8"/>
      <c r="H828" s="8"/>
      <c r="I828" s="7"/>
      <c r="J828" s="8" t="s">
        <v>9879</v>
      </c>
      <c r="K828" s="8" t="str">
        <f>VLOOKUP(Table36[[#This Row],[Works for Corrected Majority]],[1]!Table1[#Data],2,0)</f>
        <v>583272290</v>
      </c>
      <c r="L828" s="8" t="s">
        <v>9879</v>
      </c>
      <c r="M828" s="7" t="str">
        <f>VLOOKUP(Table36[[#This Row],[Works for Group -OLD]], [1]!all_groups[#All], 2, 0)</f>
        <v>583272290</v>
      </c>
      <c r="N828" s="6" t="s">
        <v>63</v>
      </c>
      <c r="O828" s="6" t="s">
        <v>62</v>
      </c>
      <c r="P828" s="6" t="s">
        <v>69</v>
      </c>
      <c r="Q828" s="7"/>
      <c r="R828" s="9" t="s">
        <v>9930</v>
      </c>
      <c r="S828" s="9" t="s">
        <v>9881</v>
      </c>
      <c r="T828" s="9" t="s">
        <v>8512</v>
      </c>
      <c r="U828" s="9" t="s">
        <v>8578</v>
      </c>
      <c r="V828" s="9" t="s">
        <v>8501</v>
      </c>
      <c r="W828" s="4"/>
      <c r="AI828" s="4"/>
      <c r="AJ828" s="4"/>
      <c r="AK828" s="4"/>
    </row>
    <row r="829" spans="1:37" x14ac:dyDescent="0.2">
      <c r="A829" s="6" t="s">
        <v>4690</v>
      </c>
      <c r="B829" s="7" t="str">
        <f>VLOOKUP(Table36[[#This Row],[Full Name]], [1]!all_people5[#Data], 53, 0)</f>
        <v>Wilson</v>
      </c>
      <c r="C829" s="8" t="s">
        <v>4691</v>
      </c>
      <c r="D829" s="8" t="s">
        <v>3810</v>
      </c>
      <c r="E829" s="8" t="s">
        <v>4692</v>
      </c>
      <c r="F829" s="8" t="s">
        <v>64</v>
      </c>
      <c r="G829" s="8"/>
      <c r="H829" s="8"/>
      <c r="I829" s="7"/>
      <c r="J829" s="8" t="s">
        <v>9879</v>
      </c>
      <c r="K829" s="8" t="str">
        <f>VLOOKUP(Table36[[#This Row],[Works for Corrected Majority]],[1]!Table1[#Data],2,0)</f>
        <v>583272290</v>
      </c>
      <c r="L829" s="8" t="s">
        <v>9879</v>
      </c>
      <c r="M829" s="7" t="str">
        <f>VLOOKUP(Table36[[#This Row],[Works for Group -OLD]], [1]!all_groups[#All], 2, 0)</f>
        <v>583272290</v>
      </c>
      <c r="N829" s="6" t="s">
        <v>63</v>
      </c>
      <c r="O829" s="6" t="s">
        <v>62</v>
      </c>
      <c r="P829" s="6" t="s">
        <v>69</v>
      </c>
      <c r="Q829" s="7"/>
      <c r="R829" s="9" t="s">
        <v>9931</v>
      </c>
      <c r="S829" s="9" t="s">
        <v>9881</v>
      </c>
      <c r="T829" s="9" t="s">
        <v>8512</v>
      </c>
      <c r="U829" s="9" t="s">
        <v>9932</v>
      </c>
      <c r="V829" s="9" t="s">
        <v>8501</v>
      </c>
      <c r="W829" s="4"/>
      <c r="AI829" s="4"/>
      <c r="AJ829" s="4"/>
      <c r="AK829" s="4"/>
    </row>
    <row r="830" spans="1:37" x14ac:dyDescent="0.2">
      <c r="A830" s="6" t="s">
        <v>2925</v>
      </c>
      <c r="B830" s="7" t="str">
        <f>VLOOKUP(Table36[[#This Row],[Full Name]], [1]!all_people5[#Data], 53, 0)</f>
        <v>Wade</v>
      </c>
      <c r="C830" s="8" t="s">
        <v>2926</v>
      </c>
      <c r="D830" s="8" t="s">
        <v>1063</v>
      </c>
      <c r="E830" s="8" t="s">
        <v>426</v>
      </c>
      <c r="F830" s="8" t="s">
        <v>64</v>
      </c>
      <c r="G830" s="8"/>
      <c r="H830" s="8"/>
      <c r="I830" s="7"/>
      <c r="J830" s="8" t="s">
        <v>9879</v>
      </c>
      <c r="K830" s="8" t="str">
        <f>VLOOKUP(Table36[[#This Row],[Works for Corrected Majority]],[1]!Table1[#Data],2,0)</f>
        <v>583272290</v>
      </c>
      <c r="L830" s="8" t="s">
        <v>9879</v>
      </c>
      <c r="M830" s="7" t="str">
        <f>VLOOKUP(Table36[[#This Row],[Works for Group -OLD]], [1]!all_groups[#All], 2, 0)</f>
        <v>583272290</v>
      </c>
      <c r="N830" s="6" t="s">
        <v>63</v>
      </c>
      <c r="O830" s="6" t="s">
        <v>62</v>
      </c>
      <c r="P830" s="6" t="s">
        <v>69</v>
      </c>
      <c r="Q830" s="7"/>
      <c r="R830" s="9" t="s">
        <v>9933</v>
      </c>
      <c r="S830" s="9" t="s">
        <v>9881</v>
      </c>
      <c r="T830" s="9" t="s">
        <v>8512</v>
      </c>
      <c r="U830" s="9" t="s">
        <v>8549</v>
      </c>
      <c r="V830" s="9" t="s">
        <v>8501</v>
      </c>
      <c r="W830" s="4"/>
      <c r="AI830" s="4"/>
      <c r="AJ830" s="4"/>
      <c r="AK830" s="4"/>
    </row>
    <row r="831" spans="1:37" x14ac:dyDescent="0.2">
      <c r="A831" s="6" t="s">
        <v>4528</v>
      </c>
      <c r="B831" s="7" t="str">
        <f>VLOOKUP(Table36[[#This Row],[Full Name]], [1]!all_people5[#Data], 53, 0)</f>
        <v>Ives</v>
      </c>
      <c r="C831" s="8" t="s">
        <v>4529</v>
      </c>
      <c r="D831" s="8" t="s">
        <v>4530</v>
      </c>
      <c r="E831" s="8" t="s">
        <v>426</v>
      </c>
      <c r="F831" s="8" t="s">
        <v>64</v>
      </c>
      <c r="G831" s="8"/>
      <c r="H831" s="8"/>
      <c r="I831" s="7"/>
      <c r="J831" s="8" t="s">
        <v>9879</v>
      </c>
      <c r="K831" s="8" t="str">
        <f>VLOOKUP(Table36[[#This Row],[Works for Corrected Majority]],[1]!Table1[#Data],2,0)</f>
        <v>583272290</v>
      </c>
      <c r="L831" s="8" t="s">
        <v>9879</v>
      </c>
      <c r="M831" s="7" t="str">
        <f>VLOOKUP(Table36[[#This Row],[Works for Group -OLD]], [1]!all_groups[#All], 2, 0)</f>
        <v>583272290</v>
      </c>
      <c r="N831" s="6" t="s">
        <v>63</v>
      </c>
      <c r="O831" s="6" t="s">
        <v>62</v>
      </c>
      <c r="P831" s="6" t="s">
        <v>69</v>
      </c>
      <c r="Q831" s="7"/>
      <c r="R831" s="9" t="s">
        <v>9934</v>
      </c>
      <c r="S831" s="9" t="s">
        <v>9881</v>
      </c>
      <c r="T831" s="9" t="s">
        <v>8512</v>
      </c>
      <c r="U831" s="9" t="s">
        <v>8549</v>
      </c>
      <c r="V831" s="9" t="s">
        <v>8501</v>
      </c>
      <c r="W831" s="4"/>
      <c r="AI831" s="4"/>
      <c r="AJ831" s="4"/>
      <c r="AK831" s="4"/>
    </row>
    <row r="832" spans="1:37" x14ac:dyDescent="0.2">
      <c r="A832" s="6" t="s">
        <v>3467</v>
      </c>
      <c r="B832" s="7" t="str">
        <f>VLOOKUP(Table36[[#This Row],[Full Name]], [1]!all_people5[#Data], 53, 0)</f>
        <v>Mulligan</v>
      </c>
      <c r="C832" s="8" t="s">
        <v>3468</v>
      </c>
      <c r="D832" s="8" t="s">
        <v>419</v>
      </c>
      <c r="E832" s="8" t="s">
        <v>135</v>
      </c>
      <c r="F832" s="8" t="s">
        <v>64</v>
      </c>
      <c r="G832" s="8"/>
      <c r="H832" s="8"/>
      <c r="I832" s="7"/>
      <c r="J832" s="8" t="s">
        <v>9879</v>
      </c>
      <c r="K832" s="8" t="str">
        <f>VLOOKUP(Table36[[#This Row],[Works for Corrected Majority]],[1]!Table1[#Data],2,0)</f>
        <v>583272290</v>
      </c>
      <c r="L832" s="8" t="s">
        <v>9879</v>
      </c>
      <c r="M832" s="7" t="str">
        <f>VLOOKUP(Table36[[#This Row],[Works for Group -OLD]], [1]!all_groups[#All], 2, 0)</f>
        <v>583272290</v>
      </c>
      <c r="N832" s="6" t="s">
        <v>63</v>
      </c>
      <c r="O832" s="6" t="s">
        <v>62</v>
      </c>
      <c r="P832" s="6" t="s">
        <v>69</v>
      </c>
      <c r="Q832" s="7"/>
      <c r="R832" s="9" t="s">
        <v>9935</v>
      </c>
      <c r="S832" s="9" t="s">
        <v>9881</v>
      </c>
      <c r="T832" s="9" t="s">
        <v>8512</v>
      </c>
      <c r="U832" s="9" t="s">
        <v>8625</v>
      </c>
      <c r="V832" s="9" t="s">
        <v>8501</v>
      </c>
      <c r="W832" s="4"/>
      <c r="AI832" s="4"/>
      <c r="AJ832" s="4"/>
      <c r="AK832" s="4"/>
    </row>
    <row r="833" spans="1:37" x14ac:dyDescent="0.2">
      <c r="A833" s="6" t="s">
        <v>7035</v>
      </c>
      <c r="B833" s="7" t="str">
        <f>VLOOKUP(Table36[[#This Row],[Full Name]], [1]!all_people5[#Data], 53, 0)</f>
        <v>Noel</v>
      </c>
      <c r="C833" s="8" t="s">
        <v>6824</v>
      </c>
      <c r="D833" s="8" t="s">
        <v>7036</v>
      </c>
      <c r="E833" s="8" t="s">
        <v>7037</v>
      </c>
      <c r="F833" s="8" t="s">
        <v>64</v>
      </c>
      <c r="G833" s="8"/>
      <c r="H833" s="8"/>
      <c r="I833" s="7"/>
      <c r="J833" s="8" t="s">
        <v>9879</v>
      </c>
      <c r="K833" s="8" t="str">
        <f>VLOOKUP(Table36[[#This Row],[Works for Corrected Majority]],[1]!Table1[#Data],2,0)</f>
        <v>583272290</v>
      </c>
      <c r="L833" s="8" t="s">
        <v>9879</v>
      </c>
      <c r="M833" s="7" t="str">
        <f>VLOOKUP(Table36[[#This Row],[Works for Group -OLD]], [1]!all_groups[#All], 2, 0)</f>
        <v>583272290</v>
      </c>
      <c r="N833" s="6" t="s">
        <v>63</v>
      </c>
      <c r="O833" s="6" t="s">
        <v>62</v>
      </c>
      <c r="P833" s="6" t="s">
        <v>69</v>
      </c>
      <c r="Q833" s="7"/>
      <c r="R833" s="9" t="s">
        <v>9936</v>
      </c>
      <c r="S833" s="9" t="s">
        <v>9881</v>
      </c>
      <c r="T833" s="9" t="s">
        <v>8512</v>
      </c>
      <c r="U833" s="9" t="s">
        <v>9937</v>
      </c>
      <c r="V833" s="9" t="s">
        <v>8501</v>
      </c>
      <c r="W833" s="4"/>
      <c r="AI833" s="4"/>
      <c r="AJ833" s="4"/>
      <c r="AK833" s="4"/>
    </row>
    <row r="834" spans="1:37" x14ac:dyDescent="0.2">
      <c r="A834" s="6" t="s">
        <v>3137</v>
      </c>
      <c r="B834" s="7" t="str">
        <f>VLOOKUP(Table36[[#This Row],[Full Name]], [1]!all_people5[#Data], 53, 0)</f>
        <v>Hannon</v>
      </c>
      <c r="C834" s="8" t="s">
        <v>3138</v>
      </c>
      <c r="D834" s="8" t="s">
        <v>3139</v>
      </c>
      <c r="E834" s="8" t="s">
        <v>135</v>
      </c>
      <c r="F834" s="8" t="s">
        <v>64</v>
      </c>
      <c r="G834" s="8"/>
      <c r="H834" s="8"/>
      <c r="I834" s="7"/>
      <c r="J834" s="8" t="s">
        <v>9879</v>
      </c>
      <c r="K834" s="8" t="str">
        <f>VLOOKUP(Table36[[#This Row],[Works for Corrected Majority]],[1]!Table1[#Data],2,0)</f>
        <v>583272290</v>
      </c>
      <c r="L834" s="8" t="s">
        <v>9879</v>
      </c>
      <c r="M834" s="7" t="str">
        <f>VLOOKUP(Table36[[#This Row],[Works for Group -OLD]], [1]!all_groups[#All], 2, 0)</f>
        <v>583272290</v>
      </c>
      <c r="N834" s="6" t="s">
        <v>63</v>
      </c>
      <c r="O834" s="6" t="s">
        <v>62</v>
      </c>
      <c r="P834" s="6" t="s">
        <v>69</v>
      </c>
      <c r="Q834" s="7"/>
      <c r="R834" s="9" t="s">
        <v>9938</v>
      </c>
      <c r="S834" s="9" t="s">
        <v>9881</v>
      </c>
      <c r="T834" s="9" t="s">
        <v>8512</v>
      </c>
      <c r="U834" s="9" t="s">
        <v>8625</v>
      </c>
      <c r="V834" s="9" t="s">
        <v>8501</v>
      </c>
      <c r="W834" s="4"/>
      <c r="AI834" s="4"/>
      <c r="AJ834" s="4"/>
      <c r="AK834" s="4"/>
    </row>
    <row r="835" spans="1:37" x14ac:dyDescent="0.2">
      <c r="A835" s="6" t="s">
        <v>7679</v>
      </c>
      <c r="B835" s="7" t="str">
        <f>VLOOKUP(Table36[[#This Row],[Full Name]], [1]!all_people5[#Data], 53, 0)</f>
        <v>Vavricka</v>
      </c>
      <c r="C835" s="8" t="s">
        <v>7680</v>
      </c>
      <c r="D835" s="8" t="s">
        <v>7681</v>
      </c>
      <c r="E835" s="8" t="s">
        <v>477</v>
      </c>
      <c r="F835" s="8" t="s">
        <v>64</v>
      </c>
      <c r="G835" s="8"/>
      <c r="H835" s="8"/>
      <c r="I835" s="7"/>
      <c r="J835" s="8" t="s">
        <v>9879</v>
      </c>
      <c r="K835" s="8" t="str">
        <f>VLOOKUP(Table36[[#This Row],[Works for Corrected Majority]],[1]!Table1[#Data],2,0)</f>
        <v>583272290</v>
      </c>
      <c r="L835" s="8" t="s">
        <v>9879</v>
      </c>
      <c r="M835" s="7" t="str">
        <f>VLOOKUP(Table36[[#This Row],[Works for Group -OLD]], [1]!all_groups[#All], 2, 0)</f>
        <v>583272290</v>
      </c>
      <c r="N835" s="6" t="s">
        <v>63</v>
      </c>
      <c r="O835" s="6" t="s">
        <v>62</v>
      </c>
      <c r="P835" s="6" t="s">
        <v>69</v>
      </c>
      <c r="Q835" s="7"/>
      <c r="R835" s="9" t="s">
        <v>9939</v>
      </c>
      <c r="S835" s="9" t="s">
        <v>9881</v>
      </c>
      <c r="T835" s="9" t="s">
        <v>8512</v>
      </c>
      <c r="U835" s="9" t="s">
        <v>8988</v>
      </c>
      <c r="V835" s="9" t="s">
        <v>8501</v>
      </c>
      <c r="W835" s="4"/>
      <c r="AI835" s="4"/>
      <c r="AJ835" s="4"/>
      <c r="AK835" s="4"/>
    </row>
    <row r="836" spans="1:37" x14ac:dyDescent="0.2">
      <c r="A836" s="6" t="s">
        <v>4851</v>
      </c>
      <c r="B836" s="7" t="str">
        <f>VLOOKUP(Table36[[#This Row],[Full Name]], [1]!all_people5[#Data], 53, 0)</f>
        <v>Scarpati</v>
      </c>
      <c r="C836" s="8" t="s">
        <v>4852</v>
      </c>
      <c r="D836" s="8" t="s">
        <v>4853</v>
      </c>
      <c r="E836" s="8" t="s">
        <v>135</v>
      </c>
      <c r="F836" s="8" t="s">
        <v>64</v>
      </c>
      <c r="G836" s="8"/>
      <c r="H836" s="8"/>
      <c r="I836" s="7"/>
      <c r="J836" s="8" t="s">
        <v>9879</v>
      </c>
      <c r="K836" s="8" t="str">
        <f>VLOOKUP(Table36[[#This Row],[Works for Corrected Majority]],[1]!Table1[#Data],2,0)</f>
        <v>583272290</v>
      </c>
      <c r="L836" s="8" t="s">
        <v>9879</v>
      </c>
      <c r="M836" s="7" t="str">
        <f>VLOOKUP(Table36[[#This Row],[Works for Group -OLD]], [1]!all_groups[#All], 2, 0)</f>
        <v>583272290</v>
      </c>
      <c r="N836" s="6" t="s">
        <v>63</v>
      </c>
      <c r="O836" s="6" t="s">
        <v>62</v>
      </c>
      <c r="P836" s="6" t="s">
        <v>69</v>
      </c>
      <c r="Q836" s="7"/>
      <c r="R836" s="9" t="s">
        <v>9940</v>
      </c>
      <c r="S836" s="9" t="s">
        <v>9881</v>
      </c>
      <c r="T836" s="9" t="s">
        <v>8512</v>
      </c>
      <c r="U836" s="9" t="s">
        <v>8625</v>
      </c>
      <c r="V836" s="9" t="s">
        <v>8501</v>
      </c>
      <c r="W836" s="4"/>
      <c r="AI836" s="4"/>
      <c r="AJ836" s="4"/>
      <c r="AK836" s="4"/>
    </row>
    <row r="837" spans="1:37" x14ac:dyDescent="0.2">
      <c r="A837" s="6" t="s">
        <v>7717</v>
      </c>
      <c r="B837" s="7" t="str">
        <f>VLOOKUP(Table36[[#This Row],[Full Name]], [1]!all_people5[#Data], 53, 0)</f>
        <v>Oros</v>
      </c>
      <c r="C837" s="8" t="s">
        <v>7718</v>
      </c>
      <c r="D837" s="8" t="s">
        <v>7719</v>
      </c>
      <c r="E837" s="8" t="s">
        <v>357</v>
      </c>
      <c r="F837" s="8" t="s">
        <v>64</v>
      </c>
      <c r="G837" s="8"/>
      <c r="H837" s="8"/>
      <c r="I837" s="7"/>
      <c r="J837" s="8" t="s">
        <v>9879</v>
      </c>
      <c r="K837" s="8" t="str">
        <f>VLOOKUP(Table36[[#This Row],[Works for Corrected Majority]],[1]!Table1[#Data],2,0)</f>
        <v>583272290</v>
      </c>
      <c r="L837" s="8" t="s">
        <v>9879</v>
      </c>
      <c r="M837" s="7" t="str">
        <f>VLOOKUP(Table36[[#This Row],[Works for Group -OLD]], [1]!all_groups[#All], 2, 0)</f>
        <v>583272290</v>
      </c>
      <c r="N837" s="6" t="s">
        <v>63</v>
      </c>
      <c r="O837" s="6" t="s">
        <v>62</v>
      </c>
      <c r="P837" s="6" t="s">
        <v>69</v>
      </c>
      <c r="Q837" s="7"/>
      <c r="R837" s="9" t="s">
        <v>9941</v>
      </c>
      <c r="S837" s="9" t="s">
        <v>9881</v>
      </c>
      <c r="T837" s="9" t="s">
        <v>8512</v>
      </c>
      <c r="U837" s="9" t="s">
        <v>9372</v>
      </c>
      <c r="V837" s="9" t="s">
        <v>8501</v>
      </c>
      <c r="W837" s="4"/>
      <c r="AI837" s="4"/>
      <c r="AJ837" s="4"/>
      <c r="AK837" s="4"/>
    </row>
    <row r="838" spans="1:37" x14ac:dyDescent="0.2">
      <c r="A838" s="6" t="s">
        <v>7616</v>
      </c>
      <c r="B838" s="7" t="str">
        <f>VLOOKUP(Table36[[#This Row],[Full Name]], [1]!all_people5[#Data], 53, 0)</f>
        <v>Lombardi</v>
      </c>
      <c r="C838" s="8" t="s">
        <v>7617</v>
      </c>
      <c r="D838" s="8" t="s">
        <v>7478</v>
      </c>
      <c r="E838" s="8" t="s">
        <v>4819</v>
      </c>
      <c r="F838" s="8" t="s">
        <v>64</v>
      </c>
      <c r="G838" s="8"/>
      <c r="H838" s="8"/>
      <c r="I838" s="7"/>
      <c r="J838" s="8" t="s">
        <v>9879</v>
      </c>
      <c r="K838" s="8" t="str">
        <f>VLOOKUP(Table36[[#This Row],[Works for Corrected Majority]],[1]!Table1[#Data],2,0)</f>
        <v>583272290</v>
      </c>
      <c r="L838" s="8" t="s">
        <v>9879</v>
      </c>
      <c r="M838" s="7" t="str">
        <f>VLOOKUP(Table36[[#This Row],[Works for Group -OLD]], [1]!all_groups[#All], 2, 0)</f>
        <v>583272290</v>
      </c>
      <c r="N838" s="6" t="s">
        <v>63</v>
      </c>
      <c r="O838" s="6" t="s">
        <v>62</v>
      </c>
      <c r="P838" s="6" t="s">
        <v>69</v>
      </c>
      <c r="Q838" s="7"/>
      <c r="R838" s="9" t="s">
        <v>9942</v>
      </c>
      <c r="S838" s="9" t="s">
        <v>9881</v>
      </c>
      <c r="T838" s="9" t="s">
        <v>8512</v>
      </c>
      <c r="U838" s="9" t="s">
        <v>9126</v>
      </c>
      <c r="V838" s="9" t="s">
        <v>8501</v>
      </c>
      <c r="W838" s="4"/>
      <c r="AI838" s="4"/>
      <c r="AJ838" s="4"/>
      <c r="AK838" s="4"/>
    </row>
    <row r="839" spans="1:37" x14ac:dyDescent="0.2">
      <c r="A839" s="6" t="s">
        <v>3273</v>
      </c>
      <c r="B839" s="7" t="str">
        <f>VLOOKUP(Table36[[#This Row],[Full Name]], [1]!all_people5[#Data], 53, 0)</f>
        <v>Kepi</v>
      </c>
      <c r="C839" s="8" t="s">
        <v>3274</v>
      </c>
      <c r="D839" s="8" t="s">
        <v>3275</v>
      </c>
      <c r="E839" s="8" t="s">
        <v>521</v>
      </c>
      <c r="F839" s="8" t="s">
        <v>64</v>
      </c>
      <c r="G839" s="8"/>
      <c r="H839" s="8"/>
      <c r="I839" s="7"/>
      <c r="J839" s="8" t="s">
        <v>9879</v>
      </c>
      <c r="K839" s="8" t="str">
        <f>VLOOKUP(Table36[[#This Row],[Works for Corrected Majority]],[1]!Table1[#Data],2,0)</f>
        <v>583272290</v>
      </c>
      <c r="L839" s="8" t="s">
        <v>9879</v>
      </c>
      <c r="M839" s="7" t="str">
        <f>VLOOKUP(Table36[[#This Row],[Works for Group -OLD]], [1]!all_groups[#All], 2, 0)</f>
        <v>583272290</v>
      </c>
      <c r="N839" s="6" t="s">
        <v>63</v>
      </c>
      <c r="O839" s="6" t="s">
        <v>62</v>
      </c>
      <c r="P839" s="6" t="s">
        <v>69</v>
      </c>
      <c r="Q839" s="7"/>
      <c r="R839" s="9" t="s">
        <v>9943</v>
      </c>
      <c r="S839" s="9" t="s">
        <v>9881</v>
      </c>
      <c r="T839" s="9" t="s">
        <v>8512</v>
      </c>
      <c r="U839" s="9" t="s">
        <v>8507</v>
      </c>
      <c r="V839" s="9" t="s">
        <v>8501</v>
      </c>
      <c r="W839" s="4"/>
      <c r="AI839" s="4"/>
      <c r="AJ839" s="4"/>
      <c r="AK839" s="4"/>
    </row>
    <row r="840" spans="1:37" x14ac:dyDescent="0.2">
      <c r="A840" s="6" t="s">
        <v>7596</v>
      </c>
      <c r="B840" s="7" t="str">
        <f>VLOOKUP(Table36[[#This Row],[Full Name]], [1]!all_people5[#Data], 53, 0)</f>
        <v>Armellino</v>
      </c>
      <c r="C840" s="8" t="s">
        <v>7597</v>
      </c>
      <c r="D840" s="8" t="s">
        <v>7598</v>
      </c>
      <c r="E840" s="8" t="s">
        <v>7599</v>
      </c>
      <c r="F840" s="8" t="s">
        <v>64</v>
      </c>
      <c r="G840" s="8"/>
      <c r="H840" s="8"/>
      <c r="I840" s="7"/>
      <c r="J840" s="8" t="s">
        <v>9879</v>
      </c>
      <c r="K840" s="8" t="str">
        <f>VLOOKUP(Table36[[#This Row],[Works for Corrected Majority]],[1]!Table1[#Data],2,0)</f>
        <v>583272290</v>
      </c>
      <c r="L840" s="8" t="s">
        <v>9879</v>
      </c>
      <c r="M840" s="7" t="str">
        <f>VLOOKUP(Table36[[#This Row],[Works for Group -OLD]], [1]!all_groups[#All], 2, 0)</f>
        <v>583272290</v>
      </c>
      <c r="N840" s="6" t="s">
        <v>63</v>
      </c>
      <c r="O840" s="6" t="s">
        <v>62</v>
      </c>
      <c r="P840" s="6" t="s">
        <v>69</v>
      </c>
      <c r="Q840" s="7"/>
      <c r="R840" s="9" t="s">
        <v>9944</v>
      </c>
      <c r="S840" s="9" t="s">
        <v>9881</v>
      </c>
      <c r="T840" s="9" t="s">
        <v>8512</v>
      </c>
      <c r="U840" s="9" t="s">
        <v>9945</v>
      </c>
      <c r="V840" s="9" t="s">
        <v>8501</v>
      </c>
      <c r="W840" s="4"/>
      <c r="AI840" s="4"/>
      <c r="AJ840" s="4"/>
      <c r="AK840" s="4"/>
    </row>
    <row r="841" spans="1:37" x14ac:dyDescent="0.2">
      <c r="A841" s="6" t="s">
        <v>2339</v>
      </c>
      <c r="B841" s="7" t="str">
        <f>VLOOKUP(Table36[[#This Row],[Full Name]], [1]!all_people5[#Data], 53, 0)</f>
        <v>Capp</v>
      </c>
      <c r="C841" s="8" t="s">
        <v>191</v>
      </c>
      <c r="D841" s="8" t="s">
        <v>2340</v>
      </c>
      <c r="E841" s="8" t="s">
        <v>827</v>
      </c>
      <c r="F841" s="8" t="s">
        <v>64</v>
      </c>
      <c r="G841" s="8"/>
      <c r="H841" s="8"/>
      <c r="I841" s="7"/>
      <c r="J841" s="8" t="s">
        <v>9879</v>
      </c>
      <c r="K841" s="8" t="str">
        <f>VLOOKUP(Table36[[#This Row],[Works for Corrected Majority]],[1]!Table1[#Data],2,0)</f>
        <v>583272290</v>
      </c>
      <c r="L841" s="8" t="s">
        <v>9879</v>
      </c>
      <c r="M841" s="7" t="str">
        <f>VLOOKUP(Table36[[#This Row],[Works for Group -OLD]], [1]!all_groups[#All], 2, 0)</f>
        <v>583272290</v>
      </c>
      <c r="N841" s="6" t="s">
        <v>63</v>
      </c>
      <c r="O841" s="6" t="s">
        <v>62</v>
      </c>
      <c r="P841" s="6" t="s">
        <v>69</v>
      </c>
      <c r="Q841" s="7"/>
      <c r="R841" s="9" t="s">
        <v>9946</v>
      </c>
      <c r="S841" s="9" t="s">
        <v>9881</v>
      </c>
      <c r="T841" s="9" t="s">
        <v>8512</v>
      </c>
      <c r="U841" s="9" t="s">
        <v>8709</v>
      </c>
      <c r="V841" s="9" t="s">
        <v>8501</v>
      </c>
      <c r="W841" s="4"/>
      <c r="AI841" s="4"/>
      <c r="AJ841" s="4"/>
      <c r="AK841" s="4"/>
    </row>
    <row r="842" spans="1:37" x14ac:dyDescent="0.2">
      <c r="A842" s="6" t="s">
        <v>8320</v>
      </c>
      <c r="B842" s="7" t="str">
        <f>VLOOKUP(Table36[[#This Row],[Full Name]], [1]!all_people5[#Data], 53, 0)</f>
        <v>Fitzgerald</v>
      </c>
      <c r="C842" s="8" t="s">
        <v>8321</v>
      </c>
      <c r="D842" s="8" t="s">
        <v>5492</v>
      </c>
      <c r="E842" s="8" t="s">
        <v>916</v>
      </c>
      <c r="F842" s="8" t="s">
        <v>64</v>
      </c>
      <c r="G842" s="8"/>
      <c r="H842" s="8"/>
      <c r="I842" s="7"/>
      <c r="J842" s="8" t="s">
        <v>9879</v>
      </c>
      <c r="K842" s="8" t="str">
        <f>VLOOKUP(Table36[[#This Row],[Works for Corrected Majority]],[1]!Table1[#Data],2,0)</f>
        <v>583272290</v>
      </c>
      <c r="L842" s="8" t="s">
        <v>9879</v>
      </c>
      <c r="M842" s="7" t="str">
        <f>VLOOKUP(Table36[[#This Row],[Works for Group -OLD]], [1]!all_groups[#All], 2, 0)</f>
        <v>583272290</v>
      </c>
      <c r="N842" s="6" t="s">
        <v>63</v>
      </c>
      <c r="O842" s="6" t="s">
        <v>62</v>
      </c>
      <c r="P842" s="6" t="s">
        <v>69</v>
      </c>
      <c r="Q842" s="7"/>
      <c r="R842" s="9" t="s">
        <v>9947</v>
      </c>
      <c r="S842" s="9" t="s">
        <v>9881</v>
      </c>
      <c r="T842" s="9" t="s">
        <v>8512</v>
      </c>
      <c r="U842" s="9" t="s">
        <v>8761</v>
      </c>
      <c r="V842" s="9" t="s">
        <v>8501</v>
      </c>
      <c r="W842" s="4"/>
      <c r="AI842" s="4"/>
      <c r="AJ842" s="4"/>
      <c r="AK842" s="4"/>
    </row>
    <row r="843" spans="1:37" x14ac:dyDescent="0.2">
      <c r="A843" s="6" t="s">
        <v>2220</v>
      </c>
      <c r="B843" s="7" t="str">
        <f>VLOOKUP(Table36[[#This Row],[Full Name]], [1]!all_people5[#Data], 53, 0)</f>
        <v>Nolan</v>
      </c>
      <c r="C843" s="8" t="s">
        <v>2221</v>
      </c>
      <c r="D843" s="8" t="s">
        <v>197</v>
      </c>
      <c r="E843" s="8" t="s">
        <v>878</v>
      </c>
      <c r="F843" s="8" t="s">
        <v>64</v>
      </c>
      <c r="G843" s="8"/>
      <c r="H843" s="8"/>
      <c r="I843" s="7"/>
      <c r="J843" s="8" t="s">
        <v>9879</v>
      </c>
      <c r="K843" s="8" t="str">
        <f>VLOOKUP(Table36[[#This Row],[Works for Corrected Majority]],[1]!Table1[#Data],2,0)</f>
        <v>583272290</v>
      </c>
      <c r="L843" s="8" t="s">
        <v>9879</v>
      </c>
      <c r="M843" s="7" t="str">
        <f>VLOOKUP(Table36[[#This Row],[Works for Group -OLD]], [1]!all_groups[#All], 2, 0)</f>
        <v>583272290</v>
      </c>
      <c r="N843" s="6" t="s">
        <v>63</v>
      </c>
      <c r="O843" s="6" t="s">
        <v>62</v>
      </c>
      <c r="P843" s="6" t="s">
        <v>69</v>
      </c>
      <c r="Q843" s="7"/>
      <c r="R843" s="9" t="s">
        <v>9948</v>
      </c>
      <c r="S843" s="9" t="s">
        <v>9881</v>
      </c>
      <c r="T843" s="9" t="s">
        <v>8512</v>
      </c>
      <c r="U843" s="9" t="s">
        <v>8659</v>
      </c>
      <c r="V843" s="9" t="s">
        <v>8501</v>
      </c>
      <c r="W843" s="4"/>
      <c r="AI843" s="4"/>
      <c r="AJ843" s="4"/>
      <c r="AK843" s="4"/>
    </row>
    <row r="844" spans="1:37" x14ac:dyDescent="0.2">
      <c r="A844" s="6" t="s">
        <v>8399</v>
      </c>
      <c r="B844" s="7" t="str">
        <f>VLOOKUP(Table36[[#This Row],[Full Name]], [1]!all_people5[#Data], 53, 0)</f>
        <v>Brown</v>
      </c>
      <c r="C844" s="8" t="s">
        <v>8400</v>
      </c>
      <c r="D844" s="8" t="s">
        <v>1365</v>
      </c>
      <c r="E844" s="8" t="s">
        <v>4139</v>
      </c>
      <c r="F844" s="8" t="s">
        <v>64</v>
      </c>
      <c r="G844" s="8"/>
      <c r="H844" s="8"/>
      <c r="I844" s="7"/>
      <c r="J844" s="8" t="s">
        <v>9879</v>
      </c>
      <c r="K844" s="8" t="str">
        <f>VLOOKUP(Table36[[#This Row],[Works for Corrected Majority]],[1]!Table1[#Data],2,0)</f>
        <v>583272290</v>
      </c>
      <c r="L844" s="8" t="s">
        <v>9879</v>
      </c>
      <c r="M844" s="7" t="str">
        <f>VLOOKUP(Table36[[#This Row],[Works for Group -OLD]], [1]!all_groups[#All], 2, 0)</f>
        <v>583272290</v>
      </c>
      <c r="N844" s="6" t="s">
        <v>63</v>
      </c>
      <c r="O844" s="6" t="s">
        <v>62</v>
      </c>
      <c r="P844" s="6" t="s">
        <v>69</v>
      </c>
      <c r="Q844" s="7"/>
      <c r="R844" s="9" t="s">
        <v>9949</v>
      </c>
      <c r="S844" s="9" t="s">
        <v>9881</v>
      </c>
      <c r="T844" s="9" t="s">
        <v>8512</v>
      </c>
      <c r="U844" s="9" t="s">
        <v>9337</v>
      </c>
      <c r="V844" s="9" t="s">
        <v>8501</v>
      </c>
      <c r="W844" s="4"/>
      <c r="AI844" s="4"/>
      <c r="AJ844" s="4"/>
      <c r="AK844" s="4"/>
    </row>
    <row r="845" spans="1:37" x14ac:dyDescent="0.2">
      <c r="A845" s="6" t="s">
        <v>3471</v>
      </c>
      <c r="B845" s="7" t="str">
        <f>VLOOKUP(Table36[[#This Row],[Full Name]], [1]!all_people5[#Data], 53, 0)</f>
        <v>Hurlburt</v>
      </c>
      <c r="C845" s="8" t="s">
        <v>3472</v>
      </c>
      <c r="D845" s="8" t="s">
        <v>3473</v>
      </c>
      <c r="E845" s="8" t="s">
        <v>3220</v>
      </c>
      <c r="F845" s="8" t="s">
        <v>64</v>
      </c>
      <c r="G845" s="8"/>
      <c r="H845" s="8"/>
      <c r="I845" s="7"/>
      <c r="J845" s="8" t="s">
        <v>9879</v>
      </c>
      <c r="K845" s="8" t="str">
        <f>VLOOKUP(Table36[[#This Row],[Works for Corrected Majority]],[1]!Table1[#Data],2,0)</f>
        <v>583272290</v>
      </c>
      <c r="L845" s="8" t="s">
        <v>9879</v>
      </c>
      <c r="M845" s="7" t="str">
        <f>VLOOKUP(Table36[[#This Row],[Works for Group -OLD]], [1]!all_groups[#All], 2, 0)</f>
        <v>583272290</v>
      </c>
      <c r="N845" s="6" t="s">
        <v>63</v>
      </c>
      <c r="O845" s="6" t="s">
        <v>62</v>
      </c>
      <c r="P845" s="6" t="s">
        <v>69</v>
      </c>
      <c r="Q845" s="7"/>
      <c r="R845" s="9" t="s">
        <v>9950</v>
      </c>
      <c r="S845" s="9" t="s">
        <v>9881</v>
      </c>
      <c r="T845" s="9" t="s">
        <v>8512</v>
      </c>
      <c r="U845" s="9" t="s">
        <v>9153</v>
      </c>
      <c r="V845" s="9" t="s">
        <v>8501</v>
      </c>
      <c r="W845" s="4"/>
      <c r="AI845" s="4"/>
      <c r="AJ845" s="4"/>
      <c r="AK845" s="4"/>
    </row>
    <row r="846" spans="1:37" x14ac:dyDescent="0.2">
      <c r="A846" s="6" t="s">
        <v>7708</v>
      </c>
      <c r="B846" s="7" t="str">
        <f>VLOOKUP(Table36[[#This Row],[Full Name]], [1]!all_people5[#Data], 53, 0)</f>
        <v>Dobroski</v>
      </c>
      <c r="C846" s="8" t="s">
        <v>4214</v>
      </c>
      <c r="D846" s="8" t="s">
        <v>7709</v>
      </c>
      <c r="E846" s="8" t="s">
        <v>369</v>
      </c>
      <c r="F846" s="8" t="s">
        <v>64</v>
      </c>
      <c r="G846" s="8"/>
      <c r="H846" s="8"/>
      <c r="I846" s="7"/>
      <c r="J846" s="8" t="s">
        <v>9879</v>
      </c>
      <c r="K846" s="8" t="str">
        <f>VLOOKUP(Table36[[#This Row],[Works for Corrected Majority]],[1]!Table1[#Data],2,0)</f>
        <v>583272290</v>
      </c>
      <c r="L846" s="8" t="s">
        <v>9879</v>
      </c>
      <c r="M846" s="7" t="str">
        <f>VLOOKUP(Table36[[#This Row],[Works for Group -OLD]], [1]!all_groups[#All], 2, 0)</f>
        <v>583272290</v>
      </c>
      <c r="N846" s="6" t="s">
        <v>63</v>
      </c>
      <c r="O846" s="6" t="s">
        <v>62</v>
      </c>
      <c r="P846" s="6" t="s">
        <v>69</v>
      </c>
      <c r="Q846" s="7"/>
      <c r="R846" s="9" t="s">
        <v>9951</v>
      </c>
      <c r="S846" s="9" t="s">
        <v>9881</v>
      </c>
      <c r="T846" s="9" t="s">
        <v>8512</v>
      </c>
      <c r="U846" s="9" t="s">
        <v>8546</v>
      </c>
      <c r="V846" s="9" t="s">
        <v>8501</v>
      </c>
      <c r="W846" s="4"/>
      <c r="AI846" s="4"/>
      <c r="AJ846" s="4"/>
      <c r="AK846" s="4"/>
    </row>
    <row r="847" spans="1:37" x14ac:dyDescent="0.2">
      <c r="A847" s="6" t="s">
        <v>2827</v>
      </c>
      <c r="B847" s="7" t="str">
        <f>VLOOKUP(Table36[[#This Row],[Full Name]], [1]!all_people5[#Data], 53, 0)</f>
        <v>Jefferson</v>
      </c>
      <c r="C847" s="8" t="s">
        <v>400</v>
      </c>
      <c r="D847" s="8" t="s">
        <v>2828</v>
      </c>
      <c r="E847" s="8" t="s">
        <v>624</v>
      </c>
      <c r="F847" s="8" t="s">
        <v>64</v>
      </c>
      <c r="G847" s="8"/>
      <c r="H847" s="8"/>
      <c r="I847" s="7"/>
      <c r="J847" s="8" t="s">
        <v>9879</v>
      </c>
      <c r="K847" s="8" t="str">
        <f>VLOOKUP(Table36[[#This Row],[Works for Corrected Majority]],[1]!Table1[#Data],2,0)</f>
        <v>583272290</v>
      </c>
      <c r="L847" s="8" t="s">
        <v>9879</v>
      </c>
      <c r="M847" s="7" t="str">
        <f>VLOOKUP(Table36[[#This Row],[Works for Group -OLD]], [1]!all_groups[#All], 2, 0)</f>
        <v>583272290</v>
      </c>
      <c r="N847" s="6" t="s">
        <v>63</v>
      </c>
      <c r="O847" s="6" t="s">
        <v>62</v>
      </c>
      <c r="P847" s="6" t="s">
        <v>69</v>
      </c>
      <c r="Q847" s="7"/>
      <c r="R847" s="9" t="s">
        <v>9952</v>
      </c>
      <c r="S847" s="9" t="s">
        <v>9881</v>
      </c>
      <c r="T847" s="9" t="s">
        <v>8512</v>
      </c>
      <c r="U847" s="9" t="s">
        <v>8606</v>
      </c>
      <c r="V847" s="9" t="s">
        <v>8501</v>
      </c>
      <c r="W847" s="4"/>
      <c r="AI847" s="4"/>
      <c r="AJ847" s="4"/>
      <c r="AK847" s="4"/>
    </row>
    <row r="848" spans="1:37" x14ac:dyDescent="0.2">
      <c r="A848" s="6" t="s">
        <v>2761</v>
      </c>
      <c r="B848" s="7" t="str">
        <f>VLOOKUP(Table36[[#This Row],[Full Name]], [1]!all_people5[#Data], 53, 0)</f>
        <v>Graham</v>
      </c>
      <c r="C848" s="8" t="s">
        <v>2762</v>
      </c>
      <c r="D848" s="8" t="s">
        <v>2763</v>
      </c>
      <c r="E848" s="8" t="s">
        <v>477</v>
      </c>
      <c r="F848" s="8" t="s">
        <v>64</v>
      </c>
      <c r="G848" s="8"/>
      <c r="H848" s="8"/>
      <c r="I848" s="7"/>
      <c r="J848" s="8" t="s">
        <v>9879</v>
      </c>
      <c r="K848" s="8" t="str">
        <f>VLOOKUP(Table36[[#This Row],[Works for Corrected Majority]],[1]!Table1[#Data],2,0)</f>
        <v>583272290</v>
      </c>
      <c r="L848" s="8" t="s">
        <v>9879</v>
      </c>
      <c r="M848" s="7" t="str">
        <f>VLOOKUP(Table36[[#This Row],[Works for Group -OLD]], [1]!all_groups[#All], 2, 0)</f>
        <v>583272290</v>
      </c>
      <c r="N848" s="6" t="s">
        <v>63</v>
      </c>
      <c r="O848" s="6" t="s">
        <v>62</v>
      </c>
      <c r="P848" s="6" t="s">
        <v>69</v>
      </c>
      <c r="Q848" s="7"/>
      <c r="R848" s="9" t="s">
        <v>9953</v>
      </c>
      <c r="S848" s="9" t="s">
        <v>9881</v>
      </c>
      <c r="T848" s="9" t="s">
        <v>8512</v>
      </c>
      <c r="U848" s="9" t="s">
        <v>8988</v>
      </c>
      <c r="V848" s="9" t="s">
        <v>8501</v>
      </c>
      <c r="W848" s="4"/>
      <c r="AI848" s="4"/>
      <c r="AJ848" s="4"/>
      <c r="AK848" s="4"/>
    </row>
    <row r="849" spans="1:37" x14ac:dyDescent="0.2">
      <c r="A849" s="6" t="s">
        <v>4507</v>
      </c>
      <c r="B849" s="7" t="str">
        <f>VLOOKUP(Table36[[#This Row],[Full Name]], [1]!all_people5[#Data], 53, 0)</f>
        <v>Laguerra</v>
      </c>
      <c r="C849" s="8" t="s">
        <v>4508</v>
      </c>
      <c r="D849" s="8" t="s">
        <v>4509</v>
      </c>
      <c r="E849" s="8" t="s">
        <v>521</v>
      </c>
      <c r="F849" s="8" t="s">
        <v>64</v>
      </c>
      <c r="G849" s="8"/>
      <c r="H849" s="8"/>
      <c r="I849" s="7"/>
      <c r="J849" s="8" t="s">
        <v>9879</v>
      </c>
      <c r="K849" s="8" t="str">
        <f>VLOOKUP(Table36[[#This Row],[Works for Corrected Majority]],[1]!Table1[#Data],2,0)</f>
        <v>583272290</v>
      </c>
      <c r="L849" s="8" t="s">
        <v>9879</v>
      </c>
      <c r="M849" s="7" t="str">
        <f>VLOOKUP(Table36[[#This Row],[Works for Group -OLD]], [1]!all_groups[#All], 2, 0)</f>
        <v>583272290</v>
      </c>
      <c r="N849" s="6" t="s">
        <v>63</v>
      </c>
      <c r="O849" s="6" t="s">
        <v>62</v>
      </c>
      <c r="P849" s="6" t="s">
        <v>69</v>
      </c>
      <c r="Q849" s="7"/>
      <c r="R849" s="9" t="s">
        <v>9954</v>
      </c>
      <c r="S849" s="9" t="s">
        <v>9881</v>
      </c>
      <c r="T849" s="9" t="s">
        <v>8512</v>
      </c>
      <c r="U849" s="9" t="s">
        <v>8507</v>
      </c>
      <c r="V849" s="9" t="s">
        <v>8501</v>
      </c>
      <c r="W849" s="4"/>
      <c r="AI849" s="4"/>
      <c r="AJ849" s="4"/>
      <c r="AK849" s="4"/>
    </row>
    <row r="850" spans="1:37" x14ac:dyDescent="0.2">
      <c r="A850" s="6" t="s">
        <v>2544</v>
      </c>
      <c r="B850" s="7" t="str">
        <f>VLOOKUP(Table36[[#This Row],[Full Name]], [1]!all_people5[#Data], 53, 0)</f>
        <v>Marsala</v>
      </c>
      <c r="C850" s="8" t="s">
        <v>2545</v>
      </c>
      <c r="D850" s="8" t="s">
        <v>2546</v>
      </c>
      <c r="E850" s="8" t="s">
        <v>2547</v>
      </c>
      <c r="F850" s="8" t="s">
        <v>64</v>
      </c>
      <c r="G850" s="8"/>
      <c r="H850" s="8"/>
      <c r="I850" s="7"/>
      <c r="J850" s="8" t="s">
        <v>9879</v>
      </c>
      <c r="K850" s="8" t="str">
        <f>VLOOKUP(Table36[[#This Row],[Works for Corrected Majority]],[1]!Table1[#Data],2,0)</f>
        <v>583272290</v>
      </c>
      <c r="L850" s="8" t="s">
        <v>9879</v>
      </c>
      <c r="M850" s="7" t="str">
        <f>VLOOKUP(Table36[[#This Row],[Works for Group -OLD]], [1]!all_groups[#All], 2, 0)</f>
        <v>583272290</v>
      </c>
      <c r="N850" s="6" t="s">
        <v>63</v>
      </c>
      <c r="O850" s="6" t="s">
        <v>62</v>
      </c>
      <c r="P850" s="6" t="s">
        <v>69</v>
      </c>
      <c r="Q850" s="7"/>
      <c r="R850" s="9" t="s">
        <v>9955</v>
      </c>
      <c r="S850" s="9" t="s">
        <v>9881</v>
      </c>
      <c r="T850" s="9" t="s">
        <v>8512</v>
      </c>
      <c r="U850" s="9" t="s">
        <v>9309</v>
      </c>
      <c r="V850" s="9" t="s">
        <v>8501</v>
      </c>
      <c r="W850" s="4"/>
      <c r="AI850" s="4"/>
      <c r="AJ850" s="4"/>
      <c r="AK850" s="4"/>
    </row>
    <row r="851" spans="1:37" x14ac:dyDescent="0.2">
      <c r="A851" s="6" t="s">
        <v>3397</v>
      </c>
      <c r="B851" s="7" t="str">
        <f>VLOOKUP(Table36[[#This Row],[Full Name]], [1]!all_people5[#Data], 53, 0)</f>
        <v>Michaelis</v>
      </c>
      <c r="C851" s="8" t="s">
        <v>3398</v>
      </c>
      <c r="D851" s="8" t="s">
        <v>3399</v>
      </c>
      <c r="E851" s="8" t="s">
        <v>2187</v>
      </c>
      <c r="F851" s="8" t="s">
        <v>64</v>
      </c>
      <c r="G851" s="8"/>
      <c r="H851" s="8"/>
      <c r="I851" s="7"/>
      <c r="J851" s="8" t="s">
        <v>9879</v>
      </c>
      <c r="K851" s="8" t="str">
        <f>VLOOKUP(Table36[[#This Row],[Works for Corrected Majority]],[1]!Table1[#Data],2,0)</f>
        <v>583272290</v>
      </c>
      <c r="L851" s="8" t="s">
        <v>9879</v>
      </c>
      <c r="M851" s="7" t="str">
        <f>VLOOKUP(Table36[[#This Row],[Works for Group -OLD]], [1]!all_groups[#All], 2, 0)</f>
        <v>583272290</v>
      </c>
      <c r="N851" s="6" t="s">
        <v>63</v>
      </c>
      <c r="O851" s="6" t="s">
        <v>62</v>
      </c>
      <c r="P851" s="6" t="s">
        <v>69</v>
      </c>
      <c r="Q851" s="7"/>
      <c r="R851" s="9" t="s">
        <v>9956</v>
      </c>
      <c r="S851" s="9" t="s">
        <v>9881</v>
      </c>
      <c r="T851" s="9" t="s">
        <v>8512</v>
      </c>
      <c r="U851" s="9" t="s">
        <v>9485</v>
      </c>
      <c r="V851" s="9" t="s">
        <v>8501</v>
      </c>
      <c r="W851" s="4"/>
      <c r="AI851" s="4"/>
      <c r="AJ851" s="4"/>
      <c r="AK851" s="4"/>
    </row>
    <row r="852" spans="1:37" x14ac:dyDescent="0.2">
      <c r="A852" s="6" t="s">
        <v>7670</v>
      </c>
      <c r="B852" s="7" t="str">
        <f>VLOOKUP(Table36[[#This Row],[Full Name]], [1]!all_people5[#Data], 53, 0)</f>
        <v>Boyle</v>
      </c>
      <c r="C852" s="8" t="s">
        <v>7671</v>
      </c>
      <c r="D852" s="8" t="s">
        <v>5506</v>
      </c>
      <c r="E852" s="8" t="s">
        <v>7672</v>
      </c>
      <c r="F852" s="8" t="s">
        <v>64</v>
      </c>
      <c r="G852" s="8"/>
      <c r="H852" s="8"/>
      <c r="I852" s="7"/>
      <c r="J852" s="8" t="s">
        <v>9879</v>
      </c>
      <c r="K852" s="8" t="str">
        <f>VLOOKUP(Table36[[#This Row],[Works for Corrected Majority]],[1]!Table1[#Data],2,0)</f>
        <v>583272290</v>
      </c>
      <c r="L852" s="8" t="s">
        <v>9879</v>
      </c>
      <c r="M852" s="7" t="str">
        <f>VLOOKUP(Table36[[#This Row],[Works for Group -OLD]], [1]!all_groups[#All], 2, 0)</f>
        <v>583272290</v>
      </c>
      <c r="N852" s="6" t="s">
        <v>63</v>
      </c>
      <c r="O852" s="6" t="s">
        <v>62</v>
      </c>
      <c r="P852" s="6" t="s">
        <v>69</v>
      </c>
      <c r="Q852" s="7"/>
      <c r="R852" s="9" t="s">
        <v>9957</v>
      </c>
      <c r="S852" s="9" t="s">
        <v>9881</v>
      </c>
      <c r="T852" s="9" t="s">
        <v>8512</v>
      </c>
      <c r="U852" s="9" t="s">
        <v>9958</v>
      </c>
      <c r="V852" s="9" t="s">
        <v>8501</v>
      </c>
      <c r="W852" s="4"/>
      <c r="AI852" s="4"/>
      <c r="AJ852" s="4"/>
      <c r="AK852" s="4"/>
    </row>
    <row r="853" spans="1:37" x14ac:dyDescent="0.2">
      <c r="A853" s="6" t="s">
        <v>7562</v>
      </c>
      <c r="B853" s="7" t="str">
        <f>VLOOKUP(Table36[[#This Row],[Full Name]], [1]!all_people5[#Data], 53, 0)</f>
        <v>Schraa</v>
      </c>
      <c r="C853" s="8" t="s">
        <v>5690</v>
      </c>
      <c r="D853" s="8" t="s">
        <v>7563</v>
      </c>
      <c r="E853" s="8" t="s">
        <v>781</v>
      </c>
      <c r="F853" s="8" t="s">
        <v>64</v>
      </c>
      <c r="G853" s="8"/>
      <c r="H853" s="8"/>
      <c r="I853" s="7"/>
      <c r="J853" s="8" t="s">
        <v>9879</v>
      </c>
      <c r="K853" s="8" t="str">
        <f>VLOOKUP(Table36[[#This Row],[Works for Corrected Majority]],[1]!Table1[#Data],2,0)</f>
        <v>583272290</v>
      </c>
      <c r="L853" s="8" t="s">
        <v>9879</v>
      </c>
      <c r="M853" s="7" t="str">
        <f>VLOOKUP(Table36[[#This Row],[Works for Group -OLD]], [1]!all_groups[#All], 2, 0)</f>
        <v>583272290</v>
      </c>
      <c r="N853" s="6" t="s">
        <v>63</v>
      </c>
      <c r="O853" s="6" t="s">
        <v>62</v>
      </c>
      <c r="P853" s="6" t="s">
        <v>69</v>
      </c>
      <c r="Q853" s="7"/>
      <c r="R853" s="9" t="s">
        <v>9959</v>
      </c>
      <c r="S853" s="9" t="s">
        <v>9881</v>
      </c>
      <c r="T853" s="9" t="s">
        <v>8512</v>
      </c>
      <c r="U853" s="9" t="s">
        <v>8934</v>
      </c>
      <c r="V853" s="9" t="s">
        <v>8501</v>
      </c>
      <c r="W853" s="4"/>
      <c r="AI853" s="4"/>
      <c r="AJ853" s="4"/>
      <c r="AK853" s="4"/>
    </row>
    <row r="854" spans="1:37" x14ac:dyDescent="0.2">
      <c r="A854" s="6" t="s">
        <v>3115</v>
      </c>
      <c r="B854" s="7" t="str">
        <f>VLOOKUP(Table36[[#This Row],[Full Name]], [1]!all_people5[#Data], 53, 0)</f>
        <v>Doss</v>
      </c>
      <c r="C854" s="8" t="s">
        <v>3116</v>
      </c>
      <c r="D854" s="8" t="s">
        <v>3117</v>
      </c>
      <c r="E854" s="8" t="s">
        <v>3118</v>
      </c>
      <c r="F854" s="8" t="s">
        <v>64</v>
      </c>
      <c r="G854" s="8"/>
      <c r="H854" s="8"/>
      <c r="I854" s="7"/>
      <c r="J854" s="8" t="s">
        <v>9879</v>
      </c>
      <c r="K854" s="8" t="str">
        <f>VLOOKUP(Table36[[#This Row],[Works for Corrected Majority]],[1]!Table1[#Data],2,0)</f>
        <v>583272290</v>
      </c>
      <c r="L854" s="8" t="s">
        <v>9879</v>
      </c>
      <c r="M854" s="7" t="str">
        <f>VLOOKUP(Table36[[#This Row],[Works for Group -OLD]], [1]!all_groups[#All], 2, 0)</f>
        <v>583272290</v>
      </c>
      <c r="N854" s="6" t="s">
        <v>63</v>
      </c>
      <c r="O854" s="6" t="s">
        <v>62</v>
      </c>
      <c r="P854" s="6" t="s">
        <v>69</v>
      </c>
      <c r="Q854" s="7"/>
      <c r="R854" s="9" t="s">
        <v>9960</v>
      </c>
      <c r="S854" s="9" t="s">
        <v>9881</v>
      </c>
      <c r="T854" s="9" t="s">
        <v>8512</v>
      </c>
      <c r="U854" s="9" t="s">
        <v>9961</v>
      </c>
      <c r="V854" s="9" t="s">
        <v>8501</v>
      </c>
      <c r="W854" s="4"/>
      <c r="AI854" s="4"/>
      <c r="AJ854" s="4"/>
      <c r="AK854" s="4"/>
    </row>
    <row r="855" spans="1:37" x14ac:dyDescent="0.2">
      <c r="A855" s="6" t="s">
        <v>4385</v>
      </c>
      <c r="B855" s="7" t="str">
        <f>VLOOKUP(Table36[[#This Row],[Full Name]], [1]!all_people5[#Data], 53, 0)</f>
        <v>Conte</v>
      </c>
      <c r="C855" s="8" t="s">
        <v>4199</v>
      </c>
      <c r="D855" s="8" t="s">
        <v>4386</v>
      </c>
      <c r="E855" s="8" t="s">
        <v>710</v>
      </c>
      <c r="F855" s="8" t="s">
        <v>64</v>
      </c>
      <c r="G855" s="8"/>
      <c r="H855" s="8"/>
      <c r="I855" s="7"/>
      <c r="J855" s="8" t="s">
        <v>9879</v>
      </c>
      <c r="K855" s="8" t="str">
        <f>VLOOKUP(Table36[[#This Row],[Works for Corrected Majority]],[1]!Table1[#Data],2,0)</f>
        <v>583272290</v>
      </c>
      <c r="L855" s="8" t="s">
        <v>9879</v>
      </c>
      <c r="M855" s="7" t="str">
        <f>VLOOKUP(Table36[[#This Row],[Works for Group -OLD]], [1]!all_groups[#All], 2, 0)</f>
        <v>583272290</v>
      </c>
      <c r="N855" s="6" t="s">
        <v>63</v>
      </c>
      <c r="O855" s="6" t="s">
        <v>62</v>
      </c>
      <c r="P855" s="6" t="s">
        <v>69</v>
      </c>
      <c r="Q855" s="7"/>
      <c r="R855" s="9" t="s">
        <v>9962</v>
      </c>
      <c r="S855" s="9" t="s">
        <v>9881</v>
      </c>
      <c r="T855" s="9" t="s">
        <v>8512</v>
      </c>
      <c r="U855" s="9" t="s">
        <v>9173</v>
      </c>
      <c r="V855" s="9" t="s">
        <v>8501</v>
      </c>
      <c r="W855" s="4"/>
      <c r="AI855" s="4"/>
      <c r="AJ855" s="4"/>
      <c r="AK855" s="4"/>
    </row>
    <row r="856" spans="1:37" x14ac:dyDescent="0.2">
      <c r="A856" s="6" t="s">
        <v>8394</v>
      </c>
      <c r="B856" s="7" t="str">
        <f>VLOOKUP(Table36[[#This Row],[Full Name]], [1]!all_people5[#Data], 53, 0)</f>
        <v>Maclellan</v>
      </c>
      <c r="C856" s="8" t="s">
        <v>8395</v>
      </c>
      <c r="D856" s="8" t="s">
        <v>8396</v>
      </c>
      <c r="E856" s="8" t="s">
        <v>811</v>
      </c>
      <c r="F856" s="8" t="s">
        <v>64</v>
      </c>
      <c r="G856" s="8"/>
      <c r="H856" s="8"/>
      <c r="I856" s="7"/>
      <c r="J856" s="8" t="s">
        <v>9879</v>
      </c>
      <c r="K856" s="8" t="str">
        <f>VLOOKUP(Table36[[#This Row],[Works for Corrected Majority]],[1]!Table1[#Data],2,0)</f>
        <v>583272290</v>
      </c>
      <c r="L856" s="8" t="s">
        <v>9879</v>
      </c>
      <c r="M856" s="7" t="str">
        <f>VLOOKUP(Table36[[#This Row],[Works for Group -OLD]], [1]!all_groups[#All], 2, 0)</f>
        <v>583272290</v>
      </c>
      <c r="N856" s="6" t="s">
        <v>63</v>
      </c>
      <c r="O856" s="6" t="s">
        <v>62</v>
      </c>
      <c r="P856" s="6" t="s">
        <v>69</v>
      </c>
      <c r="Q856" s="7"/>
      <c r="R856" s="9" t="s">
        <v>9963</v>
      </c>
      <c r="S856" s="9" t="s">
        <v>9881</v>
      </c>
      <c r="T856" s="9" t="s">
        <v>8512</v>
      </c>
      <c r="U856" s="9" t="s">
        <v>9017</v>
      </c>
      <c r="V856" s="9" t="s">
        <v>8501</v>
      </c>
      <c r="W856" s="4"/>
      <c r="AI856" s="4"/>
      <c r="AJ856" s="4"/>
      <c r="AK856" s="4"/>
    </row>
    <row r="857" spans="1:37" x14ac:dyDescent="0.2">
      <c r="A857" s="6" t="s">
        <v>8389</v>
      </c>
      <c r="B857" s="7" t="str">
        <f>VLOOKUP(Table36[[#This Row],[Full Name]], [1]!all_people5[#Data], 53, 0)</f>
        <v>Braun</v>
      </c>
      <c r="C857" s="8" t="s">
        <v>8390</v>
      </c>
      <c r="D857" s="8" t="s">
        <v>8391</v>
      </c>
      <c r="E857" s="8" t="s">
        <v>811</v>
      </c>
      <c r="F857" s="8" t="s">
        <v>64</v>
      </c>
      <c r="G857" s="8"/>
      <c r="H857" s="8"/>
      <c r="I857" s="7"/>
      <c r="J857" s="8" t="s">
        <v>9879</v>
      </c>
      <c r="K857" s="8" t="str">
        <f>VLOOKUP(Table36[[#This Row],[Works for Corrected Majority]],[1]!Table1[#Data],2,0)</f>
        <v>583272290</v>
      </c>
      <c r="L857" s="8" t="s">
        <v>9879</v>
      </c>
      <c r="M857" s="7" t="str">
        <f>VLOOKUP(Table36[[#This Row],[Works for Group -OLD]], [1]!all_groups[#All], 2, 0)</f>
        <v>583272290</v>
      </c>
      <c r="N857" s="6" t="s">
        <v>63</v>
      </c>
      <c r="O857" s="6" t="s">
        <v>62</v>
      </c>
      <c r="P857" s="6" t="s">
        <v>69</v>
      </c>
      <c r="Q857" s="7"/>
      <c r="R857" s="9" t="s">
        <v>9964</v>
      </c>
      <c r="S857" s="9" t="s">
        <v>9881</v>
      </c>
      <c r="T857" s="9" t="s">
        <v>8512</v>
      </c>
      <c r="U857" s="9" t="s">
        <v>9017</v>
      </c>
      <c r="V857" s="9" t="s">
        <v>8501</v>
      </c>
      <c r="W857" s="4"/>
      <c r="AI857" s="4"/>
      <c r="AJ857" s="4"/>
      <c r="AK857" s="4"/>
    </row>
    <row r="858" spans="1:37" x14ac:dyDescent="0.2">
      <c r="A858" s="6" t="s">
        <v>4990</v>
      </c>
      <c r="B858" s="7" t="str">
        <f>VLOOKUP(Table36[[#This Row],[Full Name]], [1]!all_people5[#Data], 53, 0)</f>
        <v>Taylor</v>
      </c>
      <c r="C858" s="8" t="s">
        <v>4991</v>
      </c>
      <c r="D858" s="8" t="s">
        <v>1938</v>
      </c>
      <c r="E858" s="8" t="s">
        <v>4992</v>
      </c>
      <c r="F858" s="8" t="s">
        <v>64</v>
      </c>
      <c r="G858" s="8"/>
      <c r="H858" s="8"/>
      <c r="I858" s="7"/>
      <c r="J858" s="8" t="s">
        <v>9879</v>
      </c>
      <c r="K858" s="8" t="str">
        <f>VLOOKUP(Table36[[#This Row],[Works for Corrected Majority]],[1]!Table1[#Data],2,0)</f>
        <v>583272290</v>
      </c>
      <c r="L858" s="8" t="s">
        <v>9879</v>
      </c>
      <c r="M858" s="7" t="str">
        <f>VLOOKUP(Table36[[#This Row],[Works for Group -OLD]], [1]!all_groups[#All], 2, 0)</f>
        <v>583272290</v>
      </c>
      <c r="N858" s="6" t="s">
        <v>63</v>
      </c>
      <c r="O858" s="6" t="s">
        <v>62</v>
      </c>
      <c r="P858" s="6" t="s">
        <v>69</v>
      </c>
      <c r="Q858" s="7"/>
      <c r="R858" s="9" t="s">
        <v>9965</v>
      </c>
      <c r="S858" s="9" t="s">
        <v>9881</v>
      </c>
      <c r="T858" s="9" t="s">
        <v>8512</v>
      </c>
      <c r="U858" s="9" t="s">
        <v>9966</v>
      </c>
      <c r="V858" s="9" t="s">
        <v>8501</v>
      </c>
      <c r="W858" s="4"/>
      <c r="AI858" s="4"/>
      <c r="AJ858" s="4"/>
      <c r="AK858" s="4"/>
    </row>
    <row r="859" spans="1:37" x14ac:dyDescent="0.2">
      <c r="A859" s="6" t="s">
        <v>5480</v>
      </c>
      <c r="B859" s="7" t="str">
        <f>VLOOKUP(Table36[[#This Row],[Full Name]], [1]!all_people5[#Data], 53, 0)</f>
        <v>Lawes</v>
      </c>
      <c r="C859" s="8" t="s">
        <v>5481</v>
      </c>
      <c r="D859" s="8" t="s">
        <v>5482</v>
      </c>
      <c r="E859" s="8" t="s">
        <v>477</v>
      </c>
      <c r="F859" s="8" t="s">
        <v>64</v>
      </c>
      <c r="G859" s="8"/>
      <c r="H859" s="8"/>
      <c r="I859" s="7"/>
      <c r="J859" s="8" t="s">
        <v>9879</v>
      </c>
      <c r="K859" s="8" t="str">
        <f>VLOOKUP(Table36[[#This Row],[Works for Corrected Majority]],[1]!Table1[#Data],2,0)</f>
        <v>583272290</v>
      </c>
      <c r="L859" s="8" t="s">
        <v>9879</v>
      </c>
      <c r="M859" s="7" t="str">
        <f>VLOOKUP(Table36[[#This Row],[Works for Group -OLD]], [1]!all_groups[#All], 2, 0)</f>
        <v>583272290</v>
      </c>
      <c r="N859" s="6" t="s">
        <v>63</v>
      </c>
      <c r="O859" s="6" t="s">
        <v>62</v>
      </c>
      <c r="P859" s="6" t="s">
        <v>69</v>
      </c>
      <c r="Q859" s="7"/>
      <c r="R859" s="9" t="s">
        <v>9967</v>
      </c>
      <c r="S859" s="9" t="s">
        <v>9881</v>
      </c>
      <c r="T859" s="9" t="s">
        <v>8512</v>
      </c>
      <c r="U859" s="9" t="s">
        <v>8988</v>
      </c>
      <c r="V859" s="9" t="s">
        <v>8501</v>
      </c>
      <c r="W859" s="4"/>
      <c r="AI859" s="4"/>
      <c r="AJ859" s="4"/>
      <c r="AK859" s="4"/>
    </row>
    <row r="860" spans="1:37" x14ac:dyDescent="0.2">
      <c r="A860" s="6" t="s">
        <v>2565</v>
      </c>
      <c r="B860" s="7" t="str">
        <f>VLOOKUP(Table36[[#This Row],[Full Name]], [1]!all_people5[#Data], 53, 0)</f>
        <v>Moriarty</v>
      </c>
      <c r="C860" s="8" t="s">
        <v>2566</v>
      </c>
      <c r="D860" s="8" t="s">
        <v>2567</v>
      </c>
      <c r="E860" s="8" t="s">
        <v>2568</v>
      </c>
      <c r="F860" s="8" t="s">
        <v>64</v>
      </c>
      <c r="G860" s="8"/>
      <c r="H860" s="8"/>
      <c r="I860" s="7"/>
      <c r="J860" s="8" t="s">
        <v>9879</v>
      </c>
      <c r="K860" s="8" t="str">
        <f>VLOOKUP(Table36[[#This Row],[Works for Corrected Majority]],[1]!Table1[#Data],2,0)</f>
        <v>583272290</v>
      </c>
      <c r="L860" s="8" t="s">
        <v>9879</v>
      </c>
      <c r="M860" s="7" t="str">
        <f>VLOOKUP(Table36[[#This Row],[Works for Group -OLD]], [1]!all_groups[#All], 2, 0)</f>
        <v>583272290</v>
      </c>
      <c r="N860" s="6" t="s">
        <v>63</v>
      </c>
      <c r="O860" s="6" t="s">
        <v>62</v>
      </c>
      <c r="P860" s="6" t="s">
        <v>69</v>
      </c>
      <c r="Q860" s="7"/>
      <c r="R860" s="9" t="s">
        <v>9968</v>
      </c>
      <c r="S860" s="9" t="s">
        <v>9881</v>
      </c>
      <c r="T860" s="9" t="s">
        <v>8512</v>
      </c>
      <c r="U860" s="9" t="s">
        <v>8777</v>
      </c>
      <c r="V860" s="9" t="s">
        <v>8501</v>
      </c>
      <c r="W860" s="4"/>
      <c r="AI860" s="4"/>
      <c r="AJ860" s="4"/>
      <c r="AK860" s="4"/>
    </row>
    <row r="861" spans="1:37" x14ac:dyDescent="0.2">
      <c r="A861" s="6" t="s">
        <v>5169</v>
      </c>
      <c r="B861" s="7" t="str">
        <f>VLOOKUP(Table36[[#This Row],[Full Name]], [1]!all_people5[#Data], 53, 0)</f>
        <v>Downs</v>
      </c>
      <c r="C861" s="8" t="s">
        <v>5170</v>
      </c>
      <c r="D861" s="8" t="s">
        <v>5171</v>
      </c>
      <c r="E861" s="8" t="s">
        <v>350</v>
      </c>
      <c r="F861" s="8" t="s">
        <v>64</v>
      </c>
      <c r="G861" s="8"/>
      <c r="H861" s="8"/>
      <c r="I861" s="7"/>
      <c r="J861" s="8" t="s">
        <v>9879</v>
      </c>
      <c r="K861" s="8" t="str">
        <f>VLOOKUP(Table36[[#This Row],[Works for Corrected Majority]],[1]!Table1[#Data],2,0)</f>
        <v>583272290</v>
      </c>
      <c r="L861" s="8" t="s">
        <v>9879</v>
      </c>
      <c r="M861" s="7" t="str">
        <f>VLOOKUP(Table36[[#This Row],[Works for Group -OLD]], [1]!all_groups[#All], 2, 0)</f>
        <v>583272290</v>
      </c>
      <c r="N861" s="6" t="s">
        <v>63</v>
      </c>
      <c r="O861" s="6" t="s">
        <v>62</v>
      </c>
      <c r="P861" s="6" t="s">
        <v>69</v>
      </c>
      <c r="Q861" s="7"/>
      <c r="R861" s="9" t="s">
        <v>9969</v>
      </c>
      <c r="S861" s="9" t="s">
        <v>9881</v>
      </c>
      <c r="T861" s="9" t="s">
        <v>8512</v>
      </c>
      <c r="U861" s="9" t="s">
        <v>8578</v>
      </c>
      <c r="V861" s="9" t="s">
        <v>8501</v>
      </c>
      <c r="W861" s="4"/>
      <c r="AI861" s="4"/>
      <c r="AJ861" s="4"/>
      <c r="AK861" s="4"/>
    </row>
    <row r="862" spans="1:37" x14ac:dyDescent="0.2">
      <c r="A862" s="6" t="s">
        <v>5315</v>
      </c>
      <c r="B862" s="7" t="str">
        <f>VLOOKUP(Table36[[#This Row],[Full Name]], [1]!all_people5[#Data], 53, 0)</f>
        <v>Latino</v>
      </c>
      <c r="C862" s="8" t="s">
        <v>5316</v>
      </c>
      <c r="D862" s="8" t="s">
        <v>5317</v>
      </c>
      <c r="E862" s="8" t="s">
        <v>624</v>
      </c>
      <c r="F862" s="8" t="s">
        <v>64</v>
      </c>
      <c r="G862" s="8"/>
      <c r="H862" s="8"/>
      <c r="I862" s="7"/>
      <c r="J862" s="8" t="s">
        <v>9879</v>
      </c>
      <c r="K862" s="8" t="str">
        <f>VLOOKUP(Table36[[#This Row],[Works for Corrected Majority]],[1]!Table1[#Data],2,0)</f>
        <v>583272290</v>
      </c>
      <c r="L862" s="8" t="s">
        <v>9879</v>
      </c>
      <c r="M862" s="7" t="str">
        <f>VLOOKUP(Table36[[#This Row],[Works for Group -OLD]], [1]!all_groups[#All], 2, 0)</f>
        <v>583272290</v>
      </c>
      <c r="N862" s="6" t="s">
        <v>63</v>
      </c>
      <c r="O862" s="6" t="s">
        <v>62</v>
      </c>
      <c r="P862" s="6" t="s">
        <v>69</v>
      </c>
      <c r="Q862" s="7"/>
      <c r="R862" s="9" t="s">
        <v>9970</v>
      </c>
      <c r="S862" s="9" t="s">
        <v>9881</v>
      </c>
      <c r="T862" s="9" t="s">
        <v>8512</v>
      </c>
      <c r="U862" s="9" t="s">
        <v>8606</v>
      </c>
      <c r="V862" s="9" t="s">
        <v>8501</v>
      </c>
      <c r="W862" s="4"/>
      <c r="AI862" s="4"/>
      <c r="AJ862" s="4"/>
      <c r="AK862" s="4"/>
    </row>
    <row r="863" spans="1:37" x14ac:dyDescent="0.2">
      <c r="A863" s="6" t="s">
        <v>4672</v>
      </c>
      <c r="B863" s="7" t="str">
        <f>VLOOKUP(Table36[[#This Row],[Full Name]], [1]!all_people5[#Data], 53, 0)</f>
        <v>Lamalfa</v>
      </c>
      <c r="C863" s="8" t="s">
        <v>4673</v>
      </c>
      <c r="D863" s="8" t="s">
        <v>4674</v>
      </c>
      <c r="E863" s="8" t="s">
        <v>4675</v>
      </c>
      <c r="F863" s="8" t="s">
        <v>64</v>
      </c>
      <c r="G863" s="8"/>
      <c r="H863" s="8"/>
      <c r="I863" s="7"/>
      <c r="J863" s="8" t="s">
        <v>9879</v>
      </c>
      <c r="K863" s="8" t="str">
        <f>VLOOKUP(Table36[[#This Row],[Works for Corrected Majority]],[1]!Table1[#Data],2,0)</f>
        <v>583272290</v>
      </c>
      <c r="L863" s="8" t="s">
        <v>9879</v>
      </c>
      <c r="M863" s="7" t="str">
        <f>VLOOKUP(Table36[[#This Row],[Works for Group -OLD]], [1]!all_groups[#All], 2, 0)</f>
        <v>583272290</v>
      </c>
      <c r="N863" s="6" t="s">
        <v>63</v>
      </c>
      <c r="O863" s="6" t="s">
        <v>62</v>
      </c>
      <c r="P863" s="6" t="s">
        <v>69</v>
      </c>
      <c r="Q863" s="7"/>
      <c r="R863" s="9" t="s">
        <v>9971</v>
      </c>
      <c r="S863" s="9" t="s">
        <v>9881</v>
      </c>
      <c r="T863" s="9" t="s">
        <v>8512</v>
      </c>
      <c r="U863" s="9" t="s">
        <v>9972</v>
      </c>
      <c r="V863" s="9" t="s">
        <v>8501</v>
      </c>
      <c r="W863" s="4"/>
      <c r="AI863" s="4"/>
      <c r="AJ863" s="4"/>
      <c r="AK863" s="4"/>
    </row>
    <row r="864" spans="1:37" x14ac:dyDescent="0.2">
      <c r="A864" s="6" t="s">
        <v>5154</v>
      </c>
      <c r="B864" s="7" t="str">
        <f>VLOOKUP(Table36[[#This Row],[Full Name]], [1]!all_people5[#Data], 53, 0)</f>
        <v>Speckhardt</v>
      </c>
      <c r="C864" s="8" t="s">
        <v>5155</v>
      </c>
      <c r="D864" s="8" t="s">
        <v>3784</v>
      </c>
      <c r="E864" s="8" t="s">
        <v>350</v>
      </c>
      <c r="F864" s="8" t="s">
        <v>64</v>
      </c>
      <c r="G864" s="8"/>
      <c r="H864" s="8"/>
      <c r="I864" s="7"/>
      <c r="J864" s="8" t="s">
        <v>9879</v>
      </c>
      <c r="K864" s="8" t="str">
        <f>VLOOKUP(Table36[[#This Row],[Works for Corrected Majority]],[1]!Table1[#Data],2,0)</f>
        <v>583272290</v>
      </c>
      <c r="L864" s="8" t="s">
        <v>9879</v>
      </c>
      <c r="M864" s="7" t="str">
        <f>VLOOKUP(Table36[[#This Row],[Works for Group -OLD]], [1]!all_groups[#All], 2, 0)</f>
        <v>583272290</v>
      </c>
      <c r="N864" s="6" t="s">
        <v>63</v>
      </c>
      <c r="O864" s="6" t="s">
        <v>62</v>
      </c>
      <c r="P864" s="6" t="s">
        <v>69</v>
      </c>
      <c r="Q864" s="7"/>
      <c r="R864" s="9" t="s">
        <v>9973</v>
      </c>
      <c r="S864" s="9" t="s">
        <v>9881</v>
      </c>
      <c r="T864" s="9" t="s">
        <v>8512</v>
      </c>
      <c r="U864" s="9" t="s">
        <v>8578</v>
      </c>
      <c r="V864" s="9" t="s">
        <v>8501</v>
      </c>
      <c r="W864" s="4"/>
      <c r="AI864" s="4"/>
      <c r="AJ864" s="4"/>
      <c r="AK864" s="4"/>
    </row>
    <row r="865" spans="1:37" x14ac:dyDescent="0.2">
      <c r="A865" s="6" t="s">
        <v>8384</v>
      </c>
      <c r="B865" s="7" t="str">
        <f>VLOOKUP(Table36[[#This Row],[Full Name]], [1]!all_people5[#Data], 53, 0)</f>
        <v>Disalvo</v>
      </c>
      <c r="C865" s="8" t="s">
        <v>8385</v>
      </c>
      <c r="D865" s="8" t="s">
        <v>8386</v>
      </c>
      <c r="E865" s="8" t="s">
        <v>583</v>
      </c>
      <c r="F865" s="8" t="s">
        <v>64</v>
      </c>
      <c r="G865" s="8"/>
      <c r="H865" s="8"/>
      <c r="I865" s="7"/>
      <c r="J865" s="8" t="s">
        <v>9879</v>
      </c>
      <c r="K865" s="8" t="str">
        <f>VLOOKUP(Table36[[#This Row],[Works for Corrected Majority]],[1]!Table1[#Data],2,0)</f>
        <v>583272290</v>
      </c>
      <c r="L865" s="8" t="s">
        <v>9879</v>
      </c>
      <c r="M865" s="7" t="str">
        <f>VLOOKUP(Table36[[#This Row],[Works for Group -OLD]], [1]!all_groups[#All], 2, 0)</f>
        <v>583272290</v>
      </c>
      <c r="N865" s="6" t="s">
        <v>63</v>
      </c>
      <c r="O865" s="6" t="s">
        <v>62</v>
      </c>
      <c r="P865" s="6" t="s">
        <v>69</v>
      </c>
      <c r="Q865" s="7"/>
      <c r="R865" s="9" t="s">
        <v>9974</v>
      </c>
      <c r="S865" s="9" t="s">
        <v>9881</v>
      </c>
      <c r="T865" s="9" t="s">
        <v>8512</v>
      </c>
      <c r="U865" s="9" t="s">
        <v>8611</v>
      </c>
      <c r="V865" s="9" t="s">
        <v>8501</v>
      </c>
      <c r="W865" s="4"/>
      <c r="AI865" s="4"/>
      <c r="AJ865" s="4"/>
      <c r="AK865" s="4"/>
    </row>
    <row r="866" spans="1:37" x14ac:dyDescent="0.2">
      <c r="A866" s="6" t="s">
        <v>372</v>
      </c>
      <c r="B866" s="7" t="e">
        <f>VLOOKUP(Table36[[#This Row],[Full Name]], [1]!all_people5[#Data], 53, 0)</f>
        <v>#N/A</v>
      </c>
      <c r="C866" s="8" t="s">
        <v>373</v>
      </c>
      <c r="D866" s="8" t="s">
        <v>374</v>
      </c>
      <c r="E866" s="8" t="s">
        <v>375</v>
      </c>
      <c r="F866" s="8" t="s">
        <v>64</v>
      </c>
      <c r="G866" s="8"/>
      <c r="H866" s="8"/>
      <c r="I866" s="7"/>
      <c r="J866" s="8" t="s">
        <v>9879</v>
      </c>
      <c r="K866" s="8" t="str">
        <f>VLOOKUP(Table36[[#This Row],[Works for Corrected Majority]],[1]!Table1[#Data],2,0)</f>
        <v>583272290</v>
      </c>
      <c r="L866" s="8" t="s">
        <v>9879</v>
      </c>
      <c r="M866" s="7" t="str">
        <f>VLOOKUP(Table36[[#This Row],[Works for Group -OLD]], [1]!all_groups[#All], 2, 0)</f>
        <v>583272290</v>
      </c>
      <c r="N866" s="6" t="s">
        <v>63</v>
      </c>
      <c r="O866" s="6" t="s">
        <v>62</v>
      </c>
      <c r="P866" s="6" t="s">
        <v>69</v>
      </c>
      <c r="Q866" s="7"/>
      <c r="R866" s="9" t="s">
        <v>9975</v>
      </c>
      <c r="S866" s="9" t="s">
        <v>9881</v>
      </c>
      <c r="T866" s="9" t="s">
        <v>8512</v>
      </c>
      <c r="U866" s="9" t="s">
        <v>8544</v>
      </c>
      <c r="V866" s="9" t="s">
        <v>8501</v>
      </c>
      <c r="W866" s="4"/>
      <c r="AI866" s="4"/>
      <c r="AJ866" s="4"/>
      <c r="AK866" s="4"/>
    </row>
    <row r="867" spans="1:37" x14ac:dyDescent="0.2">
      <c r="A867" s="6" t="s">
        <v>366</v>
      </c>
      <c r="B867" s="7" t="e">
        <f>VLOOKUP(Table36[[#This Row],[Full Name]], [1]!all_people5[#Data], 53, 0)</f>
        <v>#N/A</v>
      </c>
      <c r="C867" s="8" t="s">
        <v>367</v>
      </c>
      <c r="D867" s="8" t="s">
        <v>368</v>
      </c>
      <c r="E867" s="8" t="s">
        <v>369</v>
      </c>
      <c r="F867" s="8" t="s">
        <v>64</v>
      </c>
      <c r="G867" s="8"/>
      <c r="H867" s="8"/>
      <c r="I867" s="7"/>
      <c r="J867" s="8" t="s">
        <v>9879</v>
      </c>
      <c r="K867" s="8" t="str">
        <f>VLOOKUP(Table36[[#This Row],[Works for Corrected Majority]],[1]!Table1[#Data],2,0)</f>
        <v>583272290</v>
      </c>
      <c r="L867" s="8" t="s">
        <v>9879</v>
      </c>
      <c r="M867" s="7" t="str">
        <f>VLOOKUP(Table36[[#This Row],[Works for Group -OLD]], [1]!all_groups[#All], 2, 0)</f>
        <v>583272290</v>
      </c>
      <c r="N867" s="6" t="s">
        <v>63</v>
      </c>
      <c r="O867" s="6" t="s">
        <v>62</v>
      </c>
      <c r="P867" s="6" t="s">
        <v>69</v>
      </c>
      <c r="Q867" s="7"/>
      <c r="R867" s="9" t="s">
        <v>9976</v>
      </c>
      <c r="S867" s="9" t="s">
        <v>9881</v>
      </c>
      <c r="T867" s="9" t="s">
        <v>8512</v>
      </c>
      <c r="U867" s="9" t="s">
        <v>8546</v>
      </c>
      <c r="V867" s="9" t="s">
        <v>8501</v>
      </c>
      <c r="W867" s="4"/>
      <c r="AI867" s="4"/>
      <c r="AJ867" s="4"/>
      <c r="AK867" s="4"/>
    </row>
    <row r="868" spans="1:37" x14ac:dyDescent="0.2">
      <c r="A868" s="6" t="s">
        <v>360</v>
      </c>
      <c r="B868" s="7" t="e">
        <f>VLOOKUP(Table36[[#This Row],[Full Name]], [1]!all_people5[#Data], 53, 0)</f>
        <v>#N/A</v>
      </c>
      <c r="C868" s="8" t="s">
        <v>361</v>
      </c>
      <c r="D868" s="8" t="s">
        <v>362</v>
      </c>
      <c r="E868" s="8" t="s">
        <v>363</v>
      </c>
      <c r="F868" s="8" t="s">
        <v>64</v>
      </c>
      <c r="G868" s="8"/>
      <c r="H868" s="8"/>
      <c r="I868" s="7"/>
      <c r="J868" s="8" t="s">
        <v>9879</v>
      </c>
      <c r="K868" s="8" t="str">
        <f>VLOOKUP(Table36[[#This Row],[Works for Corrected Majority]],[1]!Table1[#Data],2,0)</f>
        <v>583272290</v>
      </c>
      <c r="L868" s="8" t="s">
        <v>9879</v>
      </c>
      <c r="M868" s="7" t="str">
        <f>VLOOKUP(Table36[[#This Row],[Works for Group -OLD]], [1]!all_groups[#All], 2, 0)</f>
        <v>583272290</v>
      </c>
      <c r="N868" s="6" t="s">
        <v>63</v>
      </c>
      <c r="O868" s="6" t="s">
        <v>62</v>
      </c>
      <c r="P868" s="6" t="s">
        <v>69</v>
      </c>
      <c r="Q868" s="7"/>
      <c r="R868" s="9" t="s">
        <v>9977</v>
      </c>
      <c r="S868" s="9" t="s">
        <v>9881</v>
      </c>
      <c r="T868" s="9" t="s">
        <v>8512</v>
      </c>
      <c r="U868" s="9" t="s">
        <v>9655</v>
      </c>
      <c r="V868" s="9" t="s">
        <v>8501</v>
      </c>
      <c r="W868" s="4"/>
      <c r="AI868" s="4"/>
      <c r="AJ868" s="4"/>
      <c r="AK868" s="4"/>
    </row>
    <row r="869" spans="1:37" x14ac:dyDescent="0.2">
      <c r="A869" s="6" t="s">
        <v>354</v>
      </c>
      <c r="B869" s="7" t="e">
        <f>VLOOKUP(Table36[[#This Row],[Full Name]], [1]!all_people5[#Data], 53, 0)</f>
        <v>#N/A</v>
      </c>
      <c r="C869" s="8" t="s">
        <v>355</v>
      </c>
      <c r="D869" s="8" t="s">
        <v>356</v>
      </c>
      <c r="E869" s="8" t="s">
        <v>357</v>
      </c>
      <c r="F869" s="8" t="s">
        <v>64</v>
      </c>
      <c r="G869" s="8"/>
      <c r="H869" s="8"/>
      <c r="I869" s="7"/>
      <c r="J869" s="8" t="s">
        <v>9879</v>
      </c>
      <c r="K869" s="8" t="str">
        <f>VLOOKUP(Table36[[#This Row],[Works for Corrected Majority]],[1]!Table1[#Data],2,0)</f>
        <v>583272290</v>
      </c>
      <c r="L869" s="8" t="s">
        <v>9879</v>
      </c>
      <c r="M869" s="7" t="str">
        <f>VLOOKUP(Table36[[#This Row],[Works for Group -OLD]], [1]!all_groups[#All], 2, 0)</f>
        <v>583272290</v>
      </c>
      <c r="N869" s="6" t="s">
        <v>63</v>
      </c>
      <c r="O869" s="6" t="s">
        <v>62</v>
      </c>
      <c r="P869" s="6" t="s">
        <v>69</v>
      </c>
      <c r="Q869" s="7"/>
      <c r="R869" s="9" t="s">
        <v>9978</v>
      </c>
      <c r="S869" s="9" t="s">
        <v>9881</v>
      </c>
      <c r="T869" s="9" t="s">
        <v>8512</v>
      </c>
      <c r="U869" s="9" t="s">
        <v>9372</v>
      </c>
      <c r="V869" s="9" t="s">
        <v>8501</v>
      </c>
      <c r="W869" s="4"/>
      <c r="AI869" s="4"/>
      <c r="AJ869" s="4"/>
      <c r="AK869" s="4"/>
    </row>
    <row r="870" spans="1:37" x14ac:dyDescent="0.2">
      <c r="A870" s="6" t="s">
        <v>5860</v>
      </c>
      <c r="B870" s="7" t="str">
        <f>VLOOKUP(Table36[[#This Row],[Full Name]], [1]!all_people5[#Data], 53, 0)</f>
        <v>Byron-schneider</v>
      </c>
      <c r="C870" s="8" t="s">
        <v>5861</v>
      </c>
      <c r="D870" s="8" t="s">
        <v>5862</v>
      </c>
      <c r="E870" s="8" t="s">
        <v>350</v>
      </c>
      <c r="F870" s="8" t="s">
        <v>64</v>
      </c>
      <c r="G870" s="8"/>
      <c r="H870" s="8"/>
      <c r="I870" s="7"/>
      <c r="J870" s="8" t="s">
        <v>346</v>
      </c>
      <c r="K870" s="8" t="str">
        <f>VLOOKUP(Table36[[#This Row],[Works for Corrected Majority]],[1]!Table1[#Data],2,0)</f>
        <v>476549350</v>
      </c>
      <c r="L870" s="8" t="s">
        <v>346</v>
      </c>
      <c r="M870" s="7" t="str">
        <f>VLOOKUP(Table36[[#This Row],[Works for Group -OLD]], [1]!all_groups[#All], 2, 0)</f>
        <v>476549350</v>
      </c>
      <c r="N870" s="6" t="s">
        <v>63</v>
      </c>
      <c r="O870" s="6" t="s">
        <v>62</v>
      </c>
      <c r="P870" s="6" t="s">
        <v>69</v>
      </c>
      <c r="Q870" s="7"/>
      <c r="R870" s="9" t="s">
        <v>9979</v>
      </c>
      <c r="S870" s="9" t="s">
        <v>9980</v>
      </c>
      <c r="T870" s="9" t="s">
        <v>8512</v>
      </c>
      <c r="U870" s="9" t="s">
        <v>8578</v>
      </c>
      <c r="V870" s="9" t="s">
        <v>8501</v>
      </c>
      <c r="W870" s="4"/>
      <c r="AI870" s="4"/>
      <c r="AJ870" s="4"/>
      <c r="AK870" s="4"/>
    </row>
    <row r="871" spans="1:37" x14ac:dyDescent="0.2">
      <c r="A871" s="6" t="s">
        <v>4823</v>
      </c>
      <c r="B871" s="7" t="str">
        <f>VLOOKUP(Table36[[#This Row],[Full Name]], [1]!all_people5[#Data], 53, 0)</f>
        <v>Heimroth</v>
      </c>
      <c r="C871" s="8" t="s">
        <v>4824</v>
      </c>
      <c r="D871" s="8" t="s">
        <v>4825</v>
      </c>
      <c r="E871" s="8" t="s">
        <v>4826</v>
      </c>
      <c r="F871" s="8" t="s">
        <v>64</v>
      </c>
      <c r="G871" s="8"/>
      <c r="H871" s="8"/>
      <c r="I871" s="7"/>
      <c r="J871" s="8" t="s">
        <v>346</v>
      </c>
      <c r="K871" s="8" t="str">
        <f>VLOOKUP(Table36[[#This Row],[Works for Corrected Majority]],[1]!Table1[#Data],2,0)</f>
        <v>476549350</v>
      </c>
      <c r="L871" s="8" t="s">
        <v>346</v>
      </c>
      <c r="M871" s="7" t="str">
        <f>VLOOKUP(Table36[[#This Row],[Works for Group -OLD]], [1]!all_groups[#All], 2, 0)</f>
        <v>476549350</v>
      </c>
      <c r="N871" s="6" t="s">
        <v>63</v>
      </c>
      <c r="O871" s="6" t="s">
        <v>62</v>
      </c>
      <c r="P871" s="6" t="s">
        <v>69</v>
      </c>
      <c r="Q871" s="7"/>
      <c r="R871" s="9" t="s">
        <v>9981</v>
      </c>
      <c r="S871" s="9" t="s">
        <v>9980</v>
      </c>
      <c r="T871" s="9" t="s">
        <v>8512</v>
      </c>
      <c r="U871" s="9" t="s">
        <v>9982</v>
      </c>
      <c r="V871" s="9" t="s">
        <v>8501</v>
      </c>
      <c r="W871" s="4"/>
      <c r="AI871" s="4"/>
      <c r="AJ871" s="4"/>
      <c r="AK871" s="4"/>
    </row>
    <row r="872" spans="1:37" x14ac:dyDescent="0.2">
      <c r="A872" s="6" t="s">
        <v>5839</v>
      </c>
      <c r="B872" s="7" t="str">
        <f>VLOOKUP(Table36[[#This Row],[Full Name]], [1]!all_people5[#Data], 53, 0)</f>
        <v>Requate</v>
      </c>
      <c r="C872" s="8" t="s">
        <v>5840</v>
      </c>
      <c r="D872" s="8" t="s">
        <v>5841</v>
      </c>
      <c r="E872" s="8" t="s">
        <v>350</v>
      </c>
      <c r="F872" s="8" t="s">
        <v>64</v>
      </c>
      <c r="G872" s="8"/>
      <c r="H872" s="8"/>
      <c r="I872" s="7"/>
      <c r="J872" s="8" t="s">
        <v>346</v>
      </c>
      <c r="K872" s="8" t="str">
        <f>VLOOKUP(Table36[[#This Row],[Works for Corrected Majority]],[1]!Table1[#Data],2,0)</f>
        <v>476549350</v>
      </c>
      <c r="L872" s="8" t="s">
        <v>346</v>
      </c>
      <c r="M872" s="7" t="str">
        <f>VLOOKUP(Table36[[#This Row],[Works for Group -OLD]], [1]!all_groups[#All], 2, 0)</f>
        <v>476549350</v>
      </c>
      <c r="N872" s="6" t="s">
        <v>63</v>
      </c>
      <c r="O872" s="6" t="s">
        <v>62</v>
      </c>
      <c r="P872" s="6" t="s">
        <v>69</v>
      </c>
      <c r="Q872" s="7"/>
      <c r="R872" s="9" t="s">
        <v>9983</v>
      </c>
      <c r="S872" s="9" t="s">
        <v>9980</v>
      </c>
      <c r="T872" s="9" t="s">
        <v>8512</v>
      </c>
      <c r="U872" s="9" t="s">
        <v>8578</v>
      </c>
      <c r="V872" s="9" t="s">
        <v>8501</v>
      </c>
      <c r="W872" s="4"/>
      <c r="AI872" s="4"/>
      <c r="AJ872" s="4"/>
      <c r="AK872" s="4"/>
    </row>
    <row r="873" spans="1:37" x14ac:dyDescent="0.2">
      <c r="A873" s="6" t="s">
        <v>3697</v>
      </c>
      <c r="B873" s="7" t="str">
        <f>VLOOKUP(Table36[[#This Row],[Full Name]], [1]!all_people5[#Data], 53, 0)</f>
        <v>King</v>
      </c>
      <c r="C873" s="8" t="s">
        <v>3698</v>
      </c>
      <c r="D873" s="8" t="s">
        <v>3699</v>
      </c>
      <c r="E873" s="8" t="s">
        <v>135</v>
      </c>
      <c r="F873" s="8" t="s">
        <v>64</v>
      </c>
      <c r="G873" s="8"/>
      <c r="H873" s="8"/>
      <c r="I873" s="7"/>
      <c r="J873" s="8" t="s">
        <v>346</v>
      </c>
      <c r="K873" s="8" t="str">
        <f>VLOOKUP(Table36[[#This Row],[Works for Corrected Majority]],[1]!Table1[#Data],2,0)</f>
        <v>476549350</v>
      </c>
      <c r="L873" s="8" t="s">
        <v>346</v>
      </c>
      <c r="M873" s="7" t="str">
        <f>VLOOKUP(Table36[[#This Row],[Works for Group -OLD]], [1]!all_groups[#All], 2, 0)</f>
        <v>476549350</v>
      </c>
      <c r="N873" s="6" t="s">
        <v>63</v>
      </c>
      <c r="O873" s="6" t="s">
        <v>62</v>
      </c>
      <c r="P873" s="6" t="s">
        <v>69</v>
      </c>
      <c r="Q873" s="7"/>
      <c r="R873" s="9" t="s">
        <v>9984</v>
      </c>
      <c r="S873" s="9" t="s">
        <v>9980</v>
      </c>
      <c r="T873" s="9" t="s">
        <v>8512</v>
      </c>
      <c r="U873" s="9" t="s">
        <v>8625</v>
      </c>
      <c r="V873" s="9" t="s">
        <v>8501</v>
      </c>
      <c r="W873" s="4"/>
      <c r="AI873" s="4"/>
      <c r="AJ873" s="4"/>
      <c r="AK873" s="4"/>
    </row>
    <row r="874" spans="1:37" x14ac:dyDescent="0.2">
      <c r="A874" s="6" t="s">
        <v>5809</v>
      </c>
      <c r="B874" s="7" t="str">
        <f>VLOOKUP(Table36[[#This Row],[Full Name]], [1]!all_people5[#Data], 53, 0)</f>
        <v>Grenci</v>
      </c>
      <c r="C874" s="8" t="s">
        <v>5810</v>
      </c>
      <c r="D874" s="8" t="s">
        <v>5811</v>
      </c>
      <c r="E874" s="8" t="s">
        <v>135</v>
      </c>
      <c r="F874" s="8" t="s">
        <v>64</v>
      </c>
      <c r="G874" s="8"/>
      <c r="H874" s="8"/>
      <c r="I874" s="7"/>
      <c r="J874" s="8" t="s">
        <v>346</v>
      </c>
      <c r="K874" s="8" t="str">
        <f>VLOOKUP(Table36[[#This Row],[Works for Corrected Majority]],[1]!Table1[#Data],2,0)</f>
        <v>476549350</v>
      </c>
      <c r="L874" s="8" t="s">
        <v>346</v>
      </c>
      <c r="M874" s="7" t="str">
        <f>VLOOKUP(Table36[[#This Row],[Works for Group -OLD]], [1]!all_groups[#All], 2, 0)</f>
        <v>476549350</v>
      </c>
      <c r="N874" s="6" t="s">
        <v>63</v>
      </c>
      <c r="O874" s="6" t="s">
        <v>62</v>
      </c>
      <c r="P874" s="6" t="s">
        <v>69</v>
      </c>
      <c r="Q874" s="7"/>
      <c r="R874" s="9" t="s">
        <v>9985</v>
      </c>
      <c r="S874" s="9" t="s">
        <v>9980</v>
      </c>
      <c r="T874" s="9" t="s">
        <v>8512</v>
      </c>
      <c r="U874" s="9" t="s">
        <v>8625</v>
      </c>
      <c r="V874" s="9" t="s">
        <v>8501</v>
      </c>
      <c r="W874" s="4"/>
      <c r="AI874" s="4"/>
      <c r="AJ874" s="4"/>
      <c r="AK874" s="4"/>
    </row>
    <row r="875" spans="1:37" x14ac:dyDescent="0.2">
      <c r="A875" s="6" t="s">
        <v>5798</v>
      </c>
      <c r="B875" s="7" t="str">
        <f>VLOOKUP(Table36[[#This Row],[Full Name]], [1]!all_people5[#Data], 53, 0)</f>
        <v>Sack</v>
      </c>
      <c r="C875" s="8" t="s">
        <v>5799</v>
      </c>
      <c r="D875" s="8" t="s">
        <v>5800</v>
      </c>
      <c r="E875" s="8" t="s">
        <v>5801</v>
      </c>
      <c r="F875" s="8" t="s">
        <v>64</v>
      </c>
      <c r="G875" s="8"/>
      <c r="H875" s="8"/>
      <c r="I875" s="7"/>
      <c r="J875" s="8" t="s">
        <v>346</v>
      </c>
      <c r="K875" s="8" t="str">
        <f>VLOOKUP(Table36[[#This Row],[Works for Corrected Majority]],[1]!Table1[#Data],2,0)</f>
        <v>476549350</v>
      </c>
      <c r="L875" s="8" t="s">
        <v>346</v>
      </c>
      <c r="M875" s="7" t="str">
        <f>VLOOKUP(Table36[[#This Row],[Works for Group -OLD]], [1]!all_groups[#All], 2, 0)</f>
        <v>476549350</v>
      </c>
      <c r="N875" s="6" t="s">
        <v>63</v>
      </c>
      <c r="O875" s="6" t="s">
        <v>62</v>
      </c>
      <c r="P875" s="6" t="s">
        <v>69</v>
      </c>
      <c r="Q875" s="7"/>
      <c r="R875" s="9" t="s">
        <v>9986</v>
      </c>
      <c r="S875" s="9" t="s">
        <v>9980</v>
      </c>
      <c r="T875" s="9" t="s">
        <v>8512</v>
      </c>
      <c r="U875" s="9" t="s">
        <v>9987</v>
      </c>
      <c r="V875" s="9" t="s">
        <v>8501</v>
      </c>
      <c r="W875" s="4"/>
      <c r="AI875" s="4"/>
      <c r="AJ875" s="4"/>
      <c r="AK875" s="4"/>
    </row>
    <row r="876" spans="1:37" x14ac:dyDescent="0.2">
      <c r="A876" s="6" t="s">
        <v>6102</v>
      </c>
      <c r="B876" s="7" t="str">
        <f>VLOOKUP(Table36[[#This Row],[Full Name]], [1]!all_people5[#Data], 53, 0)</f>
        <v>Glazer</v>
      </c>
      <c r="C876" s="8" t="s">
        <v>6103</v>
      </c>
      <c r="D876" s="8" t="s">
        <v>6104</v>
      </c>
      <c r="E876" s="8" t="s">
        <v>6105</v>
      </c>
      <c r="F876" s="8" t="s">
        <v>64</v>
      </c>
      <c r="G876" s="8"/>
      <c r="H876" s="8"/>
      <c r="I876" s="7"/>
      <c r="J876" s="8" t="s">
        <v>346</v>
      </c>
      <c r="K876" s="8" t="str">
        <f>VLOOKUP(Table36[[#This Row],[Works for Corrected Majority]],[1]!Table1[#Data],2,0)</f>
        <v>476549350</v>
      </c>
      <c r="L876" s="8" t="s">
        <v>346</v>
      </c>
      <c r="M876" s="7" t="str">
        <f>VLOOKUP(Table36[[#This Row],[Works for Group -OLD]], [1]!all_groups[#All], 2, 0)</f>
        <v>476549350</v>
      </c>
      <c r="N876" s="6" t="s">
        <v>63</v>
      </c>
      <c r="O876" s="6" t="s">
        <v>62</v>
      </c>
      <c r="P876" s="6" t="s">
        <v>69</v>
      </c>
      <c r="Q876" s="7"/>
      <c r="R876" s="9" t="s">
        <v>9988</v>
      </c>
      <c r="S876" s="9" t="s">
        <v>9980</v>
      </c>
      <c r="T876" s="9" t="s">
        <v>8512</v>
      </c>
      <c r="U876" s="9" t="s">
        <v>9989</v>
      </c>
      <c r="V876" s="9" t="s">
        <v>8501</v>
      </c>
      <c r="W876" s="4"/>
      <c r="AI876" s="4"/>
      <c r="AJ876" s="4"/>
      <c r="AK876" s="4"/>
    </row>
    <row r="877" spans="1:37" x14ac:dyDescent="0.2">
      <c r="A877" s="6" t="s">
        <v>5794</v>
      </c>
      <c r="B877" s="7" t="str">
        <f>VLOOKUP(Table36[[#This Row],[Full Name]], [1]!all_people5[#Data], 53, 0)</f>
        <v>Ostrander</v>
      </c>
      <c r="C877" s="8" t="s">
        <v>2553</v>
      </c>
      <c r="D877" s="8" t="s">
        <v>5795</v>
      </c>
      <c r="E877" s="8" t="s">
        <v>4826</v>
      </c>
      <c r="F877" s="8" t="s">
        <v>64</v>
      </c>
      <c r="G877" s="8"/>
      <c r="H877" s="8"/>
      <c r="I877" s="7"/>
      <c r="J877" s="8" t="s">
        <v>346</v>
      </c>
      <c r="K877" s="8" t="str">
        <f>VLOOKUP(Table36[[#This Row],[Works for Corrected Majority]],[1]!Table1[#Data],2,0)</f>
        <v>476549350</v>
      </c>
      <c r="L877" s="8" t="s">
        <v>346</v>
      </c>
      <c r="M877" s="7" t="str">
        <f>VLOOKUP(Table36[[#This Row],[Works for Group -OLD]], [1]!all_groups[#All], 2, 0)</f>
        <v>476549350</v>
      </c>
      <c r="N877" s="6" t="s">
        <v>63</v>
      </c>
      <c r="O877" s="6" t="s">
        <v>62</v>
      </c>
      <c r="P877" s="6" t="s">
        <v>69</v>
      </c>
      <c r="Q877" s="7"/>
      <c r="R877" s="9" t="s">
        <v>9990</v>
      </c>
      <c r="S877" s="9" t="s">
        <v>9980</v>
      </c>
      <c r="T877" s="9" t="s">
        <v>8512</v>
      </c>
      <c r="U877" s="9" t="s">
        <v>9982</v>
      </c>
      <c r="V877" s="9" t="s">
        <v>8501</v>
      </c>
      <c r="W877" s="4"/>
      <c r="AI877" s="4"/>
      <c r="AJ877" s="4"/>
      <c r="AK877" s="4"/>
    </row>
    <row r="878" spans="1:37" x14ac:dyDescent="0.2">
      <c r="A878" s="6" t="s">
        <v>5684</v>
      </c>
      <c r="B878" s="7" t="str">
        <f>VLOOKUP(Table36[[#This Row],[Full Name]], [1]!all_people5[#Data], 53, 0)</f>
        <v>Ryan</v>
      </c>
      <c r="C878" s="8" t="s">
        <v>3241</v>
      </c>
      <c r="D878" s="8" t="s">
        <v>5685</v>
      </c>
      <c r="E878" s="8" t="s">
        <v>5686</v>
      </c>
      <c r="F878" s="8" t="s">
        <v>64</v>
      </c>
      <c r="G878" s="8"/>
      <c r="H878" s="8"/>
      <c r="I878" s="7"/>
      <c r="J878" s="8" t="s">
        <v>346</v>
      </c>
      <c r="K878" s="8" t="str">
        <f>VLOOKUP(Table36[[#This Row],[Works for Corrected Majority]],[1]!Table1[#Data],2,0)</f>
        <v>476549350</v>
      </c>
      <c r="L878" s="8" t="s">
        <v>346</v>
      </c>
      <c r="M878" s="7" t="str">
        <f>VLOOKUP(Table36[[#This Row],[Works for Group -OLD]], [1]!all_groups[#All], 2, 0)</f>
        <v>476549350</v>
      </c>
      <c r="N878" s="6" t="s">
        <v>63</v>
      </c>
      <c r="O878" s="6" t="s">
        <v>62</v>
      </c>
      <c r="P878" s="6" t="s">
        <v>69</v>
      </c>
      <c r="Q878" s="7"/>
      <c r="R878" s="9" t="s">
        <v>9991</v>
      </c>
      <c r="S878" s="9" t="s">
        <v>9980</v>
      </c>
      <c r="T878" s="9" t="s">
        <v>8512</v>
      </c>
      <c r="U878" s="9" t="s">
        <v>9754</v>
      </c>
      <c r="V878" s="9" t="s">
        <v>8501</v>
      </c>
      <c r="W878" s="4"/>
      <c r="AI878" s="4"/>
      <c r="AJ878" s="4"/>
      <c r="AK878" s="4"/>
    </row>
    <row r="879" spans="1:37" x14ac:dyDescent="0.2">
      <c r="A879" s="6" t="s">
        <v>347</v>
      </c>
      <c r="B879" s="7" t="e">
        <f>VLOOKUP(Table36[[#This Row],[Full Name]], [1]!all_people5[#Data], 53, 0)</f>
        <v>#N/A</v>
      </c>
      <c r="C879" s="8" t="s">
        <v>348</v>
      </c>
      <c r="D879" s="8" t="s">
        <v>349</v>
      </c>
      <c r="E879" s="8" t="s">
        <v>350</v>
      </c>
      <c r="F879" s="8" t="s">
        <v>64</v>
      </c>
      <c r="G879" s="8"/>
      <c r="H879" s="8"/>
      <c r="I879" s="7"/>
      <c r="J879" s="8" t="s">
        <v>346</v>
      </c>
      <c r="K879" s="8" t="str">
        <f>VLOOKUP(Table36[[#This Row],[Works for Corrected Majority]],[1]!Table1[#Data],2,0)</f>
        <v>476549350</v>
      </c>
      <c r="L879" s="8" t="s">
        <v>346</v>
      </c>
      <c r="M879" s="7" t="str">
        <f>VLOOKUP(Table36[[#This Row],[Works for Group -OLD]], [1]!all_groups[#All], 2, 0)</f>
        <v>476549350</v>
      </c>
      <c r="N879" s="6" t="s">
        <v>63</v>
      </c>
      <c r="O879" s="6" t="s">
        <v>62</v>
      </c>
      <c r="P879" s="6" t="s">
        <v>69</v>
      </c>
      <c r="Q879" s="7"/>
      <c r="R879" s="9" t="s">
        <v>9992</v>
      </c>
      <c r="S879" s="9" t="s">
        <v>9980</v>
      </c>
      <c r="T879" s="9" t="s">
        <v>8512</v>
      </c>
      <c r="U879" s="9" t="s">
        <v>8578</v>
      </c>
      <c r="V879" s="9" t="s">
        <v>8501</v>
      </c>
      <c r="W879" s="4"/>
      <c r="AI879" s="4"/>
      <c r="AJ879" s="4"/>
      <c r="AK879" s="4"/>
    </row>
    <row r="880" spans="1:37" x14ac:dyDescent="0.2">
      <c r="A880" s="6" t="s">
        <v>2441</v>
      </c>
      <c r="B880" s="7" t="str">
        <f>VLOOKUP(Table36[[#This Row],[Full Name]], [1]!all_people5[#Data], 53, 0)</f>
        <v>Reisman</v>
      </c>
      <c r="C880" s="8" t="s">
        <v>2442</v>
      </c>
      <c r="D880" s="8" t="s">
        <v>2443</v>
      </c>
      <c r="E880" s="8" t="s">
        <v>288</v>
      </c>
      <c r="F880" s="8" t="s">
        <v>64</v>
      </c>
      <c r="G880" s="8"/>
      <c r="H880" s="8"/>
      <c r="I880" s="7"/>
      <c r="J880" s="8" t="s">
        <v>284</v>
      </c>
      <c r="K880" s="8" t="str">
        <f>VLOOKUP(Table36[[#This Row],[Works for Corrected Majority]],[1]!Table1[#Data],2,0)</f>
        <v>476549354</v>
      </c>
      <c r="L880" s="8" t="s">
        <v>284</v>
      </c>
      <c r="M880" s="7" t="str">
        <f>VLOOKUP(Table36[[#This Row],[Works for Group -OLD]], [1]!all_groups[#All], 2, 0)</f>
        <v>476549354</v>
      </c>
      <c r="N880" s="6" t="s">
        <v>63</v>
      </c>
      <c r="O880" s="6" t="s">
        <v>62</v>
      </c>
      <c r="P880" s="6" t="s">
        <v>69</v>
      </c>
      <c r="Q880" s="7"/>
      <c r="R880" s="9" t="s">
        <v>9993</v>
      </c>
      <c r="S880" s="9" t="s">
        <v>9994</v>
      </c>
      <c r="T880" s="9" t="s">
        <v>8512</v>
      </c>
      <c r="U880" s="9" t="s">
        <v>9995</v>
      </c>
      <c r="V880" s="9" t="s">
        <v>8501</v>
      </c>
      <c r="W880" s="4"/>
      <c r="AI880" s="4"/>
      <c r="AJ880" s="4"/>
      <c r="AK880" s="4"/>
    </row>
    <row r="881" spans="1:37" x14ac:dyDescent="0.2">
      <c r="A881" s="6" t="s">
        <v>6651</v>
      </c>
      <c r="B881" s="7" t="str">
        <f>VLOOKUP(Table36[[#This Row],[Full Name]], [1]!all_people5[#Data], 53, 0)</f>
        <v>Saddler</v>
      </c>
      <c r="C881" s="8" t="s">
        <v>6652</v>
      </c>
      <c r="D881" s="8" t="s">
        <v>6653</v>
      </c>
      <c r="E881" s="8" t="s">
        <v>288</v>
      </c>
      <c r="F881" s="8" t="s">
        <v>64</v>
      </c>
      <c r="G881" s="8"/>
      <c r="H881" s="8"/>
      <c r="I881" s="7"/>
      <c r="J881" s="8" t="s">
        <v>284</v>
      </c>
      <c r="K881" s="8" t="str">
        <f>VLOOKUP(Table36[[#This Row],[Works for Corrected Majority]],[1]!Table1[#Data],2,0)</f>
        <v>476549354</v>
      </c>
      <c r="L881" s="8" t="s">
        <v>284</v>
      </c>
      <c r="M881" s="7" t="str">
        <f>VLOOKUP(Table36[[#This Row],[Works for Group -OLD]], [1]!all_groups[#All], 2, 0)</f>
        <v>476549354</v>
      </c>
      <c r="N881" s="6" t="s">
        <v>63</v>
      </c>
      <c r="O881" s="6" t="s">
        <v>62</v>
      </c>
      <c r="P881" s="6" t="s">
        <v>69</v>
      </c>
      <c r="Q881" s="7"/>
      <c r="R881" s="9" t="s">
        <v>9996</v>
      </c>
      <c r="S881" s="9" t="s">
        <v>9994</v>
      </c>
      <c r="T881" s="9" t="s">
        <v>8512</v>
      </c>
      <c r="U881" s="9" t="s">
        <v>9995</v>
      </c>
      <c r="V881" s="9" t="s">
        <v>8501</v>
      </c>
      <c r="W881" s="4"/>
      <c r="AI881" s="4"/>
      <c r="AJ881" s="4"/>
      <c r="AK881" s="4"/>
    </row>
    <row r="882" spans="1:37" x14ac:dyDescent="0.2">
      <c r="A882" s="6" t="s">
        <v>341</v>
      </c>
      <c r="B882" s="7" t="e">
        <f>VLOOKUP(Table36[[#This Row],[Full Name]], [1]!all_people5[#Data], 53, 0)</f>
        <v>#N/A</v>
      </c>
      <c r="C882" s="8" t="s">
        <v>342</v>
      </c>
      <c r="D882" s="8" t="s">
        <v>343</v>
      </c>
      <c r="E882" s="8" t="s">
        <v>288</v>
      </c>
      <c r="F882" s="8" t="s">
        <v>64</v>
      </c>
      <c r="G882" s="8"/>
      <c r="H882" s="8"/>
      <c r="I882" s="7"/>
      <c r="J882" s="8" t="s">
        <v>284</v>
      </c>
      <c r="K882" s="8" t="str">
        <f>VLOOKUP(Table36[[#This Row],[Works for Corrected Majority]],[1]!Table1[#Data],2,0)</f>
        <v>476549354</v>
      </c>
      <c r="L882" s="8" t="s">
        <v>284</v>
      </c>
      <c r="M882" s="7" t="str">
        <f>VLOOKUP(Table36[[#This Row],[Works for Group -OLD]], [1]!all_groups[#All], 2, 0)</f>
        <v>476549354</v>
      </c>
      <c r="N882" s="6" t="s">
        <v>63</v>
      </c>
      <c r="O882" s="6" t="s">
        <v>62</v>
      </c>
      <c r="P882" s="6" t="s">
        <v>69</v>
      </c>
      <c r="Q882" s="7"/>
      <c r="R882" s="9" t="s">
        <v>9997</v>
      </c>
      <c r="S882" s="9" t="s">
        <v>9994</v>
      </c>
      <c r="T882" s="9" t="s">
        <v>8512</v>
      </c>
      <c r="U882" s="9" t="s">
        <v>9995</v>
      </c>
      <c r="V882" s="9" t="s">
        <v>8501</v>
      </c>
      <c r="W882" s="4"/>
      <c r="AI882" s="4"/>
      <c r="AJ882" s="4"/>
      <c r="AK882" s="4"/>
    </row>
    <row r="883" spans="1:37" x14ac:dyDescent="0.2">
      <c r="A883" s="6" t="s">
        <v>336</v>
      </c>
      <c r="B883" s="7" t="e">
        <f>VLOOKUP(Table36[[#This Row],[Full Name]], [1]!all_people5[#Data], 53, 0)</f>
        <v>#N/A</v>
      </c>
      <c r="C883" s="8" t="s">
        <v>337</v>
      </c>
      <c r="D883" s="8" t="s">
        <v>338</v>
      </c>
      <c r="E883" s="8" t="s">
        <v>288</v>
      </c>
      <c r="F883" s="8" t="s">
        <v>64</v>
      </c>
      <c r="G883" s="8"/>
      <c r="H883" s="8"/>
      <c r="I883" s="7"/>
      <c r="J883" s="8" t="s">
        <v>284</v>
      </c>
      <c r="K883" s="8" t="str">
        <f>VLOOKUP(Table36[[#This Row],[Works for Corrected Majority]],[1]!Table1[#Data],2,0)</f>
        <v>476549354</v>
      </c>
      <c r="L883" s="8" t="s">
        <v>284</v>
      </c>
      <c r="M883" s="7" t="str">
        <f>VLOOKUP(Table36[[#This Row],[Works for Group -OLD]], [1]!all_groups[#All], 2, 0)</f>
        <v>476549354</v>
      </c>
      <c r="N883" s="6" t="s">
        <v>63</v>
      </c>
      <c r="O883" s="6" t="s">
        <v>62</v>
      </c>
      <c r="P883" s="6" t="s">
        <v>69</v>
      </c>
      <c r="Q883" s="7"/>
      <c r="R883" s="9" t="s">
        <v>9998</v>
      </c>
      <c r="S883" s="9" t="s">
        <v>9994</v>
      </c>
      <c r="T883" s="9" t="s">
        <v>8512</v>
      </c>
      <c r="U883" s="9" t="s">
        <v>9995</v>
      </c>
      <c r="V883" s="9" t="s">
        <v>8501</v>
      </c>
      <c r="W883" s="4"/>
      <c r="AI883" s="4"/>
      <c r="AJ883" s="4"/>
      <c r="AK883" s="4"/>
    </row>
    <row r="884" spans="1:37" x14ac:dyDescent="0.2">
      <c r="A884" s="6" t="s">
        <v>331</v>
      </c>
      <c r="B884" s="7" t="e">
        <f>VLOOKUP(Table36[[#This Row],[Full Name]], [1]!all_people5[#Data], 53, 0)</f>
        <v>#N/A</v>
      </c>
      <c r="C884" s="8" t="s">
        <v>332</v>
      </c>
      <c r="D884" s="8" t="s">
        <v>333</v>
      </c>
      <c r="E884" s="8" t="s">
        <v>288</v>
      </c>
      <c r="F884" s="8" t="s">
        <v>64</v>
      </c>
      <c r="G884" s="8"/>
      <c r="H884" s="8"/>
      <c r="I884" s="7"/>
      <c r="J884" s="8" t="s">
        <v>284</v>
      </c>
      <c r="K884" s="8" t="str">
        <f>VLOOKUP(Table36[[#This Row],[Works for Corrected Majority]],[1]!Table1[#Data],2,0)</f>
        <v>476549354</v>
      </c>
      <c r="L884" s="8" t="s">
        <v>284</v>
      </c>
      <c r="M884" s="7" t="str">
        <f>VLOOKUP(Table36[[#This Row],[Works for Group -OLD]], [1]!all_groups[#All], 2, 0)</f>
        <v>476549354</v>
      </c>
      <c r="N884" s="6" t="s">
        <v>63</v>
      </c>
      <c r="O884" s="6" t="s">
        <v>62</v>
      </c>
      <c r="P884" s="6" t="s">
        <v>69</v>
      </c>
      <c r="Q884" s="7"/>
      <c r="R884" s="9" t="s">
        <v>9999</v>
      </c>
      <c r="S884" s="9" t="s">
        <v>9994</v>
      </c>
      <c r="T884" s="9" t="s">
        <v>8512</v>
      </c>
      <c r="U884" s="9" t="s">
        <v>9995</v>
      </c>
      <c r="V884" s="9" t="s">
        <v>8501</v>
      </c>
      <c r="W884" s="4"/>
      <c r="AI884" s="4"/>
      <c r="AJ884" s="4"/>
      <c r="AK884" s="4"/>
    </row>
    <row r="885" spans="1:37" x14ac:dyDescent="0.2">
      <c r="A885" s="6" t="s">
        <v>326</v>
      </c>
      <c r="B885" s="7" t="e">
        <f>VLOOKUP(Table36[[#This Row],[Full Name]], [1]!all_people5[#Data], 53, 0)</f>
        <v>#N/A</v>
      </c>
      <c r="C885" s="8" t="s">
        <v>327</v>
      </c>
      <c r="D885" s="8" t="s">
        <v>328</v>
      </c>
      <c r="E885" s="8" t="s">
        <v>288</v>
      </c>
      <c r="F885" s="8" t="s">
        <v>64</v>
      </c>
      <c r="G885" s="8"/>
      <c r="H885" s="8"/>
      <c r="I885" s="7"/>
      <c r="J885" s="8" t="s">
        <v>284</v>
      </c>
      <c r="K885" s="8" t="str">
        <f>VLOOKUP(Table36[[#This Row],[Works for Corrected Majority]],[1]!Table1[#Data],2,0)</f>
        <v>476549354</v>
      </c>
      <c r="L885" s="8" t="s">
        <v>284</v>
      </c>
      <c r="M885" s="7" t="str">
        <f>VLOOKUP(Table36[[#This Row],[Works for Group -OLD]], [1]!all_groups[#All], 2, 0)</f>
        <v>476549354</v>
      </c>
      <c r="N885" s="6" t="s">
        <v>63</v>
      </c>
      <c r="O885" s="6" t="s">
        <v>62</v>
      </c>
      <c r="P885" s="6" t="s">
        <v>69</v>
      </c>
      <c r="Q885" s="7"/>
      <c r="R885" s="9" t="s">
        <v>10000</v>
      </c>
      <c r="S885" s="9" t="s">
        <v>9994</v>
      </c>
      <c r="T885" s="9" t="s">
        <v>8512</v>
      </c>
      <c r="U885" s="9" t="s">
        <v>9995</v>
      </c>
      <c r="V885" s="9" t="s">
        <v>8501</v>
      </c>
      <c r="W885" s="4"/>
      <c r="AI885" s="4"/>
      <c r="AJ885" s="4"/>
      <c r="AK885" s="4"/>
    </row>
    <row r="886" spans="1:37" x14ac:dyDescent="0.2">
      <c r="A886" s="6" t="s">
        <v>321</v>
      </c>
      <c r="B886" s="7" t="e">
        <f>VLOOKUP(Table36[[#This Row],[Full Name]], [1]!all_people5[#Data], 53, 0)</f>
        <v>#N/A</v>
      </c>
      <c r="C886" s="8" t="s">
        <v>322</v>
      </c>
      <c r="D886" s="8" t="s">
        <v>323</v>
      </c>
      <c r="E886" s="8" t="s">
        <v>288</v>
      </c>
      <c r="F886" s="8" t="s">
        <v>64</v>
      </c>
      <c r="G886" s="8"/>
      <c r="H886" s="8"/>
      <c r="I886" s="7"/>
      <c r="J886" s="8" t="s">
        <v>284</v>
      </c>
      <c r="K886" s="8" t="str">
        <f>VLOOKUP(Table36[[#This Row],[Works for Corrected Majority]],[1]!Table1[#Data],2,0)</f>
        <v>476549354</v>
      </c>
      <c r="L886" s="8" t="s">
        <v>284</v>
      </c>
      <c r="M886" s="7" t="str">
        <f>VLOOKUP(Table36[[#This Row],[Works for Group -OLD]], [1]!all_groups[#All], 2, 0)</f>
        <v>476549354</v>
      </c>
      <c r="N886" s="6" t="s">
        <v>63</v>
      </c>
      <c r="O886" s="6" t="s">
        <v>62</v>
      </c>
      <c r="P886" s="6" t="s">
        <v>69</v>
      </c>
      <c r="Q886" s="7"/>
      <c r="R886" s="9" t="s">
        <v>10001</v>
      </c>
      <c r="S886" s="9" t="s">
        <v>9994</v>
      </c>
      <c r="T886" s="9" t="s">
        <v>8512</v>
      </c>
      <c r="U886" s="9" t="s">
        <v>9995</v>
      </c>
      <c r="V886" s="9" t="s">
        <v>8501</v>
      </c>
      <c r="W886" s="4"/>
      <c r="AI886" s="4"/>
      <c r="AJ886" s="4"/>
      <c r="AK886" s="4"/>
    </row>
    <row r="887" spans="1:37" x14ac:dyDescent="0.2">
      <c r="A887" s="6" t="s">
        <v>316</v>
      </c>
      <c r="B887" s="7" t="e">
        <f>VLOOKUP(Table36[[#This Row],[Full Name]], [1]!all_people5[#Data], 53, 0)</f>
        <v>#N/A</v>
      </c>
      <c r="C887" s="8" t="s">
        <v>317</v>
      </c>
      <c r="D887" s="8" t="s">
        <v>318</v>
      </c>
      <c r="E887" s="8" t="s">
        <v>288</v>
      </c>
      <c r="F887" s="8" t="s">
        <v>64</v>
      </c>
      <c r="G887" s="8"/>
      <c r="H887" s="8"/>
      <c r="I887" s="7"/>
      <c r="J887" s="8" t="s">
        <v>284</v>
      </c>
      <c r="K887" s="8" t="str">
        <f>VLOOKUP(Table36[[#This Row],[Works for Corrected Majority]],[1]!Table1[#Data],2,0)</f>
        <v>476549354</v>
      </c>
      <c r="L887" s="8" t="s">
        <v>284</v>
      </c>
      <c r="M887" s="7" t="str">
        <f>VLOOKUP(Table36[[#This Row],[Works for Group -OLD]], [1]!all_groups[#All], 2, 0)</f>
        <v>476549354</v>
      </c>
      <c r="N887" s="6" t="s">
        <v>63</v>
      </c>
      <c r="O887" s="6" t="s">
        <v>62</v>
      </c>
      <c r="P887" s="6" t="s">
        <v>69</v>
      </c>
      <c r="Q887" s="7"/>
      <c r="R887" s="9" t="s">
        <v>10002</v>
      </c>
      <c r="S887" s="9" t="s">
        <v>9994</v>
      </c>
      <c r="T887" s="9" t="s">
        <v>8512</v>
      </c>
      <c r="U887" s="9" t="s">
        <v>9995</v>
      </c>
      <c r="V887" s="9" t="s">
        <v>8501</v>
      </c>
      <c r="W887" s="4"/>
      <c r="AI887" s="4"/>
      <c r="AJ887" s="4"/>
      <c r="AK887" s="4"/>
    </row>
    <row r="888" spans="1:37" x14ac:dyDescent="0.2">
      <c r="A888" s="6" t="s">
        <v>311</v>
      </c>
      <c r="B888" s="7" t="e">
        <f>VLOOKUP(Table36[[#This Row],[Full Name]], [1]!all_people5[#Data], 53, 0)</f>
        <v>#N/A</v>
      </c>
      <c r="C888" s="8" t="s">
        <v>312</v>
      </c>
      <c r="D888" s="8" t="s">
        <v>313</v>
      </c>
      <c r="E888" s="8" t="s">
        <v>288</v>
      </c>
      <c r="F888" s="8" t="s">
        <v>64</v>
      </c>
      <c r="G888" s="8"/>
      <c r="H888" s="8"/>
      <c r="I888" s="7"/>
      <c r="J888" s="8" t="s">
        <v>284</v>
      </c>
      <c r="K888" s="8" t="str">
        <f>VLOOKUP(Table36[[#This Row],[Works for Corrected Majority]],[1]!Table1[#Data],2,0)</f>
        <v>476549354</v>
      </c>
      <c r="L888" s="8" t="s">
        <v>284</v>
      </c>
      <c r="M888" s="7" t="str">
        <f>VLOOKUP(Table36[[#This Row],[Works for Group -OLD]], [1]!all_groups[#All], 2, 0)</f>
        <v>476549354</v>
      </c>
      <c r="N888" s="6" t="s">
        <v>63</v>
      </c>
      <c r="O888" s="6" t="s">
        <v>62</v>
      </c>
      <c r="P888" s="6" t="s">
        <v>69</v>
      </c>
      <c r="Q888" s="7"/>
      <c r="R888" s="9" t="s">
        <v>10003</v>
      </c>
      <c r="S888" s="9" t="s">
        <v>9994</v>
      </c>
      <c r="T888" s="9" t="s">
        <v>8512</v>
      </c>
      <c r="U888" s="9" t="s">
        <v>9995</v>
      </c>
      <c r="V888" s="9" t="s">
        <v>8501</v>
      </c>
      <c r="W888" s="4"/>
      <c r="AI888" s="4"/>
      <c r="AJ888" s="4"/>
      <c r="AK888" s="4"/>
    </row>
    <row r="889" spans="1:37" x14ac:dyDescent="0.2">
      <c r="A889" s="6" t="s">
        <v>306</v>
      </c>
      <c r="B889" s="7" t="e">
        <f>VLOOKUP(Table36[[#This Row],[Full Name]], [1]!all_people5[#Data], 53, 0)</f>
        <v>#N/A</v>
      </c>
      <c r="C889" s="8" t="s">
        <v>307</v>
      </c>
      <c r="D889" s="8" t="s">
        <v>308</v>
      </c>
      <c r="E889" s="8" t="s">
        <v>288</v>
      </c>
      <c r="F889" s="8" t="s">
        <v>64</v>
      </c>
      <c r="G889" s="8"/>
      <c r="H889" s="8"/>
      <c r="I889" s="7"/>
      <c r="J889" s="8" t="s">
        <v>284</v>
      </c>
      <c r="K889" s="8" t="str">
        <f>VLOOKUP(Table36[[#This Row],[Works for Corrected Majority]],[1]!Table1[#Data],2,0)</f>
        <v>476549354</v>
      </c>
      <c r="L889" s="8" t="s">
        <v>284</v>
      </c>
      <c r="M889" s="7" t="str">
        <f>VLOOKUP(Table36[[#This Row],[Works for Group -OLD]], [1]!all_groups[#All], 2, 0)</f>
        <v>476549354</v>
      </c>
      <c r="N889" s="6" t="s">
        <v>63</v>
      </c>
      <c r="O889" s="6" t="s">
        <v>62</v>
      </c>
      <c r="P889" s="6" t="s">
        <v>69</v>
      </c>
      <c r="Q889" s="7"/>
      <c r="R889" s="9" t="s">
        <v>10004</v>
      </c>
      <c r="S889" s="9" t="s">
        <v>9994</v>
      </c>
      <c r="T889" s="9" t="s">
        <v>8512</v>
      </c>
      <c r="U889" s="9" t="s">
        <v>9995</v>
      </c>
      <c r="V889" s="9" t="s">
        <v>8501</v>
      </c>
      <c r="W889" s="4"/>
      <c r="AI889" s="4"/>
      <c r="AJ889" s="4"/>
      <c r="AK889" s="4"/>
    </row>
    <row r="890" spans="1:37" x14ac:dyDescent="0.2">
      <c r="A890" s="6" t="s">
        <v>301</v>
      </c>
      <c r="B890" s="7" t="e">
        <f>VLOOKUP(Table36[[#This Row],[Full Name]], [1]!all_people5[#Data], 53, 0)</f>
        <v>#N/A</v>
      </c>
      <c r="C890" s="8" t="s">
        <v>302</v>
      </c>
      <c r="D890" s="8" t="s">
        <v>303</v>
      </c>
      <c r="E890" s="8" t="s">
        <v>288</v>
      </c>
      <c r="F890" s="8" t="s">
        <v>64</v>
      </c>
      <c r="G890" s="8"/>
      <c r="H890" s="8"/>
      <c r="I890" s="7"/>
      <c r="J890" s="8" t="s">
        <v>284</v>
      </c>
      <c r="K890" s="8" t="str">
        <f>VLOOKUP(Table36[[#This Row],[Works for Corrected Majority]],[1]!Table1[#Data],2,0)</f>
        <v>476549354</v>
      </c>
      <c r="L890" s="8" t="s">
        <v>284</v>
      </c>
      <c r="M890" s="7" t="str">
        <f>VLOOKUP(Table36[[#This Row],[Works for Group -OLD]], [1]!all_groups[#All], 2, 0)</f>
        <v>476549354</v>
      </c>
      <c r="N890" s="6" t="s">
        <v>63</v>
      </c>
      <c r="O890" s="6" t="s">
        <v>62</v>
      </c>
      <c r="P890" s="6" t="s">
        <v>69</v>
      </c>
      <c r="Q890" s="7"/>
      <c r="R890" s="9" t="s">
        <v>10005</v>
      </c>
      <c r="S890" s="9" t="s">
        <v>9994</v>
      </c>
      <c r="T890" s="9" t="s">
        <v>8512</v>
      </c>
      <c r="U890" s="9" t="s">
        <v>9995</v>
      </c>
      <c r="V890" s="9" t="s">
        <v>8501</v>
      </c>
      <c r="W890" s="4"/>
      <c r="AI890" s="4"/>
      <c r="AJ890" s="4"/>
      <c r="AK890" s="4"/>
    </row>
    <row r="891" spans="1:37" x14ac:dyDescent="0.2">
      <c r="A891" s="6" t="s">
        <v>296</v>
      </c>
      <c r="B891" s="7" t="e">
        <f>VLOOKUP(Table36[[#This Row],[Full Name]], [1]!all_people5[#Data], 53, 0)</f>
        <v>#N/A</v>
      </c>
      <c r="C891" s="8" t="s">
        <v>297</v>
      </c>
      <c r="D891" s="8" t="s">
        <v>298</v>
      </c>
      <c r="E891" s="8" t="s">
        <v>288</v>
      </c>
      <c r="F891" s="8" t="s">
        <v>64</v>
      </c>
      <c r="G891" s="8"/>
      <c r="H891" s="8"/>
      <c r="I891" s="7"/>
      <c r="J891" s="8" t="s">
        <v>284</v>
      </c>
      <c r="K891" s="8" t="str">
        <f>VLOOKUP(Table36[[#This Row],[Works for Corrected Majority]],[1]!Table1[#Data],2,0)</f>
        <v>476549354</v>
      </c>
      <c r="L891" s="8" t="s">
        <v>284</v>
      </c>
      <c r="M891" s="7" t="str">
        <f>VLOOKUP(Table36[[#This Row],[Works for Group -OLD]], [1]!all_groups[#All], 2, 0)</f>
        <v>476549354</v>
      </c>
      <c r="N891" s="6" t="s">
        <v>63</v>
      </c>
      <c r="O891" s="6" t="s">
        <v>62</v>
      </c>
      <c r="P891" s="6" t="s">
        <v>69</v>
      </c>
      <c r="Q891" s="7"/>
      <c r="R891" s="9" t="s">
        <v>10006</v>
      </c>
      <c r="S891" s="9" t="s">
        <v>9994</v>
      </c>
      <c r="T891" s="9" t="s">
        <v>8512</v>
      </c>
      <c r="U891" s="9" t="s">
        <v>9995</v>
      </c>
      <c r="V891" s="9" t="s">
        <v>8501</v>
      </c>
      <c r="W891" s="4"/>
      <c r="AI891" s="4"/>
      <c r="AJ891" s="4"/>
      <c r="AK891" s="4"/>
    </row>
    <row r="892" spans="1:37" x14ac:dyDescent="0.2">
      <c r="A892" s="6" t="s">
        <v>291</v>
      </c>
      <c r="B892" s="7" t="e">
        <f>VLOOKUP(Table36[[#This Row],[Full Name]], [1]!all_people5[#Data], 53, 0)</f>
        <v>#N/A</v>
      </c>
      <c r="C892" s="8" t="s">
        <v>292</v>
      </c>
      <c r="D892" s="8" t="s">
        <v>293</v>
      </c>
      <c r="E892" s="8" t="s">
        <v>288</v>
      </c>
      <c r="F892" s="8" t="s">
        <v>64</v>
      </c>
      <c r="G892" s="8"/>
      <c r="H892" s="8"/>
      <c r="I892" s="7"/>
      <c r="J892" s="8" t="s">
        <v>284</v>
      </c>
      <c r="K892" s="8" t="str">
        <f>VLOOKUP(Table36[[#This Row],[Works for Corrected Majority]],[1]!Table1[#Data],2,0)</f>
        <v>476549354</v>
      </c>
      <c r="L892" s="8" t="s">
        <v>284</v>
      </c>
      <c r="M892" s="7" t="str">
        <f>VLOOKUP(Table36[[#This Row],[Works for Group -OLD]], [1]!all_groups[#All], 2, 0)</f>
        <v>476549354</v>
      </c>
      <c r="N892" s="6" t="s">
        <v>63</v>
      </c>
      <c r="O892" s="6" t="s">
        <v>62</v>
      </c>
      <c r="P892" s="6" t="s">
        <v>69</v>
      </c>
      <c r="Q892" s="7"/>
      <c r="R892" s="9" t="s">
        <v>10007</v>
      </c>
      <c r="S892" s="9" t="s">
        <v>9994</v>
      </c>
      <c r="T892" s="9" t="s">
        <v>8512</v>
      </c>
      <c r="U892" s="9" t="s">
        <v>9995</v>
      </c>
      <c r="V892" s="9" t="s">
        <v>8501</v>
      </c>
      <c r="W892" s="4"/>
      <c r="AI892" s="4"/>
      <c r="AJ892" s="4"/>
      <c r="AK892" s="4"/>
    </row>
    <row r="893" spans="1:37" x14ac:dyDescent="0.2">
      <c r="A893" s="6" t="s">
        <v>285</v>
      </c>
      <c r="B893" s="7" t="e">
        <f>VLOOKUP(Table36[[#This Row],[Full Name]], [1]!all_people5[#Data], 53, 0)</f>
        <v>#N/A</v>
      </c>
      <c r="C893" s="8" t="s">
        <v>286</v>
      </c>
      <c r="D893" s="8" t="s">
        <v>287</v>
      </c>
      <c r="E893" s="8" t="s">
        <v>288</v>
      </c>
      <c r="F893" s="8" t="s">
        <v>64</v>
      </c>
      <c r="G893" s="8"/>
      <c r="H893" s="8"/>
      <c r="I893" s="7"/>
      <c r="J893" s="8" t="s">
        <v>284</v>
      </c>
      <c r="K893" s="8" t="str">
        <f>VLOOKUP(Table36[[#This Row],[Works for Corrected Majority]],[1]!Table1[#Data],2,0)</f>
        <v>476549354</v>
      </c>
      <c r="L893" s="8" t="s">
        <v>284</v>
      </c>
      <c r="M893" s="7" t="str">
        <f>VLOOKUP(Table36[[#This Row],[Works for Group -OLD]], [1]!all_groups[#All], 2, 0)</f>
        <v>476549354</v>
      </c>
      <c r="N893" s="6" t="s">
        <v>63</v>
      </c>
      <c r="O893" s="6" t="s">
        <v>62</v>
      </c>
      <c r="P893" s="6" t="s">
        <v>69</v>
      </c>
      <c r="Q893" s="7"/>
      <c r="R893" s="9" t="s">
        <v>10008</v>
      </c>
      <c r="S893" s="9" t="s">
        <v>9994</v>
      </c>
      <c r="T893" s="9" t="s">
        <v>8512</v>
      </c>
      <c r="U893" s="9" t="s">
        <v>9995</v>
      </c>
      <c r="V893" s="9" t="s">
        <v>8501</v>
      </c>
      <c r="W893" s="4"/>
      <c r="AI893" s="4"/>
      <c r="AJ893" s="4"/>
      <c r="AK893" s="4"/>
    </row>
    <row r="894" spans="1:37" x14ac:dyDescent="0.2">
      <c r="A894" s="6" t="s">
        <v>279</v>
      </c>
      <c r="B894" s="7" t="e">
        <f>VLOOKUP(Table36[[#This Row],[Full Name]], [1]!all_people5[#Data], 53, 0)</f>
        <v>#N/A</v>
      </c>
      <c r="C894" s="8" t="s">
        <v>280</v>
      </c>
      <c r="D894" s="8" t="s">
        <v>281</v>
      </c>
      <c r="E894" s="8" t="s">
        <v>142</v>
      </c>
      <c r="F894" s="8" t="s">
        <v>64</v>
      </c>
      <c r="G894" s="8"/>
      <c r="H894" s="8"/>
      <c r="I894" s="7"/>
      <c r="J894" s="8" t="s">
        <v>10009</v>
      </c>
      <c r="K894" s="8" t="str">
        <f>VLOOKUP(Table36[[#This Row],[Works for Corrected Majority]],[1]!Table1[#Data],2,0)</f>
        <v>567259753</v>
      </c>
      <c r="L894" s="8" t="s">
        <v>10009</v>
      </c>
      <c r="M894" s="7" t="str">
        <f>VLOOKUP(Table36[[#This Row],[Works for Group -OLD]], [1]!all_groups[#All], 2, 0)</f>
        <v>567259753</v>
      </c>
      <c r="N894" s="6" t="s">
        <v>63</v>
      </c>
      <c r="O894" s="6" t="s">
        <v>62</v>
      </c>
      <c r="P894" s="6" t="s">
        <v>69</v>
      </c>
      <c r="Q894" s="7"/>
      <c r="R894" s="9" t="s">
        <v>10010</v>
      </c>
      <c r="S894" s="9" t="s">
        <v>10011</v>
      </c>
      <c r="T894" s="9" t="s">
        <v>8512</v>
      </c>
      <c r="U894" s="9" t="s">
        <v>10012</v>
      </c>
      <c r="V894" s="9" t="s">
        <v>8501</v>
      </c>
      <c r="W894" s="4"/>
      <c r="AI894" s="4"/>
      <c r="AJ894" s="4"/>
      <c r="AK894" s="4"/>
    </row>
    <row r="895" spans="1:37" x14ac:dyDescent="0.2">
      <c r="A895" s="6" t="s">
        <v>274</v>
      </c>
      <c r="B895" s="7" t="e">
        <f>VLOOKUP(Table36[[#This Row],[Full Name]], [1]!all_people5[#Data], 53, 0)</f>
        <v>#N/A</v>
      </c>
      <c r="C895" s="8" t="s">
        <v>275</v>
      </c>
      <c r="D895" s="8" t="s">
        <v>276</v>
      </c>
      <c r="E895" s="8" t="s">
        <v>142</v>
      </c>
      <c r="F895" s="8" t="s">
        <v>64</v>
      </c>
      <c r="G895" s="8"/>
      <c r="H895" s="8"/>
      <c r="I895" s="7"/>
      <c r="J895" s="8" t="s">
        <v>10009</v>
      </c>
      <c r="K895" s="8" t="str">
        <f>VLOOKUP(Table36[[#This Row],[Works for Corrected Majority]],[1]!Table1[#Data],2,0)</f>
        <v>567259753</v>
      </c>
      <c r="L895" s="8" t="s">
        <v>10009</v>
      </c>
      <c r="M895" s="7" t="str">
        <f>VLOOKUP(Table36[[#This Row],[Works for Group -OLD]], [1]!all_groups[#All], 2, 0)</f>
        <v>567259753</v>
      </c>
      <c r="N895" s="6" t="s">
        <v>63</v>
      </c>
      <c r="O895" s="6" t="s">
        <v>62</v>
      </c>
      <c r="P895" s="6" t="s">
        <v>69</v>
      </c>
      <c r="Q895" s="7"/>
      <c r="R895" s="9" t="s">
        <v>10013</v>
      </c>
      <c r="S895" s="9" t="s">
        <v>10011</v>
      </c>
      <c r="T895" s="9" t="s">
        <v>8512</v>
      </c>
      <c r="U895" s="9" t="s">
        <v>10012</v>
      </c>
      <c r="V895" s="9" t="s">
        <v>8501</v>
      </c>
      <c r="W895" s="4"/>
      <c r="AI895" s="4"/>
      <c r="AJ895" s="4"/>
      <c r="AK895" s="4"/>
    </row>
    <row r="896" spans="1:37" x14ac:dyDescent="0.2">
      <c r="A896" s="6" t="s">
        <v>269</v>
      </c>
      <c r="B896" s="7" t="e">
        <f>VLOOKUP(Table36[[#This Row],[Full Name]], [1]!all_people5[#Data], 53, 0)</f>
        <v>#N/A</v>
      </c>
      <c r="C896" s="8" t="s">
        <v>270</v>
      </c>
      <c r="D896" s="8" t="s">
        <v>271</v>
      </c>
      <c r="E896" s="8" t="s">
        <v>142</v>
      </c>
      <c r="F896" s="8" t="s">
        <v>64</v>
      </c>
      <c r="G896" s="8"/>
      <c r="H896" s="8"/>
      <c r="I896" s="7"/>
      <c r="J896" s="8" t="s">
        <v>10009</v>
      </c>
      <c r="K896" s="8" t="str">
        <f>VLOOKUP(Table36[[#This Row],[Works for Corrected Majority]],[1]!Table1[#Data],2,0)</f>
        <v>567259753</v>
      </c>
      <c r="L896" s="8" t="s">
        <v>10009</v>
      </c>
      <c r="M896" s="7" t="str">
        <f>VLOOKUP(Table36[[#This Row],[Works for Group -OLD]], [1]!all_groups[#All], 2, 0)</f>
        <v>567259753</v>
      </c>
      <c r="N896" s="6" t="s">
        <v>63</v>
      </c>
      <c r="O896" s="6" t="s">
        <v>62</v>
      </c>
      <c r="P896" s="6" t="s">
        <v>69</v>
      </c>
      <c r="Q896" s="7"/>
      <c r="R896" s="9" t="s">
        <v>10014</v>
      </c>
      <c r="S896" s="9" t="s">
        <v>10011</v>
      </c>
      <c r="T896" s="9" t="s">
        <v>8512</v>
      </c>
      <c r="U896" s="9" t="s">
        <v>10012</v>
      </c>
      <c r="V896" s="9" t="s">
        <v>8501</v>
      </c>
      <c r="W896" s="4"/>
      <c r="AI896" s="4"/>
      <c r="AJ896" s="4"/>
      <c r="AK896" s="4"/>
    </row>
    <row r="897" spans="1:37" x14ac:dyDescent="0.2">
      <c r="A897" s="6" t="s">
        <v>264</v>
      </c>
      <c r="B897" s="7" t="e">
        <f>VLOOKUP(Table36[[#This Row],[Full Name]], [1]!all_people5[#Data], 53, 0)</f>
        <v>#N/A</v>
      </c>
      <c r="C897" s="8" t="s">
        <v>265</v>
      </c>
      <c r="D897" s="8" t="s">
        <v>266</v>
      </c>
      <c r="E897" s="8" t="s">
        <v>142</v>
      </c>
      <c r="F897" s="8" t="s">
        <v>64</v>
      </c>
      <c r="G897" s="8"/>
      <c r="H897" s="8"/>
      <c r="I897" s="7"/>
      <c r="J897" s="8" t="s">
        <v>10009</v>
      </c>
      <c r="K897" s="8" t="str">
        <f>VLOOKUP(Table36[[#This Row],[Works for Corrected Majority]],[1]!Table1[#Data],2,0)</f>
        <v>567259753</v>
      </c>
      <c r="L897" s="8" t="s">
        <v>10009</v>
      </c>
      <c r="M897" s="7" t="str">
        <f>VLOOKUP(Table36[[#This Row],[Works for Group -OLD]], [1]!all_groups[#All], 2, 0)</f>
        <v>567259753</v>
      </c>
      <c r="N897" s="6" t="s">
        <v>63</v>
      </c>
      <c r="O897" s="6" t="s">
        <v>62</v>
      </c>
      <c r="P897" s="6" t="s">
        <v>69</v>
      </c>
      <c r="Q897" s="7"/>
      <c r="R897" s="9" t="s">
        <v>10015</v>
      </c>
      <c r="S897" s="9" t="s">
        <v>10011</v>
      </c>
      <c r="T897" s="9" t="s">
        <v>8512</v>
      </c>
      <c r="U897" s="9" t="s">
        <v>10012</v>
      </c>
      <c r="V897" s="9" t="s">
        <v>8501</v>
      </c>
      <c r="W897" s="4"/>
      <c r="AI897" s="4"/>
      <c r="AJ897" s="4"/>
      <c r="AK897" s="4"/>
    </row>
    <row r="898" spans="1:37" x14ac:dyDescent="0.2">
      <c r="A898" s="6" t="s">
        <v>259</v>
      </c>
      <c r="B898" s="7" t="e">
        <f>VLOOKUP(Table36[[#This Row],[Full Name]], [1]!all_people5[#Data], 53, 0)</f>
        <v>#N/A</v>
      </c>
      <c r="C898" s="8" t="s">
        <v>260</v>
      </c>
      <c r="D898" s="8" t="s">
        <v>261</v>
      </c>
      <c r="E898" s="8" t="s">
        <v>142</v>
      </c>
      <c r="F898" s="8" t="s">
        <v>64</v>
      </c>
      <c r="G898" s="8"/>
      <c r="H898" s="8"/>
      <c r="I898" s="7"/>
      <c r="J898" s="8" t="s">
        <v>10009</v>
      </c>
      <c r="K898" s="8" t="str">
        <f>VLOOKUP(Table36[[#This Row],[Works for Corrected Majority]],[1]!Table1[#Data],2,0)</f>
        <v>567259753</v>
      </c>
      <c r="L898" s="8" t="s">
        <v>10009</v>
      </c>
      <c r="M898" s="7" t="str">
        <f>VLOOKUP(Table36[[#This Row],[Works for Group -OLD]], [1]!all_groups[#All], 2, 0)</f>
        <v>567259753</v>
      </c>
      <c r="N898" s="6" t="s">
        <v>63</v>
      </c>
      <c r="O898" s="6" t="s">
        <v>62</v>
      </c>
      <c r="P898" s="6" t="s">
        <v>69</v>
      </c>
      <c r="Q898" s="7"/>
      <c r="R898" s="9" t="s">
        <v>10016</v>
      </c>
      <c r="S898" s="9" t="s">
        <v>10011</v>
      </c>
      <c r="T898" s="9" t="s">
        <v>8512</v>
      </c>
      <c r="U898" s="9" t="s">
        <v>10012</v>
      </c>
      <c r="V898" s="9" t="s">
        <v>8501</v>
      </c>
      <c r="W898" s="4"/>
      <c r="AI898" s="4"/>
      <c r="AJ898" s="4"/>
      <c r="AK898" s="4"/>
    </row>
    <row r="899" spans="1:37" x14ac:dyDescent="0.2">
      <c r="A899" s="6" t="s">
        <v>255</v>
      </c>
      <c r="B899" s="7" t="e">
        <f>VLOOKUP(Table36[[#This Row],[Full Name]], [1]!all_people5[#Data], 53, 0)</f>
        <v>#N/A</v>
      </c>
      <c r="C899" s="8" t="s">
        <v>191</v>
      </c>
      <c r="D899" s="8" t="s">
        <v>256</v>
      </c>
      <c r="E899" s="8" t="s">
        <v>142</v>
      </c>
      <c r="F899" s="8" t="s">
        <v>64</v>
      </c>
      <c r="G899" s="8"/>
      <c r="H899" s="8"/>
      <c r="I899" s="7"/>
      <c r="J899" s="8" t="s">
        <v>10009</v>
      </c>
      <c r="K899" s="8" t="str">
        <f>VLOOKUP(Table36[[#This Row],[Works for Corrected Majority]],[1]!Table1[#Data],2,0)</f>
        <v>567259753</v>
      </c>
      <c r="L899" s="8" t="s">
        <v>10009</v>
      </c>
      <c r="M899" s="7" t="str">
        <f>VLOOKUP(Table36[[#This Row],[Works for Group -OLD]], [1]!all_groups[#All], 2, 0)</f>
        <v>567259753</v>
      </c>
      <c r="N899" s="6" t="s">
        <v>63</v>
      </c>
      <c r="O899" s="6" t="s">
        <v>62</v>
      </c>
      <c r="P899" s="6" t="s">
        <v>69</v>
      </c>
      <c r="Q899" s="7"/>
      <c r="R899" s="9" t="s">
        <v>10017</v>
      </c>
      <c r="S899" s="9" t="s">
        <v>10011</v>
      </c>
      <c r="T899" s="9" t="s">
        <v>8512</v>
      </c>
      <c r="U899" s="9" t="s">
        <v>10012</v>
      </c>
      <c r="V899" s="9" t="s">
        <v>8501</v>
      </c>
      <c r="W899" s="4"/>
      <c r="AI899" s="4"/>
      <c r="AJ899" s="4"/>
      <c r="AK899" s="4"/>
    </row>
    <row r="900" spans="1:37" x14ac:dyDescent="0.2">
      <c r="A900" s="6" t="s">
        <v>250</v>
      </c>
      <c r="B900" s="7" t="e">
        <f>VLOOKUP(Table36[[#This Row],[Full Name]], [1]!all_people5[#Data], 53, 0)</f>
        <v>#N/A</v>
      </c>
      <c r="C900" s="8" t="s">
        <v>251</v>
      </c>
      <c r="D900" s="8" t="s">
        <v>252</v>
      </c>
      <c r="E900" s="8" t="s">
        <v>142</v>
      </c>
      <c r="F900" s="8" t="s">
        <v>64</v>
      </c>
      <c r="G900" s="8"/>
      <c r="H900" s="8"/>
      <c r="I900" s="7"/>
      <c r="J900" s="8" t="s">
        <v>10009</v>
      </c>
      <c r="K900" s="8" t="str">
        <f>VLOOKUP(Table36[[#This Row],[Works for Corrected Majority]],[1]!Table1[#Data],2,0)</f>
        <v>567259753</v>
      </c>
      <c r="L900" s="8" t="s">
        <v>10009</v>
      </c>
      <c r="M900" s="7" t="str">
        <f>VLOOKUP(Table36[[#This Row],[Works for Group -OLD]], [1]!all_groups[#All], 2, 0)</f>
        <v>567259753</v>
      </c>
      <c r="N900" s="6" t="s">
        <v>63</v>
      </c>
      <c r="O900" s="6" t="s">
        <v>62</v>
      </c>
      <c r="P900" s="6" t="s">
        <v>69</v>
      </c>
      <c r="Q900" s="7"/>
      <c r="R900" s="9" t="s">
        <v>10018</v>
      </c>
      <c r="S900" s="9" t="s">
        <v>10011</v>
      </c>
      <c r="T900" s="9" t="s">
        <v>8512</v>
      </c>
      <c r="U900" s="9" t="s">
        <v>10012</v>
      </c>
      <c r="V900" s="9" t="s">
        <v>8501</v>
      </c>
      <c r="W900" s="4"/>
      <c r="AI900" s="4"/>
      <c r="AJ900" s="4"/>
      <c r="AK900" s="4"/>
    </row>
    <row r="901" spans="1:37" x14ac:dyDescent="0.2">
      <c r="A901" s="6" t="s">
        <v>245</v>
      </c>
      <c r="B901" s="7" t="e">
        <f>VLOOKUP(Table36[[#This Row],[Full Name]], [1]!all_people5[#Data], 53, 0)</f>
        <v>#N/A</v>
      </c>
      <c r="C901" s="8" t="s">
        <v>246</v>
      </c>
      <c r="D901" s="8" t="s">
        <v>247</v>
      </c>
      <c r="E901" s="8" t="s">
        <v>142</v>
      </c>
      <c r="F901" s="8" t="s">
        <v>64</v>
      </c>
      <c r="G901" s="8"/>
      <c r="H901" s="8"/>
      <c r="I901" s="7"/>
      <c r="J901" s="8" t="s">
        <v>10009</v>
      </c>
      <c r="K901" s="8" t="str">
        <f>VLOOKUP(Table36[[#This Row],[Works for Corrected Majority]],[1]!Table1[#Data],2,0)</f>
        <v>567259753</v>
      </c>
      <c r="L901" s="8" t="s">
        <v>10009</v>
      </c>
      <c r="M901" s="7" t="str">
        <f>VLOOKUP(Table36[[#This Row],[Works for Group -OLD]], [1]!all_groups[#All], 2, 0)</f>
        <v>567259753</v>
      </c>
      <c r="N901" s="6" t="s">
        <v>63</v>
      </c>
      <c r="O901" s="6" t="s">
        <v>62</v>
      </c>
      <c r="P901" s="6" t="s">
        <v>69</v>
      </c>
      <c r="Q901" s="7"/>
      <c r="R901" s="9" t="s">
        <v>10019</v>
      </c>
      <c r="S901" s="9" t="s">
        <v>10011</v>
      </c>
      <c r="T901" s="9" t="s">
        <v>8512</v>
      </c>
      <c r="U901" s="9" t="s">
        <v>10012</v>
      </c>
      <c r="V901" s="9" t="s">
        <v>8501</v>
      </c>
      <c r="W901" s="4"/>
      <c r="AI901" s="4"/>
      <c r="AJ901" s="4"/>
      <c r="AK901" s="4"/>
    </row>
    <row r="902" spans="1:37" x14ac:dyDescent="0.2">
      <c r="A902" s="6" t="s">
        <v>240</v>
      </c>
      <c r="B902" s="7" t="e">
        <f>VLOOKUP(Table36[[#This Row],[Full Name]], [1]!all_people5[#Data], 53, 0)</f>
        <v>#N/A</v>
      </c>
      <c r="C902" s="8" t="s">
        <v>241</v>
      </c>
      <c r="D902" s="8" t="s">
        <v>242</v>
      </c>
      <c r="E902" s="8" t="s">
        <v>142</v>
      </c>
      <c r="F902" s="8" t="s">
        <v>64</v>
      </c>
      <c r="G902" s="8"/>
      <c r="H902" s="8"/>
      <c r="I902" s="7"/>
      <c r="J902" s="8" t="s">
        <v>10009</v>
      </c>
      <c r="K902" s="8" t="str">
        <f>VLOOKUP(Table36[[#This Row],[Works for Corrected Majority]],[1]!Table1[#Data],2,0)</f>
        <v>567259753</v>
      </c>
      <c r="L902" s="8" t="s">
        <v>10009</v>
      </c>
      <c r="M902" s="7" t="str">
        <f>VLOOKUP(Table36[[#This Row],[Works for Group -OLD]], [1]!all_groups[#All], 2, 0)</f>
        <v>567259753</v>
      </c>
      <c r="N902" s="6" t="s">
        <v>63</v>
      </c>
      <c r="O902" s="6" t="s">
        <v>62</v>
      </c>
      <c r="P902" s="6" t="s">
        <v>69</v>
      </c>
      <c r="Q902" s="7"/>
      <c r="R902" s="9" t="s">
        <v>10020</v>
      </c>
      <c r="S902" s="9" t="s">
        <v>10011</v>
      </c>
      <c r="T902" s="9" t="s">
        <v>8512</v>
      </c>
      <c r="U902" s="9" t="s">
        <v>10012</v>
      </c>
      <c r="V902" s="9" t="s">
        <v>8501</v>
      </c>
      <c r="W902" s="4"/>
      <c r="AI902" s="4"/>
      <c r="AJ902" s="4"/>
      <c r="AK902" s="4"/>
    </row>
    <row r="903" spans="1:37" x14ac:dyDescent="0.2">
      <c r="A903" s="6" t="s">
        <v>235</v>
      </c>
      <c r="B903" s="7" t="e">
        <f>VLOOKUP(Table36[[#This Row],[Full Name]], [1]!all_people5[#Data], 53, 0)</f>
        <v>#N/A</v>
      </c>
      <c r="C903" s="8" t="s">
        <v>236</v>
      </c>
      <c r="D903" s="8" t="s">
        <v>237</v>
      </c>
      <c r="E903" s="8" t="s">
        <v>142</v>
      </c>
      <c r="F903" s="8" t="s">
        <v>64</v>
      </c>
      <c r="G903" s="8"/>
      <c r="H903" s="8"/>
      <c r="I903" s="7"/>
      <c r="J903" s="8" t="s">
        <v>10009</v>
      </c>
      <c r="K903" s="8" t="str">
        <f>VLOOKUP(Table36[[#This Row],[Works for Corrected Majority]],[1]!Table1[#Data],2,0)</f>
        <v>567259753</v>
      </c>
      <c r="L903" s="8" t="s">
        <v>10009</v>
      </c>
      <c r="M903" s="7" t="str">
        <f>VLOOKUP(Table36[[#This Row],[Works for Group -OLD]], [1]!all_groups[#All], 2, 0)</f>
        <v>567259753</v>
      </c>
      <c r="N903" s="6" t="s">
        <v>63</v>
      </c>
      <c r="O903" s="6" t="s">
        <v>62</v>
      </c>
      <c r="P903" s="6" t="s">
        <v>69</v>
      </c>
      <c r="Q903" s="7"/>
      <c r="R903" s="9" t="s">
        <v>10021</v>
      </c>
      <c r="S903" s="9" t="s">
        <v>10011</v>
      </c>
      <c r="T903" s="9" t="s">
        <v>8512</v>
      </c>
      <c r="U903" s="9" t="s">
        <v>10012</v>
      </c>
      <c r="V903" s="9" t="s">
        <v>8501</v>
      </c>
      <c r="W903" s="4"/>
      <c r="AI903" s="4"/>
      <c r="AJ903" s="4"/>
      <c r="AK903" s="4"/>
    </row>
    <row r="904" spans="1:37" x14ac:dyDescent="0.2">
      <c r="A904" s="6" t="s">
        <v>230</v>
      </c>
      <c r="B904" s="7" t="e">
        <f>VLOOKUP(Table36[[#This Row],[Full Name]], [1]!all_people5[#Data], 53, 0)</f>
        <v>#N/A</v>
      </c>
      <c r="C904" s="8" t="s">
        <v>231</v>
      </c>
      <c r="D904" s="8" t="s">
        <v>232</v>
      </c>
      <c r="E904" s="8" t="s">
        <v>142</v>
      </c>
      <c r="F904" s="8" t="s">
        <v>64</v>
      </c>
      <c r="G904" s="8"/>
      <c r="H904" s="8"/>
      <c r="I904" s="7"/>
      <c r="J904" s="8" t="s">
        <v>10009</v>
      </c>
      <c r="K904" s="8" t="str">
        <f>VLOOKUP(Table36[[#This Row],[Works for Corrected Majority]],[1]!Table1[#Data],2,0)</f>
        <v>567259753</v>
      </c>
      <c r="L904" s="8" t="s">
        <v>10009</v>
      </c>
      <c r="M904" s="7" t="str">
        <f>VLOOKUP(Table36[[#This Row],[Works for Group -OLD]], [1]!all_groups[#All], 2, 0)</f>
        <v>567259753</v>
      </c>
      <c r="N904" s="6" t="s">
        <v>63</v>
      </c>
      <c r="O904" s="6" t="s">
        <v>62</v>
      </c>
      <c r="P904" s="6" t="s">
        <v>69</v>
      </c>
      <c r="Q904" s="7"/>
      <c r="R904" s="9" t="s">
        <v>10022</v>
      </c>
      <c r="S904" s="9" t="s">
        <v>10011</v>
      </c>
      <c r="T904" s="9" t="s">
        <v>8512</v>
      </c>
      <c r="U904" s="9" t="s">
        <v>10012</v>
      </c>
      <c r="V904" s="9" t="s">
        <v>8501</v>
      </c>
      <c r="W904" s="4"/>
      <c r="AI904" s="4"/>
      <c r="AJ904" s="4"/>
      <c r="AK904" s="4"/>
    </row>
    <row r="905" spans="1:37" x14ac:dyDescent="0.2">
      <c r="A905" s="6" t="s">
        <v>225</v>
      </c>
      <c r="B905" s="7" t="e">
        <f>VLOOKUP(Table36[[#This Row],[Full Name]], [1]!all_people5[#Data], 53, 0)</f>
        <v>#N/A</v>
      </c>
      <c r="C905" s="8" t="s">
        <v>226</v>
      </c>
      <c r="D905" s="8" t="s">
        <v>227</v>
      </c>
      <c r="E905" s="8" t="s">
        <v>142</v>
      </c>
      <c r="F905" s="8" t="s">
        <v>64</v>
      </c>
      <c r="G905" s="8"/>
      <c r="H905" s="8"/>
      <c r="I905" s="7"/>
      <c r="J905" s="8" t="s">
        <v>10009</v>
      </c>
      <c r="K905" s="8" t="str">
        <f>VLOOKUP(Table36[[#This Row],[Works for Corrected Majority]],[1]!Table1[#Data],2,0)</f>
        <v>567259753</v>
      </c>
      <c r="L905" s="8" t="s">
        <v>10009</v>
      </c>
      <c r="M905" s="7" t="str">
        <f>VLOOKUP(Table36[[#This Row],[Works for Group -OLD]], [1]!all_groups[#All], 2, 0)</f>
        <v>567259753</v>
      </c>
      <c r="N905" s="6" t="s">
        <v>63</v>
      </c>
      <c r="O905" s="6" t="s">
        <v>62</v>
      </c>
      <c r="P905" s="6" t="s">
        <v>69</v>
      </c>
      <c r="Q905" s="7"/>
      <c r="R905" s="9" t="s">
        <v>10023</v>
      </c>
      <c r="S905" s="9" t="s">
        <v>10011</v>
      </c>
      <c r="T905" s="9" t="s">
        <v>8512</v>
      </c>
      <c r="U905" s="9" t="s">
        <v>10012</v>
      </c>
      <c r="V905" s="9" t="s">
        <v>8501</v>
      </c>
      <c r="W905" s="4"/>
      <c r="AI905" s="4"/>
      <c r="AJ905" s="4"/>
      <c r="AK905" s="4"/>
    </row>
    <row r="906" spans="1:37" x14ac:dyDescent="0.2">
      <c r="A906" s="6" t="s">
        <v>220</v>
      </c>
      <c r="B906" s="7" t="e">
        <f>VLOOKUP(Table36[[#This Row],[Full Name]], [1]!all_people5[#Data], 53, 0)</f>
        <v>#N/A</v>
      </c>
      <c r="C906" s="8" t="s">
        <v>221</v>
      </c>
      <c r="D906" s="8" t="s">
        <v>222</v>
      </c>
      <c r="E906" s="8" t="s">
        <v>142</v>
      </c>
      <c r="F906" s="8" t="s">
        <v>64</v>
      </c>
      <c r="G906" s="8"/>
      <c r="H906" s="8"/>
      <c r="I906" s="7"/>
      <c r="J906" s="8" t="s">
        <v>10009</v>
      </c>
      <c r="K906" s="8" t="str">
        <f>VLOOKUP(Table36[[#This Row],[Works for Corrected Majority]],[1]!Table1[#Data],2,0)</f>
        <v>567259753</v>
      </c>
      <c r="L906" s="8" t="s">
        <v>10009</v>
      </c>
      <c r="M906" s="7" t="str">
        <f>VLOOKUP(Table36[[#This Row],[Works for Group -OLD]], [1]!all_groups[#All], 2, 0)</f>
        <v>567259753</v>
      </c>
      <c r="N906" s="6" t="s">
        <v>63</v>
      </c>
      <c r="O906" s="6" t="s">
        <v>62</v>
      </c>
      <c r="P906" s="6" t="s">
        <v>69</v>
      </c>
      <c r="Q906" s="7"/>
      <c r="R906" s="9" t="s">
        <v>10024</v>
      </c>
      <c r="S906" s="9" t="s">
        <v>10011</v>
      </c>
      <c r="T906" s="9" t="s">
        <v>8512</v>
      </c>
      <c r="U906" s="9" t="s">
        <v>10012</v>
      </c>
      <c r="V906" s="9" t="s">
        <v>8501</v>
      </c>
      <c r="W906" s="4"/>
      <c r="AI906" s="4"/>
      <c r="AJ906" s="4"/>
      <c r="AK906" s="4"/>
    </row>
    <row r="907" spans="1:37" x14ac:dyDescent="0.2">
      <c r="A907" s="6" t="s">
        <v>215</v>
      </c>
      <c r="B907" s="7" t="e">
        <f>VLOOKUP(Table36[[#This Row],[Full Name]], [1]!all_people5[#Data], 53, 0)</f>
        <v>#N/A</v>
      </c>
      <c r="C907" s="8" t="s">
        <v>216</v>
      </c>
      <c r="D907" s="8" t="s">
        <v>217</v>
      </c>
      <c r="E907" s="8" t="s">
        <v>142</v>
      </c>
      <c r="F907" s="8" t="s">
        <v>64</v>
      </c>
      <c r="G907" s="8"/>
      <c r="H907" s="8"/>
      <c r="I907" s="7"/>
      <c r="J907" s="8" t="s">
        <v>10009</v>
      </c>
      <c r="K907" s="8" t="str">
        <f>VLOOKUP(Table36[[#This Row],[Works for Corrected Majority]],[1]!Table1[#Data],2,0)</f>
        <v>567259753</v>
      </c>
      <c r="L907" s="8" t="s">
        <v>10009</v>
      </c>
      <c r="M907" s="7" t="str">
        <f>VLOOKUP(Table36[[#This Row],[Works for Group -OLD]], [1]!all_groups[#All], 2, 0)</f>
        <v>567259753</v>
      </c>
      <c r="N907" s="6" t="s">
        <v>63</v>
      </c>
      <c r="O907" s="6" t="s">
        <v>62</v>
      </c>
      <c r="P907" s="6" t="s">
        <v>69</v>
      </c>
      <c r="Q907" s="7"/>
      <c r="R907" s="9" t="s">
        <v>10025</v>
      </c>
      <c r="S907" s="9" t="s">
        <v>10011</v>
      </c>
      <c r="T907" s="9" t="s">
        <v>8512</v>
      </c>
      <c r="U907" s="9" t="s">
        <v>10012</v>
      </c>
      <c r="V907" s="9" t="s">
        <v>8501</v>
      </c>
      <c r="W907" s="4"/>
      <c r="AI907" s="4"/>
      <c r="AJ907" s="4"/>
      <c r="AK907" s="4"/>
    </row>
    <row r="908" spans="1:37" x14ac:dyDescent="0.2">
      <c r="A908" s="6" t="s">
        <v>210</v>
      </c>
      <c r="B908" s="7" t="e">
        <f>VLOOKUP(Table36[[#This Row],[Full Name]], [1]!all_people5[#Data], 53, 0)</f>
        <v>#N/A</v>
      </c>
      <c r="C908" s="8" t="s">
        <v>211</v>
      </c>
      <c r="D908" s="8" t="s">
        <v>212</v>
      </c>
      <c r="E908" s="8" t="s">
        <v>142</v>
      </c>
      <c r="F908" s="8" t="s">
        <v>64</v>
      </c>
      <c r="G908" s="8"/>
      <c r="H908" s="8"/>
      <c r="I908" s="7"/>
      <c r="J908" s="8" t="s">
        <v>10009</v>
      </c>
      <c r="K908" s="8" t="str">
        <f>VLOOKUP(Table36[[#This Row],[Works for Corrected Majority]],[1]!Table1[#Data],2,0)</f>
        <v>567259753</v>
      </c>
      <c r="L908" s="8" t="s">
        <v>10009</v>
      </c>
      <c r="M908" s="7" t="str">
        <f>VLOOKUP(Table36[[#This Row],[Works for Group -OLD]], [1]!all_groups[#All], 2, 0)</f>
        <v>567259753</v>
      </c>
      <c r="N908" s="6" t="s">
        <v>63</v>
      </c>
      <c r="O908" s="6" t="s">
        <v>62</v>
      </c>
      <c r="P908" s="6" t="s">
        <v>69</v>
      </c>
      <c r="Q908" s="7"/>
      <c r="R908" s="9" t="s">
        <v>10026</v>
      </c>
      <c r="S908" s="9" t="s">
        <v>10011</v>
      </c>
      <c r="T908" s="9" t="s">
        <v>8512</v>
      </c>
      <c r="U908" s="9" t="s">
        <v>10012</v>
      </c>
      <c r="V908" s="9" t="s">
        <v>8501</v>
      </c>
      <c r="W908" s="4"/>
      <c r="AI908" s="4"/>
      <c r="AJ908" s="4"/>
      <c r="AK908" s="4"/>
    </row>
    <row r="909" spans="1:37" x14ac:dyDescent="0.2">
      <c r="A909" s="6" t="s">
        <v>205</v>
      </c>
      <c r="B909" s="7" t="e">
        <f>VLOOKUP(Table36[[#This Row],[Full Name]], [1]!all_people5[#Data], 53, 0)</f>
        <v>#N/A</v>
      </c>
      <c r="C909" s="8" t="s">
        <v>206</v>
      </c>
      <c r="D909" s="8" t="s">
        <v>207</v>
      </c>
      <c r="E909" s="8" t="s">
        <v>142</v>
      </c>
      <c r="F909" s="8" t="s">
        <v>64</v>
      </c>
      <c r="G909" s="8"/>
      <c r="H909" s="8"/>
      <c r="I909" s="7"/>
      <c r="J909" s="8" t="s">
        <v>10009</v>
      </c>
      <c r="K909" s="8" t="str">
        <f>VLOOKUP(Table36[[#This Row],[Works for Corrected Majority]],[1]!Table1[#Data],2,0)</f>
        <v>567259753</v>
      </c>
      <c r="L909" s="8" t="s">
        <v>10009</v>
      </c>
      <c r="M909" s="7" t="str">
        <f>VLOOKUP(Table36[[#This Row],[Works for Group -OLD]], [1]!all_groups[#All], 2, 0)</f>
        <v>567259753</v>
      </c>
      <c r="N909" s="6" t="s">
        <v>63</v>
      </c>
      <c r="O909" s="6" t="s">
        <v>62</v>
      </c>
      <c r="P909" s="6" t="s">
        <v>69</v>
      </c>
      <c r="Q909" s="7"/>
      <c r="R909" s="9" t="s">
        <v>10027</v>
      </c>
      <c r="S909" s="9" t="s">
        <v>10011</v>
      </c>
      <c r="T909" s="9" t="s">
        <v>8512</v>
      </c>
      <c r="U909" s="9" t="s">
        <v>10012</v>
      </c>
      <c r="V909" s="9" t="s">
        <v>8501</v>
      </c>
      <c r="W909" s="4"/>
      <c r="AI909" s="4"/>
      <c r="AJ909" s="4"/>
      <c r="AK909" s="4"/>
    </row>
    <row r="910" spans="1:37" x14ac:dyDescent="0.2">
      <c r="A910" s="6" t="s">
        <v>200</v>
      </c>
      <c r="B910" s="7" t="e">
        <f>VLOOKUP(Table36[[#This Row],[Full Name]], [1]!all_people5[#Data], 53, 0)</f>
        <v>#N/A</v>
      </c>
      <c r="C910" s="8" t="s">
        <v>201</v>
      </c>
      <c r="D910" s="8" t="s">
        <v>202</v>
      </c>
      <c r="E910" s="8" t="s">
        <v>142</v>
      </c>
      <c r="F910" s="8" t="s">
        <v>64</v>
      </c>
      <c r="G910" s="8"/>
      <c r="H910" s="8"/>
      <c r="I910" s="7"/>
      <c r="J910" s="8" t="s">
        <v>10009</v>
      </c>
      <c r="K910" s="8" t="str">
        <f>VLOOKUP(Table36[[#This Row],[Works for Corrected Majority]],[1]!Table1[#Data],2,0)</f>
        <v>567259753</v>
      </c>
      <c r="L910" s="8" t="s">
        <v>10009</v>
      </c>
      <c r="M910" s="7" t="str">
        <f>VLOOKUP(Table36[[#This Row],[Works for Group -OLD]], [1]!all_groups[#All], 2, 0)</f>
        <v>567259753</v>
      </c>
      <c r="N910" s="6" t="s">
        <v>63</v>
      </c>
      <c r="O910" s="6" t="s">
        <v>62</v>
      </c>
      <c r="P910" s="6" t="s">
        <v>69</v>
      </c>
      <c r="Q910" s="7"/>
      <c r="R910" s="9" t="s">
        <v>10028</v>
      </c>
      <c r="S910" s="9" t="s">
        <v>10011</v>
      </c>
      <c r="T910" s="9" t="s">
        <v>8512</v>
      </c>
      <c r="U910" s="9" t="s">
        <v>10012</v>
      </c>
      <c r="V910" s="9" t="s">
        <v>8501</v>
      </c>
      <c r="W910" s="4"/>
      <c r="AI910" s="4"/>
      <c r="AJ910" s="4"/>
      <c r="AK910" s="4"/>
    </row>
    <row r="911" spans="1:37" x14ac:dyDescent="0.2">
      <c r="A911" s="6" t="s">
        <v>195</v>
      </c>
      <c r="B911" s="7" t="e">
        <f>VLOOKUP(Table36[[#This Row],[Full Name]], [1]!all_people5[#Data], 53, 0)</f>
        <v>#N/A</v>
      </c>
      <c r="C911" s="8" t="s">
        <v>196</v>
      </c>
      <c r="D911" s="8" t="s">
        <v>197</v>
      </c>
      <c r="E911" s="8" t="s">
        <v>142</v>
      </c>
      <c r="F911" s="8" t="s">
        <v>64</v>
      </c>
      <c r="G911" s="8"/>
      <c r="H911" s="8"/>
      <c r="I911" s="7"/>
      <c r="J911" s="8" t="s">
        <v>10009</v>
      </c>
      <c r="K911" s="8" t="str">
        <f>VLOOKUP(Table36[[#This Row],[Works for Corrected Majority]],[1]!Table1[#Data],2,0)</f>
        <v>567259753</v>
      </c>
      <c r="L911" s="8" t="s">
        <v>10009</v>
      </c>
      <c r="M911" s="7" t="str">
        <f>VLOOKUP(Table36[[#This Row],[Works for Group -OLD]], [1]!all_groups[#All], 2, 0)</f>
        <v>567259753</v>
      </c>
      <c r="N911" s="6" t="s">
        <v>63</v>
      </c>
      <c r="O911" s="6" t="s">
        <v>62</v>
      </c>
      <c r="P911" s="6" t="s">
        <v>69</v>
      </c>
      <c r="Q911" s="7"/>
      <c r="R911" s="9" t="s">
        <v>10029</v>
      </c>
      <c r="S911" s="9" t="s">
        <v>10011</v>
      </c>
      <c r="T911" s="9" t="s">
        <v>8512</v>
      </c>
      <c r="U911" s="9" t="s">
        <v>10012</v>
      </c>
      <c r="V911" s="9" t="s">
        <v>8501</v>
      </c>
      <c r="W911" s="4"/>
      <c r="AI911" s="4"/>
      <c r="AJ911" s="4"/>
      <c r="AK911" s="4"/>
    </row>
    <row r="912" spans="1:37" x14ac:dyDescent="0.2">
      <c r="A912" s="6" t="s">
        <v>190</v>
      </c>
      <c r="B912" s="7" t="e">
        <f>VLOOKUP(Table36[[#This Row],[Full Name]], [1]!all_people5[#Data], 53, 0)</f>
        <v>#N/A</v>
      </c>
      <c r="C912" s="8" t="s">
        <v>191</v>
      </c>
      <c r="D912" s="8" t="s">
        <v>192</v>
      </c>
      <c r="E912" s="8" t="s">
        <v>142</v>
      </c>
      <c r="F912" s="8" t="s">
        <v>64</v>
      </c>
      <c r="G912" s="8"/>
      <c r="H912" s="8"/>
      <c r="I912" s="7"/>
      <c r="J912" s="8" t="s">
        <v>10009</v>
      </c>
      <c r="K912" s="8" t="str">
        <f>VLOOKUP(Table36[[#This Row],[Works for Corrected Majority]],[1]!Table1[#Data],2,0)</f>
        <v>567259753</v>
      </c>
      <c r="L912" s="8" t="s">
        <v>10009</v>
      </c>
      <c r="M912" s="7" t="str">
        <f>VLOOKUP(Table36[[#This Row],[Works for Group -OLD]], [1]!all_groups[#All], 2, 0)</f>
        <v>567259753</v>
      </c>
      <c r="N912" s="6" t="s">
        <v>63</v>
      </c>
      <c r="O912" s="6" t="s">
        <v>62</v>
      </c>
      <c r="P912" s="6" t="s">
        <v>69</v>
      </c>
      <c r="Q912" s="7"/>
      <c r="R912" s="9" t="s">
        <v>10030</v>
      </c>
      <c r="S912" s="9" t="s">
        <v>10011</v>
      </c>
      <c r="T912" s="9" t="s">
        <v>8512</v>
      </c>
      <c r="U912" s="9" t="s">
        <v>10012</v>
      </c>
      <c r="V912" s="9" t="s">
        <v>8501</v>
      </c>
      <c r="W912" s="4"/>
      <c r="AI912" s="4"/>
      <c r="AJ912" s="4"/>
      <c r="AK912" s="4"/>
    </row>
    <row r="913" spans="1:37" x14ac:dyDescent="0.2">
      <c r="A913" s="6" t="s">
        <v>185</v>
      </c>
      <c r="B913" s="7" t="e">
        <f>VLOOKUP(Table36[[#This Row],[Full Name]], [1]!all_people5[#Data], 53, 0)</f>
        <v>#N/A</v>
      </c>
      <c r="C913" s="8" t="s">
        <v>186</v>
      </c>
      <c r="D913" s="8" t="s">
        <v>187</v>
      </c>
      <c r="E913" s="8" t="s">
        <v>142</v>
      </c>
      <c r="F913" s="8" t="s">
        <v>64</v>
      </c>
      <c r="G913" s="8"/>
      <c r="H913" s="8"/>
      <c r="I913" s="7"/>
      <c r="J913" s="8" t="s">
        <v>10009</v>
      </c>
      <c r="K913" s="8" t="str">
        <f>VLOOKUP(Table36[[#This Row],[Works for Corrected Majority]],[1]!Table1[#Data],2,0)</f>
        <v>567259753</v>
      </c>
      <c r="L913" s="8" t="s">
        <v>10009</v>
      </c>
      <c r="M913" s="7" t="str">
        <f>VLOOKUP(Table36[[#This Row],[Works for Group -OLD]], [1]!all_groups[#All], 2, 0)</f>
        <v>567259753</v>
      </c>
      <c r="N913" s="6" t="s">
        <v>63</v>
      </c>
      <c r="O913" s="6" t="s">
        <v>62</v>
      </c>
      <c r="P913" s="6" t="s">
        <v>69</v>
      </c>
      <c r="Q913" s="7"/>
      <c r="R913" s="9" t="s">
        <v>10031</v>
      </c>
      <c r="S913" s="9" t="s">
        <v>10011</v>
      </c>
      <c r="T913" s="9" t="s">
        <v>8512</v>
      </c>
      <c r="U913" s="9" t="s">
        <v>10012</v>
      </c>
      <c r="V913" s="9" t="s">
        <v>8501</v>
      </c>
      <c r="W913" s="4"/>
      <c r="AI913" s="4"/>
      <c r="AJ913" s="4"/>
      <c r="AK913" s="4"/>
    </row>
    <row r="914" spans="1:37" x14ac:dyDescent="0.2">
      <c r="A914" s="6" t="s">
        <v>180</v>
      </c>
      <c r="B914" s="7" t="e">
        <f>VLOOKUP(Table36[[#This Row],[Full Name]], [1]!all_people5[#Data], 53, 0)</f>
        <v>#N/A</v>
      </c>
      <c r="C914" s="8" t="s">
        <v>181</v>
      </c>
      <c r="D914" s="8" t="s">
        <v>182</v>
      </c>
      <c r="E914" s="8" t="s">
        <v>142</v>
      </c>
      <c r="F914" s="8" t="s">
        <v>64</v>
      </c>
      <c r="G914" s="8"/>
      <c r="H914" s="8"/>
      <c r="I914" s="7"/>
      <c r="J914" s="8" t="s">
        <v>10009</v>
      </c>
      <c r="K914" s="8" t="str">
        <f>VLOOKUP(Table36[[#This Row],[Works for Corrected Majority]],[1]!Table1[#Data],2,0)</f>
        <v>567259753</v>
      </c>
      <c r="L914" s="8" t="s">
        <v>10009</v>
      </c>
      <c r="M914" s="7" t="str">
        <f>VLOOKUP(Table36[[#This Row],[Works for Group -OLD]], [1]!all_groups[#All], 2, 0)</f>
        <v>567259753</v>
      </c>
      <c r="N914" s="6" t="s">
        <v>63</v>
      </c>
      <c r="O914" s="6" t="s">
        <v>62</v>
      </c>
      <c r="P914" s="6" t="s">
        <v>69</v>
      </c>
      <c r="Q914" s="7"/>
      <c r="R914" s="9" t="s">
        <v>10032</v>
      </c>
      <c r="S914" s="9" t="s">
        <v>10011</v>
      </c>
      <c r="T914" s="9" t="s">
        <v>8512</v>
      </c>
      <c r="U914" s="9" t="s">
        <v>10012</v>
      </c>
      <c r="V914" s="9" t="s">
        <v>8501</v>
      </c>
      <c r="W914" s="4"/>
      <c r="AI914" s="4"/>
      <c r="AJ914" s="4"/>
      <c r="AK914" s="4"/>
    </row>
    <row r="915" spans="1:37" x14ac:dyDescent="0.2">
      <c r="A915" s="6" t="s">
        <v>175</v>
      </c>
      <c r="B915" s="7" t="e">
        <f>VLOOKUP(Table36[[#This Row],[Full Name]], [1]!all_people5[#Data], 53, 0)</f>
        <v>#N/A</v>
      </c>
      <c r="C915" s="8" t="s">
        <v>176</v>
      </c>
      <c r="D915" s="8" t="s">
        <v>177</v>
      </c>
      <c r="E915" s="8" t="s">
        <v>142</v>
      </c>
      <c r="F915" s="8" t="s">
        <v>64</v>
      </c>
      <c r="G915" s="8"/>
      <c r="H915" s="8"/>
      <c r="I915" s="7"/>
      <c r="J915" s="8" t="s">
        <v>10009</v>
      </c>
      <c r="K915" s="8" t="str">
        <f>VLOOKUP(Table36[[#This Row],[Works for Corrected Majority]],[1]!Table1[#Data],2,0)</f>
        <v>567259753</v>
      </c>
      <c r="L915" s="8" t="s">
        <v>10009</v>
      </c>
      <c r="M915" s="7" t="str">
        <f>VLOOKUP(Table36[[#This Row],[Works for Group -OLD]], [1]!all_groups[#All], 2, 0)</f>
        <v>567259753</v>
      </c>
      <c r="N915" s="6" t="s">
        <v>63</v>
      </c>
      <c r="O915" s="6" t="s">
        <v>62</v>
      </c>
      <c r="P915" s="6" t="s">
        <v>69</v>
      </c>
      <c r="Q915" s="7"/>
      <c r="R915" s="9" t="s">
        <v>10033</v>
      </c>
      <c r="S915" s="9" t="s">
        <v>10011</v>
      </c>
      <c r="T915" s="9" t="s">
        <v>8512</v>
      </c>
      <c r="U915" s="9" t="s">
        <v>10012</v>
      </c>
      <c r="V915" s="9" t="s">
        <v>8501</v>
      </c>
      <c r="W915" s="4"/>
      <c r="AI915" s="4"/>
      <c r="AJ915" s="4"/>
      <c r="AK915" s="4"/>
    </row>
    <row r="916" spans="1:37" x14ac:dyDescent="0.2">
      <c r="A916" s="6" t="s">
        <v>170</v>
      </c>
      <c r="B916" s="7" t="e">
        <f>VLOOKUP(Table36[[#This Row],[Full Name]], [1]!all_people5[#Data], 53, 0)</f>
        <v>#N/A</v>
      </c>
      <c r="C916" s="8" t="s">
        <v>171</v>
      </c>
      <c r="D916" s="8" t="s">
        <v>172</v>
      </c>
      <c r="E916" s="8" t="s">
        <v>142</v>
      </c>
      <c r="F916" s="8" t="s">
        <v>64</v>
      </c>
      <c r="G916" s="8"/>
      <c r="H916" s="8"/>
      <c r="I916" s="7"/>
      <c r="J916" s="8" t="s">
        <v>10009</v>
      </c>
      <c r="K916" s="8" t="str">
        <f>VLOOKUP(Table36[[#This Row],[Works for Corrected Majority]],[1]!Table1[#Data],2,0)</f>
        <v>567259753</v>
      </c>
      <c r="L916" s="8" t="s">
        <v>10009</v>
      </c>
      <c r="M916" s="7" t="str">
        <f>VLOOKUP(Table36[[#This Row],[Works for Group -OLD]], [1]!all_groups[#All], 2, 0)</f>
        <v>567259753</v>
      </c>
      <c r="N916" s="6" t="s">
        <v>63</v>
      </c>
      <c r="O916" s="6" t="s">
        <v>62</v>
      </c>
      <c r="P916" s="6" t="s">
        <v>69</v>
      </c>
      <c r="Q916" s="7"/>
      <c r="R916" s="9" t="s">
        <v>10034</v>
      </c>
      <c r="S916" s="9" t="s">
        <v>10011</v>
      </c>
      <c r="T916" s="9" t="s">
        <v>8512</v>
      </c>
      <c r="U916" s="9" t="s">
        <v>10012</v>
      </c>
      <c r="V916" s="9" t="s">
        <v>8501</v>
      </c>
      <c r="W916" s="4"/>
      <c r="AI916" s="4"/>
      <c r="AJ916" s="4"/>
      <c r="AK916" s="4"/>
    </row>
    <row r="917" spans="1:37" x14ac:dyDescent="0.2">
      <c r="A917" s="6" t="s">
        <v>165</v>
      </c>
      <c r="B917" s="7" t="e">
        <f>VLOOKUP(Table36[[#This Row],[Full Name]], [1]!all_people5[#Data], 53, 0)</f>
        <v>#N/A</v>
      </c>
      <c r="C917" s="8" t="s">
        <v>166</v>
      </c>
      <c r="D917" s="8" t="s">
        <v>167</v>
      </c>
      <c r="E917" s="8" t="s">
        <v>142</v>
      </c>
      <c r="F917" s="8" t="s">
        <v>64</v>
      </c>
      <c r="G917" s="8"/>
      <c r="H917" s="8"/>
      <c r="I917" s="7"/>
      <c r="J917" s="8" t="s">
        <v>10009</v>
      </c>
      <c r="K917" s="8" t="str">
        <f>VLOOKUP(Table36[[#This Row],[Works for Corrected Majority]],[1]!Table1[#Data],2,0)</f>
        <v>567259753</v>
      </c>
      <c r="L917" s="8" t="s">
        <v>10009</v>
      </c>
      <c r="M917" s="7" t="str">
        <f>VLOOKUP(Table36[[#This Row],[Works for Group -OLD]], [1]!all_groups[#All], 2, 0)</f>
        <v>567259753</v>
      </c>
      <c r="N917" s="6" t="s">
        <v>63</v>
      </c>
      <c r="O917" s="6" t="s">
        <v>62</v>
      </c>
      <c r="P917" s="6" t="s">
        <v>69</v>
      </c>
      <c r="Q917" s="7"/>
      <c r="R917" s="9" t="s">
        <v>10035</v>
      </c>
      <c r="S917" s="9" t="s">
        <v>10011</v>
      </c>
      <c r="T917" s="9" t="s">
        <v>8512</v>
      </c>
      <c r="U917" s="9" t="s">
        <v>10012</v>
      </c>
      <c r="V917" s="9" t="s">
        <v>8501</v>
      </c>
      <c r="W917" s="4"/>
      <c r="AI917" s="4"/>
      <c r="AJ917" s="4"/>
      <c r="AK917" s="4"/>
    </row>
    <row r="918" spans="1:37" x14ac:dyDescent="0.2">
      <c r="A918" s="6" t="s">
        <v>160</v>
      </c>
      <c r="B918" s="7" t="e">
        <f>VLOOKUP(Table36[[#This Row],[Full Name]], [1]!all_people5[#Data], 53, 0)</f>
        <v>#N/A</v>
      </c>
      <c r="C918" s="8" t="s">
        <v>161</v>
      </c>
      <c r="D918" s="8" t="s">
        <v>162</v>
      </c>
      <c r="E918" s="8" t="s">
        <v>142</v>
      </c>
      <c r="F918" s="8" t="s">
        <v>64</v>
      </c>
      <c r="G918" s="8"/>
      <c r="H918" s="8"/>
      <c r="I918" s="7"/>
      <c r="J918" s="8" t="s">
        <v>10009</v>
      </c>
      <c r="K918" s="8" t="str">
        <f>VLOOKUP(Table36[[#This Row],[Works for Corrected Majority]],[1]!Table1[#Data],2,0)</f>
        <v>567259753</v>
      </c>
      <c r="L918" s="8" t="s">
        <v>10009</v>
      </c>
      <c r="M918" s="7" t="str">
        <f>VLOOKUP(Table36[[#This Row],[Works for Group -OLD]], [1]!all_groups[#All], 2, 0)</f>
        <v>567259753</v>
      </c>
      <c r="N918" s="6" t="s">
        <v>63</v>
      </c>
      <c r="O918" s="6" t="s">
        <v>62</v>
      </c>
      <c r="P918" s="6" t="s">
        <v>69</v>
      </c>
      <c r="Q918" s="7"/>
      <c r="R918" s="9" t="s">
        <v>10036</v>
      </c>
      <c r="S918" s="9" t="s">
        <v>10011</v>
      </c>
      <c r="T918" s="9" t="s">
        <v>8512</v>
      </c>
      <c r="U918" s="9" t="s">
        <v>10012</v>
      </c>
      <c r="V918" s="9" t="s">
        <v>8501</v>
      </c>
      <c r="W918" s="4"/>
      <c r="AI918" s="4"/>
      <c r="AJ918" s="4"/>
      <c r="AK918" s="4"/>
    </row>
    <row r="919" spans="1:37" x14ac:dyDescent="0.2">
      <c r="A919" s="6" t="s">
        <v>155</v>
      </c>
      <c r="B919" s="7" t="e">
        <f>VLOOKUP(Table36[[#This Row],[Full Name]], [1]!all_people5[#Data], 53, 0)</f>
        <v>#N/A</v>
      </c>
      <c r="C919" s="8" t="s">
        <v>156</v>
      </c>
      <c r="D919" s="8" t="s">
        <v>157</v>
      </c>
      <c r="E919" s="8" t="s">
        <v>142</v>
      </c>
      <c r="F919" s="8" t="s">
        <v>64</v>
      </c>
      <c r="G919" s="8"/>
      <c r="H919" s="8"/>
      <c r="I919" s="7"/>
      <c r="J919" s="8" t="s">
        <v>10009</v>
      </c>
      <c r="K919" s="8" t="str">
        <f>VLOOKUP(Table36[[#This Row],[Works for Corrected Majority]],[1]!Table1[#Data],2,0)</f>
        <v>567259753</v>
      </c>
      <c r="L919" s="8" t="s">
        <v>10009</v>
      </c>
      <c r="M919" s="7" t="str">
        <f>VLOOKUP(Table36[[#This Row],[Works for Group -OLD]], [1]!all_groups[#All], 2, 0)</f>
        <v>567259753</v>
      </c>
      <c r="N919" s="6" t="s">
        <v>63</v>
      </c>
      <c r="O919" s="6" t="s">
        <v>62</v>
      </c>
      <c r="P919" s="6" t="s">
        <v>69</v>
      </c>
      <c r="Q919" s="7"/>
      <c r="R919" s="9" t="s">
        <v>10037</v>
      </c>
      <c r="S919" s="9" t="s">
        <v>10011</v>
      </c>
      <c r="T919" s="9" t="s">
        <v>8512</v>
      </c>
      <c r="U919" s="9" t="s">
        <v>10012</v>
      </c>
      <c r="V919" s="9" t="s">
        <v>8501</v>
      </c>
      <c r="W919" s="4"/>
      <c r="AI919" s="4"/>
      <c r="AJ919" s="4"/>
      <c r="AK919" s="4"/>
    </row>
    <row r="920" spans="1:37" x14ac:dyDescent="0.2">
      <c r="A920" s="6" t="s">
        <v>150</v>
      </c>
      <c r="B920" s="7" t="e">
        <f>VLOOKUP(Table36[[#This Row],[Full Name]], [1]!all_people5[#Data], 53, 0)</f>
        <v>#N/A</v>
      </c>
      <c r="C920" s="8" t="s">
        <v>151</v>
      </c>
      <c r="D920" s="8" t="s">
        <v>152</v>
      </c>
      <c r="E920" s="8" t="s">
        <v>142</v>
      </c>
      <c r="F920" s="8" t="s">
        <v>64</v>
      </c>
      <c r="G920" s="8"/>
      <c r="H920" s="8"/>
      <c r="I920" s="7"/>
      <c r="J920" s="8" t="s">
        <v>10009</v>
      </c>
      <c r="K920" s="8" t="str">
        <f>VLOOKUP(Table36[[#This Row],[Works for Corrected Majority]],[1]!Table1[#Data],2,0)</f>
        <v>567259753</v>
      </c>
      <c r="L920" s="8" t="s">
        <v>10009</v>
      </c>
      <c r="M920" s="7" t="str">
        <f>VLOOKUP(Table36[[#This Row],[Works for Group -OLD]], [1]!all_groups[#All], 2, 0)</f>
        <v>567259753</v>
      </c>
      <c r="N920" s="6" t="s">
        <v>63</v>
      </c>
      <c r="O920" s="6" t="s">
        <v>62</v>
      </c>
      <c r="P920" s="6" t="s">
        <v>69</v>
      </c>
      <c r="Q920" s="7"/>
      <c r="R920" s="9" t="s">
        <v>10038</v>
      </c>
      <c r="S920" s="9" t="s">
        <v>10011</v>
      </c>
      <c r="T920" s="9" t="s">
        <v>8512</v>
      </c>
      <c r="U920" s="9" t="s">
        <v>10012</v>
      </c>
      <c r="V920" s="9" t="s">
        <v>8501</v>
      </c>
      <c r="W920" s="4"/>
      <c r="AI920" s="4"/>
      <c r="AJ920" s="4"/>
      <c r="AK920" s="4"/>
    </row>
    <row r="921" spans="1:37" x14ac:dyDescent="0.2">
      <c r="A921" s="6" t="s">
        <v>145</v>
      </c>
      <c r="B921" s="7" t="e">
        <f>VLOOKUP(Table36[[#This Row],[Full Name]], [1]!all_people5[#Data], 53, 0)</f>
        <v>#N/A</v>
      </c>
      <c r="C921" s="8" t="s">
        <v>146</v>
      </c>
      <c r="D921" s="8" t="s">
        <v>147</v>
      </c>
      <c r="E921" s="8" t="s">
        <v>142</v>
      </c>
      <c r="F921" s="8" t="s">
        <v>64</v>
      </c>
      <c r="G921" s="8"/>
      <c r="H921" s="8"/>
      <c r="I921" s="7"/>
      <c r="J921" s="8" t="s">
        <v>10009</v>
      </c>
      <c r="K921" s="8" t="str">
        <f>VLOOKUP(Table36[[#This Row],[Works for Corrected Majority]],[1]!Table1[#Data],2,0)</f>
        <v>567259753</v>
      </c>
      <c r="L921" s="8" t="s">
        <v>10009</v>
      </c>
      <c r="M921" s="7" t="str">
        <f>VLOOKUP(Table36[[#This Row],[Works for Group -OLD]], [1]!all_groups[#All], 2, 0)</f>
        <v>567259753</v>
      </c>
      <c r="N921" s="6" t="s">
        <v>63</v>
      </c>
      <c r="O921" s="6" t="s">
        <v>62</v>
      </c>
      <c r="P921" s="6" t="s">
        <v>69</v>
      </c>
      <c r="Q921" s="7"/>
      <c r="R921" s="9" t="s">
        <v>10039</v>
      </c>
      <c r="S921" s="9" t="s">
        <v>10011</v>
      </c>
      <c r="T921" s="9" t="s">
        <v>8512</v>
      </c>
      <c r="U921" s="9" t="s">
        <v>10012</v>
      </c>
      <c r="V921" s="9" t="s">
        <v>8501</v>
      </c>
      <c r="W921" s="4"/>
      <c r="AI921" s="4"/>
      <c r="AJ921" s="4"/>
      <c r="AK921" s="4"/>
    </row>
    <row r="922" spans="1:37" x14ac:dyDescent="0.2">
      <c r="A922" s="6" t="s">
        <v>139</v>
      </c>
      <c r="B922" s="7" t="e">
        <f>VLOOKUP(Table36[[#This Row],[Full Name]], [1]!all_people5[#Data], 53, 0)</f>
        <v>#N/A</v>
      </c>
      <c r="C922" s="8" t="s">
        <v>140</v>
      </c>
      <c r="D922" s="8" t="s">
        <v>141</v>
      </c>
      <c r="E922" s="8" t="s">
        <v>142</v>
      </c>
      <c r="F922" s="8" t="s">
        <v>64</v>
      </c>
      <c r="G922" s="8"/>
      <c r="H922" s="8"/>
      <c r="I922" s="7"/>
      <c r="J922" s="8" t="s">
        <v>10009</v>
      </c>
      <c r="K922" s="8" t="str">
        <f>VLOOKUP(Table36[[#This Row],[Works for Corrected Majority]],[1]!Table1[#Data],2,0)</f>
        <v>567259753</v>
      </c>
      <c r="L922" s="8" t="s">
        <v>10009</v>
      </c>
      <c r="M922" s="7" t="str">
        <f>VLOOKUP(Table36[[#This Row],[Works for Group -OLD]], [1]!all_groups[#All], 2, 0)</f>
        <v>567259753</v>
      </c>
      <c r="N922" s="6" t="s">
        <v>63</v>
      </c>
      <c r="O922" s="6" t="s">
        <v>62</v>
      </c>
      <c r="P922" s="6" t="s">
        <v>69</v>
      </c>
      <c r="Q922" s="7"/>
      <c r="R922" s="9" t="s">
        <v>10040</v>
      </c>
      <c r="S922" s="9" t="s">
        <v>10011</v>
      </c>
      <c r="T922" s="9" t="s">
        <v>8512</v>
      </c>
      <c r="U922" s="9" t="s">
        <v>10012</v>
      </c>
      <c r="V922" s="9" t="s">
        <v>8501</v>
      </c>
      <c r="W922" s="4"/>
      <c r="AI922" s="4"/>
      <c r="AJ922" s="4"/>
      <c r="AK922" s="4"/>
    </row>
    <row r="923" spans="1:37" x14ac:dyDescent="0.2">
      <c r="A923" s="6" t="s">
        <v>5526</v>
      </c>
      <c r="B923" s="7" t="str">
        <f>VLOOKUP(Table36[[#This Row],[Full Name]], [1]!all_people5[#Data], 53, 0)</f>
        <v>Bradley</v>
      </c>
      <c r="C923" s="8" t="s">
        <v>10041</v>
      </c>
      <c r="D923" s="8" t="s">
        <v>5528</v>
      </c>
      <c r="E923" s="8" t="s">
        <v>1058</v>
      </c>
      <c r="F923" s="8" t="s">
        <v>64</v>
      </c>
      <c r="G923" s="8"/>
      <c r="H923" s="8"/>
      <c r="I923" s="7"/>
      <c r="J923" s="8" t="s">
        <v>131</v>
      </c>
      <c r="K923" s="8" t="str">
        <f>VLOOKUP(Table36[[#This Row],[Works for Corrected Majority]],[1]!Table1[#Data],2,0)</f>
        <v>476549357</v>
      </c>
      <c r="L923" s="8" t="s">
        <v>4747</v>
      </c>
      <c r="M923" s="7" t="str">
        <f>VLOOKUP(Table36[[#This Row],[Works for Group -OLD]], [1]!all_groups[#All], 2, 0)</f>
        <v>476549357</v>
      </c>
      <c r="N923" s="6" t="s">
        <v>63</v>
      </c>
      <c r="O923" s="6" t="s">
        <v>62</v>
      </c>
      <c r="P923" s="6" t="s">
        <v>69</v>
      </c>
      <c r="Q923" s="7"/>
      <c r="R923" s="9" t="s">
        <v>10042</v>
      </c>
      <c r="S923" s="9" t="s">
        <v>10043</v>
      </c>
      <c r="T923" s="9" t="s">
        <v>8512</v>
      </c>
      <c r="U923" s="9" t="s">
        <v>10044</v>
      </c>
      <c r="V923" s="9" t="s">
        <v>8501</v>
      </c>
      <c r="W923" s="4"/>
      <c r="AI923" s="4"/>
      <c r="AJ923" s="4"/>
      <c r="AK923" s="4"/>
    </row>
    <row r="924" spans="1:37" x14ac:dyDescent="0.2">
      <c r="A924" s="6" t="s">
        <v>3767</v>
      </c>
      <c r="B924" s="7" t="str">
        <f>VLOOKUP(Table36[[#This Row],[Full Name]], [1]!all_people5[#Data], 53, 0)</f>
        <v>Eddy</v>
      </c>
      <c r="C924" s="8" t="s">
        <v>3768</v>
      </c>
      <c r="D924" s="8" t="s">
        <v>3294</v>
      </c>
      <c r="E924" s="8" t="s">
        <v>1499</v>
      </c>
      <c r="F924" s="8" t="s">
        <v>64</v>
      </c>
      <c r="G924" s="8"/>
      <c r="H924" s="8"/>
      <c r="I924" s="7"/>
      <c r="J924" s="8" t="s">
        <v>131</v>
      </c>
      <c r="K924" s="8" t="str">
        <f>VLOOKUP(Table36[[#This Row],[Works for Corrected Majority]],[1]!Table1[#Data],2,0)</f>
        <v>476549357</v>
      </c>
      <c r="L924" s="8" t="s">
        <v>4747</v>
      </c>
      <c r="M924" s="7" t="str">
        <f>VLOOKUP(Table36[[#This Row],[Works for Group -OLD]], [1]!all_groups[#All], 2, 0)</f>
        <v>476549357</v>
      </c>
      <c r="N924" s="6" t="s">
        <v>63</v>
      </c>
      <c r="O924" s="6" t="s">
        <v>62</v>
      </c>
      <c r="P924" s="6" t="s">
        <v>69</v>
      </c>
      <c r="Q924" s="7"/>
      <c r="R924" s="9" t="s">
        <v>10045</v>
      </c>
      <c r="S924" s="9" t="s">
        <v>10043</v>
      </c>
      <c r="T924" s="9" t="s">
        <v>8512</v>
      </c>
      <c r="U924" s="9" t="s">
        <v>10046</v>
      </c>
      <c r="V924" s="9" t="s">
        <v>8501</v>
      </c>
      <c r="W924" s="4"/>
      <c r="AI924" s="4"/>
      <c r="AJ924" s="4"/>
      <c r="AK924" s="4"/>
    </row>
    <row r="925" spans="1:37" x14ac:dyDescent="0.2">
      <c r="A925" s="6" t="s">
        <v>5504</v>
      </c>
      <c r="B925" s="7" t="str">
        <f>VLOOKUP(Table36[[#This Row],[Full Name]], [1]!all_people5[#Data], 53, 0)</f>
        <v>Boyle</v>
      </c>
      <c r="C925" s="8" t="s">
        <v>5505</v>
      </c>
      <c r="D925" s="8" t="s">
        <v>5506</v>
      </c>
      <c r="E925" s="8" t="s">
        <v>382</v>
      </c>
      <c r="F925" s="8" t="s">
        <v>64</v>
      </c>
      <c r="G925" s="8"/>
      <c r="H925" s="8"/>
      <c r="I925" s="7"/>
      <c r="J925" s="8" t="s">
        <v>131</v>
      </c>
      <c r="K925" s="8" t="str">
        <f>VLOOKUP(Table36[[#This Row],[Works for Corrected Majority]],[1]!Table1[#Data],2,0)</f>
        <v>476549357</v>
      </c>
      <c r="L925" s="8" t="s">
        <v>4747</v>
      </c>
      <c r="M925" s="7" t="str">
        <f>VLOOKUP(Table36[[#This Row],[Works for Group -OLD]], [1]!all_groups[#All], 2, 0)</f>
        <v>476549357</v>
      </c>
      <c r="N925" s="6" t="s">
        <v>63</v>
      </c>
      <c r="O925" s="6" t="s">
        <v>62</v>
      </c>
      <c r="P925" s="6" t="s">
        <v>69</v>
      </c>
      <c r="Q925" s="7"/>
      <c r="R925" s="9" t="s">
        <v>10047</v>
      </c>
      <c r="S925" s="9" t="s">
        <v>10043</v>
      </c>
      <c r="T925" s="9" t="s">
        <v>8512</v>
      </c>
      <c r="U925" s="9" t="s">
        <v>9142</v>
      </c>
      <c r="V925" s="9" t="s">
        <v>8501</v>
      </c>
      <c r="W925" s="4"/>
      <c r="AI925" s="4"/>
      <c r="AJ925" s="4"/>
      <c r="AK925" s="4"/>
    </row>
    <row r="926" spans="1:37" x14ac:dyDescent="0.2">
      <c r="A926" s="6" t="s">
        <v>5485</v>
      </c>
      <c r="B926" s="7" t="str">
        <f>VLOOKUP(Table36[[#This Row],[Full Name]], [1]!all_people5[#Data], 53, 0)</f>
        <v>Vaas</v>
      </c>
      <c r="C926" s="8" t="s">
        <v>5486</v>
      </c>
      <c r="D926" s="8" t="s">
        <v>5487</v>
      </c>
      <c r="E926" s="8" t="s">
        <v>1058</v>
      </c>
      <c r="F926" s="8" t="s">
        <v>64</v>
      </c>
      <c r="G926" s="8"/>
      <c r="H926" s="8"/>
      <c r="I926" s="7"/>
      <c r="J926" s="8" t="s">
        <v>131</v>
      </c>
      <c r="K926" s="8" t="str">
        <f>VLOOKUP(Table36[[#This Row],[Works for Corrected Majority]],[1]!Table1[#Data],2,0)</f>
        <v>476549357</v>
      </c>
      <c r="L926" s="8" t="s">
        <v>4747</v>
      </c>
      <c r="M926" s="7" t="str">
        <f>VLOOKUP(Table36[[#This Row],[Works for Group -OLD]], [1]!all_groups[#All], 2, 0)</f>
        <v>476549357</v>
      </c>
      <c r="N926" s="6" t="s">
        <v>63</v>
      </c>
      <c r="O926" s="6" t="s">
        <v>62</v>
      </c>
      <c r="P926" s="6" t="s">
        <v>69</v>
      </c>
      <c r="Q926" s="7"/>
      <c r="R926" s="9" t="s">
        <v>10048</v>
      </c>
      <c r="S926" s="9" t="s">
        <v>10043</v>
      </c>
      <c r="T926" s="9" t="s">
        <v>8512</v>
      </c>
      <c r="U926" s="9" t="s">
        <v>10044</v>
      </c>
      <c r="V926" s="9" t="s">
        <v>8501</v>
      </c>
      <c r="W926" s="4"/>
      <c r="AI926" s="4"/>
      <c r="AJ926" s="4"/>
      <c r="AK926" s="4"/>
    </row>
    <row r="927" spans="1:37" x14ac:dyDescent="0.2">
      <c r="A927" s="6" t="s">
        <v>5469</v>
      </c>
      <c r="B927" s="7" t="str">
        <f>VLOOKUP(Table36[[#This Row],[Full Name]], [1]!all_people5[#Data], 53, 0)</f>
        <v>Thoman</v>
      </c>
      <c r="C927" s="8" t="s">
        <v>5470</v>
      </c>
      <c r="D927" s="8" t="s">
        <v>5471</v>
      </c>
      <c r="E927" s="8" t="s">
        <v>1130</v>
      </c>
      <c r="F927" s="8" t="s">
        <v>64</v>
      </c>
      <c r="G927" s="8"/>
      <c r="H927" s="8"/>
      <c r="I927" s="7"/>
      <c r="J927" s="8" t="s">
        <v>131</v>
      </c>
      <c r="K927" s="8" t="str">
        <f>VLOOKUP(Table36[[#This Row],[Works for Corrected Majority]],[1]!Table1[#Data],2,0)</f>
        <v>476549357</v>
      </c>
      <c r="L927" s="8" t="s">
        <v>4747</v>
      </c>
      <c r="M927" s="7" t="str">
        <f>VLOOKUP(Table36[[#This Row],[Works for Group -OLD]], [1]!all_groups[#All], 2, 0)</f>
        <v>476549357</v>
      </c>
      <c r="N927" s="6" t="s">
        <v>63</v>
      </c>
      <c r="O927" s="6" t="s">
        <v>62</v>
      </c>
      <c r="P927" s="6" t="s">
        <v>69</v>
      </c>
      <c r="Q927" s="7"/>
      <c r="R927" s="9" t="s">
        <v>10049</v>
      </c>
      <c r="S927" s="9" t="s">
        <v>10043</v>
      </c>
      <c r="T927" s="9" t="s">
        <v>8512</v>
      </c>
      <c r="U927" s="9" t="s">
        <v>10050</v>
      </c>
      <c r="V927" s="9" t="s">
        <v>8501</v>
      </c>
      <c r="W927" s="4"/>
      <c r="AI927" s="4"/>
      <c r="AJ927" s="4"/>
      <c r="AK927" s="4"/>
    </row>
    <row r="928" spans="1:37" x14ac:dyDescent="0.2">
      <c r="A928" s="6" t="s">
        <v>3771</v>
      </c>
      <c r="B928" s="7" t="str">
        <f>VLOOKUP(Table36[[#This Row],[Full Name]], [1]!all_people5[#Data], 53, 0)</f>
        <v>Eagan</v>
      </c>
      <c r="C928" s="8" t="s">
        <v>3772</v>
      </c>
      <c r="D928" s="8" t="s">
        <v>3773</v>
      </c>
      <c r="E928" s="8" t="s">
        <v>1499</v>
      </c>
      <c r="F928" s="8" t="s">
        <v>64</v>
      </c>
      <c r="G928" s="8"/>
      <c r="H928" s="8"/>
      <c r="I928" s="7"/>
      <c r="J928" s="8" t="s">
        <v>131</v>
      </c>
      <c r="K928" s="8" t="str">
        <f>VLOOKUP(Table36[[#This Row],[Works for Corrected Majority]],[1]!Table1[#Data],2,0)</f>
        <v>476549357</v>
      </c>
      <c r="L928" s="8" t="s">
        <v>4747</v>
      </c>
      <c r="M928" s="7" t="str">
        <f>VLOOKUP(Table36[[#This Row],[Works for Group -OLD]], [1]!all_groups[#All], 2, 0)</f>
        <v>476549357</v>
      </c>
      <c r="N928" s="6" t="s">
        <v>63</v>
      </c>
      <c r="O928" s="6" t="s">
        <v>62</v>
      </c>
      <c r="P928" s="6" t="s">
        <v>69</v>
      </c>
      <c r="Q928" s="7"/>
      <c r="R928" s="9" t="s">
        <v>10051</v>
      </c>
      <c r="S928" s="9" t="s">
        <v>10043</v>
      </c>
      <c r="T928" s="9" t="s">
        <v>8512</v>
      </c>
      <c r="U928" s="9" t="s">
        <v>10046</v>
      </c>
      <c r="V928" s="9" t="s">
        <v>8501</v>
      </c>
      <c r="W928" s="4"/>
      <c r="AI928" s="4"/>
      <c r="AJ928" s="4"/>
      <c r="AK928" s="4"/>
    </row>
    <row r="929" spans="1:37" x14ac:dyDescent="0.2">
      <c r="A929" s="6" t="s">
        <v>5464</v>
      </c>
      <c r="B929" s="7" t="str">
        <f>VLOOKUP(Table36[[#This Row],[Full Name]], [1]!all_people5[#Data], 53, 0)</f>
        <v>Clark</v>
      </c>
      <c r="C929" s="8" t="s">
        <v>10052</v>
      </c>
      <c r="D929" s="8" t="s">
        <v>980</v>
      </c>
      <c r="E929" s="8" t="s">
        <v>5466</v>
      </c>
      <c r="F929" s="8" t="s">
        <v>64</v>
      </c>
      <c r="G929" s="8"/>
      <c r="H929" s="8"/>
      <c r="I929" s="7"/>
      <c r="J929" s="8" t="s">
        <v>131</v>
      </c>
      <c r="K929" s="8" t="str">
        <f>VLOOKUP(Table36[[#This Row],[Works for Corrected Majority]],[1]!Table1[#Data],2,0)</f>
        <v>476549357</v>
      </c>
      <c r="L929" s="8" t="s">
        <v>4747</v>
      </c>
      <c r="M929" s="7" t="str">
        <f>VLOOKUP(Table36[[#This Row],[Works for Group -OLD]], [1]!all_groups[#All], 2, 0)</f>
        <v>476549357</v>
      </c>
      <c r="N929" s="6" t="s">
        <v>63</v>
      </c>
      <c r="O929" s="6" t="s">
        <v>62</v>
      </c>
      <c r="P929" s="6" t="s">
        <v>69</v>
      </c>
      <c r="Q929" s="7"/>
      <c r="R929" s="9" t="s">
        <v>10053</v>
      </c>
      <c r="S929" s="9" t="s">
        <v>10043</v>
      </c>
      <c r="T929" s="9" t="s">
        <v>8512</v>
      </c>
      <c r="U929" s="9" t="s">
        <v>10054</v>
      </c>
      <c r="V929" s="9" t="s">
        <v>8501</v>
      </c>
      <c r="W929" s="4"/>
      <c r="AI929" s="4"/>
      <c r="AJ929" s="4"/>
      <c r="AK929" s="4"/>
    </row>
    <row r="930" spans="1:37" x14ac:dyDescent="0.2">
      <c r="A930" s="6" t="s">
        <v>3757</v>
      </c>
      <c r="B930" s="7" t="str">
        <f>VLOOKUP(Table36[[#This Row],[Full Name]], [1]!all_people5[#Data], 53, 0)</f>
        <v>Wetherbee</v>
      </c>
      <c r="C930" s="8" t="s">
        <v>3758</v>
      </c>
      <c r="D930" s="8" t="s">
        <v>1393</v>
      </c>
      <c r="E930" s="8" t="s">
        <v>3759</v>
      </c>
      <c r="F930" s="8" t="s">
        <v>64</v>
      </c>
      <c r="G930" s="8"/>
      <c r="H930" s="8"/>
      <c r="I930" s="7"/>
      <c r="J930" s="8" t="s">
        <v>131</v>
      </c>
      <c r="K930" s="8" t="str">
        <f>VLOOKUP(Table36[[#This Row],[Works for Corrected Majority]],[1]!Table1[#Data],2,0)</f>
        <v>476549357</v>
      </c>
      <c r="L930" s="8" t="s">
        <v>4747</v>
      </c>
      <c r="M930" s="7" t="str">
        <f>VLOOKUP(Table36[[#This Row],[Works for Group -OLD]], [1]!all_groups[#All], 2, 0)</f>
        <v>476549357</v>
      </c>
      <c r="N930" s="6" t="s">
        <v>63</v>
      </c>
      <c r="O930" s="6" t="s">
        <v>62</v>
      </c>
      <c r="P930" s="6" t="s">
        <v>69</v>
      </c>
      <c r="Q930" s="7"/>
      <c r="R930" s="9" t="s">
        <v>10055</v>
      </c>
      <c r="S930" s="9" t="s">
        <v>10043</v>
      </c>
      <c r="T930" s="9" t="s">
        <v>8512</v>
      </c>
      <c r="U930" s="9" t="s">
        <v>10056</v>
      </c>
      <c r="V930" s="9" t="s">
        <v>8501</v>
      </c>
      <c r="W930" s="4"/>
      <c r="AI930" s="4"/>
      <c r="AJ930" s="4"/>
      <c r="AK930" s="4"/>
    </row>
    <row r="931" spans="1:37" x14ac:dyDescent="0.2">
      <c r="A931" s="6" t="s">
        <v>5884</v>
      </c>
      <c r="B931" s="7" t="str">
        <f>VLOOKUP(Table36[[#This Row],[Full Name]], [1]!all_people5[#Data], 53, 0)</f>
        <v>Degironimo</v>
      </c>
      <c r="C931" s="8" t="s">
        <v>5885</v>
      </c>
      <c r="D931" s="8" t="s">
        <v>5886</v>
      </c>
      <c r="E931" s="8" t="s">
        <v>382</v>
      </c>
      <c r="F931" s="8" t="s">
        <v>64</v>
      </c>
      <c r="G931" s="8"/>
      <c r="H931" s="8"/>
      <c r="I931" s="7"/>
      <c r="J931" s="8" t="s">
        <v>131</v>
      </c>
      <c r="K931" s="8" t="str">
        <f>VLOOKUP(Table36[[#This Row],[Works for Corrected Majority]],[1]!Table1[#Data],2,0)</f>
        <v>476549357</v>
      </c>
      <c r="L931" s="8" t="s">
        <v>4747</v>
      </c>
      <c r="M931" s="7" t="str">
        <f>VLOOKUP(Table36[[#This Row],[Works for Group -OLD]], [1]!all_groups[#All], 2, 0)</f>
        <v>476549357</v>
      </c>
      <c r="N931" s="6" t="s">
        <v>63</v>
      </c>
      <c r="O931" s="6" t="s">
        <v>62</v>
      </c>
      <c r="P931" s="6" t="s">
        <v>69</v>
      </c>
      <c r="Q931" s="7"/>
      <c r="R931" s="9" t="s">
        <v>10057</v>
      </c>
      <c r="S931" s="9" t="s">
        <v>10043</v>
      </c>
      <c r="T931" s="9" t="s">
        <v>8512</v>
      </c>
      <c r="U931" s="9" t="s">
        <v>9142</v>
      </c>
      <c r="V931" s="9" t="s">
        <v>8501</v>
      </c>
      <c r="W931" s="4"/>
      <c r="AI931" s="4"/>
      <c r="AJ931" s="4"/>
      <c r="AK931" s="4"/>
    </row>
    <row r="932" spans="1:37" x14ac:dyDescent="0.2">
      <c r="A932" s="6" t="s">
        <v>5367</v>
      </c>
      <c r="B932" s="7" t="str">
        <f>VLOOKUP(Table36[[#This Row],[Full Name]], [1]!all_people5[#Data], 53, 0)</f>
        <v>Fogarty</v>
      </c>
      <c r="C932" s="8" t="s">
        <v>5368</v>
      </c>
      <c r="D932" s="8" t="s">
        <v>5369</v>
      </c>
      <c r="E932" s="8" t="s">
        <v>1130</v>
      </c>
      <c r="F932" s="8" t="s">
        <v>64</v>
      </c>
      <c r="G932" s="8"/>
      <c r="H932" s="8"/>
      <c r="I932" s="7"/>
      <c r="J932" s="8" t="s">
        <v>131</v>
      </c>
      <c r="K932" s="8" t="str">
        <f>VLOOKUP(Table36[[#This Row],[Works for Corrected Majority]],[1]!Table1[#Data],2,0)</f>
        <v>476549357</v>
      </c>
      <c r="L932" s="8" t="s">
        <v>4747</v>
      </c>
      <c r="M932" s="7" t="str">
        <f>VLOOKUP(Table36[[#This Row],[Works for Group -OLD]], [1]!all_groups[#All], 2, 0)</f>
        <v>476549357</v>
      </c>
      <c r="N932" s="6" t="s">
        <v>63</v>
      </c>
      <c r="O932" s="6" t="s">
        <v>62</v>
      </c>
      <c r="P932" s="6" t="s">
        <v>69</v>
      </c>
      <c r="Q932" s="7"/>
      <c r="R932" s="9" t="s">
        <v>10058</v>
      </c>
      <c r="S932" s="9" t="s">
        <v>10043</v>
      </c>
      <c r="T932" s="9" t="s">
        <v>8512</v>
      </c>
      <c r="U932" s="9" t="s">
        <v>10050</v>
      </c>
      <c r="V932" s="9" t="s">
        <v>8501</v>
      </c>
      <c r="W932" s="4"/>
      <c r="AI932" s="4"/>
      <c r="AJ932" s="4"/>
      <c r="AK932" s="4"/>
    </row>
    <row r="933" spans="1:37" x14ac:dyDescent="0.2">
      <c r="A933" s="6" t="s">
        <v>5358</v>
      </c>
      <c r="B933" s="7" t="str">
        <f>VLOOKUP(Table36[[#This Row],[Full Name]], [1]!all_people5[#Data], 53, 0)</f>
        <v>DiVito</v>
      </c>
      <c r="C933" s="8" t="s">
        <v>1862</v>
      </c>
      <c r="D933" s="8" t="s">
        <v>10059</v>
      </c>
      <c r="E933" s="8" t="s">
        <v>1130</v>
      </c>
      <c r="F933" s="8" t="s">
        <v>64</v>
      </c>
      <c r="G933" s="8"/>
      <c r="H933" s="8"/>
      <c r="I933" s="7"/>
      <c r="J933" s="8" t="s">
        <v>131</v>
      </c>
      <c r="K933" s="8" t="str">
        <f>VLOOKUP(Table36[[#This Row],[Works for Corrected Majority]],[1]!Table1[#Data],2,0)</f>
        <v>476549357</v>
      </c>
      <c r="L933" s="8" t="s">
        <v>4747</v>
      </c>
      <c r="M933" s="7" t="str">
        <f>VLOOKUP(Table36[[#This Row],[Works for Group -OLD]], [1]!all_groups[#All], 2, 0)</f>
        <v>476549357</v>
      </c>
      <c r="N933" s="6" t="s">
        <v>63</v>
      </c>
      <c r="O933" s="6" t="s">
        <v>62</v>
      </c>
      <c r="P933" s="6" t="s">
        <v>69</v>
      </c>
      <c r="Q933" s="7"/>
      <c r="R933" s="9" t="s">
        <v>10060</v>
      </c>
      <c r="S933" s="9" t="s">
        <v>10043</v>
      </c>
      <c r="T933" s="9" t="s">
        <v>8512</v>
      </c>
      <c r="U933" s="9" t="s">
        <v>10050</v>
      </c>
      <c r="V933" s="9" t="s">
        <v>8501</v>
      </c>
      <c r="W933" s="4"/>
      <c r="AI933" s="4"/>
      <c r="AJ933" s="4"/>
      <c r="AK933" s="4"/>
    </row>
    <row r="934" spans="1:37" x14ac:dyDescent="0.2">
      <c r="A934" s="6" t="s">
        <v>5345</v>
      </c>
      <c r="B934" s="7" t="str">
        <f>VLOOKUP(Table36[[#This Row],[Full Name]], [1]!all_people5[#Data], 53, 0)</f>
        <v>Ressler</v>
      </c>
      <c r="C934" s="8" t="s">
        <v>4290</v>
      </c>
      <c r="D934" s="8" t="s">
        <v>5347</v>
      </c>
      <c r="E934" s="8" t="s">
        <v>745</v>
      </c>
      <c r="F934" s="8" t="s">
        <v>64</v>
      </c>
      <c r="G934" s="8"/>
      <c r="H934" s="8"/>
      <c r="I934" s="7"/>
      <c r="J934" s="8" t="s">
        <v>131</v>
      </c>
      <c r="K934" s="8" t="str">
        <f>VLOOKUP(Table36[[#This Row],[Works for Corrected Majority]],[1]!Table1[#Data],2,0)</f>
        <v>476549357</v>
      </c>
      <c r="L934" s="8" t="s">
        <v>4747</v>
      </c>
      <c r="M934" s="7" t="str">
        <f>VLOOKUP(Table36[[#This Row],[Works for Group -OLD]], [1]!all_groups[#All], 2, 0)</f>
        <v>476549357</v>
      </c>
      <c r="N934" s="6" t="s">
        <v>63</v>
      </c>
      <c r="O934" s="6" t="s">
        <v>62</v>
      </c>
      <c r="P934" s="6" t="s">
        <v>69</v>
      </c>
      <c r="Q934" s="7"/>
      <c r="R934" s="9" t="s">
        <v>10061</v>
      </c>
      <c r="S934" s="9" t="s">
        <v>10043</v>
      </c>
      <c r="T934" s="9" t="s">
        <v>8512</v>
      </c>
      <c r="U934" s="9" t="s">
        <v>9076</v>
      </c>
      <c r="V934" s="9" t="s">
        <v>8501</v>
      </c>
      <c r="W934" s="4"/>
      <c r="AI934" s="4"/>
      <c r="AJ934" s="4"/>
      <c r="AK934" s="4"/>
    </row>
    <row r="935" spans="1:37" x14ac:dyDescent="0.2">
      <c r="A935" s="6" t="s">
        <v>5610</v>
      </c>
      <c r="B935" s="7" t="str">
        <f>VLOOKUP(Table36[[#This Row],[Full Name]], [1]!all_people5[#Data], 53, 0)</f>
        <v>Gannon</v>
      </c>
      <c r="C935" s="8" t="s">
        <v>5611</v>
      </c>
      <c r="D935" s="8" t="s">
        <v>1555</v>
      </c>
      <c r="E935" s="8" t="s">
        <v>5612</v>
      </c>
      <c r="F935" s="8" t="s">
        <v>64</v>
      </c>
      <c r="G935" s="8"/>
      <c r="H935" s="8"/>
      <c r="I935" s="7"/>
      <c r="J935" s="8" t="s">
        <v>131</v>
      </c>
      <c r="K935" s="8" t="str">
        <f>VLOOKUP(Table36[[#This Row],[Works for Corrected Majority]],[1]!Table1[#Data],2,0)</f>
        <v>476549357</v>
      </c>
      <c r="L935" s="8" t="s">
        <v>4747</v>
      </c>
      <c r="M935" s="7" t="str">
        <f>VLOOKUP(Table36[[#This Row],[Works for Group -OLD]], [1]!all_groups[#All], 2, 0)</f>
        <v>476549357</v>
      </c>
      <c r="N935" s="6" t="s">
        <v>63</v>
      </c>
      <c r="O935" s="6" t="s">
        <v>62</v>
      </c>
      <c r="P935" s="6" t="s">
        <v>69</v>
      </c>
      <c r="Q935" s="7"/>
      <c r="R935" s="9" t="s">
        <v>10062</v>
      </c>
      <c r="S935" s="9" t="s">
        <v>10043</v>
      </c>
      <c r="T935" s="9" t="s">
        <v>8512</v>
      </c>
      <c r="U935" s="9" t="s">
        <v>10063</v>
      </c>
      <c r="V935" s="9" t="s">
        <v>8501</v>
      </c>
      <c r="W935" s="4"/>
      <c r="AI935" s="4"/>
      <c r="AJ935" s="4"/>
      <c r="AK935" s="4"/>
    </row>
    <row r="936" spans="1:37" x14ac:dyDescent="0.2">
      <c r="A936" s="6" t="s">
        <v>5235</v>
      </c>
      <c r="B936" s="7" t="str">
        <f>VLOOKUP(Table36[[#This Row],[Full Name]], [1]!all_people5[#Data], 53, 0)</f>
        <v>Melendez</v>
      </c>
      <c r="C936" s="8" t="s">
        <v>5236</v>
      </c>
      <c r="D936" s="8" t="s">
        <v>5237</v>
      </c>
      <c r="E936" s="8" t="s">
        <v>1130</v>
      </c>
      <c r="F936" s="8" t="s">
        <v>64</v>
      </c>
      <c r="G936" s="8"/>
      <c r="H936" s="8"/>
      <c r="I936" s="7"/>
      <c r="J936" s="8" t="s">
        <v>131</v>
      </c>
      <c r="K936" s="8" t="str">
        <f>VLOOKUP(Table36[[#This Row],[Works for Corrected Majority]],[1]!Table1[#Data],2,0)</f>
        <v>476549357</v>
      </c>
      <c r="L936" s="8" t="s">
        <v>4747</v>
      </c>
      <c r="M936" s="7" t="str">
        <f>VLOOKUP(Table36[[#This Row],[Works for Group -OLD]], [1]!all_groups[#All], 2, 0)</f>
        <v>476549357</v>
      </c>
      <c r="N936" s="6" t="s">
        <v>63</v>
      </c>
      <c r="O936" s="6" t="s">
        <v>62</v>
      </c>
      <c r="P936" s="6" t="s">
        <v>69</v>
      </c>
      <c r="Q936" s="7"/>
      <c r="R936" s="9" t="s">
        <v>10064</v>
      </c>
      <c r="S936" s="9" t="s">
        <v>10043</v>
      </c>
      <c r="T936" s="9" t="s">
        <v>8512</v>
      </c>
      <c r="U936" s="9" t="s">
        <v>10050</v>
      </c>
      <c r="V936" s="9" t="s">
        <v>8501</v>
      </c>
      <c r="W936" s="4"/>
      <c r="AI936" s="4"/>
      <c r="AJ936" s="4"/>
      <c r="AK936" s="4"/>
    </row>
    <row r="937" spans="1:37" x14ac:dyDescent="0.2">
      <c r="A937" s="6" t="s">
        <v>5221</v>
      </c>
      <c r="B937" s="7" t="str">
        <f>VLOOKUP(Table36[[#This Row],[Full Name]], [1]!all_people5[#Data], 53, 0)</f>
        <v>Logiudice</v>
      </c>
      <c r="C937" s="8" t="s">
        <v>5222</v>
      </c>
      <c r="D937" s="8" t="s">
        <v>5223</v>
      </c>
      <c r="E937" s="8" t="s">
        <v>5224</v>
      </c>
      <c r="F937" s="8" t="s">
        <v>64</v>
      </c>
      <c r="G937" s="8"/>
      <c r="H937" s="8"/>
      <c r="I937" s="7"/>
      <c r="J937" s="8" t="s">
        <v>131</v>
      </c>
      <c r="K937" s="8" t="str">
        <f>VLOOKUP(Table36[[#This Row],[Works for Corrected Majority]],[1]!Table1[#Data],2,0)</f>
        <v>476549357</v>
      </c>
      <c r="L937" s="8" t="s">
        <v>4747</v>
      </c>
      <c r="M937" s="7" t="str">
        <f>VLOOKUP(Table36[[#This Row],[Works for Group -OLD]], [1]!all_groups[#All], 2, 0)</f>
        <v>476549357</v>
      </c>
      <c r="N937" s="6" t="s">
        <v>63</v>
      </c>
      <c r="O937" s="6" t="s">
        <v>62</v>
      </c>
      <c r="P937" s="6" t="s">
        <v>69</v>
      </c>
      <c r="Q937" s="7"/>
      <c r="R937" s="9" t="s">
        <v>10065</v>
      </c>
      <c r="S937" s="9" t="s">
        <v>10043</v>
      </c>
      <c r="T937" s="9" t="s">
        <v>8512</v>
      </c>
      <c r="U937" s="9" t="s">
        <v>10066</v>
      </c>
      <c r="V937" s="9" t="s">
        <v>8501</v>
      </c>
      <c r="W937" s="4"/>
      <c r="AI937" s="4"/>
      <c r="AJ937" s="4"/>
      <c r="AK937" s="4"/>
    </row>
    <row r="938" spans="1:37" x14ac:dyDescent="0.2">
      <c r="A938" s="6" t="s">
        <v>5216</v>
      </c>
      <c r="B938" s="7" t="str">
        <f>VLOOKUP(Table36[[#This Row],[Full Name]], [1]!all_people5[#Data], 53, 0)</f>
        <v>Nachbar</v>
      </c>
      <c r="C938" s="8" t="s">
        <v>5217</v>
      </c>
      <c r="D938" s="8" t="s">
        <v>5218</v>
      </c>
      <c r="E938" s="8" t="s">
        <v>1058</v>
      </c>
      <c r="F938" s="8" t="s">
        <v>64</v>
      </c>
      <c r="G938" s="8"/>
      <c r="H938" s="8"/>
      <c r="I938" s="7"/>
      <c r="J938" s="8" t="s">
        <v>131</v>
      </c>
      <c r="K938" s="8" t="str">
        <f>VLOOKUP(Table36[[#This Row],[Works for Corrected Majority]],[1]!Table1[#Data],2,0)</f>
        <v>476549357</v>
      </c>
      <c r="L938" s="8" t="s">
        <v>4747</v>
      </c>
      <c r="M938" s="7" t="str">
        <f>VLOOKUP(Table36[[#This Row],[Works for Group -OLD]], [1]!all_groups[#All], 2, 0)</f>
        <v>476549357</v>
      </c>
      <c r="N938" s="6" t="s">
        <v>63</v>
      </c>
      <c r="O938" s="6" t="s">
        <v>62</v>
      </c>
      <c r="P938" s="6" t="s">
        <v>69</v>
      </c>
      <c r="Q938" s="7"/>
      <c r="R938" s="9" t="s">
        <v>10067</v>
      </c>
      <c r="S938" s="9" t="s">
        <v>10043</v>
      </c>
      <c r="T938" s="9" t="s">
        <v>8509</v>
      </c>
      <c r="U938" s="9" t="s">
        <v>10044</v>
      </c>
      <c r="V938" s="9" t="s">
        <v>8501</v>
      </c>
      <c r="W938" s="4"/>
      <c r="AI938" s="4"/>
      <c r="AJ938" s="4"/>
      <c r="AK938" s="4"/>
    </row>
    <row r="939" spans="1:37" x14ac:dyDescent="0.2">
      <c r="A939" s="6" t="s">
        <v>5058</v>
      </c>
      <c r="B939" s="7" t="str">
        <f>VLOOKUP(Table36[[#This Row],[Full Name]], [1]!all_people5[#Data], 53, 0)</f>
        <v>Laustrup</v>
      </c>
      <c r="C939" s="8" t="s">
        <v>5059</v>
      </c>
      <c r="D939" s="8" t="s">
        <v>5060</v>
      </c>
      <c r="E939" s="8" t="s">
        <v>350</v>
      </c>
      <c r="F939" s="8" t="s">
        <v>64</v>
      </c>
      <c r="G939" s="8"/>
      <c r="H939" s="8"/>
      <c r="I939" s="7"/>
      <c r="J939" s="8" t="s">
        <v>131</v>
      </c>
      <c r="K939" s="8" t="str">
        <f>VLOOKUP(Table36[[#This Row],[Works for Corrected Majority]],[1]!Table1[#Data],2,0)</f>
        <v>476549357</v>
      </c>
      <c r="L939" s="8" t="s">
        <v>4747</v>
      </c>
      <c r="M939" s="7" t="str">
        <f>VLOOKUP(Table36[[#This Row],[Works for Group -OLD]], [1]!all_groups[#All], 2, 0)</f>
        <v>476549357</v>
      </c>
      <c r="N939" s="6" t="s">
        <v>63</v>
      </c>
      <c r="O939" s="6" t="s">
        <v>62</v>
      </c>
      <c r="P939" s="6" t="s">
        <v>69</v>
      </c>
      <c r="Q939" s="7"/>
      <c r="R939" s="9" t="s">
        <v>10068</v>
      </c>
      <c r="S939" s="9" t="s">
        <v>10043</v>
      </c>
      <c r="T939" s="9" t="s">
        <v>8512</v>
      </c>
      <c r="U939" s="9" t="s">
        <v>8578</v>
      </c>
      <c r="V939" s="9" t="s">
        <v>8501</v>
      </c>
      <c r="W939" s="4"/>
      <c r="AI939" s="4"/>
      <c r="AJ939" s="4"/>
      <c r="AK939" s="4"/>
    </row>
    <row r="940" spans="1:37" x14ac:dyDescent="0.2">
      <c r="A940" s="6" t="s">
        <v>5046</v>
      </c>
      <c r="B940" s="7" t="str">
        <f>VLOOKUP(Table36[[#This Row],[Full Name]], [1]!all_people5[#Data], 53, 0)</f>
        <v>Fosco</v>
      </c>
      <c r="C940" s="8" t="s">
        <v>5047</v>
      </c>
      <c r="D940" s="8" t="s">
        <v>5048</v>
      </c>
      <c r="E940" s="8" t="s">
        <v>5049</v>
      </c>
      <c r="F940" s="8" t="s">
        <v>64</v>
      </c>
      <c r="G940" s="8"/>
      <c r="H940" s="8"/>
      <c r="I940" s="7"/>
      <c r="J940" s="8" t="s">
        <v>131</v>
      </c>
      <c r="K940" s="8" t="str">
        <f>VLOOKUP(Table36[[#This Row],[Works for Corrected Majority]],[1]!Table1[#Data],2,0)</f>
        <v>476549357</v>
      </c>
      <c r="L940" s="8" t="s">
        <v>4747</v>
      </c>
      <c r="M940" s="7" t="str">
        <f>VLOOKUP(Table36[[#This Row],[Works for Group -OLD]], [1]!all_groups[#All], 2, 0)</f>
        <v>476549357</v>
      </c>
      <c r="N940" s="6" t="s">
        <v>63</v>
      </c>
      <c r="O940" s="6" t="s">
        <v>62</v>
      </c>
      <c r="P940" s="6" t="s">
        <v>69</v>
      </c>
      <c r="Q940" s="7"/>
      <c r="R940" s="9" t="s">
        <v>10069</v>
      </c>
      <c r="S940" s="9" t="s">
        <v>10043</v>
      </c>
      <c r="T940" s="9" t="s">
        <v>8512</v>
      </c>
      <c r="U940" s="9" t="s">
        <v>10070</v>
      </c>
      <c r="V940" s="9" t="s">
        <v>8501</v>
      </c>
      <c r="W940" s="4"/>
      <c r="AI940" s="4"/>
      <c r="AJ940" s="4"/>
      <c r="AK940" s="4"/>
    </row>
    <row r="941" spans="1:37" x14ac:dyDescent="0.2">
      <c r="A941" s="6" t="s">
        <v>5040</v>
      </c>
      <c r="B941" s="7" t="str">
        <f>VLOOKUP(Table36[[#This Row],[Full Name]], [1]!all_people5[#Data], 53, 0)</f>
        <v>Drao</v>
      </c>
      <c r="C941" s="8" t="s">
        <v>5041</v>
      </c>
      <c r="D941" s="8" t="s">
        <v>5042</v>
      </c>
      <c r="E941" s="8" t="s">
        <v>5043</v>
      </c>
      <c r="F941" s="8" t="s">
        <v>64</v>
      </c>
      <c r="G941" s="8"/>
      <c r="H941" s="8"/>
      <c r="I941" s="7"/>
      <c r="J941" s="8" t="s">
        <v>131</v>
      </c>
      <c r="K941" s="8" t="str">
        <f>VLOOKUP(Table36[[#This Row],[Works for Corrected Majority]],[1]!Table1[#Data],2,0)</f>
        <v>476549357</v>
      </c>
      <c r="L941" s="8" t="s">
        <v>4747</v>
      </c>
      <c r="M941" s="7" t="str">
        <f>VLOOKUP(Table36[[#This Row],[Works for Group -OLD]], [1]!all_groups[#All], 2, 0)</f>
        <v>476549357</v>
      </c>
      <c r="N941" s="6" t="s">
        <v>63</v>
      </c>
      <c r="O941" s="6" t="s">
        <v>62</v>
      </c>
      <c r="P941" s="6" t="s">
        <v>69</v>
      </c>
      <c r="Q941" s="7"/>
      <c r="R941" s="9" t="s">
        <v>10071</v>
      </c>
      <c r="S941" s="9" t="s">
        <v>10043</v>
      </c>
      <c r="T941" s="9" t="s">
        <v>8512</v>
      </c>
      <c r="U941" s="9" t="s">
        <v>10072</v>
      </c>
      <c r="V941" s="9" t="s">
        <v>8501</v>
      </c>
      <c r="W941" s="4"/>
      <c r="AI941" s="4"/>
      <c r="AJ941" s="4"/>
      <c r="AK941" s="4"/>
    </row>
    <row r="942" spans="1:37" x14ac:dyDescent="0.2">
      <c r="A942" s="6" t="s">
        <v>3762</v>
      </c>
      <c r="B942" s="7" t="str">
        <f>VLOOKUP(Table36[[#This Row],[Full Name]], [1]!all_people5[#Data], 53, 0)</f>
        <v>Manuli Jr</v>
      </c>
      <c r="C942" s="8" t="s">
        <v>3763</v>
      </c>
      <c r="D942" s="8" t="s">
        <v>3764</v>
      </c>
      <c r="E942" s="8" t="s">
        <v>382</v>
      </c>
      <c r="F942" s="8" t="s">
        <v>64</v>
      </c>
      <c r="G942" s="8"/>
      <c r="H942" s="8"/>
      <c r="I942" s="7"/>
      <c r="J942" s="8" t="s">
        <v>131</v>
      </c>
      <c r="K942" s="8" t="str">
        <f>VLOOKUP(Table36[[#This Row],[Works for Corrected Majority]],[1]!Table1[#Data],2,0)</f>
        <v>476549357</v>
      </c>
      <c r="L942" s="8" t="s">
        <v>4747</v>
      </c>
      <c r="M942" s="7" t="str">
        <f>VLOOKUP(Table36[[#This Row],[Works for Group -OLD]], [1]!all_groups[#All], 2, 0)</f>
        <v>476549357</v>
      </c>
      <c r="N942" s="6" t="s">
        <v>63</v>
      </c>
      <c r="O942" s="6" t="s">
        <v>62</v>
      </c>
      <c r="P942" s="6" t="s">
        <v>69</v>
      </c>
      <c r="Q942" s="7"/>
      <c r="R942" s="9" t="s">
        <v>10073</v>
      </c>
      <c r="S942" s="9" t="s">
        <v>10043</v>
      </c>
      <c r="T942" s="9" t="s">
        <v>8512</v>
      </c>
      <c r="U942" s="9" t="s">
        <v>9142</v>
      </c>
      <c r="V942" s="9" t="s">
        <v>8501</v>
      </c>
      <c r="W942" s="4"/>
      <c r="AI942" s="4"/>
      <c r="AJ942" s="4"/>
      <c r="AK942" s="4"/>
    </row>
    <row r="943" spans="1:37" x14ac:dyDescent="0.2">
      <c r="A943" s="6" t="s">
        <v>5024</v>
      </c>
      <c r="B943" s="7" t="str">
        <f>VLOOKUP(Table36[[#This Row],[Full Name]], [1]!all_people5[#Data], 53, 0)</f>
        <v>Carpinello</v>
      </c>
      <c r="C943" s="8" t="s">
        <v>5025</v>
      </c>
      <c r="D943" s="8" t="s">
        <v>5026</v>
      </c>
      <c r="E943" s="8" t="s">
        <v>1058</v>
      </c>
      <c r="F943" s="8" t="s">
        <v>64</v>
      </c>
      <c r="G943" s="8"/>
      <c r="H943" s="8"/>
      <c r="I943" s="7"/>
      <c r="J943" s="8" t="s">
        <v>131</v>
      </c>
      <c r="K943" s="8" t="str">
        <f>VLOOKUP(Table36[[#This Row],[Works for Corrected Majority]],[1]!Table1[#Data],2,0)</f>
        <v>476549357</v>
      </c>
      <c r="L943" s="8" t="s">
        <v>4747</v>
      </c>
      <c r="M943" s="7" t="str">
        <f>VLOOKUP(Table36[[#This Row],[Works for Group -OLD]], [1]!all_groups[#All], 2, 0)</f>
        <v>476549357</v>
      </c>
      <c r="N943" s="6" t="s">
        <v>63</v>
      </c>
      <c r="O943" s="6" t="s">
        <v>62</v>
      </c>
      <c r="P943" s="6" t="s">
        <v>69</v>
      </c>
      <c r="Q943" s="7"/>
      <c r="R943" s="9" t="s">
        <v>10074</v>
      </c>
      <c r="S943" s="9" t="s">
        <v>10043</v>
      </c>
      <c r="T943" s="9" t="s">
        <v>8512</v>
      </c>
      <c r="U943" s="9" t="s">
        <v>10044</v>
      </c>
      <c r="V943" s="9" t="s">
        <v>8501</v>
      </c>
      <c r="W943" s="4"/>
      <c r="AI943" s="4"/>
      <c r="AJ943" s="4"/>
      <c r="AK943" s="4"/>
    </row>
    <row r="944" spans="1:37" x14ac:dyDescent="0.2">
      <c r="A944" s="6" t="s">
        <v>4999</v>
      </c>
      <c r="B944" s="7" t="str">
        <f>VLOOKUP(Table36[[#This Row],[Full Name]], [1]!all_people5[#Data], 53, 0)</f>
        <v>Rodway</v>
      </c>
      <c r="C944" s="8" t="s">
        <v>4991</v>
      </c>
      <c r="D944" s="8" t="s">
        <v>5000</v>
      </c>
      <c r="E944" s="8" t="s">
        <v>375</v>
      </c>
      <c r="F944" s="8" t="s">
        <v>64</v>
      </c>
      <c r="G944" s="8"/>
      <c r="H944" s="8"/>
      <c r="I944" s="7"/>
      <c r="J944" s="8" t="s">
        <v>131</v>
      </c>
      <c r="K944" s="8" t="str">
        <f>VLOOKUP(Table36[[#This Row],[Works for Corrected Majority]],[1]!Table1[#Data],2,0)</f>
        <v>476549357</v>
      </c>
      <c r="L944" s="8" t="s">
        <v>4747</v>
      </c>
      <c r="M944" s="7" t="str">
        <f>VLOOKUP(Table36[[#This Row],[Works for Group -OLD]], [1]!all_groups[#All], 2, 0)</f>
        <v>476549357</v>
      </c>
      <c r="N944" s="6" t="s">
        <v>63</v>
      </c>
      <c r="O944" s="6" t="s">
        <v>62</v>
      </c>
      <c r="P944" s="6" t="s">
        <v>69</v>
      </c>
      <c r="Q944" s="7"/>
      <c r="R944" s="9" t="s">
        <v>10075</v>
      </c>
      <c r="S944" s="9" t="s">
        <v>10043</v>
      </c>
      <c r="T944" s="9" t="s">
        <v>8512</v>
      </c>
      <c r="U944" s="9" t="s">
        <v>8544</v>
      </c>
      <c r="V944" s="9" t="s">
        <v>8501</v>
      </c>
      <c r="W944" s="4"/>
      <c r="AI944" s="4"/>
      <c r="AJ944" s="4"/>
      <c r="AK944" s="4"/>
    </row>
    <row r="945" spans="1:37" x14ac:dyDescent="0.2">
      <c r="A945" s="6" t="s">
        <v>4984</v>
      </c>
      <c r="B945" s="7" t="str">
        <f>VLOOKUP(Table36[[#This Row],[Full Name]], [1]!all_people5[#Data], 53, 0)</f>
        <v>Havel</v>
      </c>
      <c r="C945" s="8" t="s">
        <v>4985</v>
      </c>
      <c r="D945" s="8" t="s">
        <v>4986</v>
      </c>
      <c r="E945" s="8" t="s">
        <v>4987</v>
      </c>
      <c r="F945" s="8" t="s">
        <v>64</v>
      </c>
      <c r="G945" s="8"/>
      <c r="H945" s="8"/>
      <c r="I945" s="7"/>
      <c r="J945" s="8" t="s">
        <v>131</v>
      </c>
      <c r="K945" s="8" t="str">
        <f>VLOOKUP(Table36[[#This Row],[Works for Corrected Majority]],[1]!Table1[#Data],2,0)</f>
        <v>476549357</v>
      </c>
      <c r="L945" s="8" t="s">
        <v>4747</v>
      </c>
      <c r="M945" s="7" t="str">
        <f>VLOOKUP(Table36[[#This Row],[Works for Group -OLD]], [1]!all_groups[#All], 2, 0)</f>
        <v>476549357</v>
      </c>
      <c r="N945" s="6" t="s">
        <v>63</v>
      </c>
      <c r="O945" s="6" t="s">
        <v>62</v>
      </c>
      <c r="P945" s="6" t="s">
        <v>69</v>
      </c>
      <c r="Q945" s="7"/>
      <c r="R945" s="9" t="s">
        <v>10076</v>
      </c>
      <c r="S945" s="9" t="s">
        <v>10043</v>
      </c>
      <c r="T945" s="9" t="s">
        <v>8512</v>
      </c>
      <c r="U945" s="9" t="s">
        <v>10077</v>
      </c>
      <c r="V945" s="9" t="s">
        <v>8501</v>
      </c>
      <c r="W945" s="4"/>
      <c r="AI945" s="4"/>
      <c r="AJ945" s="4"/>
      <c r="AK945" s="4"/>
    </row>
    <row r="946" spans="1:37" x14ac:dyDescent="0.2">
      <c r="A946" s="6" t="s">
        <v>132</v>
      </c>
      <c r="B946" s="7" t="e">
        <f>VLOOKUP(Table36[[#This Row],[Full Name]], [1]!all_people5[#Data], 53, 0)</f>
        <v>#N/A</v>
      </c>
      <c r="C946" s="8" t="s">
        <v>133</v>
      </c>
      <c r="D946" s="8" t="s">
        <v>134</v>
      </c>
      <c r="E946" s="8" t="s">
        <v>135</v>
      </c>
      <c r="F946" s="8" t="s">
        <v>64</v>
      </c>
      <c r="G946" s="8"/>
      <c r="H946" s="8"/>
      <c r="I946" s="7"/>
      <c r="J946" s="8" t="s">
        <v>131</v>
      </c>
      <c r="K946" s="8" t="str">
        <f>VLOOKUP(Table36[[#This Row],[Works for Corrected Majority]],[1]!Table1[#Data],2,0)</f>
        <v>476549357</v>
      </c>
      <c r="L946" s="8" t="s">
        <v>4747</v>
      </c>
      <c r="M946" s="7" t="str">
        <f>VLOOKUP(Table36[[#This Row],[Works for Group -OLD]], [1]!all_groups[#All], 2, 0)</f>
        <v>476549357</v>
      </c>
      <c r="N946" s="6" t="s">
        <v>63</v>
      </c>
      <c r="O946" s="6" t="s">
        <v>62</v>
      </c>
      <c r="P946" s="6" t="s">
        <v>69</v>
      </c>
      <c r="Q946" s="7"/>
      <c r="R946" s="9" t="s">
        <v>10078</v>
      </c>
      <c r="S946" s="9" t="s">
        <v>10043</v>
      </c>
      <c r="T946" s="9" t="s">
        <v>8512</v>
      </c>
      <c r="U946" s="9" t="s">
        <v>8625</v>
      </c>
      <c r="V946" s="9" t="s">
        <v>8501</v>
      </c>
      <c r="W946" s="4"/>
      <c r="AI946" s="4"/>
      <c r="AJ946" s="4"/>
      <c r="AK946" s="4"/>
    </row>
    <row r="947" spans="1:37" x14ac:dyDescent="0.2">
      <c r="A947" s="6" t="s">
        <v>6340</v>
      </c>
      <c r="B947" s="7" t="str">
        <f>VLOOKUP(Table36[[#This Row],[Full Name]], [1]!all_people5[#Data], 53, 0)</f>
        <v>Postiglione</v>
      </c>
      <c r="C947" s="8" t="s">
        <v>5294</v>
      </c>
      <c r="D947" s="8" t="s">
        <v>6341</v>
      </c>
      <c r="E947" s="8" t="s">
        <v>4886</v>
      </c>
      <c r="F947" s="8" t="s">
        <v>64</v>
      </c>
      <c r="G947" s="8"/>
      <c r="H947" s="8"/>
      <c r="I947" s="7"/>
      <c r="J947" s="8" t="s">
        <v>4747</v>
      </c>
      <c r="K947" s="8" t="str">
        <f>VLOOKUP(Table36[[#This Row],[Works for Corrected Majority]],[1]!Table1[#Data],2,0)</f>
        <v>476549361</v>
      </c>
      <c r="L947" s="8" t="s">
        <v>131</v>
      </c>
      <c r="M947" s="7" t="str">
        <f>VLOOKUP(Table36[[#This Row],[Works for Group -OLD]], [1]!all_groups[#All], 2, 0)</f>
        <v>476549361</v>
      </c>
      <c r="N947" s="6" t="s">
        <v>63</v>
      </c>
      <c r="O947" s="6" t="s">
        <v>62</v>
      </c>
      <c r="P947" s="6" t="s">
        <v>69</v>
      </c>
      <c r="Q947" s="7"/>
      <c r="R947" s="9" t="s">
        <v>10079</v>
      </c>
      <c r="S947" s="9" t="s">
        <v>10080</v>
      </c>
      <c r="T947" s="9" t="s">
        <v>8512</v>
      </c>
      <c r="U947" s="9" t="s">
        <v>10081</v>
      </c>
      <c r="V947" s="9" t="s">
        <v>8501</v>
      </c>
      <c r="W947" s="4"/>
      <c r="AI947" s="4"/>
      <c r="AJ947" s="4"/>
      <c r="AK947" s="4"/>
    </row>
    <row r="948" spans="1:37" x14ac:dyDescent="0.2">
      <c r="A948" s="6" t="s">
        <v>1177</v>
      </c>
      <c r="B948" s="7" t="str">
        <f>VLOOKUP(Table36[[#This Row],[Full Name]], [1]!all_people5[#Data], 53, 0)</f>
        <v>Steele</v>
      </c>
      <c r="C948" s="8" t="s">
        <v>10082</v>
      </c>
      <c r="D948" s="8" t="s">
        <v>1179</v>
      </c>
      <c r="E948" s="8" t="s">
        <v>1180</v>
      </c>
      <c r="F948" s="8" t="s">
        <v>64</v>
      </c>
      <c r="G948" s="8"/>
      <c r="H948" s="8"/>
      <c r="I948" s="7"/>
      <c r="J948" s="8" t="s">
        <v>4747</v>
      </c>
      <c r="K948" s="8" t="str">
        <f>VLOOKUP(Table36[[#This Row],[Works for Corrected Majority]],[1]!Table1[#Data],2,0)</f>
        <v>476549361</v>
      </c>
      <c r="L948" s="8" t="s">
        <v>131</v>
      </c>
      <c r="M948" s="7" t="str">
        <f>VLOOKUP(Table36[[#This Row],[Works for Group -OLD]], [1]!all_groups[#All], 2, 0)</f>
        <v>476549361</v>
      </c>
      <c r="N948" s="6" t="s">
        <v>63</v>
      </c>
      <c r="O948" s="6" t="s">
        <v>62</v>
      </c>
      <c r="P948" s="6" t="s">
        <v>69</v>
      </c>
      <c r="Q948" s="7"/>
      <c r="R948" s="9" t="s">
        <v>10083</v>
      </c>
      <c r="S948" s="9" t="s">
        <v>10080</v>
      </c>
      <c r="T948" s="9" t="s">
        <v>8512</v>
      </c>
      <c r="U948" s="9" t="s">
        <v>10084</v>
      </c>
      <c r="V948" s="9" t="s">
        <v>8501</v>
      </c>
      <c r="W948" s="4"/>
      <c r="AI948" s="4"/>
      <c r="AJ948" s="4"/>
      <c r="AK948" s="4"/>
    </row>
    <row r="949" spans="1:37" x14ac:dyDescent="0.2">
      <c r="A949" s="6" t="s">
        <v>4906</v>
      </c>
      <c r="B949" s="7" t="str">
        <f>VLOOKUP(Table36[[#This Row],[Full Name]], [1]!all_people5[#Data], 53, 0)</f>
        <v>Knight</v>
      </c>
      <c r="C949" s="8" t="s">
        <v>4907</v>
      </c>
      <c r="D949" s="8" t="s">
        <v>4908</v>
      </c>
      <c r="E949" s="8" t="s">
        <v>4909</v>
      </c>
      <c r="F949" s="8" t="s">
        <v>64</v>
      </c>
      <c r="G949" s="8"/>
      <c r="H949" s="8"/>
      <c r="I949" s="7"/>
      <c r="J949" s="8" t="s">
        <v>4747</v>
      </c>
      <c r="K949" s="8" t="str">
        <f>VLOOKUP(Table36[[#This Row],[Works for Corrected Majority]],[1]!Table1[#Data],2,0)</f>
        <v>476549361</v>
      </c>
      <c r="L949" s="8" t="s">
        <v>131</v>
      </c>
      <c r="M949" s="7" t="str">
        <f>VLOOKUP(Table36[[#This Row],[Works for Group -OLD]], [1]!all_groups[#All], 2, 0)</f>
        <v>476549361</v>
      </c>
      <c r="N949" s="6" t="s">
        <v>63</v>
      </c>
      <c r="O949" s="6" t="s">
        <v>62</v>
      </c>
      <c r="P949" s="6" t="s">
        <v>69</v>
      </c>
      <c r="Q949" s="7"/>
      <c r="R949" s="9" t="s">
        <v>10085</v>
      </c>
      <c r="S949" s="9" t="s">
        <v>10080</v>
      </c>
      <c r="T949" s="9" t="s">
        <v>8512</v>
      </c>
      <c r="U949" s="9" t="s">
        <v>10086</v>
      </c>
      <c r="V949" s="9" t="s">
        <v>8501</v>
      </c>
      <c r="W949" s="4"/>
      <c r="AI949" s="4"/>
      <c r="AJ949" s="4"/>
      <c r="AK949" s="4"/>
    </row>
    <row r="950" spans="1:37" x14ac:dyDescent="0.2">
      <c r="A950" s="6" t="s">
        <v>5846</v>
      </c>
      <c r="B950" s="7" t="str">
        <f>VLOOKUP(Table36[[#This Row],[Full Name]], [1]!all_people5[#Data], 53, 0)</f>
        <v>Eatman</v>
      </c>
      <c r="C950" s="8" t="s">
        <v>10087</v>
      </c>
      <c r="D950" s="8" t="s">
        <v>5848</v>
      </c>
      <c r="E950" s="8" t="s">
        <v>10088</v>
      </c>
      <c r="F950" s="8" t="s">
        <v>64</v>
      </c>
      <c r="G950" s="8"/>
      <c r="H950" s="8"/>
      <c r="I950" s="7"/>
      <c r="J950" s="8" t="s">
        <v>4747</v>
      </c>
      <c r="K950" s="8" t="str">
        <f>VLOOKUP(Table36[[#This Row],[Works for Corrected Majority]],[1]!Table1[#Data],2,0)</f>
        <v>476549361</v>
      </c>
      <c r="L950" s="8" t="s">
        <v>131</v>
      </c>
      <c r="M950" s="7" t="str">
        <f>VLOOKUP(Table36[[#This Row],[Works for Group -OLD]], [1]!all_groups[#All], 2, 0)</f>
        <v>476549361</v>
      </c>
      <c r="N950" s="6" t="s">
        <v>63</v>
      </c>
      <c r="O950" s="6" t="s">
        <v>62</v>
      </c>
      <c r="P950" s="6" t="s">
        <v>69</v>
      </c>
      <c r="Q950" s="7"/>
      <c r="R950" s="9" t="s">
        <v>10089</v>
      </c>
      <c r="S950" s="9" t="s">
        <v>10080</v>
      </c>
      <c r="T950" s="9" t="s">
        <v>8512</v>
      </c>
      <c r="U950" s="9" t="s">
        <v>10090</v>
      </c>
      <c r="V950" s="9" t="s">
        <v>8501</v>
      </c>
      <c r="W950" s="4"/>
      <c r="AI950" s="4"/>
      <c r="AJ950" s="4"/>
      <c r="AK950" s="4"/>
    </row>
    <row r="951" spans="1:37" x14ac:dyDescent="0.2">
      <c r="A951" s="6" t="s">
        <v>6726</v>
      </c>
      <c r="B951" s="7" t="str">
        <f>VLOOKUP(Table36[[#This Row],[Full Name]], [1]!all_people5[#Data], 53, 0)</f>
        <v>Frazier</v>
      </c>
      <c r="C951" s="8" t="s">
        <v>10091</v>
      </c>
      <c r="D951" s="8" t="s">
        <v>3680</v>
      </c>
      <c r="E951" s="8" t="s">
        <v>1130</v>
      </c>
      <c r="F951" s="8" t="s">
        <v>64</v>
      </c>
      <c r="G951" s="8"/>
      <c r="H951" s="8"/>
      <c r="I951" s="7"/>
      <c r="J951" s="8" t="s">
        <v>4747</v>
      </c>
      <c r="K951" s="8" t="str">
        <f>VLOOKUP(Table36[[#This Row],[Works for Corrected Majority]],[1]!Table1[#Data],2,0)</f>
        <v>476549361</v>
      </c>
      <c r="L951" s="8" t="s">
        <v>131</v>
      </c>
      <c r="M951" s="7" t="str">
        <f>VLOOKUP(Table36[[#This Row],[Works for Group -OLD]], [1]!all_groups[#All], 2, 0)</f>
        <v>476549361</v>
      </c>
      <c r="N951" s="6" t="s">
        <v>63</v>
      </c>
      <c r="O951" s="6" t="s">
        <v>62</v>
      </c>
      <c r="P951" s="6" t="s">
        <v>69</v>
      </c>
      <c r="Q951" s="7"/>
      <c r="R951" s="9" t="s">
        <v>10092</v>
      </c>
      <c r="S951" s="9" t="s">
        <v>10080</v>
      </c>
      <c r="T951" s="9" t="s">
        <v>8512</v>
      </c>
      <c r="U951" s="9" t="s">
        <v>10050</v>
      </c>
      <c r="V951" s="9" t="s">
        <v>8501</v>
      </c>
      <c r="W951" s="4"/>
      <c r="AI951" s="4"/>
      <c r="AJ951" s="4"/>
      <c r="AK951" s="4"/>
    </row>
    <row r="952" spans="1:37" x14ac:dyDescent="0.2">
      <c r="A952" s="6" t="s">
        <v>1496</v>
      </c>
      <c r="B952" s="7" t="str">
        <f>VLOOKUP(Table36[[#This Row],[Full Name]], [1]!all_people5[#Data], 53, 0)</f>
        <v>Borington</v>
      </c>
      <c r="C952" s="8" t="s">
        <v>10093</v>
      </c>
      <c r="D952" s="8" t="s">
        <v>1498</v>
      </c>
      <c r="E952" s="8" t="s">
        <v>1499</v>
      </c>
      <c r="F952" s="8" t="s">
        <v>64</v>
      </c>
      <c r="G952" s="8"/>
      <c r="H952" s="8"/>
      <c r="I952" s="7"/>
      <c r="J952" s="8" t="s">
        <v>4747</v>
      </c>
      <c r="K952" s="8" t="str">
        <f>VLOOKUP(Table36[[#This Row],[Works for Corrected Majority]],[1]!Table1[#Data],2,0)</f>
        <v>476549361</v>
      </c>
      <c r="L952" s="8" t="s">
        <v>131</v>
      </c>
      <c r="M952" s="7" t="str">
        <f>VLOOKUP(Table36[[#This Row],[Works for Group -OLD]], [1]!all_groups[#All], 2, 0)</f>
        <v>476549361</v>
      </c>
      <c r="N952" s="6" t="s">
        <v>63</v>
      </c>
      <c r="O952" s="6" t="s">
        <v>62</v>
      </c>
      <c r="P952" s="6" t="s">
        <v>69</v>
      </c>
      <c r="Q952" s="7"/>
      <c r="R952" s="9" t="s">
        <v>10094</v>
      </c>
      <c r="S952" s="9" t="s">
        <v>10080</v>
      </c>
      <c r="T952" s="9" t="s">
        <v>8512</v>
      </c>
      <c r="U952" s="9" t="s">
        <v>10046</v>
      </c>
      <c r="V952" s="9" t="s">
        <v>8501</v>
      </c>
      <c r="W952" s="4"/>
      <c r="AI952" s="4"/>
      <c r="AJ952" s="4"/>
      <c r="AK952" s="4"/>
    </row>
    <row r="953" spans="1:37" x14ac:dyDescent="0.2">
      <c r="A953" s="6" t="s">
        <v>4863</v>
      </c>
      <c r="B953" s="7" t="str">
        <f>VLOOKUP(Table36[[#This Row],[Full Name]], [1]!all_people5[#Data], 53, 0)</f>
        <v>Donaldson</v>
      </c>
      <c r="C953" s="8" t="s">
        <v>10095</v>
      </c>
      <c r="D953" s="8" t="s">
        <v>4865</v>
      </c>
      <c r="E953" s="8" t="s">
        <v>4112</v>
      </c>
      <c r="F953" s="8" t="s">
        <v>64</v>
      </c>
      <c r="G953" s="8"/>
      <c r="H953" s="8"/>
      <c r="I953" s="7"/>
      <c r="J953" s="8" t="s">
        <v>4747</v>
      </c>
      <c r="K953" s="8" t="str">
        <f>VLOOKUP(Table36[[#This Row],[Works for Corrected Majority]],[1]!Table1[#Data],2,0)</f>
        <v>476549361</v>
      </c>
      <c r="L953" s="8" t="s">
        <v>131</v>
      </c>
      <c r="M953" s="7" t="str">
        <f>VLOOKUP(Table36[[#This Row],[Works for Group -OLD]], [1]!all_groups[#All], 2, 0)</f>
        <v>476549361</v>
      </c>
      <c r="N953" s="6" t="s">
        <v>63</v>
      </c>
      <c r="O953" s="6" t="s">
        <v>62</v>
      </c>
      <c r="P953" s="6" t="s">
        <v>69</v>
      </c>
      <c r="Q953" s="7"/>
      <c r="R953" s="9" t="s">
        <v>10096</v>
      </c>
      <c r="S953" s="9" t="s">
        <v>10080</v>
      </c>
      <c r="T953" s="9" t="s">
        <v>8512</v>
      </c>
      <c r="U953" s="9" t="s">
        <v>10097</v>
      </c>
      <c r="V953" s="9" t="s">
        <v>8501</v>
      </c>
      <c r="W953" s="4"/>
      <c r="AI953" s="4"/>
      <c r="AJ953" s="4"/>
      <c r="AK953" s="4"/>
    </row>
    <row r="954" spans="1:37" x14ac:dyDescent="0.2">
      <c r="A954" s="6" t="s">
        <v>3777</v>
      </c>
      <c r="B954" s="7" t="str">
        <f>VLOOKUP(Table36[[#This Row],[Full Name]], [1]!all_people5[#Data], 53, 0)</f>
        <v>Korn</v>
      </c>
      <c r="C954" s="8" t="s">
        <v>10098</v>
      </c>
      <c r="D954" s="8" t="s">
        <v>3779</v>
      </c>
      <c r="E954" s="8" t="s">
        <v>1499</v>
      </c>
      <c r="F954" s="8" t="s">
        <v>64</v>
      </c>
      <c r="G954" s="8"/>
      <c r="H954" s="8"/>
      <c r="I954" s="7"/>
      <c r="J954" s="8" t="s">
        <v>4747</v>
      </c>
      <c r="K954" s="8" t="str">
        <f>VLOOKUP(Table36[[#This Row],[Works for Corrected Majority]],[1]!Table1[#Data],2,0)</f>
        <v>476549361</v>
      </c>
      <c r="L954" s="8" t="s">
        <v>131</v>
      </c>
      <c r="M954" s="7" t="str">
        <f>VLOOKUP(Table36[[#This Row],[Works for Group -OLD]], [1]!all_groups[#All], 2, 0)</f>
        <v>476549361</v>
      </c>
      <c r="N954" s="6" t="s">
        <v>63</v>
      </c>
      <c r="O954" s="6" t="s">
        <v>62</v>
      </c>
      <c r="P954" s="6" t="s">
        <v>69</v>
      </c>
      <c r="Q954" s="7"/>
      <c r="R954" s="9" t="s">
        <v>10099</v>
      </c>
      <c r="S954" s="9" t="s">
        <v>10080</v>
      </c>
      <c r="T954" s="9" t="s">
        <v>8512</v>
      </c>
      <c r="U954" s="9" t="s">
        <v>10046</v>
      </c>
      <c r="V954" s="9" t="s">
        <v>8501</v>
      </c>
      <c r="W954" s="4"/>
      <c r="AI954" s="4"/>
      <c r="AJ954" s="4"/>
      <c r="AK954" s="4"/>
    </row>
    <row r="955" spans="1:37" x14ac:dyDescent="0.2">
      <c r="A955" s="6" t="s">
        <v>3707</v>
      </c>
      <c r="B955" s="7" t="str">
        <f>VLOOKUP(Table36[[#This Row],[Full Name]], [1]!all_people5[#Data], 53, 0)</f>
        <v>Swarts</v>
      </c>
      <c r="C955" s="8" t="s">
        <v>6975</v>
      </c>
      <c r="D955" s="8" t="s">
        <v>3709</v>
      </c>
      <c r="E955" s="8" t="s">
        <v>1522</v>
      </c>
      <c r="F955" s="8" t="s">
        <v>64</v>
      </c>
      <c r="G955" s="8"/>
      <c r="H955" s="8"/>
      <c r="I955" s="7"/>
      <c r="J955" s="8" t="s">
        <v>4747</v>
      </c>
      <c r="K955" s="8" t="str">
        <f>VLOOKUP(Table36[[#This Row],[Works for Corrected Majority]],[1]!Table1[#Data],2,0)</f>
        <v>476549361</v>
      </c>
      <c r="L955" s="8" t="s">
        <v>131</v>
      </c>
      <c r="M955" s="7" t="str">
        <f>VLOOKUP(Table36[[#This Row],[Works for Group -OLD]], [1]!all_groups[#All], 2, 0)</f>
        <v>476549361</v>
      </c>
      <c r="N955" s="6" t="s">
        <v>63</v>
      </c>
      <c r="O955" s="6" t="s">
        <v>62</v>
      </c>
      <c r="P955" s="6" t="s">
        <v>69</v>
      </c>
      <c r="Q955" s="7"/>
      <c r="R955" s="9" t="s">
        <v>10100</v>
      </c>
      <c r="S955" s="9" t="s">
        <v>10080</v>
      </c>
      <c r="T955" s="9" t="s">
        <v>8512</v>
      </c>
      <c r="U955" s="9" t="s">
        <v>10101</v>
      </c>
      <c r="V955" s="9" t="s">
        <v>8501</v>
      </c>
      <c r="W955" s="4"/>
      <c r="AI955" s="4"/>
      <c r="AJ955" s="4"/>
      <c r="AK955" s="4"/>
    </row>
    <row r="956" spans="1:37" x14ac:dyDescent="0.2">
      <c r="A956" s="6" t="s">
        <v>4757</v>
      </c>
      <c r="B956" s="7" t="str">
        <f>VLOOKUP(Table36[[#This Row],[Full Name]], [1]!all_people5[#Data], 53, 0)</f>
        <v>Laccetti</v>
      </c>
      <c r="C956" s="8" t="s">
        <v>2762</v>
      </c>
      <c r="D956" s="8" t="s">
        <v>4758</v>
      </c>
      <c r="E956" s="8" t="s">
        <v>5049</v>
      </c>
      <c r="F956" s="8" t="s">
        <v>64</v>
      </c>
      <c r="G956" s="8"/>
      <c r="H956" s="8"/>
      <c r="I956" s="7"/>
      <c r="J956" s="8" t="s">
        <v>4747</v>
      </c>
      <c r="K956" s="8" t="str">
        <f>VLOOKUP(Table36[[#This Row],[Works for Corrected Majority]],[1]!Table1[#Data],2,0)</f>
        <v>476549361</v>
      </c>
      <c r="L956" s="8" t="s">
        <v>131</v>
      </c>
      <c r="M956" s="7" t="str">
        <f>VLOOKUP(Table36[[#This Row],[Works for Group -OLD]], [1]!all_groups[#All], 2, 0)</f>
        <v>476549361</v>
      </c>
      <c r="N956" s="6" t="s">
        <v>63</v>
      </c>
      <c r="O956" s="6" t="s">
        <v>62</v>
      </c>
      <c r="P956" s="6" t="s">
        <v>69</v>
      </c>
      <c r="Q956" s="7"/>
      <c r="R956" s="9" t="s">
        <v>10102</v>
      </c>
      <c r="S956" s="9" t="s">
        <v>10080</v>
      </c>
      <c r="T956" s="9" t="s">
        <v>8512</v>
      </c>
      <c r="U956" s="9" t="s">
        <v>10070</v>
      </c>
      <c r="V956" s="9" t="s">
        <v>8501</v>
      </c>
      <c r="W956" s="4"/>
      <c r="AI956" s="4"/>
      <c r="AJ956" s="4"/>
      <c r="AK956" s="4"/>
    </row>
    <row r="957" spans="1:37" x14ac:dyDescent="0.2">
      <c r="A957" s="6" t="s">
        <v>4110</v>
      </c>
      <c r="B957" s="7" t="str">
        <f>VLOOKUP(Table36[[#This Row],[Full Name]], [1]!all_people5[#Data], 53, 0)</f>
        <v>Szydlo</v>
      </c>
      <c r="C957" s="8" t="s">
        <v>2728</v>
      </c>
      <c r="D957" s="8" t="s">
        <v>4111</v>
      </c>
      <c r="E957" s="8" t="s">
        <v>4112</v>
      </c>
      <c r="F957" s="8" t="s">
        <v>64</v>
      </c>
      <c r="G957" s="8"/>
      <c r="H957" s="8"/>
      <c r="I957" s="7"/>
      <c r="J957" s="8" t="s">
        <v>4747</v>
      </c>
      <c r="K957" s="8" t="str">
        <f>VLOOKUP(Table36[[#This Row],[Works for Corrected Majority]],[1]!Table1[#Data],2,0)</f>
        <v>476549361</v>
      </c>
      <c r="L957" s="8" t="s">
        <v>131</v>
      </c>
      <c r="M957" s="7" t="str">
        <f>VLOOKUP(Table36[[#This Row],[Works for Group -OLD]], [1]!all_groups[#All], 2, 0)</f>
        <v>476549361</v>
      </c>
      <c r="N957" s="6" t="s">
        <v>63</v>
      </c>
      <c r="O957" s="6" t="s">
        <v>62</v>
      </c>
      <c r="P957" s="6" t="s">
        <v>69</v>
      </c>
      <c r="Q957" s="7"/>
      <c r="R957" s="9" t="s">
        <v>10103</v>
      </c>
      <c r="S957" s="9" t="s">
        <v>10080</v>
      </c>
      <c r="T957" s="9" t="s">
        <v>8512</v>
      </c>
      <c r="U957" s="9" t="s">
        <v>10097</v>
      </c>
      <c r="V957" s="9" t="s">
        <v>8501</v>
      </c>
      <c r="W957" s="4"/>
      <c r="AI957" s="4"/>
      <c r="AJ957" s="4"/>
      <c r="AK957" s="4"/>
    </row>
    <row r="958" spans="1:37" x14ac:dyDescent="0.2">
      <c r="A958" s="6" t="s">
        <v>1519</v>
      </c>
      <c r="B958" s="7" t="str">
        <f>VLOOKUP(Table36[[#This Row],[Full Name]], [1]!all_people5[#Data], 53, 0)</f>
        <v>Khalil</v>
      </c>
      <c r="C958" s="8" t="s">
        <v>10104</v>
      </c>
      <c r="D958" s="8" t="s">
        <v>1521</v>
      </c>
      <c r="E958" s="8" t="s">
        <v>10105</v>
      </c>
      <c r="F958" s="8" t="s">
        <v>64</v>
      </c>
      <c r="G958" s="8"/>
      <c r="H958" s="8"/>
      <c r="I958" s="7"/>
      <c r="J958" s="8" t="s">
        <v>4747</v>
      </c>
      <c r="K958" s="8" t="str">
        <f>VLOOKUP(Table36[[#This Row],[Works for Corrected Majority]],[1]!Table1[#Data],2,0)</f>
        <v>476549361</v>
      </c>
      <c r="L958" s="8" t="s">
        <v>131</v>
      </c>
      <c r="M958" s="7" t="str">
        <f>VLOOKUP(Table36[[#This Row],[Works for Group -OLD]], [1]!all_groups[#All], 2, 0)</f>
        <v>476549361</v>
      </c>
      <c r="N958" s="6" t="s">
        <v>63</v>
      </c>
      <c r="O958" s="6" t="s">
        <v>62</v>
      </c>
      <c r="P958" s="6" t="s">
        <v>69</v>
      </c>
      <c r="Q958" s="7"/>
      <c r="R958" s="9" t="s">
        <v>10106</v>
      </c>
      <c r="S958" s="9" t="s">
        <v>10080</v>
      </c>
      <c r="T958" s="9" t="s">
        <v>8512</v>
      </c>
      <c r="U958" s="9" t="s">
        <v>10107</v>
      </c>
      <c r="V958" s="9" t="s">
        <v>8501</v>
      </c>
      <c r="W958" s="4"/>
      <c r="AI958" s="4"/>
      <c r="AJ958" s="4"/>
      <c r="AK958" s="4"/>
    </row>
    <row r="959" spans="1:37" x14ac:dyDescent="0.2">
      <c r="A959" s="6" t="s">
        <v>6559</v>
      </c>
      <c r="B959" s="7" t="str">
        <f>VLOOKUP(Table36[[#This Row],[Full Name]], [1]!all_people5[#Data], 53, 0)</f>
        <v>Bangs</v>
      </c>
      <c r="C959" s="8" t="s">
        <v>10108</v>
      </c>
      <c r="D959" s="8" t="s">
        <v>6561</v>
      </c>
      <c r="E959" s="8" t="s">
        <v>3574</v>
      </c>
      <c r="F959" s="8" t="s">
        <v>64</v>
      </c>
      <c r="G959" s="8"/>
      <c r="H959" s="8"/>
      <c r="I959" s="7"/>
      <c r="J959" s="8" t="s">
        <v>4747</v>
      </c>
      <c r="K959" s="8" t="str">
        <f>VLOOKUP(Table36[[#This Row],[Works for Corrected Majority]],[1]!Table1[#Data],2,0)</f>
        <v>476549361</v>
      </c>
      <c r="L959" s="8" t="s">
        <v>131</v>
      </c>
      <c r="M959" s="7" t="str">
        <f>VLOOKUP(Table36[[#This Row],[Works for Group -OLD]], [1]!all_groups[#All], 2, 0)</f>
        <v>476549361</v>
      </c>
      <c r="N959" s="6" t="s">
        <v>63</v>
      </c>
      <c r="O959" s="6" t="s">
        <v>62</v>
      </c>
      <c r="P959" s="6" t="s">
        <v>69</v>
      </c>
      <c r="Q959" s="7"/>
      <c r="R959" s="9" t="s">
        <v>10109</v>
      </c>
      <c r="S959" s="9" t="s">
        <v>10080</v>
      </c>
      <c r="T959" s="9" t="s">
        <v>8512</v>
      </c>
      <c r="U959" s="9" t="s">
        <v>9358</v>
      </c>
      <c r="V959" s="9" t="s">
        <v>8501</v>
      </c>
      <c r="W959" s="4"/>
      <c r="AI959" s="4"/>
      <c r="AJ959" s="4"/>
      <c r="AK959" s="4"/>
    </row>
    <row r="960" spans="1:37" x14ac:dyDescent="0.2">
      <c r="A960" s="6" t="s">
        <v>1128</v>
      </c>
      <c r="B960" s="7" t="str">
        <f>VLOOKUP(Table36[[#This Row],[Full Name]], [1]!all_people5[#Data], 53, 0)</f>
        <v>Solomon</v>
      </c>
      <c r="C960" s="8" t="s">
        <v>10110</v>
      </c>
      <c r="D960" s="8" t="s">
        <v>1129</v>
      </c>
      <c r="E960" s="8" t="s">
        <v>1130</v>
      </c>
      <c r="F960" s="8" t="s">
        <v>64</v>
      </c>
      <c r="G960" s="8"/>
      <c r="H960" s="8"/>
      <c r="I960" s="7"/>
      <c r="J960" s="8" t="s">
        <v>4747</v>
      </c>
      <c r="K960" s="8" t="str">
        <f>VLOOKUP(Table36[[#This Row],[Works for Corrected Majority]],[1]!Table1[#Data],2,0)</f>
        <v>476549361</v>
      </c>
      <c r="L960" s="8" t="s">
        <v>131</v>
      </c>
      <c r="M960" s="7" t="str">
        <f>VLOOKUP(Table36[[#This Row],[Works for Group -OLD]], [1]!all_groups[#All], 2, 0)</f>
        <v>476549361</v>
      </c>
      <c r="N960" s="6" t="s">
        <v>63</v>
      </c>
      <c r="O960" s="6" t="s">
        <v>62</v>
      </c>
      <c r="P960" s="6" t="s">
        <v>69</v>
      </c>
      <c r="Q960" s="7"/>
      <c r="R960" s="9" t="s">
        <v>10111</v>
      </c>
      <c r="S960" s="9" t="s">
        <v>10080</v>
      </c>
      <c r="T960" s="9" t="s">
        <v>8509</v>
      </c>
      <c r="U960" s="9" t="s">
        <v>10050</v>
      </c>
      <c r="V960" s="9" t="s">
        <v>8501</v>
      </c>
      <c r="W960" s="4"/>
      <c r="AI960" s="4"/>
      <c r="AJ960" s="4"/>
      <c r="AK960" s="4"/>
    </row>
    <row r="961" spans="1:37" x14ac:dyDescent="0.2">
      <c r="A961" s="6" t="s">
        <v>4748</v>
      </c>
      <c r="B961" s="7" t="str">
        <f>VLOOKUP(Table36[[#This Row],[Full Name]], [1]!all_people5[#Data], 53, 0)</f>
        <v>Cooper</v>
      </c>
      <c r="C961" s="8" t="s">
        <v>4749</v>
      </c>
      <c r="D961" s="8" t="s">
        <v>1949</v>
      </c>
      <c r="E961" s="8" t="s">
        <v>1058</v>
      </c>
      <c r="F961" s="8" t="s">
        <v>64</v>
      </c>
      <c r="G961" s="8"/>
      <c r="H961" s="8"/>
      <c r="I961" s="7"/>
      <c r="J961" s="8" t="s">
        <v>4747</v>
      </c>
      <c r="K961" s="8" t="str">
        <f>VLOOKUP(Table36[[#This Row],[Works for Corrected Majority]],[1]!Table1[#Data],2,0)</f>
        <v>476549361</v>
      </c>
      <c r="L961" s="8" t="s">
        <v>131</v>
      </c>
      <c r="M961" s="7" t="str">
        <f>VLOOKUP(Table36[[#This Row],[Works for Group -OLD]], [1]!all_groups[#All], 2, 0)</f>
        <v>476549361</v>
      </c>
      <c r="N961" s="6" t="s">
        <v>63</v>
      </c>
      <c r="O961" s="6" t="s">
        <v>62</v>
      </c>
      <c r="P961" s="6" t="s">
        <v>69</v>
      </c>
      <c r="Q961" s="7"/>
      <c r="R961" s="9" t="s">
        <v>10112</v>
      </c>
      <c r="S961" s="9" t="s">
        <v>10080</v>
      </c>
      <c r="T961" s="9" t="s">
        <v>8512</v>
      </c>
      <c r="U961" s="9" t="s">
        <v>10044</v>
      </c>
      <c r="V961" s="9" t="s">
        <v>8501</v>
      </c>
      <c r="W961" s="4"/>
      <c r="AI961" s="4"/>
      <c r="AJ961" s="4"/>
      <c r="AK961" s="4"/>
    </row>
    <row r="962" spans="1:37" x14ac:dyDescent="0.2">
      <c r="A962" s="6" t="s">
        <v>7546</v>
      </c>
      <c r="B962" s="7" t="str">
        <f>VLOOKUP(Table36[[#This Row],[Full Name]], [1]!all_people5[#Data], 53, 0)</f>
        <v>Scheuermann</v>
      </c>
      <c r="C962" s="8" t="s">
        <v>10113</v>
      </c>
      <c r="D962" s="8" t="s">
        <v>7548</v>
      </c>
      <c r="E962" s="8" t="s">
        <v>5010</v>
      </c>
      <c r="F962" s="8" t="s">
        <v>64</v>
      </c>
      <c r="G962" s="8"/>
      <c r="H962" s="8"/>
      <c r="I962" s="7"/>
      <c r="J962" s="8" t="s">
        <v>4747</v>
      </c>
      <c r="K962" s="8" t="str">
        <f>VLOOKUP(Table36[[#This Row],[Works for Corrected Majority]],[1]!Table1[#Data],2,0)</f>
        <v>476549361</v>
      </c>
      <c r="L962" s="8" t="s">
        <v>131</v>
      </c>
      <c r="M962" s="7" t="str">
        <f>VLOOKUP(Table36[[#This Row],[Works for Group -OLD]], [1]!all_groups[#All], 2, 0)</f>
        <v>476549361</v>
      </c>
      <c r="N962" s="6" t="s">
        <v>63</v>
      </c>
      <c r="O962" s="6" t="s">
        <v>62</v>
      </c>
      <c r="P962" s="6" t="s">
        <v>69</v>
      </c>
      <c r="Q962" s="7"/>
      <c r="R962" s="9" t="s">
        <v>10114</v>
      </c>
      <c r="S962" s="9" t="s">
        <v>10080</v>
      </c>
      <c r="T962" s="9" t="s">
        <v>8512</v>
      </c>
      <c r="U962" s="9" t="s">
        <v>9635</v>
      </c>
      <c r="V962" s="9" t="s">
        <v>8501</v>
      </c>
      <c r="W962" s="4"/>
      <c r="AI962" s="4"/>
      <c r="AJ962" s="4"/>
      <c r="AK962" s="4"/>
    </row>
    <row r="963" spans="1:37" x14ac:dyDescent="0.2">
      <c r="A963" s="6" t="s">
        <v>4729</v>
      </c>
      <c r="B963" s="7" t="str">
        <f>VLOOKUP(Table36[[#This Row],[Full Name]], [1]!all_people5[#Data], 53, 0)</f>
        <v>Natoli</v>
      </c>
      <c r="C963" s="8" t="s">
        <v>86</v>
      </c>
      <c r="D963" s="8" t="s">
        <v>4730</v>
      </c>
      <c r="E963" s="8" t="s">
        <v>4731</v>
      </c>
      <c r="F963" s="8" t="s">
        <v>64</v>
      </c>
      <c r="G963" s="8"/>
      <c r="H963" s="8"/>
      <c r="I963" s="7"/>
      <c r="J963" s="8" t="s">
        <v>4728</v>
      </c>
      <c r="K963" s="8" t="str">
        <f>VLOOKUP(Table36[[#This Row],[Works for Corrected Majority]],[1]!Table1[#Data],2,0)</f>
        <v>476549367</v>
      </c>
      <c r="L963" s="8" t="s">
        <v>4728</v>
      </c>
      <c r="M963" s="7" t="str">
        <f>VLOOKUP(Table36[[#This Row],[Works for Group -OLD]], [1]!all_groups[#All], 2, 0)</f>
        <v>476549367</v>
      </c>
      <c r="N963" s="6" t="s">
        <v>63</v>
      </c>
      <c r="O963" s="6" t="s">
        <v>62</v>
      </c>
      <c r="P963" s="6" t="s">
        <v>69</v>
      </c>
      <c r="Q963" s="7"/>
      <c r="R963" s="9" t="s">
        <v>10115</v>
      </c>
      <c r="S963" s="9" t="s">
        <v>10116</v>
      </c>
      <c r="T963" s="9" t="s">
        <v>8512</v>
      </c>
      <c r="U963" s="9" t="s">
        <v>10117</v>
      </c>
      <c r="V963" s="9" t="s">
        <v>8501</v>
      </c>
      <c r="W963" s="4"/>
      <c r="AI963" s="4"/>
      <c r="AJ963" s="4"/>
      <c r="AK963" s="4"/>
    </row>
    <row r="964" spans="1:37" x14ac:dyDescent="0.2">
      <c r="A964" s="6" t="s">
        <v>4718</v>
      </c>
      <c r="B964" s="7" t="str">
        <f>VLOOKUP(Table36[[#This Row],[Full Name]], [1]!all_people5[#Data], 53, 0)</f>
        <v>Flaherty</v>
      </c>
      <c r="C964" s="8" t="s">
        <v>4719</v>
      </c>
      <c r="D964" s="8" t="s">
        <v>4720</v>
      </c>
      <c r="E964" s="8" t="s">
        <v>2346</v>
      </c>
      <c r="F964" s="8" t="s">
        <v>64</v>
      </c>
      <c r="G964" s="8"/>
      <c r="H964" s="8"/>
      <c r="I964" s="7"/>
      <c r="J964" s="8" t="s">
        <v>4629</v>
      </c>
      <c r="K964" s="8" t="str">
        <f>VLOOKUP(Table36[[#This Row],[Works for Corrected Majority]],[1]!Table1[#Data],2,0)</f>
        <v>476549370</v>
      </c>
      <c r="L964" s="8" t="s">
        <v>4629</v>
      </c>
      <c r="M964" s="7" t="str">
        <f>VLOOKUP(Table36[[#This Row],[Works for Group -OLD]], [1]!all_groups[#All], 2, 0)</f>
        <v>476549370</v>
      </c>
      <c r="N964" s="6" t="s">
        <v>63</v>
      </c>
      <c r="O964" s="6" t="s">
        <v>62</v>
      </c>
      <c r="P964" s="6" t="s">
        <v>69</v>
      </c>
      <c r="Q964" s="7"/>
      <c r="R964" s="9" t="s">
        <v>10118</v>
      </c>
      <c r="S964" s="9" t="s">
        <v>10119</v>
      </c>
      <c r="T964" s="9" t="s">
        <v>8512</v>
      </c>
      <c r="U964" s="9" t="s">
        <v>8763</v>
      </c>
      <c r="V964" s="9" t="s">
        <v>8501</v>
      </c>
      <c r="W964" s="4"/>
      <c r="AI964" s="4"/>
      <c r="AJ964" s="4"/>
      <c r="AK964" s="4"/>
    </row>
    <row r="965" spans="1:37" x14ac:dyDescent="0.2">
      <c r="A965" s="6" t="s">
        <v>4695</v>
      </c>
      <c r="B965" s="7" t="str">
        <f>VLOOKUP(Table36[[#This Row],[Full Name]], [1]!all_people5[#Data], 53, 0)</f>
        <v>Mckearin Iv</v>
      </c>
      <c r="C965" s="8" t="s">
        <v>4696</v>
      </c>
      <c r="D965" s="8" t="s">
        <v>4697</v>
      </c>
      <c r="E965" s="8" t="s">
        <v>4698</v>
      </c>
      <c r="F965" s="8" t="s">
        <v>64</v>
      </c>
      <c r="G965" s="8"/>
      <c r="H965" s="8"/>
      <c r="I965" s="7"/>
      <c r="J965" s="8" t="s">
        <v>4629</v>
      </c>
      <c r="K965" s="8" t="str">
        <f>VLOOKUP(Table36[[#This Row],[Works for Corrected Majority]],[1]!Table1[#Data],2,0)</f>
        <v>476549370</v>
      </c>
      <c r="L965" s="8" t="s">
        <v>4629</v>
      </c>
      <c r="M965" s="7" t="str">
        <f>VLOOKUP(Table36[[#This Row],[Works for Group -OLD]], [1]!all_groups[#All], 2, 0)</f>
        <v>476549370</v>
      </c>
      <c r="N965" s="6" t="s">
        <v>63</v>
      </c>
      <c r="O965" s="6" t="s">
        <v>62</v>
      </c>
      <c r="P965" s="6" t="s">
        <v>69</v>
      </c>
      <c r="Q965" s="7"/>
      <c r="R965" s="9" t="s">
        <v>10120</v>
      </c>
      <c r="S965" s="9" t="s">
        <v>10119</v>
      </c>
      <c r="T965" s="9" t="s">
        <v>8512</v>
      </c>
      <c r="U965" s="9" t="s">
        <v>10121</v>
      </c>
      <c r="V965" s="9" t="s">
        <v>8501</v>
      </c>
      <c r="W965" s="4"/>
      <c r="AI965" s="4"/>
      <c r="AJ965" s="4"/>
      <c r="AK965" s="4"/>
    </row>
    <row r="966" spans="1:37" x14ac:dyDescent="0.2">
      <c r="A966" s="6" t="s">
        <v>4650</v>
      </c>
      <c r="B966" s="7" t="str">
        <f>VLOOKUP(Table36[[#This Row],[Full Name]], [1]!all_people5[#Data], 53, 0)</f>
        <v>Carney</v>
      </c>
      <c r="C966" s="8" t="s">
        <v>4651</v>
      </c>
      <c r="D966" s="8" t="s">
        <v>4652</v>
      </c>
      <c r="E966" s="8" t="s">
        <v>135</v>
      </c>
      <c r="F966" s="8" t="s">
        <v>64</v>
      </c>
      <c r="G966" s="8"/>
      <c r="H966" s="8"/>
      <c r="I966" s="7"/>
      <c r="J966" s="8" t="s">
        <v>4629</v>
      </c>
      <c r="K966" s="8" t="str">
        <f>VLOOKUP(Table36[[#This Row],[Works for Corrected Majority]],[1]!Table1[#Data],2,0)</f>
        <v>476549370</v>
      </c>
      <c r="L966" s="8" t="s">
        <v>4629</v>
      </c>
      <c r="M966" s="7" t="str">
        <f>VLOOKUP(Table36[[#This Row],[Works for Group -OLD]], [1]!all_groups[#All], 2, 0)</f>
        <v>476549370</v>
      </c>
      <c r="N966" s="6" t="s">
        <v>63</v>
      </c>
      <c r="O966" s="6" t="s">
        <v>62</v>
      </c>
      <c r="P966" s="6" t="s">
        <v>69</v>
      </c>
      <c r="Q966" s="7"/>
      <c r="R966" s="9" t="s">
        <v>10122</v>
      </c>
      <c r="S966" s="9" t="s">
        <v>10119</v>
      </c>
      <c r="T966" s="9" t="s">
        <v>8512</v>
      </c>
      <c r="U966" s="9" t="s">
        <v>8625</v>
      </c>
      <c r="V966" s="9" t="s">
        <v>8501</v>
      </c>
      <c r="W966" s="4"/>
      <c r="AI966" s="4"/>
      <c r="AJ966" s="4"/>
      <c r="AK966" s="4"/>
    </row>
    <row r="967" spans="1:37" x14ac:dyDescent="0.2">
      <c r="A967" s="6" t="s">
        <v>4640</v>
      </c>
      <c r="B967" s="7" t="str">
        <f>VLOOKUP(Table36[[#This Row],[Full Name]], [1]!all_people5[#Data], 53, 0)</f>
        <v>Paigo</v>
      </c>
      <c r="C967" s="8" t="s">
        <v>4641</v>
      </c>
      <c r="D967" s="8" t="s">
        <v>4642</v>
      </c>
      <c r="E967" s="8" t="s">
        <v>135</v>
      </c>
      <c r="F967" s="8" t="s">
        <v>64</v>
      </c>
      <c r="G967" s="8"/>
      <c r="H967" s="8"/>
      <c r="I967" s="7"/>
      <c r="J967" s="8" t="s">
        <v>4629</v>
      </c>
      <c r="K967" s="8" t="str">
        <f>VLOOKUP(Table36[[#This Row],[Works for Corrected Majority]],[1]!Table1[#Data],2,0)</f>
        <v>476549370</v>
      </c>
      <c r="L967" s="8" t="s">
        <v>4629</v>
      </c>
      <c r="M967" s="7" t="str">
        <f>VLOOKUP(Table36[[#This Row],[Works for Group -OLD]], [1]!all_groups[#All], 2, 0)</f>
        <v>476549370</v>
      </c>
      <c r="N967" s="6" t="s">
        <v>63</v>
      </c>
      <c r="O967" s="6" t="s">
        <v>62</v>
      </c>
      <c r="P967" s="6" t="s">
        <v>69</v>
      </c>
      <c r="Q967" s="7"/>
      <c r="R967" s="9" t="s">
        <v>10123</v>
      </c>
      <c r="S967" s="9" t="s">
        <v>10119</v>
      </c>
      <c r="T967" s="9" t="s">
        <v>8512</v>
      </c>
      <c r="U967" s="9" t="s">
        <v>8625</v>
      </c>
      <c r="V967" s="9" t="s">
        <v>8501</v>
      </c>
      <c r="W967" s="4"/>
      <c r="AI967" s="4"/>
      <c r="AJ967" s="4"/>
      <c r="AK967" s="4"/>
    </row>
    <row r="968" spans="1:37" x14ac:dyDescent="0.2">
      <c r="A968" s="6" t="s">
        <v>4630</v>
      </c>
      <c r="B968" s="7" t="str">
        <f>VLOOKUP(Table36[[#This Row],[Full Name]], [1]!all_people5[#Data], 53, 0)</f>
        <v>Beach</v>
      </c>
      <c r="C968" s="8" t="s">
        <v>1554</v>
      </c>
      <c r="D968" s="8" t="s">
        <v>4631</v>
      </c>
      <c r="E968" s="8" t="s">
        <v>4632</v>
      </c>
      <c r="F968" s="8" t="s">
        <v>64</v>
      </c>
      <c r="G968" s="8"/>
      <c r="H968" s="8"/>
      <c r="I968" s="7"/>
      <c r="J968" s="8" t="s">
        <v>4629</v>
      </c>
      <c r="K968" s="8" t="str">
        <f>VLOOKUP(Table36[[#This Row],[Works for Corrected Majority]],[1]!Table1[#Data],2,0)</f>
        <v>476549370</v>
      </c>
      <c r="L968" s="8" t="s">
        <v>4629</v>
      </c>
      <c r="M968" s="7" t="str">
        <f>VLOOKUP(Table36[[#This Row],[Works for Group -OLD]], [1]!all_groups[#All], 2, 0)</f>
        <v>476549370</v>
      </c>
      <c r="N968" s="6" t="s">
        <v>63</v>
      </c>
      <c r="O968" s="6" t="s">
        <v>62</v>
      </c>
      <c r="P968" s="6" t="s">
        <v>69</v>
      </c>
      <c r="Q968" s="7"/>
      <c r="R968" s="9" t="s">
        <v>10124</v>
      </c>
      <c r="S968" s="9" t="s">
        <v>10119</v>
      </c>
      <c r="T968" s="9" t="s">
        <v>8512</v>
      </c>
      <c r="U968" s="9" t="s">
        <v>10125</v>
      </c>
      <c r="V968" s="9" t="s">
        <v>8501</v>
      </c>
      <c r="W968" s="4"/>
      <c r="AI968" s="4"/>
      <c r="AJ968" s="4"/>
      <c r="AK968" s="4"/>
    </row>
    <row r="969" spans="1:37" x14ac:dyDescent="0.2">
      <c r="A969" s="6" t="s">
        <v>4623</v>
      </c>
      <c r="B969" s="7" t="str">
        <f>VLOOKUP(Table36[[#This Row],[Full Name]], [1]!all_people5[#Data], 53, 0)</f>
        <v>Beresford</v>
      </c>
      <c r="C969" s="8" t="s">
        <v>4624</v>
      </c>
      <c r="D969" s="8" t="s">
        <v>4625</v>
      </c>
      <c r="E969" s="8" t="s">
        <v>4626</v>
      </c>
      <c r="F969" s="8" t="s">
        <v>64</v>
      </c>
      <c r="G969" s="8"/>
      <c r="H969" s="8"/>
      <c r="I969" s="7"/>
      <c r="J969" s="8" t="s">
        <v>4501</v>
      </c>
      <c r="K969" s="8" t="str">
        <f>VLOOKUP(Table36[[#This Row],[Works for Corrected Majority]],[1]!Table1[#Data],2,0)</f>
        <v>476549374</v>
      </c>
      <c r="L969" s="8" t="s">
        <v>4501</v>
      </c>
      <c r="M969" s="7" t="str">
        <f>VLOOKUP(Table36[[#This Row],[Works for Group -OLD]], [1]!all_groups[#All], 2, 0)</f>
        <v>476549374</v>
      </c>
      <c r="N969" s="6" t="s">
        <v>63</v>
      </c>
      <c r="O969" s="6" t="s">
        <v>62</v>
      </c>
      <c r="P969" s="6" t="s">
        <v>69</v>
      </c>
      <c r="Q969" s="7"/>
      <c r="R969" s="9" t="s">
        <v>10126</v>
      </c>
      <c r="S969" s="9" t="s">
        <v>10127</v>
      </c>
      <c r="T969" s="9" t="s">
        <v>8509</v>
      </c>
      <c r="U969" s="9" t="s">
        <v>10128</v>
      </c>
      <c r="V969" s="9" t="s">
        <v>8501</v>
      </c>
      <c r="W969" s="4"/>
      <c r="AI969" s="4"/>
      <c r="AJ969" s="4"/>
      <c r="AK969" s="4"/>
    </row>
    <row r="970" spans="1:37" x14ac:dyDescent="0.2">
      <c r="A970" s="6" t="s">
        <v>4618</v>
      </c>
      <c r="B970" s="7" t="str">
        <f>VLOOKUP(Table36[[#This Row],[Full Name]], [1]!all_people5[#Data], 53, 0)</f>
        <v>Reichelt</v>
      </c>
      <c r="C970" s="8" t="s">
        <v>4619</v>
      </c>
      <c r="D970" s="8" t="s">
        <v>4620</v>
      </c>
      <c r="E970" s="8" t="s">
        <v>135</v>
      </c>
      <c r="F970" s="8" t="s">
        <v>64</v>
      </c>
      <c r="G970" s="8"/>
      <c r="H970" s="8"/>
      <c r="I970" s="7"/>
      <c r="J970" s="8" t="s">
        <v>4501</v>
      </c>
      <c r="K970" s="8" t="str">
        <f>VLOOKUP(Table36[[#This Row],[Works for Corrected Majority]],[1]!Table1[#Data],2,0)</f>
        <v>476549374</v>
      </c>
      <c r="L970" s="8" t="s">
        <v>4501</v>
      </c>
      <c r="M970" s="7" t="str">
        <f>VLOOKUP(Table36[[#This Row],[Works for Group -OLD]], [1]!all_groups[#All], 2, 0)</f>
        <v>476549374</v>
      </c>
      <c r="N970" s="6" t="s">
        <v>63</v>
      </c>
      <c r="O970" s="6" t="s">
        <v>62</v>
      </c>
      <c r="P970" s="6" t="s">
        <v>69</v>
      </c>
      <c r="Q970" s="7"/>
      <c r="R970" s="9" t="s">
        <v>10129</v>
      </c>
      <c r="S970" s="9" t="s">
        <v>10127</v>
      </c>
      <c r="T970" s="9" t="s">
        <v>8512</v>
      </c>
      <c r="U970" s="9" t="s">
        <v>8625</v>
      </c>
      <c r="V970" s="9" t="s">
        <v>8501</v>
      </c>
      <c r="W970" s="4"/>
      <c r="AI970" s="4"/>
      <c r="AJ970" s="4"/>
      <c r="AK970" s="4"/>
    </row>
    <row r="971" spans="1:37" x14ac:dyDescent="0.2">
      <c r="A971" s="6" t="s">
        <v>4517</v>
      </c>
      <c r="B971" s="7" t="str">
        <f>VLOOKUP(Table36[[#This Row],[Full Name]], [1]!all_people5[#Data], 53, 0)</f>
        <v>Schwartz</v>
      </c>
      <c r="C971" s="8" t="s">
        <v>4518</v>
      </c>
      <c r="D971" s="8" t="s">
        <v>4519</v>
      </c>
      <c r="E971" s="8" t="s">
        <v>135</v>
      </c>
      <c r="F971" s="8" t="s">
        <v>64</v>
      </c>
      <c r="G971" s="8"/>
      <c r="H971" s="8"/>
      <c r="I971" s="7"/>
      <c r="J971" s="8" t="s">
        <v>4501</v>
      </c>
      <c r="K971" s="8" t="str">
        <f>VLOOKUP(Table36[[#This Row],[Works for Corrected Majority]],[1]!Table1[#Data],2,0)</f>
        <v>476549374</v>
      </c>
      <c r="L971" s="8" t="s">
        <v>4501</v>
      </c>
      <c r="M971" s="7" t="str">
        <f>VLOOKUP(Table36[[#This Row],[Works for Group -OLD]], [1]!all_groups[#All], 2, 0)</f>
        <v>476549374</v>
      </c>
      <c r="N971" s="6" t="s">
        <v>63</v>
      </c>
      <c r="O971" s="6" t="s">
        <v>62</v>
      </c>
      <c r="P971" s="6" t="s">
        <v>69</v>
      </c>
      <c r="Q971" s="7"/>
      <c r="R971" s="9" t="s">
        <v>10130</v>
      </c>
      <c r="S971" s="9" t="s">
        <v>10127</v>
      </c>
      <c r="T971" s="9" t="s">
        <v>8509</v>
      </c>
      <c r="U971" s="9" t="s">
        <v>8625</v>
      </c>
      <c r="V971" s="9" t="s">
        <v>8501</v>
      </c>
      <c r="W971" s="4"/>
      <c r="AI971" s="4"/>
      <c r="AJ971" s="4"/>
      <c r="AK971" s="4"/>
    </row>
    <row r="972" spans="1:37" x14ac:dyDescent="0.2">
      <c r="A972" s="6" t="s">
        <v>4502</v>
      </c>
      <c r="B972" s="7" t="str">
        <f>VLOOKUP(Table36[[#This Row],[Full Name]], [1]!all_people5[#Data], 53, 0)</f>
        <v>Starr</v>
      </c>
      <c r="C972" s="8" t="s">
        <v>4116</v>
      </c>
      <c r="D972" s="8" t="s">
        <v>4503</v>
      </c>
      <c r="E972" s="8" t="s">
        <v>4504</v>
      </c>
      <c r="F972" s="8" t="s">
        <v>64</v>
      </c>
      <c r="G972" s="8"/>
      <c r="H972" s="8"/>
      <c r="I972" s="7"/>
      <c r="J972" s="8" t="s">
        <v>4501</v>
      </c>
      <c r="K972" s="8" t="str">
        <f>VLOOKUP(Table36[[#This Row],[Works for Corrected Majority]],[1]!Table1[#Data],2,0)</f>
        <v>476549374</v>
      </c>
      <c r="L972" s="8" t="s">
        <v>4501</v>
      </c>
      <c r="M972" s="7" t="str">
        <f>VLOOKUP(Table36[[#This Row],[Works for Group -OLD]], [1]!all_groups[#All], 2, 0)</f>
        <v>476549374</v>
      </c>
      <c r="N972" s="6" t="s">
        <v>63</v>
      </c>
      <c r="O972" s="6" t="s">
        <v>62</v>
      </c>
      <c r="P972" s="6" t="s">
        <v>69</v>
      </c>
      <c r="Q972" s="7"/>
      <c r="R972" s="9" t="s">
        <v>10131</v>
      </c>
      <c r="S972" s="9" t="s">
        <v>10127</v>
      </c>
      <c r="T972" s="9" t="s">
        <v>8512</v>
      </c>
      <c r="U972" s="9" t="s">
        <v>10132</v>
      </c>
      <c r="V972" s="9" t="s">
        <v>8501</v>
      </c>
      <c r="W972" s="4"/>
      <c r="AI972" s="4"/>
      <c r="AJ972" s="4"/>
      <c r="AK972" s="4"/>
    </row>
    <row r="973" spans="1:37" x14ac:dyDescent="0.2">
      <c r="A973" s="6" t="s">
        <v>4492</v>
      </c>
      <c r="B973" s="7" t="str">
        <f>VLOOKUP(Table36[[#This Row],[Full Name]], [1]!all_people5[#Data], 53, 0)</f>
        <v>Esposito</v>
      </c>
      <c r="C973" s="8" t="s">
        <v>2747</v>
      </c>
      <c r="D973" s="8" t="s">
        <v>4493</v>
      </c>
      <c r="E973" s="8" t="s">
        <v>4494</v>
      </c>
      <c r="F973" s="8" t="s">
        <v>64</v>
      </c>
      <c r="G973" s="8"/>
      <c r="H973" s="8"/>
      <c r="I973" s="7"/>
      <c r="J973" s="8" t="s">
        <v>4491</v>
      </c>
      <c r="K973" s="8" t="str">
        <f>VLOOKUP(Table36[[#This Row],[Works for Corrected Majority]],[1]!Table1[#Data],2,0)</f>
        <v>476549381</v>
      </c>
      <c r="L973" s="8" t="s">
        <v>4491</v>
      </c>
      <c r="M973" s="7" t="str">
        <f>VLOOKUP(Table36[[#This Row],[Works for Group -OLD]], [1]!all_groups[#All], 2, 0)</f>
        <v>476549381</v>
      </c>
      <c r="N973" s="6" t="s">
        <v>63</v>
      </c>
      <c r="O973" s="6" t="s">
        <v>62</v>
      </c>
      <c r="P973" s="6" t="s">
        <v>69</v>
      </c>
      <c r="Q973" s="7"/>
      <c r="R973" s="9" t="s">
        <v>10133</v>
      </c>
      <c r="S973" s="9" t="s">
        <v>10134</v>
      </c>
      <c r="T973" s="9" t="s">
        <v>8512</v>
      </c>
      <c r="U973" s="9" t="s">
        <v>10135</v>
      </c>
      <c r="V973" s="9" t="s">
        <v>8501</v>
      </c>
      <c r="W973" s="4"/>
      <c r="AI973" s="4"/>
      <c r="AJ973" s="4"/>
      <c r="AK973" s="4"/>
    </row>
    <row r="974" spans="1:37" x14ac:dyDescent="0.2">
      <c r="A974" s="6" t="s">
        <v>1503</v>
      </c>
      <c r="B974" s="7" t="str">
        <f>VLOOKUP(Table36[[#This Row],[Full Name]], [1]!all_people5[#Data], 53, 0)</f>
        <v>Barnas</v>
      </c>
      <c r="C974" s="8" t="s">
        <v>1504</v>
      </c>
      <c r="D974" s="8" t="s">
        <v>1505</v>
      </c>
      <c r="E974" s="8" t="s">
        <v>1506</v>
      </c>
      <c r="F974" s="8" t="s">
        <v>64</v>
      </c>
      <c r="G974" s="8"/>
      <c r="H974" s="8"/>
      <c r="I974" s="7"/>
      <c r="J974" s="8" t="s">
        <v>1502</v>
      </c>
      <c r="K974" s="8" t="str">
        <f>VLOOKUP(Table36[[#This Row],[Works for Corrected Majority]],[1]!Table1[#Data],2,0)</f>
        <v>476549386</v>
      </c>
      <c r="L974" s="8" t="s">
        <v>1502</v>
      </c>
      <c r="M974" s="7" t="str">
        <f>VLOOKUP(Table36[[#This Row],[Works for Group -OLD]], [1]!all_groups[#All], 2, 0)</f>
        <v>476549386</v>
      </c>
      <c r="N974" s="6" t="s">
        <v>63</v>
      </c>
      <c r="O974" s="6" t="s">
        <v>62</v>
      </c>
      <c r="P974" s="6" t="s">
        <v>69</v>
      </c>
      <c r="Q974" s="7"/>
      <c r="R974" s="9" t="s">
        <v>10136</v>
      </c>
      <c r="S974" s="9" t="s">
        <v>10137</v>
      </c>
      <c r="T974" s="9" t="s">
        <v>8512</v>
      </c>
      <c r="U974" s="9" t="s">
        <v>10138</v>
      </c>
      <c r="V974" s="9" t="s">
        <v>8501</v>
      </c>
      <c r="W974" s="4"/>
      <c r="AI974" s="4"/>
      <c r="AJ974" s="4"/>
      <c r="AK974" s="4"/>
    </row>
    <row r="975" spans="1:37" x14ac:dyDescent="0.2">
      <c r="A975" s="6" t="s">
        <v>4480</v>
      </c>
      <c r="B975" s="7" t="str">
        <f>VLOOKUP(Table36[[#This Row],[Full Name]], [1]!all_people5[#Data], 53, 0)</f>
        <v>Kurdt</v>
      </c>
      <c r="C975" s="8" t="s">
        <v>4481</v>
      </c>
      <c r="D975" s="8" t="s">
        <v>4482</v>
      </c>
      <c r="E975" s="8" t="s">
        <v>1506</v>
      </c>
      <c r="F975" s="8" t="s">
        <v>64</v>
      </c>
      <c r="G975" s="8"/>
      <c r="H975" s="8"/>
      <c r="I975" s="7"/>
      <c r="J975" s="8" t="s">
        <v>1502</v>
      </c>
      <c r="K975" s="8" t="str">
        <f>VLOOKUP(Table36[[#This Row],[Works for Corrected Majority]],[1]!Table1[#Data],2,0)</f>
        <v>476549386</v>
      </c>
      <c r="L975" s="8" t="s">
        <v>1502</v>
      </c>
      <c r="M975" s="7" t="str">
        <f>VLOOKUP(Table36[[#This Row],[Works for Group -OLD]], [1]!all_groups[#All], 2, 0)</f>
        <v>476549386</v>
      </c>
      <c r="N975" s="6" t="s">
        <v>63</v>
      </c>
      <c r="O975" s="6" t="s">
        <v>62</v>
      </c>
      <c r="P975" s="6" t="s">
        <v>69</v>
      </c>
      <c r="Q975" s="7"/>
      <c r="R975" s="9" t="s">
        <v>10139</v>
      </c>
      <c r="S975" s="9" t="s">
        <v>10137</v>
      </c>
      <c r="T975" s="9" t="s">
        <v>8512</v>
      </c>
      <c r="U975" s="9" t="s">
        <v>10138</v>
      </c>
      <c r="V975" s="9" t="s">
        <v>8501</v>
      </c>
      <c r="W975" s="4"/>
      <c r="AI975" s="4"/>
      <c r="AJ975" s="4"/>
      <c r="AK975" s="4"/>
    </row>
    <row r="976" spans="1:37" x14ac:dyDescent="0.2">
      <c r="A976" s="6" t="s">
        <v>4463</v>
      </c>
      <c r="B976" s="7" t="str">
        <f>VLOOKUP(Table36[[#This Row],[Full Name]], [1]!all_people5[#Data], 53, 0)</f>
        <v>Kannes</v>
      </c>
      <c r="C976" s="8" t="s">
        <v>4464</v>
      </c>
      <c r="D976" s="8" t="s">
        <v>4465</v>
      </c>
      <c r="E976" s="8" t="s">
        <v>1506</v>
      </c>
      <c r="F976" s="8" t="s">
        <v>64</v>
      </c>
      <c r="G976" s="8"/>
      <c r="H976" s="8"/>
      <c r="I976" s="7"/>
      <c r="J976" s="8" t="s">
        <v>1502</v>
      </c>
      <c r="K976" s="8" t="str">
        <f>VLOOKUP(Table36[[#This Row],[Works for Corrected Majority]],[1]!Table1[#Data],2,0)</f>
        <v>476549386</v>
      </c>
      <c r="L976" s="8" t="s">
        <v>1502</v>
      </c>
      <c r="M976" s="7" t="str">
        <f>VLOOKUP(Table36[[#This Row],[Works for Group -OLD]], [1]!all_groups[#All], 2, 0)</f>
        <v>476549386</v>
      </c>
      <c r="N976" s="6" t="s">
        <v>63</v>
      </c>
      <c r="O976" s="6" t="s">
        <v>62</v>
      </c>
      <c r="P976" s="6" t="s">
        <v>69</v>
      </c>
      <c r="Q976" s="7"/>
      <c r="R976" s="9" t="s">
        <v>10140</v>
      </c>
      <c r="S976" s="9" t="s">
        <v>10137</v>
      </c>
      <c r="T976" s="9" t="s">
        <v>8512</v>
      </c>
      <c r="U976" s="9" t="s">
        <v>10138</v>
      </c>
      <c r="V976" s="9" t="s">
        <v>8501</v>
      </c>
      <c r="W976" s="4"/>
      <c r="AI976" s="4"/>
      <c r="AJ976" s="4"/>
      <c r="AK976" s="4"/>
    </row>
    <row r="977" spans="1:37" x14ac:dyDescent="0.2">
      <c r="A977" s="6" t="s">
        <v>4458</v>
      </c>
      <c r="B977" s="7" t="str">
        <f>VLOOKUP(Table36[[#This Row],[Full Name]], [1]!all_people5[#Data], 53, 0)</f>
        <v>Popowczak</v>
      </c>
      <c r="C977" s="8" t="s">
        <v>4459</v>
      </c>
      <c r="D977" s="8" t="s">
        <v>4460</v>
      </c>
      <c r="E977" s="8" t="s">
        <v>1506</v>
      </c>
      <c r="F977" s="8" t="s">
        <v>64</v>
      </c>
      <c r="G977" s="8"/>
      <c r="H977" s="8"/>
      <c r="I977" s="7"/>
      <c r="J977" s="8" t="s">
        <v>1502</v>
      </c>
      <c r="K977" s="8" t="str">
        <f>VLOOKUP(Table36[[#This Row],[Works for Corrected Majority]],[1]!Table1[#Data],2,0)</f>
        <v>476549386</v>
      </c>
      <c r="L977" s="8" t="s">
        <v>1502</v>
      </c>
      <c r="M977" s="7" t="str">
        <f>VLOOKUP(Table36[[#This Row],[Works for Group -OLD]], [1]!all_groups[#All], 2, 0)</f>
        <v>476549386</v>
      </c>
      <c r="N977" s="6" t="s">
        <v>63</v>
      </c>
      <c r="O977" s="6" t="s">
        <v>62</v>
      </c>
      <c r="P977" s="6" t="s">
        <v>69</v>
      </c>
      <c r="Q977" s="7"/>
      <c r="R977" s="9" t="s">
        <v>10141</v>
      </c>
      <c r="S977" s="9" t="s">
        <v>10137</v>
      </c>
      <c r="T977" s="9" t="s">
        <v>8512</v>
      </c>
      <c r="U977" s="9" t="s">
        <v>10138</v>
      </c>
      <c r="V977" s="9" t="s">
        <v>8501</v>
      </c>
      <c r="W977" s="4"/>
      <c r="AI977" s="4"/>
      <c r="AJ977" s="4"/>
      <c r="AK977" s="4"/>
    </row>
    <row r="978" spans="1:37" x14ac:dyDescent="0.2">
      <c r="A978" s="6" t="s">
        <v>4433</v>
      </c>
      <c r="B978" s="7" t="str">
        <f>VLOOKUP(Table36[[#This Row],[Full Name]], [1]!all_people5[#Data], 53, 0)</f>
        <v>Pietkiewicz</v>
      </c>
      <c r="C978" s="8" t="s">
        <v>4434</v>
      </c>
      <c r="D978" s="8" t="s">
        <v>4435</v>
      </c>
      <c r="E978" s="8" t="s">
        <v>1506</v>
      </c>
      <c r="F978" s="8" t="s">
        <v>64</v>
      </c>
      <c r="G978" s="8"/>
      <c r="H978" s="8"/>
      <c r="I978" s="7"/>
      <c r="J978" s="8" t="s">
        <v>1502</v>
      </c>
      <c r="K978" s="8" t="str">
        <f>VLOOKUP(Table36[[#This Row],[Works for Corrected Majority]],[1]!Table1[#Data],2,0)</f>
        <v>476549386</v>
      </c>
      <c r="L978" s="8" t="s">
        <v>1502</v>
      </c>
      <c r="M978" s="7" t="str">
        <f>VLOOKUP(Table36[[#This Row],[Works for Group -OLD]], [1]!all_groups[#All], 2, 0)</f>
        <v>476549386</v>
      </c>
      <c r="N978" s="6" t="s">
        <v>63</v>
      </c>
      <c r="O978" s="6" t="s">
        <v>62</v>
      </c>
      <c r="P978" s="6" t="s">
        <v>69</v>
      </c>
      <c r="Q978" s="7"/>
      <c r="R978" s="9" t="s">
        <v>10142</v>
      </c>
      <c r="S978" s="9" t="s">
        <v>10137</v>
      </c>
      <c r="T978" s="9" t="s">
        <v>8512</v>
      </c>
      <c r="U978" s="9" t="s">
        <v>10138</v>
      </c>
      <c r="V978" s="9" t="s">
        <v>8501</v>
      </c>
      <c r="W978" s="4"/>
      <c r="AI978" s="4"/>
      <c r="AJ978" s="4"/>
      <c r="AK978" s="4"/>
    </row>
    <row r="979" spans="1:37" x14ac:dyDescent="0.2">
      <c r="A979" s="6" t="s">
        <v>4411</v>
      </c>
      <c r="B979" s="7" t="str">
        <f>VLOOKUP(Table36[[#This Row],[Full Name]], [1]!all_people5[#Data], 53, 0)</f>
        <v>Paolucci</v>
      </c>
      <c r="C979" s="8" t="s">
        <v>133</v>
      </c>
      <c r="D979" s="8" t="s">
        <v>4412</v>
      </c>
      <c r="E979" s="8" t="s">
        <v>4413</v>
      </c>
      <c r="F979" s="8" t="s">
        <v>64</v>
      </c>
      <c r="G979" s="8"/>
      <c r="H979" s="8"/>
      <c r="I979" s="7"/>
      <c r="J979" s="8" t="s">
        <v>1502</v>
      </c>
      <c r="K979" s="8" t="str">
        <f>VLOOKUP(Table36[[#This Row],[Works for Corrected Majority]],[1]!Table1[#Data],2,0)</f>
        <v>476549386</v>
      </c>
      <c r="L979" s="8" t="s">
        <v>1502</v>
      </c>
      <c r="M979" s="7" t="str">
        <f>VLOOKUP(Table36[[#This Row],[Works for Group -OLD]], [1]!all_groups[#All], 2, 0)</f>
        <v>476549386</v>
      </c>
      <c r="N979" s="6" t="s">
        <v>63</v>
      </c>
      <c r="O979" s="6" t="s">
        <v>62</v>
      </c>
      <c r="P979" s="6" t="s">
        <v>69</v>
      </c>
      <c r="Q979" s="7"/>
      <c r="R979" s="9" t="s">
        <v>10143</v>
      </c>
      <c r="S979" s="9" t="s">
        <v>10137</v>
      </c>
      <c r="T979" s="9" t="s">
        <v>8512</v>
      </c>
      <c r="U979" s="9" t="s">
        <v>10144</v>
      </c>
      <c r="V979" s="9" t="s">
        <v>8501</v>
      </c>
      <c r="W979" s="4"/>
      <c r="AI979" s="4"/>
      <c r="AJ979" s="4"/>
      <c r="AK979" s="4"/>
    </row>
    <row r="980" spans="1:37" x14ac:dyDescent="0.2">
      <c r="A980" s="6" t="s">
        <v>2789</v>
      </c>
      <c r="B980" s="7" t="str">
        <f>VLOOKUP(Table36[[#This Row],[Full Name]], [1]!all_people5[#Data], 53, 0)</f>
        <v>Dedon</v>
      </c>
      <c r="C980" s="8" t="s">
        <v>2790</v>
      </c>
      <c r="D980" s="8" t="s">
        <v>2791</v>
      </c>
      <c r="E980" s="8" t="s">
        <v>2792</v>
      </c>
      <c r="F980" s="8" t="s">
        <v>64</v>
      </c>
      <c r="G980" s="8"/>
      <c r="H980" s="8"/>
      <c r="I980" s="7"/>
      <c r="J980" s="8" t="s">
        <v>2787</v>
      </c>
      <c r="K980" s="8" t="str">
        <f>VLOOKUP(Table36[[#This Row],[Works for Corrected Majority]],[1]!Table1[#Data],2,0)</f>
        <v>476549474</v>
      </c>
      <c r="L980" s="8" t="s">
        <v>2787</v>
      </c>
      <c r="M980" s="7" t="str">
        <f>VLOOKUP(Table36[[#This Row],[Works for Group -OLD]], [1]!all_groups[#All], 2, 0)</f>
        <v>476549474</v>
      </c>
      <c r="N980" s="6" t="s">
        <v>63</v>
      </c>
      <c r="O980" s="6" t="s">
        <v>62</v>
      </c>
      <c r="P980" s="6" t="s">
        <v>69</v>
      </c>
      <c r="Q980" s="7"/>
      <c r="R980" s="9" t="s">
        <v>10145</v>
      </c>
      <c r="S980" s="9" t="s">
        <v>10146</v>
      </c>
      <c r="T980" s="9" t="s">
        <v>8512</v>
      </c>
      <c r="U980" s="9" t="s">
        <v>10147</v>
      </c>
      <c r="V980" s="9" t="s">
        <v>8501</v>
      </c>
      <c r="W980" s="4"/>
      <c r="AI980" s="4"/>
      <c r="AJ980" s="4"/>
      <c r="AK980" s="4"/>
    </row>
    <row r="981" spans="1:37" x14ac:dyDescent="0.2">
      <c r="A981" s="6" t="s">
        <v>4394</v>
      </c>
      <c r="B981" s="7" t="str">
        <f>VLOOKUP(Table36[[#This Row],[Full Name]], [1]!all_people5[#Data], 53, 0)</f>
        <v>Moore</v>
      </c>
      <c r="C981" s="8" t="s">
        <v>4395</v>
      </c>
      <c r="D981" s="8" t="s">
        <v>4168</v>
      </c>
      <c r="E981" s="8" t="s">
        <v>4396</v>
      </c>
      <c r="F981" s="8" t="s">
        <v>64</v>
      </c>
      <c r="G981" s="8"/>
      <c r="H981" s="8"/>
      <c r="I981" s="7"/>
      <c r="J981" s="8" t="s">
        <v>2787</v>
      </c>
      <c r="K981" s="8" t="str">
        <f>VLOOKUP(Table36[[#This Row],[Works for Corrected Majority]],[1]!Table1[#Data],2,0)</f>
        <v>476549474</v>
      </c>
      <c r="L981" s="8" t="s">
        <v>2787</v>
      </c>
      <c r="M981" s="7" t="str">
        <f>VLOOKUP(Table36[[#This Row],[Works for Group -OLD]], [1]!all_groups[#All], 2, 0)</f>
        <v>476549474</v>
      </c>
      <c r="N981" s="6" t="s">
        <v>63</v>
      </c>
      <c r="O981" s="6" t="s">
        <v>62</v>
      </c>
      <c r="P981" s="6" t="s">
        <v>69</v>
      </c>
      <c r="Q981" s="7"/>
      <c r="R981" s="9" t="s">
        <v>10148</v>
      </c>
      <c r="S981" s="9" t="s">
        <v>10146</v>
      </c>
      <c r="T981" s="9" t="s">
        <v>8512</v>
      </c>
      <c r="U981" s="9" t="s">
        <v>10149</v>
      </c>
      <c r="V981" s="9" t="s">
        <v>8501</v>
      </c>
      <c r="W981" s="4"/>
      <c r="AI981" s="4"/>
      <c r="AJ981" s="4"/>
      <c r="AK981" s="4"/>
    </row>
    <row r="982" spans="1:37" x14ac:dyDescent="0.2">
      <c r="A982" s="6" t="s">
        <v>4380</v>
      </c>
      <c r="B982" s="7" t="str">
        <f>VLOOKUP(Table36[[#This Row],[Full Name]], [1]!all_people5[#Data], 53, 0)</f>
        <v>Poznanski</v>
      </c>
      <c r="C982" s="8" t="s">
        <v>4381</v>
      </c>
      <c r="D982" s="8" t="s">
        <v>4382</v>
      </c>
      <c r="E982" s="8" t="s">
        <v>128</v>
      </c>
      <c r="F982" s="8" t="s">
        <v>64</v>
      </c>
      <c r="G982" s="8"/>
      <c r="H982" s="8"/>
      <c r="I982" s="7"/>
      <c r="J982" s="8" t="s">
        <v>124</v>
      </c>
      <c r="K982" s="8" t="str">
        <f>VLOOKUP(Table36[[#This Row],[Works for Corrected Majority]],[1]!Table1[#Data],2,0)</f>
        <v>476549475</v>
      </c>
      <c r="L982" s="8" t="s">
        <v>124</v>
      </c>
      <c r="M982" s="7" t="str">
        <f>VLOOKUP(Table36[[#This Row],[Works for Group -OLD]], [1]!all_groups[#All], 2, 0)</f>
        <v>476549475</v>
      </c>
      <c r="N982" s="6" t="s">
        <v>63</v>
      </c>
      <c r="O982" s="6" t="s">
        <v>62</v>
      </c>
      <c r="P982" s="6" t="s">
        <v>69</v>
      </c>
      <c r="Q982" s="7"/>
      <c r="R982" s="9" t="s">
        <v>10150</v>
      </c>
      <c r="S982" s="9" t="s">
        <v>10151</v>
      </c>
      <c r="T982" s="9" t="s">
        <v>8512</v>
      </c>
      <c r="U982" s="9" t="s">
        <v>10152</v>
      </c>
      <c r="V982" s="9" t="s">
        <v>8501</v>
      </c>
      <c r="W982" s="4"/>
      <c r="AI982" s="4"/>
      <c r="AJ982" s="4"/>
      <c r="AK982" s="4"/>
    </row>
    <row r="983" spans="1:37" x14ac:dyDescent="0.2">
      <c r="A983" s="6" t="s">
        <v>4324</v>
      </c>
      <c r="B983" s="7" t="str">
        <f>VLOOKUP(Table36[[#This Row],[Full Name]], [1]!all_people5[#Data], 53, 0)</f>
        <v>Lockwood</v>
      </c>
      <c r="C983" s="8" t="s">
        <v>865</v>
      </c>
      <c r="D983" s="8" t="s">
        <v>4325</v>
      </c>
      <c r="E983" s="8" t="s">
        <v>4326</v>
      </c>
      <c r="F983" s="8" t="s">
        <v>64</v>
      </c>
      <c r="G983" s="8"/>
      <c r="H983" s="8"/>
      <c r="I983" s="7"/>
      <c r="J983" s="8" t="s">
        <v>124</v>
      </c>
      <c r="K983" s="8" t="str">
        <f>VLOOKUP(Table36[[#This Row],[Works for Corrected Majority]],[1]!Table1[#Data],2,0)</f>
        <v>476549475</v>
      </c>
      <c r="L983" s="8" t="s">
        <v>124</v>
      </c>
      <c r="M983" s="7" t="str">
        <f>VLOOKUP(Table36[[#This Row],[Works for Group -OLD]], [1]!all_groups[#All], 2, 0)</f>
        <v>476549475</v>
      </c>
      <c r="N983" s="6" t="s">
        <v>63</v>
      </c>
      <c r="O983" s="6" t="s">
        <v>62</v>
      </c>
      <c r="P983" s="6" t="s">
        <v>69</v>
      </c>
      <c r="Q983" s="7"/>
      <c r="R983" s="9" t="s">
        <v>10153</v>
      </c>
      <c r="S983" s="9" t="s">
        <v>10151</v>
      </c>
      <c r="T983" s="9" t="s">
        <v>8512</v>
      </c>
      <c r="U983" s="9" t="s">
        <v>10154</v>
      </c>
      <c r="V983" s="9" t="s">
        <v>8501</v>
      </c>
      <c r="W983" s="4"/>
      <c r="AI983" s="4"/>
      <c r="AJ983" s="4"/>
      <c r="AK983" s="4"/>
    </row>
    <row r="984" spans="1:37" x14ac:dyDescent="0.2">
      <c r="A984" s="6" t="s">
        <v>4319</v>
      </c>
      <c r="B984" s="7" t="str">
        <f>VLOOKUP(Table36[[#This Row],[Full Name]], [1]!all_people5[#Data], 53, 0)</f>
        <v>Pratt</v>
      </c>
      <c r="C984" s="8" t="s">
        <v>4320</v>
      </c>
      <c r="D984" s="8" t="s">
        <v>4321</v>
      </c>
      <c r="E984" s="8" t="s">
        <v>128</v>
      </c>
      <c r="F984" s="8" t="s">
        <v>64</v>
      </c>
      <c r="G984" s="8"/>
      <c r="H984" s="8"/>
      <c r="I984" s="7"/>
      <c r="J984" s="8" t="s">
        <v>124</v>
      </c>
      <c r="K984" s="8" t="str">
        <f>VLOOKUP(Table36[[#This Row],[Works for Corrected Majority]],[1]!Table1[#Data],2,0)</f>
        <v>476549475</v>
      </c>
      <c r="L984" s="8" t="s">
        <v>124</v>
      </c>
      <c r="M984" s="7" t="str">
        <f>VLOOKUP(Table36[[#This Row],[Works for Group -OLD]], [1]!all_groups[#All], 2, 0)</f>
        <v>476549475</v>
      </c>
      <c r="N984" s="6" t="s">
        <v>63</v>
      </c>
      <c r="O984" s="6" t="s">
        <v>62</v>
      </c>
      <c r="P984" s="6" t="s">
        <v>69</v>
      </c>
      <c r="Q984" s="7"/>
      <c r="R984" s="9" t="s">
        <v>10155</v>
      </c>
      <c r="S984" s="9" t="s">
        <v>10151</v>
      </c>
      <c r="T984" s="9" t="s">
        <v>8512</v>
      </c>
      <c r="U984" s="9" t="s">
        <v>10152</v>
      </c>
      <c r="V984" s="9" t="s">
        <v>8501</v>
      </c>
      <c r="W984" s="4"/>
      <c r="AI984" s="4"/>
      <c r="AJ984" s="4"/>
      <c r="AK984" s="4"/>
    </row>
    <row r="985" spans="1:37" x14ac:dyDescent="0.2">
      <c r="A985" s="6" t="s">
        <v>3782</v>
      </c>
      <c r="B985" s="7" t="str">
        <f>VLOOKUP(Table36[[#This Row],[Full Name]], [1]!all_people5[#Data], 53, 0)</f>
        <v>Speckhardt</v>
      </c>
      <c r="C985" s="8" t="s">
        <v>3783</v>
      </c>
      <c r="D985" s="8" t="s">
        <v>3784</v>
      </c>
      <c r="E985" s="8" t="s">
        <v>128</v>
      </c>
      <c r="F985" s="8" t="s">
        <v>64</v>
      </c>
      <c r="G985" s="8"/>
      <c r="H985" s="8"/>
      <c r="I985" s="7"/>
      <c r="J985" s="8" t="s">
        <v>124</v>
      </c>
      <c r="K985" s="8" t="str">
        <f>VLOOKUP(Table36[[#This Row],[Works for Corrected Majority]],[1]!Table1[#Data],2,0)</f>
        <v>476549475</v>
      </c>
      <c r="L985" s="8" t="s">
        <v>124</v>
      </c>
      <c r="M985" s="7" t="str">
        <f>VLOOKUP(Table36[[#This Row],[Works for Group -OLD]], [1]!all_groups[#All], 2, 0)</f>
        <v>476549475</v>
      </c>
      <c r="N985" s="6" t="s">
        <v>63</v>
      </c>
      <c r="O985" s="6" t="s">
        <v>62</v>
      </c>
      <c r="P985" s="6" t="s">
        <v>69</v>
      </c>
      <c r="Q985" s="7"/>
      <c r="R985" s="9" t="s">
        <v>10156</v>
      </c>
      <c r="S985" s="9" t="s">
        <v>10151</v>
      </c>
      <c r="T985" s="9" t="s">
        <v>8512</v>
      </c>
      <c r="U985" s="9" t="s">
        <v>10152</v>
      </c>
      <c r="V985" s="9" t="s">
        <v>8501</v>
      </c>
      <c r="W985" s="4"/>
      <c r="AI985" s="4"/>
      <c r="AJ985" s="4"/>
      <c r="AK985" s="4"/>
    </row>
    <row r="986" spans="1:37" x14ac:dyDescent="0.2">
      <c r="A986" s="6" t="s">
        <v>4314</v>
      </c>
      <c r="B986" s="7" t="str">
        <f>VLOOKUP(Table36[[#This Row],[Full Name]], [1]!all_people5[#Data], 53, 0)</f>
        <v>Dickershaid</v>
      </c>
      <c r="C986" s="8" t="s">
        <v>4315</v>
      </c>
      <c r="D986" s="8" t="s">
        <v>4316</v>
      </c>
      <c r="E986" s="8" t="s">
        <v>128</v>
      </c>
      <c r="F986" s="8" t="s">
        <v>64</v>
      </c>
      <c r="G986" s="8"/>
      <c r="H986" s="8"/>
      <c r="I986" s="7"/>
      <c r="J986" s="8" t="s">
        <v>124</v>
      </c>
      <c r="K986" s="8" t="str">
        <f>VLOOKUP(Table36[[#This Row],[Works for Corrected Majority]],[1]!Table1[#Data],2,0)</f>
        <v>476549475</v>
      </c>
      <c r="L986" s="8" t="s">
        <v>124</v>
      </c>
      <c r="M986" s="7" t="str">
        <f>VLOOKUP(Table36[[#This Row],[Works for Group -OLD]], [1]!all_groups[#All], 2, 0)</f>
        <v>476549475</v>
      </c>
      <c r="N986" s="6" t="s">
        <v>63</v>
      </c>
      <c r="O986" s="6" t="s">
        <v>62</v>
      </c>
      <c r="P986" s="6" t="s">
        <v>69</v>
      </c>
      <c r="Q986" s="7"/>
      <c r="R986" s="9" t="s">
        <v>10157</v>
      </c>
      <c r="S986" s="9" t="s">
        <v>10151</v>
      </c>
      <c r="T986" s="9" t="s">
        <v>8512</v>
      </c>
      <c r="U986" s="9" t="s">
        <v>10152</v>
      </c>
      <c r="V986" s="9" t="s">
        <v>8501</v>
      </c>
      <c r="W986" s="4"/>
      <c r="AI986" s="4"/>
      <c r="AJ986" s="4"/>
      <c r="AK986" s="4"/>
    </row>
    <row r="987" spans="1:37" x14ac:dyDescent="0.2">
      <c r="A987" s="6" t="s">
        <v>4309</v>
      </c>
      <c r="B987" s="7" t="str">
        <f>VLOOKUP(Table36[[#This Row],[Full Name]], [1]!all_people5[#Data], 53, 0)</f>
        <v>Pitts</v>
      </c>
      <c r="C987" s="8" t="s">
        <v>4310</v>
      </c>
      <c r="D987" s="8" t="s">
        <v>4311</v>
      </c>
      <c r="E987" s="8" t="s">
        <v>128</v>
      </c>
      <c r="F987" s="8" t="s">
        <v>64</v>
      </c>
      <c r="G987" s="8"/>
      <c r="H987" s="8"/>
      <c r="I987" s="7"/>
      <c r="J987" s="8" t="s">
        <v>124</v>
      </c>
      <c r="K987" s="8" t="str">
        <f>VLOOKUP(Table36[[#This Row],[Works for Corrected Majority]],[1]!Table1[#Data],2,0)</f>
        <v>476549475</v>
      </c>
      <c r="L987" s="8" t="s">
        <v>124</v>
      </c>
      <c r="M987" s="7" t="str">
        <f>VLOOKUP(Table36[[#This Row],[Works for Group -OLD]], [1]!all_groups[#All], 2, 0)</f>
        <v>476549475</v>
      </c>
      <c r="N987" s="6" t="s">
        <v>63</v>
      </c>
      <c r="O987" s="6" t="s">
        <v>62</v>
      </c>
      <c r="P987" s="6" t="s">
        <v>69</v>
      </c>
      <c r="Q987" s="7"/>
      <c r="R987" s="9" t="s">
        <v>10158</v>
      </c>
      <c r="S987" s="9" t="s">
        <v>10151</v>
      </c>
      <c r="T987" s="9" t="s">
        <v>8512</v>
      </c>
      <c r="U987" s="9" t="s">
        <v>10152</v>
      </c>
      <c r="V987" s="9" t="s">
        <v>8501</v>
      </c>
      <c r="W987" s="4"/>
      <c r="AI987" s="4"/>
      <c r="AJ987" s="4"/>
      <c r="AK987" s="4"/>
    </row>
    <row r="988" spans="1:37" x14ac:dyDescent="0.2">
      <c r="A988" s="6" t="s">
        <v>1558</v>
      </c>
      <c r="B988" s="7" t="str">
        <f>VLOOKUP(Table36[[#This Row],[Full Name]], [1]!all_people5[#Data], 53, 0)</f>
        <v>Westbrook</v>
      </c>
      <c r="C988" s="8" t="s">
        <v>302</v>
      </c>
      <c r="D988" s="8" t="s">
        <v>1559</v>
      </c>
      <c r="E988" s="8" t="s">
        <v>128</v>
      </c>
      <c r="F988" s="8" t="s">
        <v>64</v>
      </c>
      <c r="G988" s="8"/>
      <c r="H988" s="8"/>
      <c r="I988" s="7"/>
      <c r="J988" s="8" t="s">
        <v>124</v>
      </c>
      <c r="K988" s="8" t="str">
        <f>VLOOKUP(Table36[[#This Row],[Works for Corrected Majority]],[1]!Table1[#Data],2,0)</f>
        <v>476549475</v>
      </c>
      <c r="L988" s="8" t="s">
        <v>124</v>
      </c>
      <c r="M988" s="7" t="str">
        <f>VLOOKUP(Table36[[#This Row],[Works for Group -OLD]], [1]!all_groups[#All], 2, 0)</f>
        <v>476549475</v>
      </c>
      <c r="N988" s="6" t="s">
        <v>63</v>
      </c>
      <c r="O988" s="6" t="s">
        <v>62</v>
      </c>
      <c r="P988" s="6" t="s">
        <v>69</v>
      </c>
      <c r="Q988" s="7"/>
      <c r="R988" s="9" t="s">
        <v>10159</v>
      </c>
      <c r="S988" s="9" t="s">
        <v>10151</v>
      </c>
      <c r="T988" s="9" t="s">
        <v>8512</v>
      </c>
      <c r="U988" s="9" t="s">
        <v>10152</v>
      </c>
      <c r="V988" s="9" t="s">
        <v>8501</v>
      </c>
      <c r="W988" s="4"/>
      <c r="AI988" s="4"/>
      <c r="AJ988" s="4"/>
      <c r="AK988" s="4"/>
    </row>
    <row r="989" spans="1:37" x14ac:dyDescent="0.2">
      <c r="A989" s="6" t="s">
        <v>4198</v>
      </c>
      <c r="B989" s="7" t="str">
        <f>VLOOKUP(Table36[[#This Row],[Full Name]], [1]!all_people5[#Data], 53, 0)</f>
        <v>Martinez</v>
      </c>
      <c r="C989" s="8" t="s">
        <v>4199</v>
      </c>
      <c r="D989" s="8" t="s">
        <v>207</v>
      </c>
      <c r="E989" s="8" t="s">
        <v>128</v>
      </c>
      <c r="F989" s="8" t="s">
        <v>64</v>
      </c>
      <c r="G989" s="8"/>
      <c r="H989" s="8"/>
      <c r="I989" s="7"/>
      <c r="J989" s="8" t="s">
        <v>124</v>
      </c>
      <c r="K989" s="8" t="str">
        <f>VLOOKUP(Table36[[#This Row],[Works for Corrected Majority]],[1]!Table1[#Data],2,0)</f>
        <v>476549475</v>
      </c>
      <c r="L989" s="8" t="s">
        <v>124</v>
      </c>
      <c r="M989" s="7" t="str">
        <f>VLOOKUP(Table36[[#This Row],[Works for Group -OLD]], [1]!all_groups[#All], 2, 0)</f>
        <v>476549475</v>
      </c>
      <c r="N989" s="6" t="s">
        <v>63</v>
      </c>
      <c r="O989" s="6" t="s">
        <v>62</v>
      </c>
      <c r="P989" s="6" t="s">
        <v>69</v>
      </c>
      <c r="Q989" s="7"/>
      <c r="R989" s="9" t="s">
        <v>10160</v>
      </c>
      <c r="S989" s="9" t="s">
        <v>10151</v>
      </c>
      <c r="T989" s="9" t="s">
        <v>8512</v>
      </c>
      <c r="U989" s="9" t="s">
        <v>10152</v>
      </c>
      <c r="V989" s="9" t="s">
        <v>8501</v>
      </c>
      <c r="W989" s="4"/>
      <c r="AI989" s="4"/>
      <c r="AJ989" s="4"/>
      <c r="AK989" s="4"/>
    </row>
    <row r="990" spans="1:37" x14ac:dyDescent="0.2">
      <c r="A990" s="6" t="s">
        <v>4191</v>
      </c>
      <c r="B990" s="7" t="str">
        <f>VLOOKUP(Table36[[#This Row],[Full Name]], [1]!all_people5[#Data], 53, 0)</f>
        <v>Whitbeck</v>
      </c>
      <c r="C990" s="8" t="s">
        <v>2566</v>
      </c>
      <c r="D990" s="8" t="s">
        <v>4192</v>
      </c>
      <c r="E990" s="8" t="s">
        <v>128</v>
      </c>
      <c r="F990" s="8" t="s">
        <v>64</v>
      </c>
      <c r="G990" s="8"/>
      <c r="H990" s="8"/>
      <c r="I990" s="7"/>
      <c r="J990" s="8" t="s">
        <v>124</v>
      </c>
      <c r="K990" s="8" t="str">
        <f>VLOOKUP(Table36[[#This Row],[Works for Corrected Majority]],[1]!Table1[#Data],2,0)</f>
        <v>476549475</v>
      </c>
      <c r="L990" s="8" t="s">
        <v>124</v>
      </c>
      <c r="M990" s="7" t="str">
        <f>VLOOKUP(Table36[[#This Row],[Works for Group -OLD]], [1]!all_groups[#All], 2, 0)</f>
        <v>476549475</v>
      </c>
      <c r="N990" s="6" t="s">
        <v>63</v>
      </c>
      <c r="O990" s="6" t="s">
        <v>62</v>
      </c>
      <c r="P990" s="6" t="s">
        <v>69</v>
      </c>
      <c r="Q990" s="7"/>
      <c r="R990" s="9" t="s">
        <v>10161</v>
      </c>
      <c r="S990" s="9" t="s">
        <v>10151</v>
      </c>
      <c r="T990" s="9" t="s">
        <v>8512</v>
      </c>
      <c r="U990" s="9" t="s">
        <v>10152</v>
      </c>
      <c r="V990" s="9" t="s">
        <v>8501</v>
      </c>
      <c r="W990" s="4"/>
      <c r="AI990" s="4"/>
      <c r="AJ990" s="4"/>
      <c r="AK990" s="4"/>
    </row>
    <row r="991" spans="1:37" x14ac:dyDescent="0.2">
      <c r="A991" s="6" t="s">
        <v>4186</v>
      </c>
      <c r="B991" s="7" t="str">
        <f>VLOOKUP(Table36[[#This Row],[Full Name]], [1]!all_people5[#Data], 53, 0)</f>
        <v>Stallmer</v>
      </c>
      <c r="C991" s="8" t="s">
        <v>2254</v>
      </c>
      <c r="D991" s="8" t="s">
        <v>4187</v>
      </c>
      <c r="E991" s="8" t="s">
        <v>4188</v>
      </c>
      <c r="F991" s="8" t="s">
        <v>64</v>
      </c>
      <c r="G991" s="8"/>
      <c r="H991" s="8"/>
      <c r="I991" s="7"/>
      <c r="J991" s="8" t="s">
        <v>124</v>
      </c>
      <c r="K991" s="8" t="str">
        <f>VLOOKUP(Table36[[#This Row],[Works for Corrected Majority]],[1]!Table1[#Data],2,0)</f>
        <v>476549475</v>
      </c>
      <c r="L991" s="8" t="s">
        <v>124</v>
      </c>
      <c r="M991" s="7" t="str">
        <f>VLOOKUP(Table36[[#This Row],[Works for Group -OLD]], [1]!all_groups[#All], 2, 0)</f>
        <v>476549475</v>
      </c>
      <c r="N991" s="6" t="s">
        <v>63</v>
      </c>
      <c r="O991" s="6" t="s">
        <v>62</v>
      </c>
      <c r="P991" s="6" t="s">
        <v>69</v>
      </c>
      <c r="Q991" s="7"/>
      <c r="R991" s="9" t="s">
        <v>10162</v>
      </c>
      <c r="S991" s="9" t="s">
        <v>10151</v>
      </c>
      <c r="T991" s="9" t="s">
        <v>8512</v>
      </c>
      <c r="U991" s="9" t="s">
        <v>10163</v>
      </c>
      <c r="V991" s="9" t="s">
        <v>8501</v>
      </c>
      <c r="W991" s="4"/>
      <c r="AI991" s="4"/>
      <c r="AJ991" s="4"/>
      <c r="AK991" s="4"/>
    </row>
    <row r="992" spans="1:37" x14ac:dyDescent="0.2">
      <c r="A992" s="6" t="s">
        <v>125</v>
      </c>
      <c r="B992" s="7" t="e">
        <f>VLOOKUP(Table36[[#This Row],[Full Name]], [1]!all_people5[#Data], 53, 0)</f>
        <v>#N/A</v>
      </c>
      <c r="C992" s="8" t="s">
        <v>126</v>
      </c>
      <c r="D992" s="8" t="s">
        <v>127</v>
      </c>
      <c r="E992" s="8" t="s">
        <v>128</v>
      </c>
      <c r="F992" s="8" t="s">
        <v>64</v>
      </c>
      <c r="G992" s="8"/>
      <c r="H992" s="8"/>
      <c r="I992" s="7"/>
      <c r="J992" s="8" t="s">
        <v>124</v>
      </c>
      <c r="K992" s="8" t="str">
        <f>VLOOKUP(Table36[[#This Row],[Works for Corrected Majority]],[1]!Table1[#Data],2,0)</f>
        <v>476549475</v>
      </c>
      <c r="L992" s="8" t="s">
        <v>124</v>
      </c>
      <c r="M992" s="7" t="str">
        <f>VLOOKUP(Table36[[#This Row],[Works for Group -OLD]], [1]!all_groups[#All], 2, 0)</f>
        <v>476549475</v>
      </c>
      <c r="N992" s="6" t="s">
        <v>63</v>
      </c>
      <c r="O992" s="6" t="s">
        <v>62</v>
      </c>
      <c r="P992" s="6" t="s">
        <v>69</v>
      </c>
      <c r="Q992" s="7"/>
      <c r="R992" s="9" t="s">
        <v>10164</v>
      </c>
      <c r="S992" s="9" t="s">
        <v>10151</v>
      </c>
      <c r="T992" s="9" t="s">
        <v>8512</v>
      </c>
      <c r="U992" s="9" t="s">
        <v>10152</v>
      </c>
      <c r="V992" s="9" t="s">
        <v>8501</v>
      </c>
      <c r="W992" s="4"/>
      <c r="AI992" s="4"/>
      <c r="AJ992" s="4"/>
      <c r="AK992" s="4"/>
    </row>
    <row r="993" spans="1:37" x14ac:dyDescent="0.2">
      <c r="A993" s="6" t="s">
        <v>4177</v>
      </c>
      <c r="B993" s="7" t="str">
        <f>VLOOKUP(Table36[[#This Row],[Full Name]], [1]!all_people5[#Data], 53, 0)</f>
        <v>Cassidy</v>
      </c>
      <c r="C993" s="8" t="s">
        <v>4178</v>
      </c>
      <c r="D993" s="8" t="s">
        <v>3385</v>
      </c>
      <c r="E993" s="8" t="s">
        <v>121</v>
      </c>
      <c r="F993" s="8" t="s">
        <v>64</v>
      </c>
      <c r="G993" s="8"/>
      <c r="H993" s="8"/>
      <c r="I993" s="7"/>
      <c r="J993" s="8" t="s">
        <v>117</v>
      </c>
      <c r="K993" s="8" t="str">
        <f>VLOOKUP(Table36[[#This Row],[Works for Corrected Majority]],[1]!Table1[#Data],2,0)</f>
        <v>476549478</v>
      </c>
      <c r="L993" s="8" t="s">
        <v>117</v>
      </c>
      <c r="M993" s="7" t="str">
        <f>VLOOKUP(Table36[[#This Row],[Works for Group -OLD]], [1]!all_groups[#All], 2, 0)</f>
        <v>476549478</v>
      </c>
      <c r="N993" s="6" t="s">
        <v>63</v>
      </c>
      <c r="O993" s="6" t="s">
        <v>62</v>
      </c>
      <c r="P993" s="6" t="s">
        <v>69</v>
      </c>
      <c r="Q993" s="7"/>
      <c r="R993" s="9" t="s">
        <v>10165</v>
      </c>
      <c r="S993" s="9" t="s">
        <v>10166</v>
      </c>
      <c r="T993" s="9" t="s">
        <v>8512</v>
      </c>
      <c r="U993" s="9" t="s">
        <v>10167</v>
      </c>
      <c r="V993" s="9" t="s">
        <v>8501</v>
      </c>
      <c r="W993" s="4"/>
      <c r="AI993" s="4"/>
      <c r="AJ993" s="4"/>
      <c r="AK993" s="4"/>
    </row>
    <row r="994" spans="1:37" x14ac:dyDescent="0.2">
      <c r="A994" s="6" t="s">
        <v>4171</v>
      </c>
      <c r="B994" s="7" t="str">
        <f>VLOOKUP(Table36[[#This Row],[Full Name]], [1]!all_people5[#Data], 53, 0)</f>
        <v>Creed</v>
      </c>
      <c r="C994" s="8" t="s">
        <v>4172</v>
      </c>
      <c r="D994" s="8" t="s">
        <v>4173</v>
      </c>
      <c r="E994" s="8" t="s">
        <v>4174</v>
      </c>
      <c r="F994" s="8" t="s">
        <v>64</v>
      </c>
      <c r="G994" s="8"/>
      <c r="H994" s="8"/>
      <c r="I994" s="7"/>
      <c r="J994" s="8" t="s">
        <v>117</v>
      </c>
      <c r="K994" s="8" t="str">
        <f>VLOOKUP(Table36[[#This Row],[Works for Corrected Majority]],[1]!Table1[#Data],2,0)</f>
        <v>476549478</v>
      </c>
      <c r="L994" s="8" t="s">
        <v>117</v>
      </c>
      <c r="M994" s="7" t="str">
        <f>VLOOKUP(Table36[[#This Row],[Works for Group -OLD]], [1]!all_groups[#All], 2, 0)</f>
        <v>476549478</v>
      </c>
      <c r="N994" s="6" t="s">
        <v>63</v>
      </c>
      <c r="O994" s="6" t="s">
        <v>62</v>
      </c>
      <c r="P994" s="6" t="s">
        <v>69</v>
      </c>
      <c r="Q994" s="7"/>
      <c r="R994" s="9" t="s">
        <v>10168</v>
      </c>
      <c r="S994" s="9" t="s">
        <v>10166</v>
      </c>
      <c r="T994" s="9" t="s">
        <v>8512</v>
      </c>
      <c r="U994" s="9" t="s">
        <v>10169</v>
      </c>
      <c r="V994" s="9" t="s">
        <v>8501</v>
      </c>
      <c r="W994" s="4"/>
      <c r="AI994" s="4"/>
      <c r="AJ994" s="4"/>
      <c r="AK994" s="4"/>
    </row>
    <row r="995" spans="1:37" x14ac:dyDescent="0.2">
      <c r="A995" s="6" t="s">
        <v>4299</v>
      </c>
      <c r="B995" s="7" t="str">
        <f>VLOOKUP(Table36[[#This Row],[Full Name]], [1]!all_people5[#Data], 53, 0)</f>
        <v>Aldrich</v>
      </c>
      <c r="C995" s="8" t="s">
        <v>386</v>
      </c>
      <c r="D995" s="8" t="s">
        <v>4300</v>
      </c>
      <c r="E995" s="8" t="s">
        <v>121</v>
      </c>
      <c r="F995" s="8" t="s">
        <v>64</v>
      </c>
      <c r="G995" s="8"/>
      <c r="H995" s="8"/>
      <c r="I995" s="7"/>
      <c r="J995" s="8" t="s">
        <v>117</v>
      </c>
      <c r="K995" s="8" t="str">
        <f>VLOOKUP(Table36[[#This Row],[Works for Corrected Majority]],[1]!Table1[#Data],2,0)</f>
        <v>476549478</v>
      </c>
      <c r="L995" s="8" t="s">
        <v>117</v>
      </c>
      <c r="M995" s="7" t="str">
        <f>VLOOKUP(Table36[[#This Row],[Works for Group -OLD]], [1]!all_groups[#All], 2, 0)</f>
        <v>476549478</v>
      </c>
      <c r="N995" s="6" t="s">
        <v>63</v>
      </c>
      <c r="O995" s="6" t="s">
        <v>62</v>
      </c>
      <c r="P995" s="6" t="s">
        <v>69</v>
      </c>
      <c r="Q995" s="7"/>
      <c r="R995" s="9" t="s">
        <v>10170</v>
      </c>
      <c r="S995" s="9" t="s">
        <v>10166</v>
      </c>
      <c r="T995" s="9" t="s">
        <v>8512</v>
      </c>
      <c r="U995" s="9" t="s">
        <v>10167</v>
      </c>
      <c r="V995" s="9" t="s">
        <v>8501</v>
      </c>
      <c r="W995" s="4"/>
      <c r="AI995" s="4"/>
      <c r="AJ995" s="4"/>
      <c r="AK995" s="4"/>
    </row>
    <row r="996" spans="1:37" x14ac:dyDescent="0.2">
      <c r="A996" s="6" t="s">
        <v>4148</v>
      </c>
      <c r="B996" s="7" t="str">
        <f>VLOOKUP(Table36[[#This Row],[Full Name]], [1]!all_people5[#Data], 53, 0)</f>
        <v>Shepard Jr</v>
      </c>
      <c r="C996" s="8" t="s">
        <v>4149</v>
      </c>
      <c r="D996" s="8" t="s">
        <v>4150</v>
      </c>
      <c r="E996" s="8" t="s">
        <v>4151</v>
      </c>
      <c r="F996" s="8" t="s">
        <v>64</v>
      </c>
      <c r="G996" s="8"/>
      <c r="H996" s="8"/>
      <c r="I996" s="7"/>
      <c r="J996" s="8" t="s">
        <v>117</v>
      </c>
      <c r="K996" s="8" t="str">
        <f>VLOOKUP(Table36[[#This Row],[Works for Corrected Majority]],[1]!Table1[#Data],2,0)</f>
        <v>476549478</v>
      </c>
      <c r="L996" s="8" t="s">
        <v>117</v>
      </c>
      <c r="M996" s="7" t="str">
        <f>VLOOKUP(Table36[[#This Row],[Works for Group -OLD]], [1]!all_groups[#All], 2, 0)</f>
        <v>476549478</v>
      </c>
      <c r="N996" s="6" t="s">
        <v>63</v>
      </c>
      <c r="O996" s="6" t="s">
        <v>62</v>
      </c>
      <c r="P996" s="6" t="s">
        <v>69</v>
      </c>
      <c r="Q996" s="7"/>
      <c r="R996" s="9" t="s">
        <v>10171</v>
      </c>
      <c r="S996" s="9" t="s">
        <v>10166</v>
      </c>
      <c r="T996" s="9" t="s">
        <v>8512</v>
      </c>
      <c r="U996" s="9" t="s">
        <v>10172</v>
      </c>
      <c r="V996" s="9" t="s">
        <v>8501</v>
      </c>
      <c r="W996" s="4"/>
      <c r="AI996" s="4"/>
      <c r="AJ996" s="4"/>
      <c r="AK996" s="4"/>
    </row>
    <row r="997" spans="1:37" x14ac:dyDescent="0.2">
      <c r="A997" s="6" t="s">
        <v>118</v>
      </c>
      <c r="B997" s="7" t="e">
        <f>VLOOKUP(Table36[[#This Row],[Full Name]], [1]!all_people5[#Data], 53, 0)</f>
        <v>#N/A</v>
      </c>
      <c r="C997" s="8" t="s">
        <v>119</v>
      </c>
      <c r="D997" s="8" t="s">
        <v>120</v>
      </c>
      <c r="E997" s="8" t="s">
        <v>121</v>
      </c>
      <c r="F997" s="8" t="s">
        <v>64</v>
      </c>
      <c r="G997" s="8"/>
      <c r="H997" s="8"/>
      <c r="I997" s="7"/>
      <c r="J997" s="8" t="s">
        <v>117</v>
      </c>
      <c r="K997" s="8" t="str">
        <f>VLOOKUP(Table36[[#This Row],[Works for Corrected Majority]],[1]!Table1[#Data],2,0)</f>
        <v>476549478</v>
      </c>
      <c r="L997" s="8" t="s">
        <v>117</v>
      </c>
      <c r="M997" s="7" t="str">
        <f>VLOOKUP(Table36[[#This Row],[Works for Group -OLD]], [1]!all_groups[#All], 2, 0)</f>
        <v>476549478</v>
      </c>
      <c r="N997" s="6" t="s">
        <v>63</v>
      </c>
      <c r="O997" s="6" t="s">
        <v>62</v>
      </c>
      <c r="P997" s="6" t="s">
        <v>69</v>
      </c>
      <c r="Q997" s="7"/>
      <c r="R997" s="9" t="s">
        <v>10173</v>
      </c>
      <c r="S997" s="9" t="s">
        <v>10166</v>
      </c>
      <c r="T997" s="9" t="s">
        <v>8512</v>
      </c>
      <c r="U997" s="9" t="s">
        <v>10167</v>
      </c>
      <c r="V997" s="9" t="s">
        <v>8501</v>
      </c>
      <c r="W997" s="4"/>
      <c r="AI997" s="4"/>
      <c r="AJ997" s="4"/>
      <c r="AK997" s="4"/>
    </row>
    <row r="998" spans="1:37" x14ac:dyDescent="0.2">
      <c r="A998" s="6" t="s">
        <v>7514</v>
      </c>
      <c r="B998" s="7" t="str">
        <f>VLOOKUP(Table36[[#This Row],[Full Name]], [1]!all_people5[#Data], 53, 0)</f>
        <v>Secor</v>
      </c>
      <c r="C998" s="8" t="s">
        <v>2058</v>
      </c>
      <c r="D998" s="8" t="s">
        <v>7515</v>
      </c>
      <c r="E998" s="8" t="s">
        <v>4100</v>
      </c>
      <c r="F998" s="8" t="s">
        <v>64</v>
      </c>
      <c r="G998" s="8"/>
      <c r="H998" s="8"/>
      <c r="I998" s="7"/>
      <c r="J998" s="8" t="s">
        <v>4044</v>
      </c>
      <c r="K998" s="8" t="str">
        <f>VLOOKUP(Table36[[#This Row],[Works for Corrected Majority]],[1]!Table1[#Data],2,0)</f>
        <v>476549481</v>
      </c>
      <c r="L998" s="8" t="s">
        <v>4044</v>
      </c>
      <c r="M998" s="7" t="str">
        <f>VLOOKUP(Table36[[#This Row],[Works for Group -OLD]], [1]!all_groups[#All], 2, 0)</f>
        <v>476549481</v>
      </c>
      <c r="N998" s="6" t="s">
        <v>63</v>
      </c>
      <c r="O998" s="6" t="s">
        <v>62</v>
      </c>
      <c r="P998" s="6" t="s">
        <v>69</v>
      </c>
      <c r="Q998" s="7"/>
      <c r="R998" s="9" t="s">
        <v>10174</v>
      </c>
      <c r="S998" s="9" t="s">
        <v>10175</v>
      </c>
      <c r="T998" s="9" t="s">
        <v>8512</v>
      </c>
      <c r="U998" s="9" t="s">
        <v>10176</v>
      </c>
      <c r="V998" s="9" t="s">
        <v>8501</v>
      </c>
      <c r="W998" s="4"/>
      <c r="AI998" s="4"/>
      <c r="AJ998" s="4"/>
      <c r="AK998" s="4"/>
    </row>
    <row r="999" spans="1:37" x14ac:dyDescent="0.2">
      <c r="A999" s="6" t="s">
        <v>4142</v>
      </c>
      <c r="B999" s="7" t="str">
        <f>VLOOKUP(Table36[[#This Row],[Full Name]], [1]!all_people5[#Data], 53, 0)</f>
        <v>Zieber</v>
      </c>
      <c r="C999" s="8" t="s">
        <v>4143</v>
      </c>
      <c r="D999" s="8" t="s">
        <v>4144</v>
      </c>
      <c r="E999" s="8" t="s">
        <v>4145</v>
      </c>
      <c r="F999" s="8" t="s">
        <v>64</v>
      </c>
      <c r="G999" s="8"/>
      <c r="H999" s="8"/>
      <c r="I999" s="7"/>
      <c r="J999" s="8" t="s">
        <v>4044</v>
      </c>
      <c r="K999" s="8" t="str">
        <f>VLOOKUP(Table36[[#This Row],[Works for Corrected Majority]],[1]!Table1[#Data],2,0)</f>
        <v>476549481</v>
      </c>
      <c r="L999" s="8" t="s">
        <v>4044</v>
      </c>
      <c r="M999" s="7" t="str">
        <f>VLOOKUP(Table36[[#This Row],[Works for Group -OLD]], [1]!all_groups[#All], 2, 0)</f>
        <v>476549481</v>
      </c>
      <c r="N999" s="6" t="s">
        <v>63</v>
      </c>
      <c r="O999" s="6" t="s">
        <v>62</v>
      </c>
      <c r="P999" s="6" t="s">
        <v>69</v>
      </c>
      <c r="Q999" s="7"/>
      <c r="R999" s="9" t="s">
        <v>10177</v>
      </c>
      <c r="S999" s="9" t="s">
        <v>10175</v>
      </c>
      <c r="T999" s="9" t="s">
        <v>8512</v>
      </c>
      <c r="U999" s="9" t="s">
        <v>10178</v>
      </c>
      <c r="V999" s="9" t="s">
        <v>8501</v>
      </c>
      <c r="W999" s="4"/>
      <c r="AI999" s="4"/>
      <c r="AJ999" s="4"/>
      <c r="AK999" s="4"/>
    </row>
    <row r="1000" spans="1:37" x14ac:dyDescent="0.2">
      <c r="A1000" s="6" t="s">
        <v>4120</v>
      </c>
      <c r="B1000" s="7" t="str">
        <f>VLOOKUP(Table36[[#This Row],[Full Name]], [1]!all_people5[#Data], 53, 0)</f>
        <v>Stevens</v>
      </c>
      <c r="C1000" s="8" t="s">
        <v>4121</v>
      </c>
      <c r="D1000" s="8" t="s">
        <v>4122</v>
      </c>
      <c r="E1000" s="8" t="s">
        <v>4100</v>
      </c>
      <c r="F1000" s="8" t="s">
        <v>64</v>
      </c>
      <c r="G1000" s="8"/>
      <c r="H1000" s="8"/>
      <c r="I1000" s="7"/>
      <c r="J1000" s="8" t="s">
        <v>4044</v>
      </c>
      <c r="K1000" s="8" t="str">
        <f>VLOOKUP(Table36[[#This Row],[Works for Corrected Majority]],[1]!Table1[#Data],2,0)</f>
        <v>476549481</v>
      </c>
      <c r="L1000" s="8" t="s">
        <v>4044</v>
      </c>
      <c r="M1000" s="7" t="str">
        <f>VLOOKUP(Table36[[#This Row],[Works for Group -OLD]], [1]!all_groups[#All], 2, 0)</f>
        <v>476549481</v>
      </c>
      <c r="N1000" s="6" t="s">
        <v>63</v>
      </c>
      <c r="O1000" s="6" t="s">
        <v>62</v>
      </c>
      <c r="P1000" s="6" t="s">
        <v>69</v>
      </c>
      <c r="Q1000" s="7"/>
      <c r="R1000" s="9" t="s">
        <v>10179</v>
      </c>
      <c r="S1000" s="9" t="s">
        <v>10175</v>
      </c>
      <c r="T1000" s="9" t="s">
        <v>8512</v>
      </c>
      <c r="U1000" s="9" t="s">
        <v>10176</v>
      </c>
      <c r="V1000" s="9" t="s">
        <v>8501</v>
      </c>
      <c r="W1000" s="4"/>
      <c r="AI1000" s="4"/>
      <c r="AJ1000" s="4"/>
      <c r="AK1000" s="4"/>
    </row>
    <row r="1001" spans="1:37" x14ac:dyDescent="0.2">
      <c r="A1001" s="6" t="s">
        <v>4098</v>
      </c>
      <c r="B1001" s="7" t="str">
        <f>VLOOKUP(Table36[[#This Row],[Full Name]], [1]!all_people5[#Data], 53, 0)</f>
        <v>Desantis</v>
      </c>
      <c r="C1001" s="8" t="s">
        <v>2553</v>
      </c>
      <c r="D1001" s="8" t="s">
        <v>4099</v>
      </c>
      <c r="E1001" s="8" t="s">
        <v>4100</v>
      </c>
      <c r="F1001" s="8" t="s">
        <v>64</v>
      </c>
      <c r="G1001" s="8"/>
      <c r="H1001" s="8"/>
      <c r="I1001" s="7"/>
      <c r="J1001" s="8" t="s">
        <v>4044</v>
      </c>
      <c r="K1001" s="8" t="str">
        <f>VLOOKUP(Table36[[#This Row],[Works for Corrected Majority]],[1]!Table1[#Data],2,0)</f>
        <v>476549481</v>
      </c>
      <c r="L1001" s="8" t="s">
        <v>4044</v>
      </c>
      <c r="M1001" s="7" t="str">
        <f>VLOOKUP(Table36[[#This Row],[Works for Group -OLD]], [1]!all_groups[#All], 2, 0)</f>
        <v>476549481</v>
      </c>
      <c r="N1001" s="6" t="s">
        <v>63</v>
      </c>
      <c r="O1001" s="6" t="s">
        <v>62</v>
      </c>
      <c r="P1001" s="6" t="s">
        <v>69</v>
      </c>
      <c r="Q1001" s="7"/>
      <c r="R1001" s="9" t="s">
        <v>10180</v>
      </c>
      <c r="S1001" s="9" t="s">
        <v>10175</v>
      </c>
      <c r="T1001" s="9" t="s">
        <v>8512</v>
      </c>
      <c r="U1001" s="9" t="s">
        <v>10176</v>
      </c>
      <c r="V1001" s="9" t="s">
        <v>8501</v>
      </c>
      <c r="W1001" s="4"/>
      <c r="AI1001" s="4"/>
      <c r="AJ1001" s="4"/>
      <c r="AK1001" s="4"/>
    </row>
    <row r="1002" spans="1:37" x14ac:dyDescent="0.2">
      <c r="A1002" s="6" t="s">
        <v>4045</v>
      </c>
      <c r="B1002" s="7" t="str">
        <f>VLOOKUP(Table36[[#This Row],[Full Name]], [1]!all_people5[#Data], 53, 0)</f>
        <v>Crescenzi</v>
      </c>
      <c r="C1002" s="8" t="s">
        <v>4046</v>
      </c>
      <c r="D1002" s="8" t="s">
        <v>4047</v>
      </c>
      <c r="E1002" s="8" t="s">
        <v>4048</v>
      </c>
      <c r="F1002" s="8" t="s">
        <v>64</v>
      </c>
      <c r="G1002" s="8"/>
      <c r="H1002" s="8"/>
      <c r="I1002" s="7"/>
      <c r="J1002" s="8" t="s">
        <v>4044</v>
      </c>
      <c r="K1002" s="8" t="str">
        <f>VLOOKUP(Table36[[#This Row],[Works for Corrected Majority]],[1]!Table1[#Data],2,0)</f>
        <v>476549481</v>
      </c>
      <c r="L1002" s="8" t="s">
        <v>4044</v>
      </c>
      <c r="M1002" s="7" t="str">
        <f>VLOOKUP(Table36[[#This Row],[Works for Group -OLD]], [1]!all_groups[#All], 2, 0)</f>
        <v>476549481</v>
      </c>
      <c r="N1002" s="6" t="s">
        <v>63</v>
      </c>
      <c r="O1002" s="6" t="s">
        <v>62</v>
      </c>
      <c r="P1002" s="6" t="s">
        <v>69</v>
      </c>
      <c r="Q1002" s="7"/>
      <c r="R1002" s="9" t="s">
        <v>10181</v>
      </c>
      <c r="S1002" s="9" t="s">
        <v>10175</v>
      </c>
      <c r="T1002" s="9" t="s">
        <v>8512</v>
      </c>
      <c r="U1002" s="9" t="s">
        <v>10182</v>
      </c>
      <c r="V1002" s="9" t="s">
        <v>8501</v>
      </c>
      <c r="W1002" s="4"/>
      <c r="AI1002" s="4"/>
      <c r="AJ1002" s="4"/>
      <c r="AK1002" s="4"/>
    </row>
    <row r="1003" spans="1:37" x14ac:dyDescent="0.2">
      <c r="A1003" s="6" t="s">
        <v>4023</v>
      </c>
      <c r="B1003" s="7" t="str">
        <f>VLOOKUP(Table36[[#This Row],[Full Name]], [1]!all_people5[#Data], 53, 0)</f>
        <v>Boone</v>
      </c>
      <c r="C1003" s="8" t="s">
        <v>1587</v>
      </c>
      <c r="D1003" s="8" t="s">
        <v>2177</v>
      </c>
      <c r="E1003" s="8" t="s">
        <v>4024</v>
      </c>
      <c r="F1003" s="8" t="s">
        <v>64</v>
      </c>
      <c r="G1003" s="8"/>
      <c r="H1003" s="8"/>
      <c r="I1003" s="7"/>
      <c r="J1003" s="8" t="s">
        <v>4022</v>
      </c>
      <c r="K1003" s="8" t="str">
        <f>VLOOKUP(Table36[[#This Row],[Works for Corrected Majority]],[1]!Table1[#Data],2,0)</f>
        <v>476549482</v>
      </c>
      <c r="L1003" s="8" t="s">
        <v>4022</v>
      </c>
      <c r="M1003" s="7" t="str">
        <f>VLOOKUP(Table36[[#This Row],[Works for Group -OLD]], [1]!all_groups[#All], 2, 0)</f>
        <v>476549482</v>
      </c>
      <c r="N1003" s="6" t="s">
        <v>63</v>
      </c>
      <c r="O1003" s="6" t="s">
        <v>62</v>
      </c>
      <c r="P1003" s="6" t="s">
        <v>69</v>
      </c>
      <c r="Q1003" s="7"/>
      <c r="R1003" s="9" t="s">
        <v>10183</v>
      </c>
      <c r="S1003" s="9" t="s">
        <v>10184</v>
      </c>
      <c r="T1003" s="9" t="s">
        <v>8512</v>
      </c>
      <c r="U1003" s="9" t="s">
        <v>10185</v>
      </c>
      <c r="V1003" s="9" t="s">
        <v>8501</v>
      </c>
      <c r="W1003" s="4"/>
      <c r="AI1003" s="4"/>
      <c r="AJ1003" s="4"/>
      <c r="AK1003" s="4"/>
    </row>
    <row r="1004" spans="1:37" x14ac:dyDescent="0.2">
      <c r="A1004" s="6" t="s">
        <v>4004</v>
      </c>
      <c r="B1004" s="7" t="str">
        <f>VLOOKUP(Table36[[#This Row],[Full Name]], [1]!all_people5[#Data], 53, 0)</f>
        <v>Piacente</v>
      </c>
      <c r="C1004" s="8" t="s">
        <v>4005</v>
      </c>
      <c r="D1004" s="8" t="s">
        <v>4006</v>
      </c>
      <c r="E1004" s="8" t="s">
        <v>4007</v>
      </c>
      <c r="F1004" s="8" t="s">
        <v>64</v>
      </c>
      <c r="G1004" s="8"/>
      <c r="H1004" s="8"/>
      <c r="I1004" s="7"/>
      <c r="J1004" s="8" t="s">
        <v>3988</v>
      </c>
      <c r="K1004" s="8" t="str">
        <f>VLOOKUP(Table36[[#This Row],[Works for Corrected Majority]],[1]!Table1[#Data],2,0)</f>
        <v>476549484</v>
      </c>
      <c r="L1004" s="8" t="s">
        <v>3988</v>
      </c>
      <c r="M1004" s="7" t="str">
        <f>VLOOKUP(Table36[[#This Row],[Works for Group -OLD]], [1]!all_groups[#All], 2, 0)</f>
        <v>476549484</v>
      </c>
      <c r="N1004" s="6" t="s">
        <v>63</v>
      </c>
      <c r="O1004" s="6" t="s">
        <v>62</v>
      </c>
      <c r="P1004" s="6" t="s">
        <v>69</v>
      </c>
      <c r="Q1004" s="7"/>
      <c r="R1004" s="9" t="s">
        <v>10186</v>
      </c>
      <c r="S1004" s="9" t="s">
        <v>10187</v>
      </c>
      <c r="T1004" s="9" t="s">
        <v>8512</v>
      </c>
      <c r="U1004" s="9" t="s">
        <v>10188</v>
      </c>
      <c r="V1004" s="9" t="s">
        <v>8501</v>
      </c>
      <c r="W1004" s="4"/>
      <c r="AI1004" s="4"/>
      <c r="AJ1004" s="4"/>
      <c r="AK1004" s="4"/>
    </row>
    <row r="1005" spans="1:37" x14ac:dyDescent="0.2">
      <c r="A1005" s="6" t="s">
        <v>3989</v>
      </c>
      <c r="B1005" s="7" t="str">
        <f>VLOOKUP(Table36[[#This Row],[Full Name]], [1]!all_people5[#Data], 53, 0)</f>
        <v>Brennan</v>
      </c>
      <c r="C1005" s="8" t="s">
        <v>3990</v>
      </c>
      <c r="D1005" s="8" t="s">
        <v>2950</v>
      </c>
      <c r="E1005" s="8" t="s">
        <v>3991</v>
      </c>
      <c r="F1005" s="8" t="s">
        <v>64</v>
      </c>
      <c r="G1005" s="8"/>
      <c r="H1005" s="8"/>
      <c r="I1005" s="7"/>
      <c r="J1005" s="8" t="s">
        <v>3988</v>
      </c>
      <c r="K1005" s="8" t="str">
        <f>VLOOKUP(Table36[[#This Row],[Works for Corrected Majority]],[1]!Table1[#Data],2,0)</f>
        <v>476549484</v>
      </c>
      <c r="L1005" s="8" t="s">
        <v>3988</v>
      </c>
      <c r="M1005" s="7" t="str">
        <f>VLOOKUP(Table36[[#This Row],[Works for Group -OLD]], [1]!all_groups[#All], 2, 0)</f>
        <v>476549484</v>
      </c>
      <c r="N1005" s="6" t="s">
        <v>63</v>
      </c>
      <c r="O1005" s="6" t="s">
        <v>62</v>
      </c>
      <c r="P1005" s="6" t="s">
        <v>69</v>
      </c>
      <c r="Q1005" s="7"/>
      <c r="R1005" s="9" t="s">
        <v>10189</v>
      </c>
      <c r="S1005" s="9" t="s">
        <v>10187</v>
      </c>
      <c r="T1005" s="9" t="s">
        <v>8512</v>
      </c>
      <c r="U1005" s="9" t="s">
        <v>10190</v>
      </c>
      <c r="V1005" s="9" t="s">
        <v>8501</v>
      </c>
      <c r="W1005" s="4"/>
      <c r="AI1005" s="4"/>
      <c r="AJ1005" s="4"/>
      <c r="AK1005" s="4"/>
    </row>
    <row r="1006" spans="1:37" x14ac:dyDescent="0.2">
      <c r="A1006" s="6" t="s">
        <v>7258</v>
      </c>
      <c r="B1006" s="7" t="str">
        <f>VLOOKUP(Table36[[#This Row],[Full Name]], [1]!all_people5[#Data], 53, 0)</f>
        <v>Maloy</v>
      </c>
      <c r="C1006" s="8" t="s">
        <v>2705</v>
      </c>
      <c r="D1006" s="8" t="s">
        <v>7259</v>
      </c>
      <c r="E1006" s="8" t="s">
        <v>7260</v>
      </c>
      <c r="F1006" s="8" t="s">
        <v>64</v>
      </c>
      <c r="G1006" s="8"/>
      <c r="H1006" s="8"/>
      <c r="I1006" s="7"/>
      <c r="J1006" s="8" t="s">
        <v>110</v>
      </c>
      <c r="K1006" s="8" t="str">
        <f>VLOOKUP(Table36[[#This Row],[Works for Corrected Majority]],[1]!Table1[#Data],2,0)</f>
        <v>476549487</v>
      </c>
      <c r="L1006" s="8" t="s">
        <v>110</v>
      </c>
      <c r="M1006" s="7" t="str">
        <f>VLOOKUP(Table36[[#This Row],[Works for Group -OLD]], [1]!all_groups[#All], 2, 0)</f>
        <v>476549487</v>
      </c>
      <c r="N1006" s="6" t="s">
        <v>63</v>
      </c>
      <c r="O1006" s="6" t="s">
        <v>62</v>
      </c>
      <c r="P1006" s="6" t="s">
        <v>69</v>
      </c>
      <c r="Q1006" s="7"/>
      <c r="R1006" s="9" t="s">
        <v>10191</v>
      </c>
      <c r="S1006" s="9" t="s">
        <v>10192</v>
      </c>
      <c r="T1006" s="9" t="s">
        <v>8512</v>
      </c>
      <c r="U1006" s="9" t="s">
        <v>10193</v>
      </c>
      <c r="V1006" s="9" t="s">
        <v>8501</v>
      </c>
      <c r="W1006" s="4"/>
      <c r="AI1006" s="4"/>
      <c r="AJ1006" s="4"/>
      <c r="AK1006" s="4"/>
    </row>
    <row r="1007" spans="1:37" x14ac:dyDescent="0.2">
      <c r="A1007" s="6" t="s">
        <v>7248</v>
      </c>
      <c r="B1007" s="7" t="str">
        <f>VLOOKUP(Table36[[#This Row],[Full Name]], [1]!all_people5[#Data], 53, 0)</f>
        <v>Mead</v>
      </c>
      <c r="C1007" s="8" t="s">
        <v>7249</v>
      </c>
      <c r="D1007" s="8" t="s">
        <v>7250</v>
      </c>
      <c r="E1007" s="8" t="s">
        <v>114</v>
      </c>
      <c r="F1007" s="8" t="s">
        <v>64</v>
      </c>
      <c r="G1007" s="8"/>
      <c r="H1007" s="8"/>
      <c r="I1007" s="7"/>
      <c r="J1007" s="8" t="s">
        <v>110</v>
      </c>
      <c r="K1007" s="8" t="str">
        <f>VLOOKUP(Table36[[#This Row],[Works for Corrected Majority]],[1]!Table1[#Data],2,0)</f>
        <v>476549487</v>
      </c>
      <c r="L1007" s="8" t="s">
        <v>110</v>
      </c>
      <c r="M1007" s="7" t="str">
        <f>VLOOKUP(Table36[[#This Row],[Works for Group -OLD]], [1]!all_groups[#All], 2, 0)</f>
        <v>476549487</v>
      </c>
      <c r="N1007" s="6" t="s">
        <v>63</v>
      </c>
      <c r="O1007" s="6" t="s">
        <v>62</v>
      </c>
      <c r="P1007" s="6" t="s">
        <v>69</v>
      </c>
      <c r="Q1007" s="7"/>
      <c r="R1007" s="9" t="s">
        <v>10194</v>
      </c>
      <c r="S1007" s="9" t="s">
        <v>10192</v>
      </c>
      <c r="T1007" s="9" t="s">
        <v>8512</v>
      </c>
      <c r="U1007" s="9" t="s">
        <v>10195</v>
      </c>
      <c r="V1007" s="9" t="s">
        <v>8501</v>
      </c>
      <c r="W1007" s="4"/>
      <c r="AI1007" s="4"/>
      <c r="AJ1007" s="4"/>
      <c r="AK1007" s="4"/>
    </row>
    <row r="1008" spans="1:37" x14ac:dyDescent="0.2">
      <c r="A1008" s="6" t="s">
        <v>7244</v>
      </c>
      <c r="B1008" s="7" t="str">
        <f>VLOOKUP(Table36[[#This Row],[Full Name]], [1]!all_people5[#Data], 53, 0)</f>
        <v>Banks</v>
      </c>
      <c r="C1008" s="8" t="s">
        <v>7245</v>
      </c>
      <c r="D1008" s="8" t="s">
        <v>4870</v>
      </c>
      <c r="E1008" s="8" t="s">
        <v>114</v>
      </c>
      <c r="F1008" s="8" t="s">
        <v>64</v>
      </c>
      <c r="G1008" s="8"/>
      <c r="H1008" s="8"/>
      <c r="I1008" s="7"/>
      <c r="J1008" s="8" t="s">
        <v>110</v>
      </c>
      <c r="K1008" s="8" t="str">
        <f>VLOOKUP(Table36[[#This Row],[Works for Corrected Majority]],[1]!Table1[#Data],2,0)</f>
        <v>476549487</v>
      </c>
      <c r="L1008" s="8" t="s">
        <v>110</v>
      </c>
      <c r="M1008" s="7" t="str">
        <f>VLOOKUP(Table36[[#This Row],[Works for Group -OLD]], [1]!all_groups[#All], 2, 0)</f>
        <v>476549487</v>
      </c>
      <c r="N1008" s="6" t="s">
        <v>63</v>
      </c>
      <c r="O1008" s="6" t="s">
        <v>62</v>
      </c>
      <c r="P1008" s="6" t="s">
        <v>69</v>
      </c>
      <c r="Q1008" s="7"/>
      <c r="R1008" s="9" t="s">
        <v>10196</v>
      </c>
      <c r="S1008" s="9" t="s">
        <v>10192</v>
      </c>
      <c r="T1008" s="9" t="s">
        <v>8512</v>
      </c>
      <c r="U1008" s="9" t="s">
        <v>10195</v>
      </c>
      <c r="V1008" s="9" t="s">
        <v>8501</v>
      </c>
      <c r="W1008" s="4"/>
      <c r="AI1008" s="4"/>
      <c r="AJ1008" s="4"/>
      <c r="AK1008" s="4"/>
    </row>
    <row r="1009" spans="1:37" x14ac:dyDescent="0.2">
      <c r="A1009" s="6" t="s">
        <v>7234</v>
      </c>
      <c r="B1009" s="7" t="str">
        <f>VLOOKUP(Table36[[#This Row],[Full Name]], [1]!all_people5[#Data], 53, 0)</f>
        <v>Larkin</v>
      </c>
      <c r="C1009" s="8" t="s">
        <v>2566</v>
      </c>
      <c r="D1009" s="8" t="s">
        <v>7235</v>
      </c>
      <c r="E1009" s="8" t="s">
        <v>7236</v>
      </c>
      <c r="F1009" s="8" t="s">
        <v>64</v>
      </c>
      <c r="G1009" s="8"/>
      <c r="H1009" s="8"/>
      <c r="I1009" s="7"/>
      <c r="J1009" s="8" t="s">
        <v>110</v>
      </c>
      <c r="K1009" s="8" t="str">
        <f>VLOOKUP(Table36[[#This Row],[Works for Corrected Majority]],[1]!Table1[#Data],2,0)</f>
        <v>476549487</v>
      </c>
      <c r="L1009" s="8" t="s">
        <v>110</v>
      </c>
      <c r="M1009" s="7" t="str">
        <f>VLOOKUP(Table36[[#This Row],[Works for Group -OLD]], [1]!all_groups[#All], 2, 0)</f>
        <v>476549487</v>
      </c>
      <c r="N1009" s="6" t="s">
        <v>63</v>
      </c>
      <c r="O1009" s="6" t="s">
        <v>62</v>
      </c>
      <c r="P1009" s="6" t="s">
        <v>69</v>
      </c>
      <c r="Q1009" s="7"/>
      <c r="R1009" s="9" t="s">
        <v>10197</v>
      </c>
      <c r="S1009" s="9" t="s">
        <v>10192</v>
      </c>
      <c r="T1009" s="9" t="s">
        <v>8512</v>
      </c>
      <c r="U1009" s="9" t="s">
        <v>10198</v>
      </c>
      <c r="V1009" s="9" t="s">
        <v>8501</v>
      </c>
      <c r="W1009" s="4"/>
      <c r="AI1009" s="4"/>
      <c r="AJ1009" s="4"/>
      <c r="AK1009" s="4"/>
    </row>
    <row r="1010" spans="1:37" x14ac:dyDescent="0.2">
      <c r="A1010" s="6" t="s">
        <v>111</v>
      </c>
      <c r="B1010" s="7" t="e">
        <f>VLOOKUP(Table36[[#This Row],[Full Name]], [1]!all_people5[#Data], 53, 0)</f>
        <v>#N/A</v>
      </c>
      <c r="C1010" s="8" t="s">
        <v>112</v>
      </c>
      <c r="D1010" s="8" t="s">
        <v>113</v>
      </c>
      <c r="E1010" s="8" t="s">
        <v>114</v>
      </c>
      <c r="F1010" s="8" t="s">
        <v>64</v>
      </c>
      <c r="G1010" s="8"/>
      <c r="H1010" s="8"/>
      <c r="I1010" s="7"/>
      <c r="J1010" s="8" t="s">
        <v>110</v>
      </c>
      <c r="K1010" s="8" t="str">
        <f>VLOOKUP(Table36[[#This Row],[Works for Corrected Majority]],[1]!Table1[#Data],2,0)</f>
        <v>476549487</v>
      </c>
      <c r="L1010" s="8" t="s">
        <v>110</v>
      </c>
      <c r="M1010" s="7" t="str">
        <f>VLOOKUP(Table36[[#This Row],[Works for Group -OLD]], [1]!all_groups[#All], 2, 0)</f>
        <v>476549487</v>
      </c>
      <c r="N1010" s="6" t="s">
        <v>63</v>
      </c>
      <c r="O1010" s="6" t="s">
        <v>62</v>
      </c>
      <c r="P1010" s="6" t="s">
        <v>69</v>
      </c>
      <c r="Q1010" s="7"/>
      <c r="R1010" s="9" t="s">
        <v>10199</v>
      </c>
      <c r="S1010" s="9" t="s">
        <v>10192</v>
      </c>
      <c r="T1010" s="9" t="s">
        <v>8512</v>
      </c>
      <c r="U1010" s="9" t="s">
        <v>10195</v>
      </c>
      <c r="V1010" s="9" t="s">
        <v>8501</v>
      </c>
      <c r="W1010" s="4"/>
      <c r="AI1010" s="4"/>
      <c r="AJ1010" s="4"/>
      <c r="AK1010" s="4"/>
    </row>
    <row r="1011" spans="1:37" x14ac:dyDescent="0.2">
      <c r="A1011" s="6" t="s">
        <v>7229</v>
      </c>
      <c r="B1011" s="7" t="str">
        <f>VLOOKUP(Table36[[#This Row],[Full Name]], [1]!all_people5[#Data], 53, 0)</f>
        <v>Ferguson</v>
      </c>
      <c r="C1011" s="8" t="s">
        <v>7230</v>
      </c>
      <c r="D1011" s="8" t="s">
        <v>368</v>
      </c>
      <c r="E1011" s="8" t="s">
        <v>7231</v>
      </c>
      <c r="F1011" s="8" t="s">
        <v>64</v>
      </c>
      <c r="G1011" s="8"/>
      <c r="H1011" s="8"/>
      <c r="I1011" s="7"/>
      <c r="J1011" s="8" t="s">
        <v>7154</v>
      </c>
      <c r="K1011" s="8" t="str">
        <f>VLOOKUP(Table36[[#This Row],[Works for Corrected Majority]],[1]!Table1[#Data],2,0)</f>
        <v>476549488</v>
      </c>
      <c r="L1011" s="8" t="s">
        <v>7154</v>
      </c>
      <c r="M1011" s="7" t="str">
        <f>VLOOKUP(Table36[[#This Row],[Works for Group -OLD]], [1]!all_groups[#All], 2, 0)</f>
        <v>476549488</v>
      </c>
      <c r="N1011" s="6" t="s">
        <v>63</v>
      </c>
      <c r="O1011" s="6" t="s">
        <v>62</v>
      </c>
      <c r="P1011" s="6" t="s">
        <v>69</v>
      </c>
      <c r="Q1011" s="7"/>
      <c r="R1011" s="9" t="s">
        <v>10200</v>
      </c>
      <c r="S1011" s="9" t="s">
        <v>10201</v>
      </c>
      <c r="T1011" s="9" t="s">
        <v>8512</v>
      </c>
      <c r="U1011" s="9" t="s">
        <v>10202</v>
      </c>
      <c r="V1011" s="9" t="s">
        <v>8501</v>
      </c>
      <c r="W1011" s="4"/>
      <c r="AI1011" s="4"/>
      <c r="AJ1011" s="4"/>
      <c r="AK1011" s="4"/>
    </row>
    <row r="1012" spans="1:37" x14ac:dyDescent="0.2">
      <c r="A1012" s="6" t="s">
        <v>7216</v>
      </c>
      <c r="B1012" s="7" t="str">
        <f>VLOOKUP(Table36[[#This Row],[Full Name]], [1]!all_people5[#Data], 53, 0)</f>
        <v>Neisen</v>
      </c>
      <c r="C1012" s="8" t="s">
        <v>7217</v>
      </c>
      <c r="D1012" s="8" t="s">
        <v>7218</v>
      </c>
      <c r="E1012" s="8" t="s">
        <v>7219</v>
      </c>
      <c r="F1012" s="8" t="s">
        <v>64</v>
      </c>
      <c r="G1012" s="8"/>
      <c r="H1012" s="8"/>
      <c r="I1012" s="7"/>
      <c r="J1012" s="8" t="s">
        <v>7154</v>
      </c>
      <c r="K1012" s="8" t="str">
        <f>VLOOKUP(Table36[[#This Row],[Works for Corrected Majority]],[1]!Table1[#Data],2,0)</f>
        <v>476549488</v>
      </c>
      <c r="L1012" s="8" t="s">
        <v>7154</v>
      </c>
      <c r="M1012" s="7" t="str">
        <f>VLOOKUP(Table36[[#This Row],[Works for Group -OLD]], [1]!all_groups[#All], 2, 0)</f>
        <v>476549488</v>
      </c>
      <c r="N1012" s="6" t="s">
        <v>63</v>
      </c>
      <c r="O1012" s="6" t="s">
        <v>62</v>
      </c>
      <c r="P1012" s="6" t="s">
        <v>69</v>
      </c>
      <c r="Q1012" s="7"/>
      <c r="R1012" s="9" t="s">
        <v>10203</v>
      </c>
      <c r="S1012" s="9" t="s">
        <v>10201</v>
      </c>
      <c r="T1012" s="9" t="s">
        <v>8512</v>
      </c>
      <c r="U1012" s="9" t="s">
        <v>10204</v>
      </c>
      <c r="V1012" s="9" t="s">
        <v>8501</v>
      </c>
      <c r="W1012" s="4"/>
      <c r="AI1012" s="4"/>
      <c r="AJ1012" s="4"/>
      <c r="AK1012" s="4"/>
    </row>
    <row r="1013" spans="1:37" x14ac:dyDescent="0.2">
      <c r="A1013" s="6" t="s">
        <v>7155</v>
      </c>
      <c r="B1013" s="7" t="str">
        <f>VLOOKUP(Table36[[#This Row],[Full Name]], [1]!all_people5[#Data], 53, 0)</f>
        <v>Yavonditte</v>
      </c>
      <c r="C1013" s="8" t="s">
        <v>7156</v>
      </c>
      <c r="D1013" s="8" t="s">
        <v>7157</v>
      </c>
      <c r="E1013" s="8" t="s">
        <v>7158</v>
      </c>
      <c r="F1013" s="8" t="s">
        <v>64</v>
      </c>
      <c r="G1013" s="8"/>
      <c r="H1013" s="8"/>
      <c r="I1013" s="7"/>
      <c r="J1013" s="8" t="s">
        <v>7154</v>
      </c>
      <c r="K1013" s="8" t="str">
        <f>VLOOKUP(Table36[[#This Row],[Works for Corrected Majority]],[1]!Table1[#Data],2,0)</f>
        <v>476549488</v>
      </c>
      <c r="L1013" s="8" t="s">
        <v>7154</v>
      </c>
      <c r="M1013" s="7" t="str">
        <f>VLOOKUP(Table36[[#This Row],[Works for Group -OLD]], [1]!all_groups[#All], 2, 0)</f>
        <v>476549488</v>
      </c>
      <c r="N1013" s="6" t="s">
        <v>63</v>
      </c>
      <c r="O1013" s="6" t="s">
        <v>62</v>
      </c>
      <c r="P1013" s="6" t="s">
        <v>69</v>
      </c>
      <c r="Q1013" s="7"/>
      <c r="R1013" s="9" t="s">
        <v>10205</v>
      </c>
      <c r="S1013" s="9" t="s">
        <v>10201</v>
      </c>
      <c r="T1013" s="9" t="s">
        <v>8512</v>
      </c>
      <c r="U1013" s="9" t="s">
        <v>10206</v>
      </c>
      <c r="V1013" s="9" t="s">
        <v>8501</v>
      </c>
      <c r="W1013" s="4"/>
      <c r="AI1013" s="4"/>
      <c r="AJ1013" s="4"/>
      <c r="AK1013" s="4"/>
    </row>
    <row r="1014" spans="1:37" x14ac:dyDescent="0.2">
      <c r="A1014" s="6" t="s">
        <v>5889</v>
      </c>
      <c r="B1014" s="7" t="str">
        <f>VLOOKUP(Table36[[#This Row],[Full Name]], [1]!all_people5[#Data], 53, 0)</f>
        <v>Talham</v>
      </c>
      <c r="C1014" s="8" t="s">
        <v>5890</v>
      </c>
      <c r="D1014" s="8" t="s">
        <v>5891</v>
      </c>
      <c r="E1014" s="8" t="s">
        <v>5892</v>
      </c>
      <c r="F1014" s="8" t="s">
        <v>64</v>
      </c>
      <c r="G1014" s="8"/>
      <c r="H1014" s="8"/>
      <c r="I1014" s="7"/>
      <c r="J1014" s="8" t="s">
        <v>3787</v>
      </c>
      <c r="K1014" s="8" t="str">
        <f>VLOOKUP(Table36[[#This Row],[Works for Corrected Majority]],[1]!Table1[#Data],2,0)</f>
        <v>476549491</v>
      </c>
      <c r="L1014" s="8" t="s">
        <v>3787</v>
      </c>
      <c r="M1014" s="7" t="str">
        <f>VLOOKUP(Table36[[#This Row],[Works for Group -OLD]], [1]!all_groups[#All], 2, 0)</f>
        <v>476549491</v>
      </c>
      <c r="N1014" s="6" t="s">
        <v>63</v>
      </c>
      <c r="O1014" s="6" t="s">
        <v>62</v>
      </c>
      <c r="P1014" s="6" t="s">
        <v>69</v>
      </c>
      <c r="Q1014" s="7"/>
      <c r="R1014" s="9" t="s">
        <v>10207</v>
      </c>
      <c r="S1014" s="9" t="s">
        <v>10208</v>
      </c>
      <c r="T1014" s="9" t="s">
        <v>8512</v>
      </c>
      <c r="U1014" s="9" t="s">
        <v>10209</v>
      </c>
      <c r="V1014" s="9" t="s">
        <v>8501</v>
      </c>
      <c r="W1014" s="4"/>
      <c r="AI1014" s="4"/>
      <c r="AJ1014" s="4"/>
      <c r="AK1014" s="4"/>
    </row>
    <row r="1015" spans="1:37" x14ac:dyDescent="0.2">
      <c r="A1015" s="6" t="s">
        <v>7118</v>
      </c>
      <c r="B1015" s="7" t="str">
        <f>VLOOKUP(Table36[[#This Row],[Full Name]], [1]!all_people5[#Data], 53, 0)</f>
        <v>Ardman</v>
      </c>
      <c r="C1015" s="8" t="s">
        <v>7119</v>
      </c>
      <c r="D1015" s="8" t="s">
        <v>7120</v>
      </c>
      <c r="E1015" s="8" t="s">
        <v>5892</v>
      </c>
      <c r="F1015" s="8" t="s">
        <v>64</v>
      </c>
      <c r="G1015" s="8"/>
      <c r="H1015" s="8"/>
      <c r="I1015" s="7"/>
      <c r="J1015" s="8" t="s">
        <v>3787</v>
      </c>
      <c r="K1015" s="8" t="str">
        <f>VLOOKUP(Table36[[#This Row],[Works for Corrected Majority]],[1]!Table1[#Data],2,0)</f>
        <v>476549491</v>
      </c>
      <c r="L1015" s="8" t="s">
        <v>3787</v>
      </c>
      <c r="M1015" s="7" t="str">
        <f>VLOOKUP(Table36[[#This Row],[Works for Group -OLD]], [1]!all_groups[#All], 2, 0)</f>
        <v>476549491</v>
      </c>
      <c r="N1015" s="6" t="s">
        <v>63</v>
      </c>
      <c r="O1015" s="6" t="s">
        <v>62</v>
      </c>
      <c r="P1015" s="6" t="s">
        <v>69</v>
      </c>
      <c r="Q1015" s="7"/>
      <c r="R1015" s="9" t="s">
        <v>10210</v>
      </c>
      <c r="S1015" s="9" t="s">
        <v>10208</v>
      </c>
      <c r="T1015" s="9" t="s">
        <v>8512</v>
      </c>
      <c r="U1015" s="9" t="s">
        <v>10209</v>
      </c>
      <c r="V1015" s="9" t="s">
        <v>8501</v>
      </c>
      <c r="W1015" s="4"/>
      <c r="AI1015" s="4"/>
      <c r="AJ1015" s="4"/>
      <c r="AK1015" s="4"/>
    </row>
    <row r="1016" spans="1:37" x14ac:dyDescent="0.2">
      <c r="A1016" s="6" t="s">
        <v>7101</v>
      </c>
      <c r="B1016" s="7" t="str">
        <f>VLOOKUP(Table36[[#This Row],[Full Name]], [1]!all_people5[#Data], 53, 0)</f>
        <v>Karlquist</v>
      </c>
      <c r="C1016" s="8" t="s">
        <v>7102</v>
      </c>
      <c r="D1016" s="8" t="s">
        <v>7103</v>
      </c>
      <c r="E1016" s="8" t="s">
        <v>7104</v>
      </c>
      <c r="F1016" s="8" t="s">
        <v>64</v>
      </c>
      <c r="G1016" s="8"/>
      <c r="H1016" s="8"/>
      <c r="I1016" s="7"/>
      <c r="J1016" s="8" t="s">
        <v>3787</v>
      </c>
      <c r="K1016" s="8" t="str">
        <f>VLOOKUP(Table36[[#This Row],[Works for Corrected Majority]],[1]!Table1[#Data],2,0)</f>
        <v>476549491</v>
      </c>
      <c r="L1016" s="8" t="s">
        <v>3787</v>
      </c>
      <c r="M1016" s="7" t="str">
        <f>VLOOKUP(Table36[[#This Row],[Works for Group -OLD]], [1]!all_groups[#All], 2, 0)</f>
        <v>476549491</v>
      </c>
      <c r="N1016" s="6" t="s">
        <v>63</v>
      </c>
      <c r="O1016" s="6" t="s">
        <v>62</v>
      </c>
      <c r="P1016" s="6" t="s">
        <v>69</v>
      </c>
      <c r="Q1016" s="7"/>
      <c r="R1016" s="9" t="s">
        <v>10211</v>
      </c>
      <c r="S1016" s="9" t="s">
        <v>10208</v>
      </c>
      <c r="T1016" s="9" t="s">
        <v>8512</v>
      </c>
      <c r="U1016" s="9" t="s">
        <v>10212</v>
      </c>
      <c r="V1016" s="9" t="s">
        <v>8501</v>
      </c>
      <c r="W1016" s="4"/>
      <c r="AI1016" s="4"/>
      <c r="AJ1016" s="4"/>
      <c r="AK1016" s="4"/>
    </row>
    <row r="1017" spans="1:37" x14ac:dyDescent="0.2">
      <c r="A1017" s="6" t="s">
        <v>7076</v>
      </c>
      <c r="B1017" s="7" t="str">
        <f>VLOOKUP(Table36[[#This Row],[Full Name]], [1]!all_people5[#Data], 53, 0)</f>
        <v>Harrington</v>
      </c>
      <c r="C1017" s="8" t="s">
        <v>7077</v>
      </c>
      <c r="D1017" s="8" t="s">
        <v>7078</v>
      </c>
      <c r="E1017" s="8" t="s">
        <v>7079</v>
      </c>
      <c r="F1017" s="8" t="s">
        <v>64</v>
      </c>
      <c r="G1017" s="8"/>
      <c r="H1017" s="8"/>
      <c r="I1017" s="7"/>
      <c r="J1017" s="8" t="s">
        <v>3787</v>
      </c>
      <c r="K1017" s="8" t="str">
        <f>VLOOKUP(Table36[[#This Row],[Works for Corrected Majority]],[1]!Table1[#Data],2,0)</f>
        <v>476549491</v>
      </c>
      <c r="L1017" s="8" t="s">
        <v>3787</v>
      </c>
      <c r="M1017" s="7" t="str">
        <f>VLOOKUP(Table36[[#This Row],[Works for Group -OLD]], [1]!all_groups[#All], 2, 0)</f>
        <v>476549491</v>
      </c>
      <c r="N1017" s="6" t="s">
        <v>63</v>
      </c>
      <c r="O1017" s="6" t="s">
        <v>62</v>
      </c>
      <c r="P1017" s="6" t="s">
        <v>69</v>
      </c>
      <c r="Q1017" s="7"/>
      <c r="R1017" s="9" t="s">
        <v>10213</v>
      </c>
      <c r="S1017" s="9" t="s">
        <v>10208</v>
      </c>
      <c r="T1017" s="9" t="s">
        <v>8512</v>
      </c>
      <c r="U1017" s="9" t="s">
        <v>10214</v>
      </c>
      <c r="V1017" s="9" t="s">
        <v>8501</v>
      </c>
      <c r="W1017" s="4"/>
      <c r="AI1017" s="4"/>
      <c r="AJ1017" s="4"/>
      <c r="AK1017" s="4"/>
    </row>
    <row r="1018" spans="1:37" x14ac:dyDescent="0.2">
      <c r="A1018" s="6" t="s">
        <v>6957</v>
      </c>
      <c r="B1018" s="7" t="str">
        <f>VLOOKUP(Table36[[#This Row],[Full Name]], [1]!all_people5[#Data], 53, 0)</f>
        <v>Schmidt</v>
      </c>
      <c r="C1018" s="8" t="s">
        <v>714</v>
      </c>
      <c r="D1018" s="8" t="s">
        <v>4296</v>
      </c>
      <c r="E1018" s="8" t="s">
        <v>6958</v>
      </c>
      <c r="F1018" s="8" t="s">
        <v>64</v>
      </c>
      <c r="G1018" s="8"/>
      <c r="H1018" s="8"/>
      <c r="I1018" s="7"/>
      <c r="J1018" s="8" t="s">
        <v>3787</v>
      </c>
      <c r="K1018" s="8" t="str">
        <f>VLOOKUP(Table36[[#This Row],[Works for Corrected Majority]],[1]!Table1[#Data],2,0)</f>
        <v>476549491</v>
      </c>
      <c r="L1018" s="8" t="s">
        <v>3787</v>
      </c>
      <c r="M1018" s="7" t="str">
        <f>VLOOKUP(Table36[[#This Row],[Works for Group -OLD]], [1]!all_groups[#All], 2, 0)</f>
        <v>476549491</v>
      </c>
      <c r="N1018" s="6" t="s">
        <v>63</v>
      </c>
      <c r="O1018" s="6" t="s">
        <v>62</v>
      </c>
      <c r="P1018" s="6" t="s">
        <v>69</v>
      </c>
      <c r="Q1018" s="7"/>
      <c r="R1018" s="9" t="s">
        <v>10215</v>
      </c>
      <c r="S1018" s="9" t="s">
        <v>10208</v>
      </c>
      <c r="T1018" s="9" t="s">
        <v>8512</v>
      </c>
      <c r="U1018" s="9" t="s">
        <v>10216</v>
      </c>
      <c r="V1018" s="9" t="s">
        <v>8501</v>
      </c>
      <c r="W1018" s="4"/>
      <c r="AI1018" s="4"/>
      <c r="AJ1018" s="4"/>
      <c r="AK1018" s="4"/>
    </row>
    <row r="1019" spans="1:37" x14ac:dyDescent="0.2">
      <c r="A1019" s="6" t="s">
        <v>6936</v>
      </c>
      <c r="B1019" s="7" t="str">
        <f>VLOOKUP(Table36[[#This Row],[Full Name]], [1]!all_people5[#Data], 53, 0)</f>
        <v>Smith</v>
      </c>
      <c r="C1019" s="8" t="s">
        <v>6937</v>
      </c>
      <c r="D1019" s="8" t="s">
        <v>2576</v>
      </c>
      <c r="E1019" s="8" t="s">
        <v>6938</v>
      </c>
      <c r="F1019" s="8" t="s">
        <v>64</v>
      </c>
      <c r="G1019" s="8"/>
      <c r="H1019" s="8"/>
      <c r="I1019" s="7"/>
      <c r="J1019" s="8" t="s">
        <v>3787</v>
      </c>
      <c r="K1019" s="8" t="str">
        <f>VLOOKUP(Table36[[#This Row],[Works for Corrected Majority]],[1]!Table1[#Data],2,0)</f>
        <v>476549491</v>
      </c>
      <c r="L1019" s="8" t="s">
        <v>3787</v>
      </c>
      <c r="M1019" s="7" t="str">
        <f>VLOOKUP(Table36[[#This Row],[Works for Group -OLD]], [1]!all_groups[#All], 2, 0)</f>
        <v>476549491</v>
      </c>
      <c r="N1019" s="6" t="s">
        <v>63</v>
      </c>
      <c r="O1019" s="6" t="s">
        <v>62</v>
      </c>
      <c r="P1019" s="6" t="s">
        <v>69</v>
      </c>
      <c r="Q1019" s="7"/>
      <c r="R1019" s="9" t="s">
        <v>10217</v>
      </c>
      <c r="S1019" s="9" t="s">
        <v>10208</v>
      </c>
      <c r="T1019" s="9" t="s">
        <v>8512</v>
      </c>
      <c r="U1019" s="9" t="s">
        <v>10218</v>
      </c>
      <c r="V1019" s="9" t="s">
        <v>8501</v>
      </c>
      <c r="W1019" s="4"/>
      <c r="AI1019" s="4"/>
      <c r="AJ1019" s="4"/>
      <c r="AK1019" s="4"/>
    </row>
    <row r="1020" spans="1:37" x14ac:dyDescent="0.2">
      <c r="A1020" s="6" t="s">
        <v>6908</v>
      </c>
      <c r="B1020" s="7" t="str">
        <f>VLOOKUP(Table36[[#This Row],[Full Name]], [1]!all_people5[#Data], 53, 0)</f>
        <v>Lehan</v>
      </c>
      <c r="C1020" s="8" t="s">
        <v>6909</v>
      </c>
      <c r="D1020" s="8" t="s">
        <v>6910</v>
      </c>
      <c r="E1020" s="8" t="s">
        <v>6911</v>
      </c>
      <c r="F1020" s="8" t="s">
        <v>64</v>
      </c>
      <c r="G1020" s="8"/>
      <c r="H1020" s="8"/>
      <c r="I1020" s="7"/>
      <c r="J1020" s="8" t="s">
        <v>3787</v>
      </c>
      <c r="K1020" s="8" t="str">
        <f>VLOOKUP(Table36[[#This Row],[Works for Corrected Majority]],[1]!Table1[#Data],2,0)</f>
        <v>476549491</v>
      </c>
      <c r="L1020" s="8" t="s">
        <v>3787</v>
      </c>
      <c r="M1020" s="7" t="str">
        <f>VLOOKUP(Table36[[#This Row],[Works for Group -OLD]], [1]!all_groups[#All], 2, 0)</f>
        <v>476549491</v>
      </c>
      <c r="N1020" s="6" t="s">
        <v>63</v>
      </c>
      <c r="O1020" s="6" t="s">
        <v>62</v>
      </c>
      <c r="P1020" s="6" t="s">
        <v>69</v>
      </c>
      <c r="Q1020" s="7"/>
      <c r="R1020" s="9" t="s">
        <v>10219</v>
      </c>
      <c r="S1020" s="9" t="s">
        <v>10208</v>
      </c>
      <c r="T1020" s="9" t="s">
        <v>8512</v>
      </c>
      <c r="U1020" s="9" t="s">
        <v>10220</v>
      </c>
      <c r="V1020" s="9" t="s">
        <v>8501</v>
      </c>
      <c r="W1020" s="4"/>
      <c r="AI1020" s="4"/>
      <c r="AJ1020" s="4"/>
      <c r="AK1020" s="4"/>
    </row>
    <row r="1021" spans="1:37" x14ac:dyDescent="0.2">
      <c r="A1021" s="6" t="s">
        <v>6349</v>
      </c>
      <c r="B1021" s="7" t="str">
        <f>VLOOKUP(Table36[[#This Row],[Full Name]], [1]!all_people5[#Data], 53, 0)</f>
        <v>Burke</v>
      </c>
      <c r="C1021" s="8" t="s">
        <v>5722</v>
      </c>
      <c r="D1021" s="8" t="s">
        <v>261</v>
      </c>
      <c r="E1021" s="8" t="s">
        <v>6350</v>
      </c>
      <c r="F1021" s="8" t="s">
        <v>64</v>
      </c>
      <c r="G1021" s="8"/>
      <c r="H1021" s="8"/>
      <c r="I1021" s="7"/>
      <c r="J1021" s="8" t="s">
        <v>3787</v>
      </c>
      <c r="K1021" s="8" t="str">
        <f>VLOOKUP(Table36[[#This Row],[Works for Corrected Majority]],[1]!Table1[#Data],2,0)</f>
        <v>476549491</v>
      </c>
      <c r="L1021" s="8" t="s">
        <v>3787</v>
      </c>
      <c r="M1021" s="7" t="str">
        <f>VLOOKUP(Table36[[#This Row],[Works for Group -OLD]], [1]!all_groups[#All], 2, 0)</f>
        <v>476549491</v>
      </c>
      <c r="N1021" s="6" t="s">
        <v>63</v>
      </c>
      <c r="O1021" s="6" t="s">
        <v>62</v>
      </c>
      <c r="P1021" s="6" t="s">
        <v>69</v>
      </c>
      <c r="Q1021" s="7"/>
      <c r="R1021" s="9" t="s">
        <v>10221</v>
      </c>
      <c r="S1021" s="9" t="s">
        <v>10208</v>
      </c>
      <c r="T1021" s="9" t="s">
        <v>8512</v>
      </c>
      <c r="U1021" s="9" t="s">
        <v>10222</v>
      </c>
      <c r="V1021" s="9" t="s">
        <v>8501</v>
      </c>
      <c r="W1021" s="4"/>
      <c r="AI1021" s="4"/>
      <c r="AJ1021" s="4"/>
      <c r="AK1021" s="4"/>
    </row>
    <row r="1022" spans="1:37" x14ac:dyDescent="0.2">
      <c r="A1022" s="6" t="s">
        <v>3788</v>
      </c>
      <c r="B1022" s="7" t="str">
        <f>VLOOKUP(Table36[[#This Row],[Full Name]], [1]!all_people5[#Data], 53, 0)</f>
        <v>Mcginley</v>
      </c>
      <c r="C1022" s="8" t="s">
        <v>133</v>
      </c>
      <c r="D1022" s="8" t="s">
        <v>3789</v>
      </c>
      <c r="E1022" s="8" t="s">
        <v>3790</v>
      </c>
      <c r="F1022" s="8" t="s">
        <v>64</v>
      </c>
      <c r="G1022" s="8"/>
      <c r="H1022" s="8"/>
      <c r="I1022" s="7"/>
      <c r="J1022" s="8" t="s">
        <v>3787</v>
      </c>
      <c r="K1022" s="8" t="str">
        <f>VLOOKUP(Table36[[#This Row],[Works for Corrected Majority]],[1]!Table1[#Data],2,0)</f>
        <v>476549491</v>
      </c>
      <c r="L1022" s="8" t="s">
        <v>3787</v>
      </c>
      <c r="M1022" s="7" t="str">
        <f>VLOOKUP(Table36[[#This Row],[Works for Group -OLD]], [1]!all_groups[#All], 2, 0)</f>
        <v>476549491</v>
      </c>
      <c r="N1022" s="6" t="s">
        <v>63</v>
      </c>
      <c r="O1022" s="6" t="s">
        <v>62</v>
      </c>
      <c r="P1022" s="6" t="s">
        <v>69</v>
      </c>
      <c r="Q1022" s="7"/>
      <c r="R1022" s="9" t="s">
        <v>10223</v>
      </c>
      <c r="S1022" s="9" t="s">
        <v>10208</v>
      </c>
      <c r="T1022" s="9" t="s">
        <v>8512</v>
      </c>
      <c r="U1022" s="9" t="s">
        <v>10224</v>
      </c>
      <c r="V1022" s="9" t="s">
        <v>8501</v>
      </c>
      <c r="W1022" s="4"/>
      <c r="AI1022" s="4"/>
      <c r="AJ1022" s="4"/>
      <c r="AK1022" s="4"/>
    </row>
    <row r="1023" spans="1:37" x14ac:dyDescent="0.2">
      <c r="A1023" s="6" t="s">
        <v>6807</v>
      </c>
      <c r="B1023" s="7" t="str">
        <f>VLOOKUP(Table36[[#This Row],[Full Name]], [1]!all_people5[#Data], 53, 0)</f>
        <v>Daly</v>
      </c>
      <c r="C1023" s="8" t="s">
        <v>5799</v>
      </c>
      <c r="D1023" s="8" t="s">
        <v>1776</v>
      </c>
      <c r="E1023" s="8" t="s">
        <v>6808</v>
      </c>
      <c r="F1023" s="8" t="s">
        <v>64</v>
      </c>
      <c r="G1023" s="8"/>
      <c r="H1023" s="8"/>
      <c r="I1023" s="7"/>
      <c r="J1023" s="8" t="s">
        <v>3787</v>
      </c>
      <c r="K1023" s="8" t="str">
        <f>VLOOKUP(Table36[[#This Row],[Works for Corrected Majority]],[1]!Table1[#Data],2,0)</f>
        <v>476549491</v>
      </c>
      <c r="L1023" s="8" t="s">
        <v>3787</v>
      </c>
      <c r="M1023" s="7" t="str">
        <f>VLOOKUP(Table36[[#This Row],[Works for Group -OLD]], [1]!all_groups[#All], 2, 0)</f>
        <v>476549491</v>
      </c>
      <c r="N1023" s="6" t="s">
        <v>63</v>
      </c>
      <c r="O1023" s="6" t="s">
        <v>62</v>
      </c>
      <c r="P1023" s="6" t="s">
        <v>69</v>
      </c>
      <c r="Q1023" s="7"/>
      <c r="R1023" s="9" t="s">
        <v>10225</v>
      </c>
      <c r="S1023" s="9" t="s">
        <v>10208</v>
      </c>
      <c r="T1023" s="9" t="s">
        <v>8512</v>
      </c>
      <c r="U1023" s="9" t="s">
        <v>10226</v>
      </c>
      <c r="V1023" s="9" t="s">
        <v>8501</v>
      </c>
      <c r="W1023" s="4"/>
      <c r="AI1023" s="4"/>
      <c r="AJ1023" s="4"/>
      <c r="AK1023" s="4"/>
    </row>
    <row r="1024" spans="1:37" x14ac:dyDescent="0.2">
      <c r="A1024" s="6" t="s">
        <v>6789</v>
      </c>
      <c r="B1024" s="7" t="str">
        <f>VLOOKUP(Table36[[#This Row],[Full Name]], [1]!all_people5[#Data], 53, 0)</f>
        <v>Larose</v>
      </c>
      <c r="C1024" s="8" t="s">
        <v>6790</v>
      </c>
      <c r="D1024" s="8" t="s">
        <v>6791</v>
      </c>
      <c r="E1024" s="8" t="s">
        <v>6792</v>
      </c>
      <c r="F1024" s="8" t="s">
        <v>64</v>
      </c>
      <c r="G1024" s="8"/>
      <c r="H1024" s="8"/>
      <c r="I1024" s="7"/>
      <c r="J1024" s="8" t="s">
        <v>3787</v>
      </c>
      <c r="K1024" s="8" t="str">
        <f>VLOOKUP(Table36[[#This Row],[Works for Corrected Majority]],[1]!Table1[#Data],2,0)</f>
        <v>476549491</v>
      </c>
      <c r="L1024" s="8" t="s">
        <v>3787</v>
      </c>
      <c r="M1024" s="7" t="str">
        <f>VLOOKUP(Table36[[#This Row],[Works for Group -OLD]], [1]!all_groups[#All], 2, 0)</f>
        <v>476549491</v>
      </c>
      <c r="N1024" s="6" t="s">
        <v>63</v>
      </c>
      <c r="O1024" s="6" t="s">
        <v>62</v>
      </c>
      <c r="P1024" s="6" t="s">
        <v>69</v>
      </c>
      <c r="Q1024" s="7"/>
      <c r="R1024" s="9" t="s">
        <v>10227</v>
      </c>
      <c r="S1024" s="9" t="s">
        <v>10208</v>
      </c>
      <c r="T1024" s="9" t="s">
        <v>8512</v>
      </c>
      <c r="U1024" s="9" t="s">
        <v>10228</v>
      </c>
      <c r="V1024" s="9" t="s">
        <v>8501</v>
      </c>
      <c r="W1024" s="4"/>
      <c r="AI1024" s="4"/>
      <c r="AJ1024" s="4"/>
      <c r="AK1024" s="4"/>
    </row>
    <row r="1025" spans="1:37" x14ac:dyDescent="0.2">
      <c r="A1025" s="6" t="s">
        <v>6776</v>
      </c>
      <c r="B1025" s="7" t="str">
        <f>VLOOKUP(Table36[[#This Row],[Full Name]], [1]!all_people5[#Data], 53, 0)</f>
        <v>Kelly</v>
      </c>
      <c r="C1025" s="8" t="s">
        <v>5950</v>
      </c>
      <c r="D1025" s="8" t="s">
        <v>975</v>
      </c>
      <c r="E1025" s="8" t="s">
        <v>2393</v>
      </c>
      <c r="F1025" s="8" t="s">
        <v>64</v>
      </c>
      <c r="G1025" s="8"/>
      <c r="H1025" s="8"/>
      <c r="I1025" s="7"/>
      <c r="J1025" s="8" t="s">
        <v>3787</v>
      </c>
      <c r="K1025" s="8" t="str">
        <f>VLOOKUP(Table36[[#This Row],[Works for Corrected Majority]],[1]!Table1[#Data],2,0)</f>
        <v>476549491</v>
      </c>
      <c r="L1025" s="8" t="s">
        <v>3787</v>
      </c>
      <c r="M1025" s="7" t="str">
        <f>VLOOKUP(Table36[[#This Row],[Works for Group -OLD]], [1]!all_groups[#All], 2, 0)</f>
        <v>476549491</v>
      </c>
      <c r="N1025" s="6" t="s">
        <v>63</v>
      </c>
      <c r="O1025" s="6" t="s">
        <v>62</v>
      </c>
      <c r="P1025" s="6" t="s">
        <v>69</v>
      </c>
      <c r="Q1025" s="7"/>
      <c r="R1025" s="9" t="s">
        <v>10229</v>
      </c>
      <c r="S1025" s="9" t="s">
        <v>10208</v>
      </c>
      <c r="T1025" s="9" t="s">
        <v>8512</v>
      </c>
      <c r="U1025" s="9" t="s">
        <v>8609</v>
      </c>
      <c r="V1025" s="9" t="s">
        <v>8501</v>
      </c>
      <c r="W1025" s="4"/>
      <c r="AI1025" s="4"/>
      <c r="AJ1025" s="4"/>
      <c r="AK1025" s="4"/>
    </row>
    <row r="1026" spans="1:37" x14ac:dyDescent="0.2">
      <c r="A1026" s="6" t="s">
        <v>6767</v>
      </c>
      <c r="B1026" s="7" t="str">
        <f>VLOOKUP(Table36[[#This Row],[Full Name]], [1]!all_people5[#Data], 53, 0)</f>
        <v>Katsur</v>
      </c>
      <c r="C1026" s="8" t="s">
        <v>6768</v>
      </c>
      <c r="D1026" s="8" t="s">
        <v>6769</v>
      </c>
      <c r="E1026" s="8" t="s">
        <v>1421</v>
      </c>
      <c r="F1026" s="8" t="s">
        <v>64</v>
      </c>
      <c r="G1026" s="8"/>
      <c r="H1026" s="8"/>
      <c r="I1026" s="7"/>
      <c r="J1026" s="8" t="s">
        <v>103</v>
      </c>
      <c r="K1026" s="8" t="str">
        <f>VLOOKUP(Table36[[#This Row],[Works for Corrected Majority]],[1]!Table1[#Data],2,0)</f>
        <v>476549492</v>
      </c>
      <c r="L1026" s="8" t="s">
        <v>103</v>
      </c>
      <c r="M1026" s="7" t="str">
        <f>VLOOKUP(Table36[[#This Row],[Works for Group -OLD]], [1]!all_groups[#All], 2, 0)</f>
        <v>476549492</v>
      </c>
      <c r="N1026" s="6" t="s">
        <v>63</v>
      </c>
      <c r="O1026" s="6" t="s">
        <v>62</v>
      </c>
      <c r="P1026" s="6" t="s">
        <v>69</v>
      </c>
      <c r="Q1026" s="7"/>
      <c r="R1026" s="9" t="s">
        <v>10230</v>
      </c>
      <c r="S1026" s="9" t="s">
        <v>10231</v>
      </c>
      <c r="T1026" s="9" t="s">
        <v>8512</v>
      </c>
      <c r="U1026" s="9" t="s">
        <v>10232</v>
      </c>
      <c r="V1026" s="9" t="s">
        <v>8501</v>
      </c>
      <c r="W1026" s="4"/>
      <c r="AI1026" s="4"/>
      <c r="AJ1026" s="4"/>
      <c r="AK1026" s="4"/>
    </row>
    <row r="1027" spans="1:37" x14ac:dyDescent="0.2">
      <c r="A1027" s="6" t="s">
        <v>6709</v>
      </c>
      <c r="B1027" s="7" t="str">
        <f>VLOOKUP(Table36[[#This Row],[Full Name]], [1]!all_people5[#Data], 53, 0)</f>
        <v>Reimer</v>
      </c>
      <c r="C1027" s="8" t="s">
        <v>6710</v>
      </c>
      <c r="D1027" s="8" t="s">
        <v>6711</v>
      </c>
      <c r="E1027" s="8" t="s">
        <v>6603</v>
      </c>
      <c r="F1027" s="8" t="s">
        <v>64</v>
      </c>
      <c r="G1027" s="8"/>
      <c r="H1027" s="8"/>
      <c r="I1027" s="7"/>
      <c r="J1027" s="8" t="s">
        <v>103</v>
      </c>
      <c r="K1027" s="8" t="str">
        <f>VLOOKUP(Table36[[#This Row],[Works for Corrected Majority]],[1]!Table1[#Data],2,0)</f>
        <v>476549492</v>
      </c>
      <c r="L1027" s="8" t="s">
        <v>103</v>
      </c>
      <c r="M1027" s="7" t="str">
        <f>VLOOKUP(Table36[[#This Row],[Works for Group -OLD]], [1]!all_groups[#All], 2, 0)</f>
        <v>476549492</v>
      </c>
      <c r="N1027" s="6" t="s">
        <v>63</v>
      </c>
      <c r="O1027" s="6" t="s">
        <v>62</v>
      </c>
      <c r="P1027" s="6" t="s">
        <v>69</v>
      </c>
      <c r="Q1027" s="7"/>
      <c r="R1027" s="9" t="s">
        <v>10233</v>
      </c>
      <c r="S1027" s="9" t="s">
        <v>10231</v>
      </c>
      <c r="T1027" s="9" t="s">
        <v>8512</v>
      </c>
      <c r="U1027" s="9" t="s">
        <v>10234</v>
      </c>
      <c r="V1027" s="9" t="s">
        <v>8501</v>
      </c>
      <c r="W1027" s="4"/>
      <c r="AI1027" s="4"/>
      <c r="AJ1027" s="4"/>
      <c r="AK1027" s="4"/>
    </row>
    <row r="1028" spans="1:37" x14ac:dyDescent="0.2">
      <c r="A1028" s="6" t="s">
        <v>1419</v>
      </c>
      <c r="B1028" s="7" t="str">
        <f>VLOOKUP(Table36[[#This Row],[Full Name]], [1]!all_people5[#Data], 53, 0)</f>
        <v>Peptis Jr</v>
      </c>
      <c r="C1028" s="8" t="s">
        <v>1164</v>
      </c>
      <c r="D1028" s="8" t="s">
        <v>1420</v>
      </c>
      <c r="E1028" s="8" t="s">
        <v>1421</v>
      </c>
      <c r="F1028" s="8" t="s">
        <v>64</v>
      </c>
      <c r="G1028" s="8"/>
      <c r="H1028" s="8"/>
      <c r="I1028" s="7"/>
      <c r="J1028" s="8" t="s">
        <v>103</v>
      </c>
      <c r="K1028" s="8" t="str">
        <f>VLOOKUP(Table36[[#This Row],[Works for Corrected Majority]],[1]!Table1[#Data],2,0)</f>
        <v>476549492</v>
      </c>
      <c r="L1028" s="8" t="s">
        <v>103</v>
      </c>
      <c r="M1028" s="7" t="str">
        <f>VLOOKUP(Table36[[#This Row],[Works for Group -OLD]], [1]!all_groups[#All], 2, 0)</f>
        <v>476549492</v>
      </c>
      <c r="N1028" s="6" t="s">
        <v>63</v>
      </c>
      <c r="O1028" s="6" t="s">
        <v>62</v>
      </c>
      <c r="P1028" s="6" t="s">
        <v>69</v>
      </c>
      <c r="Q1028" s="7"/>
      <c r="R1028" s="9" t="s">
        <v>10235</v>
      </c>
      <c r="S1028" s="9" t="s">
        <v>10231</v>
      </c>
      <c r="T1028" s="9" t="s">
        <v>8512</v>
      </c>
      <c r="U1028" s="9" t="s">
        <v>10232</v>
      </c>
      <c r="V1028" s="9" t="s">
        <v>8501</v>
      </c>
      <c r="W1028" s="4"/>
      <c r="AI1028" s="4"/>
      <c r="AJ1028" s="4"/>
      <c r="AK1028" s="4"/>
    </row>
    <row r="1029" spans="1:37" x14ac:dyDescent="0.2">
      <c r="A1029" s="6" t="s">
        <v>6602</v>
      </c>
      <c r="B1029" s="7" t="str">
        <f>VLOOKUP(Table36[[#This Row],[Full Name]], [1]!all_people5[#Data], 53, 0)</f>
        <v>Heller</v>
      </c>
      <c r="C1029" s="8" t="s">
        <v>3090</v>
      </c>
      <c r="D1029" s="8" t="s">
        <v>318</v>
      </c>
      <c r="E1029" s="8" t="s">
        <v>6603</v>
      </c>
      <c r="F1029" s="8" t="s">
        <v>64</v>
      </c>
      <c r="G1029" s="8"/>
      <c r="H1029" s="8"/>
      <c r="I1029" s="7"/>
      <c r="J1029" s="8" t="s">
        <v>103</v>
      </c>
      <c r="K1029" s="8" t="str">
        <f>VLOOKUP(Table36[[#This Row],[Works for Corrected Majority]],[1]!Table1[#Data],2,0)</f>
        <v>476549492</v>
      </c>
      <c r="L1029" s="8" t="s">
        <v>103</v>
      </c>
      <c r="M1029" s="7" t="str">
        <f>VLOOKUP(Table36[[#This Row],[Works for Group -OLD]], [1]!all_groups[#All], 2, 0)</f>
        <v>476549492</v>
      </c>
      <c r="N1029" s="6" t="s">
        <v>63</v>
      </c>
      <c r="O1029" s="6" t="s">
        <v>62</v>
      </c>
      <c r="P1029" s="6" t="s">
        <v>69</v>
      </c>
      <c r="Q1029" s="7"/>
      <c r="R1029" s="9" t="s">
        <v>10236</v>
      </c>
      <c r="S1029" s="9" t="s">
        <v>10231</v>
      </c>
      <c r="T1029" s="9" t="s">
        <v>8512</v>
      </c>
      <c r="U1029" s="9" t="s">
        <v>10234</v>
      </c>
      <c r="V1029" s="9" t="s">
        <v>8501</v>
      </c>
      <c r="W1029" s="4"/>
      <c r="AI1029" s="4"/>
      <c r="AJ1029" s="4"/>
      <c r="AK1029" s="4"/>
    </row>
    <row r="1030" spans="1:37" x14ac:dyDescent="0.2">
      <c r="A1030" s="6" t="s">
        <v>6569</v>
      </c>
      <c r="B1030" s="7" t="str">
        <f>VLOOKUP(Table36[[#This Row],[Full Name]], [1]!all_people5[#Data], 53, 0)</f>
        <v>Slagen</v>
      </c>
      <c r="C1030" s="8" t="s">
        <v>6570</v>
      </c>
      <c r="D1030" s="8" t="s">
        <v>6571</v>
      </c>
      <c r="E1030" s="8" t="s">
        <v>107</v>
      </c>
      <c r="F1030" s="8" t="s">
        <v>64</v>
      </c>
      <c r="G1030" s="8"/>
      <c r="H1030" s="8"/>
      <c r="I1030" s="7"/>
      <c r="J1030" s="8" t="s">
        <v>103</v>
      </c>
      <c r="K1030" s="8" t="str">
        <f>VLOOKUP(Table36[[#This Row],[Works for Corrected Majority]],[1]!Table1[#Data],2,0)</f>
        <v>476549492</v>
      </c>
      <c r="L1030" s="8" t="s">
        <v>103</v>
      </c>
      <c r="M1030" s="7" t="str">
        <f>VLOOKUP(Table36[[#This Row],[Works for Group -OLD]], [1]!all_groups[#All], 2, 0)</f>
        <v>476549492</v>
      </c>
      <c r="N1030" s="6" t="s">
        <v>63</v>
      </c>
      <c r="O1030" s="6" t="s">
        <v>62</v>
      </c>
      <c r="P1030" s="6" t="s">
        <v>69</v>
      </c>
      <c r="Q1030" s="7"/>
      <c r="R1030" s="9" t="s">
        <v>10237</v>
      </c>
      <c r="S1030" s="9" t="s">
        <v>10231</v>
      </c>
      <c r="T1030" s="9" t="s">
        <v>8512</v>
      </c>
      <c r="U1030" s="9" t="s">
        <v>10238</v>
      </c>
      <c r="V1030" s="9" t="s">
        <v>8501</v>
      </c>
      <c r="W1030" s="4"/>
      <c r="AI1030" s="4"/>
      <c r="AJ1030" s="4"/>
      <c r="AK1030" s="4"/>
    </row>
    <row r="1031" spans="1:37" x14ac:dyDescent="0.2">
      <c r="A1031" s="6" t="s">
        <v>104</v>
      </c>
      <c r="B1031" s="7" t="e">
        <f>VLOOKUP(Table36[[#This Row],[Full Name]], [1]!all_people5[#Data], 53, 0)</f>
        <v>#N/A</v>
      </c>
      <c r="C1031" s="8" t="s">
        <v>105</v>
      </c>
      <c r="D1031" s="8" t="s">
        <v>106</v>
      </c>
      <c r="E1031" s="8" t="s">
        <v>107</v>
      </c>
      <c r="F1031" s="8" t="s">
        <v>64</v>
      </c>
      <c r="G1031" s="8"/>
      <c r="H1031" s="8"/>
      <c r="I1031" s="7"/>
      <c r="J1031" s="8" t="s">
        <v>103</v>
      </c>
      <c r="K1031" s="8" t="str">
        <f>VLOOKUP(Table36[[#This Row],[Works for Corrected Majority]],[1]!Table1[#Data],2,0)</f>
        <v>476549492</v>
      </c>
      <c r="L1031" s="8" t="s">
        <v>103</v>
      </c>
      <c r="M1031" s="7" t="str">
        <f>VLOOKUP(Table36[[#This Row],[Works for Group -OLD]], [1]!all_groups[#All], 2, 0)</f>
        <v>476549492</v>
      </c>
      <c r="N1031" s="6" t="s">
        <v>63</v>
      </c>
      <c r="O1031" s="6" t="s">
        <v>62</v>
      </c>
      <c r="P1031" s="6" t="s">
        <v>69</v>
      </c>
      <c r="Q1031" s="7"/>
      <c r="R1031" s="9" t="s">
        <v>10239</v>
      </c>
      <c r="S1031" s="9" t="s">
        <v>10231</v>
      </c>
      <c r="T1031" s="9" t="s">
        <v>8512</v>
      </c>
      <c r="U1031" s="9" t="s">
        <v>10238</v>
      </c>
      <c r="V1031" s="9" t="s">
        <v>8501</v>
      </c>
      <c r="W1031" s="4"/>
      <c r="AI1031" s="4"/>
      <c r="AJ1031" s="4"/>
      <c r="AK1031" s="4"/>
    </row>
    <row r="1032" spans="1:37" x14ac:dyDescent="0.2">
      <c r="A1032" s="6" t="s">
        <v>6456</v>
      </c>
      <c r="B1032" s="7" t="str">
        <f>VLOOKUP(Table36[[#This Row],[Full Name]], [1]!all_people5[#Data], 53, 0)</f>
        <v>Hunt</v>
      </c>
      <c r="C1032" s="8" t="s">
        <v>6457</v>
      </c>
      <c r="D1032" s="8" t="s">
        <v>6458</v>
      </c>
      <c r="E1032" s="8" t="s">
        <v>6459</v>
      </c>
      <c r="F1032" s="8" t="s">
        <v>64</v>
      </c>
      <c r="G1032" s="8"/>
      <c r="H1032" s="8"/>
      <c r="I1032" s="7"/>
      <c r="J1032" s="8" t="s">
        <v>1479</v>
      </c>
      <c r="K1032" s="8" t="str">
        <f>VLOOKUP(Table36[[#This Row],[Works for Corrected Majority]],[1]!Table1[#Data],2,0)</f>
        <v>476549498</v>
      </c>
      <c r="L1032" s="8" t="s">
        <v>1479</v>
      </c>
      <c r="M1032" s="7" t="str">
        <f>VLOOKUP(Table36[[#This Row],[Works for Group -OLD]], [1]!all_groups[#All], 2, 0)</f>
        <v>476549498</v>
      </c>
      <c r="N1032" s="6" t="s">
        <v>63</v>
      </c>
      <c r="O1032" s="6" t="s">
        <v>62</v>
      </c>
      <c r="P1032" s="6" t="s">
        <v>69</v>
      </c>
      <c r="Q1032" s="7"/>
      <c r="R1032" s="9" t="s">
        <v>10240</v>
      </c>
      <c r="S1032" s="9" t="s">
        <v>10241</v>
      </c>
      <c r="T1032" s="9" t="s">
        <v>8512</v>
      </c>
      <c r="U1032" s="9" t="s">
        <v>10242</v>
      </c>
      <c r="V1032" s="9" t="s">
        <v>8501</v>
      </c>
      <c r="W1032" s="4"/>
      <c r="AI1032" s="4"/>
      <c r="AJ1032" s="4"/>
      <c r="AK1032" s="4"/>
    </row>
    <row r="1033" spans="1:37" x14ac:dyDescent="0.2">
      <c r="A1033" s="6" t="s">
        <v>6415</v>
      </c>
      <c r="B1033" s="7" t="str">
        <f>VLOOKUP(Table36[[#This Row],[Full Name]], [1]!all_people5[#Data], 53, 0)</f>
        <v>Gambacorta</v>
      </c>
      <c r="C1033" s="8" t="s">
        <v>2804</v>
      </c>
      <c r="D1033" s="8" t="s">
        <v>6416</v>
      </c>
      <c r="E1033" s="8" t="s">
        <v>2346</v>
      </c>
      <c r="F1033" s="8" t="s">
        <v>64</v>
      </c>
      <c r="G1033" s="8"/>
      <c r="H1033" s="8"/>
      <c r="I1033" s="7"/>
      <c r="J1033" s="8" t="s">
        <v>1479</v>
      </c>
      <c r="K1033" s="8" t="str">
        <f>VLOOKUP(Table36[[#This Row],[Works for Corrected Majority]],[1]!Table1[#Data],2,0)</f>
        <v>476549498</v>
      </c>
      <c r="L1033" s="8" t="s">
        <v>1479</v>
      </c>
      <c r="M1033" s="7" t="str">
        <f>VLOOKUP(Table36[[#This Row],[Works for Group -OLD]], [1]!all_groups[#All], 2, 0)</f>
        <v>476549498</v>
      </c>
      <c r="N1033" s="6" t="s">
        <v>63</v>
      </c>
      <c r="O1033" s="6" t="s">
        <v>62</v>
      </c>
      <c r="P1033" s="6" t="s">
        <v>69</v>
      </c>
      <c r="Q1033" s="7"/>
      <c r="R1033" s="9" t="s">
        <v>10243</v>
      </c>
      <c r="S1033" s="9" t="s">
        <v>10241</v>
      </c>
      <c r="T1033" s="9" t="s">
        <v>8512</v>
      </c>
      <c r="U1033" s="9" t="s">
        <v>8763</v>
      </c>
      <c r="V1033" s="9" t="s">
        <v>8501</v>
      </c>
      <c r="W1033" s="4"/>
      <c r="AI1033" s="4"/>
      <c r="AJ1033" s="4"/>
      <c r="AK1033" s="4"/>
    </row>
    <row r="1034" spans="1:37" x14ac:dyDescent="0.2">
      <c r="A1034" s="6" t="s">
        <v>1480</v>
      </c>
      <c r="B1034" s="7" t="str">
        <f>VLOOKUP(Table36[[#This Row],[Full Name]], [1]!all_people5[#Data], 53, 0)</f>
        <v>Claypool</v>
      </c>
      <c r="C1034" s="8" t="s">
        <v>1481</v>
      </c>
      <c r="D1034" s="8" t="s">
        <v>1482</v>
      </c>
      <c r="E1034" s="8" t="s">
        <v>135</v>
      </c>
      <c r="F1034" s="8" t="s">
        <v>64</v>
      </c>
      <c r="G1034" s="8"/>
      <c r="H1034" s="8"/>
      <c r="I1034" s="7"/>
      <c r="J1034" s="8" t="s">
        <v>1479</v>
      </c>
      <c r="K1034" s="8" t="str">
        <f>VLOOKUP(Table36[[#This Row],[Works for Corrected Majority]],[1]!Table1[#Data],2,0)</f>
        <v>476549498</v>
      </c>
      <c r="L1034" s="8" t="s">
        <v>1479</v>
      </c>
      <c r="M1034" s="7" t="str">
        <f>VLOOKUP(Table36[[#This Row],[Works for Group -OLD]], [1]!all_groups[#All], 2, 0)</f>
        <v>476549498</v>
      </c>
      <c r="N1034" s="6" t="s">
        <v>63</v>
      </c>
      <c r="O1034" s="6" t="s">
        <v>62</v>
      </c>
      <c r="P1034" s="6" t="s">
        <v>69</v>
      </c>
      <c r="Q1034" s="7"/>
      <c r="R1034" s="9" t="s">
        <v>10244</v>
      </c>
      <c r="S1034" s="9" t="s">
        <v>10241</v>
      </c>
      <c r="T1034" s="9" t="s">
        <v>8512</v>
      </c>
      <c r="U1034" s="9" t="s">
        <v>8625</v>
      </c>
      <c r="V1034" s="9" t="s">
        <v>8501</v>
      </c>
      <c r="W1034" s="4"/>
      <c r="AI1034" s="4"/>
      <c r="AJ1034" s="4"/>
      <c r="AK1034" s="4"/>
    </row>
    <row r="1035" spans="1:37" x14ac:dyDescent="0.2">
      <c r="A1035" s="6" t="s">
        <v>4894</v>
      </c>
      <c r="B1035" s="7" t="str">
        <f>VLOOKUP(Table36[[#This Row],[Full Name]], [1]!all_people5[#Data], 53, 0)</f>
        <v>Halter</v>
      </c>
      <c r="C1035" s="8" t="s">
        <v>4895</v>
      </c>
      <c r="D1035" s="8" t="s">
        <v>4896</v>
      </c>
      <c r="E1035" s="8" t="s">
        <v>4897</v>
      </c>
      <c r="F1035" s="8" t="s">
        <v>64</v>
      </c>
      <c r="G1035" s="8"/>
      <c r="H1035" s="8"/>
      <c r="I1035" s="7"/>
      <c r="J1035" s="8" t="s">
        <v>1479</v>
      </c>
      <c r="K1035" s="8" t="str">
        <f>VLOOKUP(Table36[[#This Row],[Works for Corrected Majority]],[1]!Table1[#Data],2,0)</f>
        <v>476549498</v>
      </c>
      <c r="L1035" s="8" t="s">
        <v>1479</v>
      </c>
      <c r="M1035" s="7" t="str">
        <f>VLOOKUP(Table36[[#This Row],[Works for Group -OLD]], [1]!all_groups[#All], 2, 0)</f>
        <v>476549498</v>
      </c>
      <c r="N1035" s="6" t="s">
        <v>63</v>
      </c>
      <c r="O1035" s="6" t="s">
        <v>62</v>
      </c>
      <c r="P1035" s="6" t="s">
        <v>69</v>
      </c>
      <c r="Q1035" s="7"/>
      <c r="R1035" s="9" t="s">
        <v>10245</v>
      </c>
      <c r="S1035" s="9" t="s">
        <v>10241</v>
      </c>
      <c r="T1035" s="9" t="s">
        <v>8512</v>
      </c>
      <c r="U1035" s="9" t="s">
        <v>10246</v>
      </c>
      <c r="V1035" s="9" t="s">
        <v>8501</v>
      </c>
      <c r="W1035" s="4"/>
      <c r="AI1035" s="4"/>
      <c r="AJ1035" s="4"/>
      <c r="AK1035" s="4"/>
    </row>
    <row r="1036" spans="1:37" x14ac:dyDescent="0.2">
      <c r="A1036" s="6" t="s">
        <v>7014</v>
      </c>
      <c r="B1036" s="7" t="str">
        <f>VLOOKUP(Table36[[#This Row],[Full Name]], [1]!all_people5[#Data], 53, 0)</f>
        <v>Fiore</v>
      </c>
      <c r="C1036" s="8" t="s">
        <v>7015</v>
      </c>
      <c r="D1036" s="8" t="s">
        <v>7016</v>
      </c>
      <c r="E1036" s="8" t="s">
        <v>6364</v>
      </c>
      <c r="F1036" s="8" t="s">
        <v>64</v>
      </c>
      <c r="G1036" s="8"/>
      <c r="H1036" s="8"/>
      <c r="I1036" s="7"/>
      <c r="J1036" s="8" t="s">
        <v>1479</v>
      </c>
      <c r="K1036" s="8" t="str">
        <f>VLOOKUP(Table36[[#This Row],[Works for Corrected Majority]],[1]!Table1[#Data],2,0)</f>
        <v>476549498</v>
      </c>
      <c r="L1036" s="8" t="s">
        <v>1479</v>
      </c>
      <c r="M1036" s="7" t="str">
        <f>VLOOKUP(Table36[[#This Row],[Works for Group -OLD]], [1]!all_groups[#All], 2, 0)</f>
        <v>476549498</v>
      </c>
      <c r="N1036" s="6" t="s">
        <v>63</v>
      </c>
      <c r="O1036" s="6" t="s">
        <v>62</v>
      </c>
      <c r="P1036" s="6" t="s">
        <v>69</v>
      </c>
      <c r="Q1036" s="7"/>
      <c r="R1036" s="9" t="s">
        <v>10247</v>
      </c>
      <c r="S1036" s="9" t="s">
        <v>10241</v>
      </c>
      <c r="T1036" s="9" t="s">
        <v>8512</v>
      </c>
      <c r="U1036" s="9" t="s">
        <v>10248</v>
      </c>
      <c r="V1036" s="9" t="s">
        <v>8501</v>
      </c>
      <c r="W1036" s="4"/>
      <c r="AI1036" s="4"/>
      <c r="AJ1036" s="4"/>
      <c r="AK1036" s="4"/>
    </row>
    <row r="1037" spans="1:37" x14ac:dyDescent="0.2">
      <c r="A1037" s="6" t="s">
        <v>6386</v>
      </c>
      <c r="B1037" s="7" t="str">
        <f>VLOOKUP(Table36[[#This Row],[Full Name]], [1]!all_people5[#Data], 53, 0)</f>
        <v>Silva</v>
      </c>
      <c r="C1037" s="8" t="s">
        <v>6387</v>
      </c>
      <c r="D1037" s="8" t="s">
        <v>6388</v>
      </c>
      <c r="E1037" s="8" t="s">
        <v>5232</v>
      </c>
      <c r="F1037" s="8" t="s">
        <v>64</v>
      </c>
      <c r="G1037" s="8"/>
      <c r="H1037" s="8"/>
      <c r="I1037" s="7"/>
      <c r="J1037" s="8" t="s">
        <v>1479</v>
      </c>
      <c r="K1037" s="8" t="str">
        <f>VLOOKUP(Table36[[#This Row],[Works for Corrected Majority]],[1]!Table1[#Data],2,0)</f>
        <v>476549498</v>
      </c>
      <c r="L1037" s="8" t="s">
        <v>1479</v>
      </c>
      <c r="M1037" s="7" t="str">
        <f>VLOOKUP(Table36[[#This Row],[Works for Group -OLD]], [1]!all_groups[#All], 2, 0)</f>
        <v>476549498</v>
      </c>
      <c r="N1037" s="6" t="s">
        <v>63</v>
      </c>
      <c r="O1037" s="6" t="s">
        <v>62</v>
      </c>
      <c r="P1037" s="6" t="s">
        <v>69</v>
      </c>
      <c r="Q1037" s="7"/>
      <c r="R1037" s="9" t="s">
        <v>10249</v>
      </c>
      <c r="S1037" s="9" t="s">
        <v>10241</v>
      </c>
      <c r="T1037" s="9" t="s">
        <v>8512</v>
      </c>
      <c r="U1037" s="9" t="s">
        <v>8789</v>
      </c>
      <c r="V1037" s="9" t="s">
        <v>8501</v>
      </c>
      <c r="W1037" s="4"/>
      <c r="AI1037" s="4"/>
      <c r="AJ1037" s="4"/>
      <c r="AK1037" s="4"/>
    </row>
    <row r="1038" spans="1:37" x14ac:dyDescent="0.2">
      <c r="A1038" s="6" t="s">
        <v>6377</v>
      </c>
      <c r="B1038" s="7" t="str">
        <f>VLOOKUP(Table36[[#This Row],[Full Name]], [1]!all_people5[#Data], 53, 0)</f>
        <v>Patnaude</v>
      </c>
      <c r="C1038" s="8" t="s">
        <v>6378</v>
      </c>
      <c r="D1038" s="8" t="s">
        <v>6379</v>
      </c>
      <c r="E1038" s="8" t="s">
        <v>6364</v>
      </c>
      <c r="F1038" s="8" t="s">
        <v>64</v>
      </c>
      <c r="G1038" s="8"/>
      <c r="H1038" s="8"/>
      <c r="I1038" s="7"/>
      <c r="J1038" s="8" t="s">
        <v>1479</v>
      </c>
      <c r="K1038" s="8" t="str">
        <f>VLOOKUP(Table36[[#This Row],[Works for Corrected Majority]],[1]!Table1[#Data],2,0)</f>
        <v>476549498</v>
      </c>
      <c r="L1038" s="8" t="s">
        <v>1479</v>
      </c>
      <c r="M1038" s="7" t="str">
        <f>VLOOKUP(Table36[[#This Row],[Works for Group -OLD]], [1]!all_groups[#All], 2, 0)</f>
        <v>476549498</v>
      </c>
      <c r="N1038" s="6" t="s">
        <v>63</v>
      </c>
      <c r="O1038" s="6" t="s">
        <v>62</v>
      </c>
      <c r="P1038" s="6" t="s">
        <v>69</v>
      </c>
      <c r="Q1038" s="7"/>
      <c r="R1038" s="9" t="s">
        <v>10250</v>
      </c>
      <c r="S1038" s="9" t="s">
        <v>10241</v>
      </c>
      <c r="T1038" s="9" t="s">
        <v>8512</v>
      </c>
      <c r="U1038" s="9" t="s">
        <v>10248</v>
      </c>
      <c r="V1038" s="9" t="s">
        <v>8501</v>
      </c>
      <c r="W1038" s="4"/>
      <c r="AI1038" s="4"/>
      <c r="AJ1038" s="4"/>
      <c r="AK1038" s="4"/>
    </row>
    <row r="1039" spans="1:37" x14ac:dyDescent="0.2">
      <c r="A1039" s="6" t="s">
        <v>6372</v>
      </c>
      <c r="B1039" s="7" t="str">
        <f>VLOOKUP(Table36[[#This Row],[Full Name]], [1]!all_people5[#Data], 53, 0)</f>
        <v>Rossman</v>
      </c>
      <c r="C1039" s="8" t="s">
        <v>6373</v>
      </c>
      <c r="D1039" s="8" t="s">
        <v>6374</v>
      </c>
      <c r="E1039" s="8" t="s">
        <v>3574</v>
      </c>
      <c r="F1039" s="8" t="s">
        <v>64</v>
      </c>
      <c r="G1039" s="8"/>
      <c r="H1039" s="8"/>
      <c r="I1039" s="7"/>
      <c r="J1039" s="8" t="s">
        <v>1479</v>
      </c>
      <c r="K1039" s="8" t="str">
        <f>VLOOKUP(Table36[[#This Row],[Works for Corrected Majority]],[1]!Table1[#Data],2,0)</f>
        <v>476549498</v>
      </c>
      <c r="L1039" s="8" t="s">
        <v>1479</v>
      </c>
      <c r="M1039" s="7" t="str">
        <f>VLOOKUP(Table36[[#This Row],[Works for Group -OLD]], [1]!all_groups[#All], 2, 0)</f>
        <v>476549498</v>
      </c>
      <c r="N1039" s="6" t="s">
        <v>63</v>
      </c>
      <c r="O1039" s="6" t="s">
        <v>62</v>
      </c>
      <c r="P1039" s="6" t="s">
        <v>69</v>
      </c>
      <c r="Q1039" s="7"/>
      <c r="R1039" s="9" t="s">
        <v>10251</v>
      </c>
      <c r="S1039" s="9" t="s">
        <v>10241</v>
      </c>
      <c r="T1039" s="9" t="s">
        <v>8512</v>
      </c>
      <c r="U1039" s="9" t="s">
        <v>9358</v>
      </c>
      <c r="V1039" s="9" t="s">
        <v>8501</v>
      </c>
      <c r="W1039" s="4"/>
      <c r="AI1039" s="4"/>
      <c r="AJ1039" s="4"/>
      <c r="AK1039" s="4"/>
    </row>
    <row r="1040" spans="1:37" x14ac:dyDescent="0.2">
      <c r="A1040" s="6" t="s">
        <v>6211</v>
      </c>
      <c r="B1040" s="7" t="str">
        <f>VLOOKUP(Table36[[#This Row],[Full Name]], [1]!all_people5[#Data], 53, 0)</f>
        <v>Gallagher</v>
      </c>
      <c r="C1040" s="8" t="s">
        <v>6212</v>
      </c>
      <c r="D1040" s="8" t="s">
        <v>6213</v>
      </c>
      <c r="E1040" s="8" t="s">
        <v>350</v>
      </c>
      <c r="F1040" s="8" t="s">
        <v>64</v>
      </c>
      <c r="G1040" s="8"/>
      <c r="H1040" s="8"/>
      <c r="I1040" s="7"/>
      <c r="J1040" s="8" t="s">
        <v>1479</v>
      </c>
      <c r="K1040" s="8" t="str">
        <f>VLOOKUP(Table36[[#This Row],[Works for Corrected Majority]],[1]!Table1[#Data],2,0)</f>
        <v>476549498</v>
      </c>
      <c r="L1040" s="8" t="s">
        <v>1479</v>
      </c>
      <c r="M1040" s="7" t="str">
        <f>VLOOKUP(Table36[[#This Row],[Works for Group -OLD]], [1]!all_groups[#All], 2, 0)</f>
        <v>476549498</v>
      </c>
      <c r="N1040" s="6" t="s">
        <v>63</v>
      </c>
      <c r="O1040" s="6" t="s">
        <v>62</v>
      </c>
      <c r="P1040" s="6" t="s">
        <v>69</v>
      </c>
      <c r="Q1040" s="7"/>
      <c r="R1040" s="9" t="s">
        <v>10252</v>
      </c>
      <c r="S1040" s="9" t="s">
        <v>10241</v>
      </c>
      <c r="T1040" s="9" t="s">
        <v>8512</v>
      </c>
      <c r="U1040" s="9" t="s">
        <v>8578</v>
      </c>
      <c r="V1040" s="9" t="s">
        <v>8501</v>
      </c>
      <c r="W1040" s="4"/>
      <c r="AI1040" s="4"/>
      <c r="AJ1040" s="4"/>
      <c r="AK1040" s="4"/>
    </row>
    <row r="1041" spans="1:37" x14ac:dyDescent="0.2">
      <c r="A1041" s="6" t="s">
        <v>6362</v>
      </c>
      <c r="B1041" s="7" t="str">
        <f>VLOOKUP(Table36[[#This Row],[Full Name]], [1]!all_people5[#Data], 53, 0)</f>
        <v>Mcauliffe</v>
      </c>
      <c r="C1041" s="8" t="s">
        <v>6363</v>
      </c>
      <c r="D1041" s="8" t="s">
        <v>2310</v>
      </c>
      <c r="E1041" s="8" t="s">
        <v>6364</v>
      </c>
      <c r="F1041" s="8" t="s">
        <v>64</v>
      </c>
      <c r="G1041" s="8"/>
      <c r="H1041" s="8"/>
      <c r="I1041" s="7"/>
      <c r="J1041" s="8" t="s">
        <v>1479</v>
      </c>
      <c r="K1041" s="8" t="str">
        <f>VLOOKUP(Table36[[#This Row],[Works for Corrected Majority]],[1]!Table1[#Data],2,0)</f>
        <v>476549498</v>
      </c>
      <c r="L1041" s="8" t="s">
        <v>1479</v>
      </c>
      <c r="M1041" s="7" t="str">
        <f>VLOOKUP(Table36[[#This Row],[Works for Group -OLD]], [1]!all_groups[#All], 2, 0)</f>
        <v>476549498</v>
      </c>
      <c r="N1041" s="6" t="s">
        <v>63</v>
      </c>
      <c r="O1041" s="6" t="s">
        <v>62</v>
      </c>
      <c r="P1041" s="6" t="s">
        <v>69</v>
      </c>
      <c r="Q1041" s="7"/>
      <c r="R1041" s="9" t="s">
        <v>10253</v>
      </c>
      <c r="S1041" s="9" t="s">
        <v>10241</v>
      </c>
      <c r="T1041" s="9" t="s">
        <v>8512</v>
      </c>
      <c r="U1041" s="9" t="s">
        <v>10248</v>
      </c>
      <c r="V1041" s="9" t="s">
        <v>8501</v>
      </c>
      <c r="W1041" s="4"/>
      <c r="AI1041" s="4"/>
      <c r="AJ1041" s="4"/>
      <c r="AK1041" s="4"/>
    </row>
    <row r="1042" spans="1:37" x14ac:dyDescent="0.2">
      <c r="A1042" s="6" t="s">
        <v>6357</v>
      </c>
      <c r="B1042" s="7" t="str">
        <f>VLOOKUP(Table36[[#This Row],[Full Name]], [1]!all_people5[#Data], 53, 0)</f>
        <v>Donato Jr</v>
      </c>
      <c r="C1042" s="8" t="s">
        <v>6358</v>
      </c>
      <c r="D1042" s="8" t="s">
        <v>6359</v>
      </c>
      <c r="E1042" s="8" t="s">
        <v>521</v>
      </c>
      <c r="F1042" s="8" t="s">
        <v>64</v>
      </c>
      <c r="G1042" s="8"/>
      <c r="H1042" s="8"/>
      <c r="I1042" s="7"/>
      <c r="J1042" s="8" t="s">
        <v>1479</v>
      </c>
      <c r="K1042" s="8" t="str">
        <f>VLOOKUP(Table36[[#This Row],[Works for Corrected Majority]],[1]!Table1[#Data],2,0)</f>
        <v>476549498</v>
      </c>
      <c r="L1042" s="8" t="s">
        <v>1479</v>
      </c>
      <c r="M1042" s="7" t="str">
        <f>VLOOKUP(Table36[[#This Row],[Works for Group -OLD]], [1]!all_groups[#All], 2, 0)</f>
        <v>476549498</v>
      </c>
      <c r="N1042" s="6" t="s">
        <v>63</v>
      </c>
      <c r="O1042" s="6" t="s">
        <v>62</v>
      </c>
      <c r="P1042" s="6" t="s">
        <v>69</v>
      </c>
      <c r="Q1042" s="7"/>
      <c r="R1042" s="9" t="s">
        <v>10254</v>
      </c>
      <c r="S1042" s="9" t="s">
        <v>10241</v>
      </c>
      <c r="T1042" s="9" t="s">
        <v>8512</v>
      </c>
      <c r="U1042" s="9" t="s">
        <v>8507</v>
      </c>
      <c r="V1042" s="9" t="s">
        <v>8501</v>
      </c>
      <c r="W1042" s="4"/>
      <c r="AI1042" s="4"/>
      <c r="AJ1042" s="4"/>
      <c r="AK1042" s="4"/>
    </row>
    <row r="1043" spans="1:37" x14ac:dyDescent="0.2">
      <c r="A1043" s="6" t="s">
        <v>6353</v>
      </c>
      <c r="B1043" s="7" t="str">
        <f>VLOOKUP(Table36[[#This Row],[Full Name]], [1]!all_people5[#Data], 53, 0)</f>
        <v>Turoski Jr</v>
      </c>
      <c r="C1043" s="8" t="s">
        <v>2832</v>
      </c>
      <c r="D1043" s="8" t="s">
        <v>2148</v>
      </c>
      <c r="E1043" s="8" t="s">
        <v>6354</v>
      </c>
      <c r="F1043" s="8" t="s">
        <v>64</v>
      </c>
      <c r="G1043" s="8"/>
      <c r="H1043" s="8"/>
      <c r="I1043" s="7"/>
      <c r="J1043" s="8" t="s">
        <v>1479</v>
      </c>
      <c r="K1043" s="8" t="str">
        <f>VLOOKUP(Table36[[#This Row],[Works for Corrected Majority]],[1]!Table1[#Data],2,0)</f>
        <v>476549498</v>
      </c>
      <c r="L1043" s="8" t="s">
        <v>1479</v>
      </c>
      <c r="M1043" s="7" t="str">
        <f>VLOOKUP(Table36[[#This Row],[Works for Group -OLD]], [1]!all_groups[#All], 2, 0)</f>
        <v>476549498</v>
      </c>
      <c r="N1043" s="6" t="s">
        <v>63</v>
      </c>
      <c r="O1043" s="6" t="s">
        <v>62</v>
      </c>
      <c r="P1043" s="6" t="s">
        <v>69</v>
      </c>
      <c r="Q1043" s="7"/>
      <c r="R1043" s="9" t="s">
        <v>10255</v>
      </c>
      <c r="S1043" s="9" t="s">
        <v>10241</v>
      </c>
      <c r="T1043" s="9" t="s">
        <v>8512</v>
      </c>
      <c r="U1043" s="9" t="s">
        <v>10256</v>
      </c>
      <c r="V1043" s="9" t="s">
        <v>8501</v>
      </c>
      <c r="W1043" s="4"/>
      <c r="AI1043" s="4"/>
      <c r="AJ1043" s="4"/>
      <c r="AK1043" s="4"/>
    </row>
    <row r="1044" spans="1:37" x14ac:dyDescent="0.2">
      <c r="A1044" s="6" t="s">
        <v>4846</v>
      </c>
      <c r="B1044" s="7" t="str">
        <f>VLOOKUP(Table36[[#This Row],[Full Name]], [1]!all_people5[#Data], 53, 0)</f>
        <v>Lucas</v>
      </c>
      <c r="C1044" s="8" t="s">
        <v>4847</v>
      </c>
      <c r="D1044" s="8" t="s">
        <v>4848</v>
      </c>
      <c r="E1044" s="8" t="s">
        <v>350</v>
      </c>
      <c r="F1044" s="8" t="s">
        <v>64</v>
      </c>
      <c r="G1044" s="8"/>
      <c r="H1044" s="8"/>
      <c r="I1044" s="7"/>
      <c r="J1044" s="8" t="s">
        <v>4845</v>
      </c>
      <c r="K1044" s="8" t="str">
        <f>VLOOKUP(Table36[[#This Row],[Works for Corrected Majority]],[1]!Table1[#Data],2,0)</f>
        <v>476549499</v>
      </c>
      <c r="L1044" s="8" t="s">
        <v>4845</v>
      </c>
      <c r="M1044" s="7" t="str">
        <f>VLOOKUP(Table36[[#This Row],[Works for Group -OLD]], [1]!all_groups[#All], 2, 0)</f>
        <v>476549499</v>
      </c>
      <c r="N1044" s="6" t="s">
        <v>63</v>
      </c>
      <c r="O1044" s="6" t="s">
        <v>62</v>
      </c>
      <c r="P1044" s="6" t="s">
        <v>69</v>
      </c>
      <c r="Q1044" s="7"/>
      <c r="R1044" s="9" t="s">
        <v>10257</v>
      </c>
      <c r="S1044" s="9" t="s">
        <v>10258</v>
      </c>
      <c r="T1044" s="9" t="s">
        <v>8512</v>
      </c>
      <c r="U1044" s="9" t="s">
        <v>8578</v>
      </c>
      <c r="V1044" s="9" t="s">
        <v>8501</v>
      </c>
      <c r="W1044" s="4"/>
      <c r="AI1044" s="4"/>
      <c r="AJ1044" s="4"/>
      <c r="AK1044" s="4"/>
    </row>
    <row r="1045" spans="1:37" x14ac:dyDescent="0.2">
      <c r="A1045" s="6" t="s">
        <v>6344</v>
      </c>
      <c r="B1045" s="7" t="str">
        <f>VLOOKUP(Table36[[#This Row],[Full Name]], [1]!all_people5[#Data], 53, 0)</f>
        <v>Parrella</v>
      </c>
      <c r="C1045" s="8" t="s">
        <v>1835</v>
      </c>
      <c r="D1045" s="8" t="s">
        <v>6345</v>
      </c>
      <c r="E1045" s="8" t="s">
        <v>6346</v>
      </c>
      <c r="F1045" s="8" t="s">
        <v>64</v>
      </c>
      <c r="G1045" s="8"/>
      <c r="H1045" s="8"/>
      <c r="I1045" s="7"/>
      <c r="J1045" s="8" t="s">
        <v>4845</v>
      </c>
      <c r="K1045" s="8" t="str">
        <f>VLOOKUP(Table36[[#This Row],[Works for Corrected Majority]],[1]!Table1[#Data],2,0)</f>
        <v>476549499</v>
      </c>
      <c r="L1045" s="8" t="s">
        <v>4845</v>
      </c>
      <c r="M1045" s="7" t="str">
        <f>VLOOKUP(Table36[[#This Row],[Works for Group -OLD]], [1]!all_groups[#All], 2, 0)</f>
        <v>476549499</v>
      </c>
      <c r="N1045" s="6" t="s">
        <v>63</v>
      </c>
      <c r="O1045" s="6" t="s">
        <v>62</v>
      </c>
      <c r="P1045" s="6" t="s">
        <v>69</v>
      </c>
      <c r="Q1045" s="7"/>
      <c r="R1045" s="9" t="s">
        <v>10259</v>
      </c>
      <c r="S1045" s="9" t="s">
        <v>10258</v>
      </c>
      <c r="T1045" s="9" t="s">
        <v>8512</v>
      </c>
      <c r="U1045" s="9" t="s">
        <v>10260</v>
      </c>
      <c r="V1045" s="9" t="s">
        <v>8501</v>
      </c>
      <c r="W1045" s="4"/>
      <c r="AI1045" s="4"/>
      <c r="AJ1045" s="4"/>
      <c r="AK1045" s="4"/>
    </row>
    <row r="1046" spans="1:37" x14ac:dyDescent="0.2">
      <c r="A1046" s="6" t="s">
        <v>6320</v>
      </c>
      <c r="B1046" s="7" t="str">
        <f>VLOOKUP(Table36[[#This Row],[Full Name]], [1]!all_people5[#Data], 53, 0)</f>
        <v>Esposito</v>
      </c>
      <c r="C1046" s="8" t="s">
        <v>6321</v>
      </c>
      <c r="D1046" s="8" t="s">
        <v>4493</v>
      </c>
      <c r="E1046" s="8" t="s">
        <v>6322</v>
      </c>
      <c r="F1046" s="8" t="s">
        <v>64</v>
      </c>
      <c r="G1046" s="8"/>
      <c r="H1046" s="8"/>
      <c r="I1046" s="7"/>
      <c r="J1046" s="8" t="s">
        <v>96</v>
      </c>
      <c r="K1046" s="8" t="str">
        <f>VLOOKUP(Table36[[#This Row],[Works for Corrected Majority]],[1]!Table1[#Data],2,0)</f>
        <v>476549502</v>
      </c>
      <c r="L1046" s="8" t="s">
        <v>96</v>
      </c>
      <c r="M1046" s="7" t="str">
        <f>VLOOKUP(Table36[[#This Row],[Works for Group -OLD]], [1]!all_groups[#All], 2, 0)</f>
        <v>476549502</v>
      </c>
      <c r="N1046" s="6" t="s">
        <v>63</v>
      </c>
      <c r="O1046" s="6" t="s">
        <v>62</v>
      </c>
      <c r="P1046" s="6" t="s">
        <v>69</v>
      </c>
      <c r="Q1046" s="7"/>
      <c r="R1046" s="9" t="s">
        <v>10261</v>
      </c>
      <c r="S1046" s="9" t="s">
        <v>10262</v>
      </c>
      <c r="T1046" s="9" t="s">
        <v>8512</v>
      </c>
      <c r="U1046" s="9" t="s">
        <v>10263</v>
      </c>
      <c r="V1046" s="9" t="s">
        <v>8501</v>
      </c>
      <c r="W1046" s="4"/>
      <c r="AI1046" s="4"/>
      <c r="AJ1046" s="4"/>
      <c r="AK1046" s="4"/>
    </row>
    <row r="1047" spans="1:37" x14ac:dyDescent="0.2">
      <c r="A1047" s="6" t="s">
        <v>6207</v>
      </c>
      <c r="B1047" s="7" t="str">
        <f>VLOOKUP(Table36[[#This Row],[Full Name]], [1]!all_people5[#Data], 53, 0)</f>
        <v>Davi</v>
      </c>
      <c r="C1047" s="8" t="s">
        <v>1793</v>
      </c>
      <c r="D1047" s="8" t="s">
        <v>6208</v>
      </c>
      <c r="E1047" s="8" t="s">
        <v>5992</v>
      </c>
      <c r="F1047" s="8" t="s">
        <v>64</v>
      </c>
      <c r="G1047" s="8"/>
      <c r="H1047" s="8"/>
      <c r="I1047" s="7"/>
      <c r="J1047" s="8" t="s">
        <v>96</v>
      </c>
      <c r="K1047" s="8" t="str">
        <f>VLOOKUP(Table36[[#This Row],[Works for Corrected Majority]],[1]!Table1[#Data],2,0)</f>
        <v>476549502</v>
      </c>
      <c r="L1047" s="8" t="s">
        <v>96</v>
      </c>
      <c r="M1047" s="7" t="str">
        <f>VLOOKUP(Table36[[#This Row],[Works for Group -OLD]], [1]!all_groups[#All], 2, 0)</f>
        <v>476549502</v>
      </c>
      <c r="N1047" s="6" t="s">
        <v>63</v>
      </c>
      <c r="O1047" s="6" t="s">
        <v>62</v>
      </c>
      <c r="P1047" s="6" t="s">
        <v>69</v>
      </c>
      <c r="Q1047" s="7"/>
      <c r="R1047" s="9" t="s">
        <v>10264</v>
      </c>
      <c r="S1047" s="9" t="s">
        <v>10262</v>
      </c>
      <c r="T1047" s="9" t="s">
        <v>8512</v>
      </c>
      <c r="U1047" s="9" t="s">
        <v>10265</v>
      </c>
      <c r="V1047" s="9" t="s">
        <v>8501</v>
      </c>
      <c r="W1047" s="4"/>
      <c r="AI1047" s="4"/>
      <c r="AJ1047" s="4"/>
      <c r="AK1047" s="4"/>
    </row>
    <row r="1048" spans="1:37" x14ac:dyDescent="0.2">
      <c r="A1048" s="6" t="s">
        <v>2169</v>
      </c>
      <c r="B1048" s="7" t="str">
        <f>VLOOKUP(Table36[[#This Row],[Full Name]], [1]!all_people5[#Data], 53, 0)</f>
        <v>Shankland</v>
      </c>
      <c r="C1048" s="8" t="s">
        <v>2170</v>
      </c>
      <c r="D1048" s="8" t="s">
        <v>2171</v>
      </c>
      <c r="E1048" s="8" t="s">
        <v>2172</v>
      </c>
      <c r="F1048" s="8" t="s">
        <v>64</v>
      </c>
      <c r="G1048" s="8"/>
      <c r="H1048" s="8"/>
      <c r="I1048" s="7"/>
      <c r="J1048" s="8" t="s">
        <v>96</v>
      </c>
      <c r="K1048" s="8" t="str">
        <f>VLOOKUP(Table36[[#This Row],[Works for Corrected Majority]],[1]!Table1[#Data],2,0)</f>
        <v>476549502</v>
      </c>
      <c r="L1048" s="8" t="s">
        <v>96</v>
      </c>
      <c r="M1048" s="7" t="str">
        <f>VLOOKUP(Table36[[#This Row],[Works for Group -OLD]], [1]!all_groups[#All], 2, 0)</f>
        <v>476549502</v>
      </c>
      <c r="N1048" s="6" t="s">
        <v>63</v>
      </c>
      <c r="O1048" s="6" t="s">
        <v>62</v>
      </c>
      <c r="P1048" s="6" t="s">
        <v>69</v>
      </c>
      <c r="Q1048" s="7"/>
      <c r="R1048" s="9" t="s">
        <v>10266</v>
      </c>
      <c r="S1048" s="9" t="s">
        <v>10262</v>
      </c>
      <c r="T1048" s="9" t="s">
        <v>8512</v>
      </c>
      <c r="U1048" s="9" t="s">
        <v>10267</v>
      </c>
      <c r="V1048" s="9" t="s">
        <v>8501</v>
      </c>
      <c r="W1048" s="4"/>
      <c r="AI1048" s="4"/>
      <c r="AJ1048" s="4"/>
      <c r="AK1048" s="4"/>
    </row>
    <row r="1049" spans="1:37" x14ac:dyDescent="0.2">
      <c r="A1049" s="6" t="s">
        <v>6191</v>
      </c>
      <c r="B1049" s="7" t="str">
        <f>VLOOKUP(Table36[[#This Row],[Full Name]], [1]!all_people5[#Data], 53, 0)</f>
        <v>Decrescenzo</v>
      </c>
      <c r="C1049" s="8" t="s">
        <v>2114</v>
      </c>
      <c r="D1049" s="8" t="s">
        <v>6192</v>
      </c>
      <c r="E1049" s="8" t="s">
        <v>6193</v>
      </c>
      <c r="F1049" s="8" t="s">
        <v>64</v>
      </c>
      <c r="G1049" s="8"/>
      <c r="H1049" s="8"/>
      <c r="I1049" s="7"/>
      <c r="J1049" s="8" t="s">
        <v>96</v>
      </c>
      <c r="K1049" s="8" t="str">
        <f>VLOOKUP(Table36[[#This Row],[Works for Corrected Majority]],[1]!Table1[#Data],2,0)</f>
        <v>476549502</v>
      </c>
      <c r="L1049" s="8" t="s">
        <v>96</v>
      </c>
      <c r="M1049" s="7" t="str">
        <f>VLOOKUP(Table36[[#This Row],[Works for Group -OLD]], [1]!all_groups[#All], 2, 0)</f>
        <v>476549502</v>
      </c>
      <c r="N1049" s="6" t="s">
        <v>63</v>
      </c>
      <c r="O1049" s="6" t="s">
        <v>62</v>
      </c>
      <c r="P1049" s="6" t="s">
        <v>69</v>
      </c>
      <c r="Q1049" s="7"/>
      <c r="R1049" s="9" t="s">
        <v>10268</v>
      </c>
      <c r="S1049" s="9" t="s">
        <v>10262</v>
      </c>
      <c r="T1049" s="9" t="s">
        <v>8512</v>
      </c>
      <c r="U1049" s="9" t="s">
        <v>10269</v>
      </c>
      <c r="V1049" s="9" t="s">
        <v>8501</v>
      </c>
      <c r="W1049" s="4"/>
      <c r="AI1049" s="4"/>
      <c r="AJ1049" s="4"/>
      <c r="AK1049" s="4"/>
    </row>
    <row r="1050" spans="1:37" x14ac:dyDescent="0.2">
      <c r="A1050" s="6" t="s">
        <v>2175</v>
      </c>
      <c r="B1050" s="7" t="str">
        <f>VLOOKUP(Table36[[#This Row],[Full Name]], [1]!all_people5[#Data], 53, 0)</f>
        <v>Boone</v>
      </c>
      <c r="C1050" s="8" t="s">
        <v>2176</v>
      </c>
      <c r="D1050" s="8" t="s">
        <v>2177</v>
      </c>
      <c r="E1050" s="8" t="s">
        <v>2172</v>
      </c>
      <c r="F1050" s="8" t="s">
        <v>64</v>
      </c>
      <c r="G1050" s="8"/>
      <c r="H1050" s="8"/>
      <c r="I1050" s="7"/>
      <c r="J1050" s="8" t="s">
        <v>96</v>
      </c>
      <c r="K1050" s="8" t="str">
        <f>VLOOKUP(Table36[[#This Row],[Works for Corrected Majority]],[1]!Table1[#Data],2,0)</f>
        <v>476549502</v>
      </c>
      <c r="L1050" s="8" t="s">
        <v>96</v>
      </c>
      <c r="M1050" s="7" t="str">
        <f>VLOOKUP(Table36[[#This Row],[Works for Group -OLD]], [1]!all_groups[#All], 2, 0)</f>
        <v>476549502</v>
      </c>
      <c r="N1050" s="6" t="s">
        <v>63</v>
      </c>
      <c r="O1050" s="6" t="s">
        <v>62</v>
      </c>
      <c r="P1050" s="6" t="s">
        <v>69</v>
      </c>
      <c r="Q1050" s="7"/>
      <c r="R1050" s="9" t="s">
        <v>10270</v>
      </c>
      <c r="S1050" s="9" t="s">
        <v>10262</v>
      </c>
      <c r="T1050" s="9" t="s">
        <v>8512</v>
      </c>
      <c r="U1050" s="9" t="s">
        <v>10267</v>
      </c>
      <c r="V1050" s="9" t="s">
        <v>8501</v>
      </c>
      <c r="W1050" s="4"/>
      <c r="AI1050" s="4"/>
      <c r="AJ1050" s="4"/>
      <c r="AK1050" s="4"/>
    </row>
    <row r="1051" spans="1:37" x14ac:dyDescent="0.2">
      <c r="A1051" s="6" t="s">
        <v>6113</v>
      </c>
      <c r="B1051" s="7" t="str">
        <f>VLOOKUP(Table36[[#This Row],[Full Name]], [1]!all_people5[#Data], 53, 0)</f>
        <v>Bell</v>
      </c>
      <c r="C1051" s="8" t="s">
        <v>227</v>
      </c>
      <c r="D1051" s="8" t="s">
        <v>5381</v>
      </c>
      <c r="E1051" s="8" t="s">
        <v>6114</v>
      </c>
      <c r="F1051" s="8" t="s">
        <v>64</v>
      </c>
      <c r="G1051" s="8"/>
      <c r="H1051" s="8"/>
      <c r="I1051" s="7"/>
      <c r="J1051" s="8" t="s">
        <v>96</v>
      </c>
      <c r="K1051" s="8" t="str">
        <f>VLOOKUP(Table36[[#This Row],[Works for Corrected Majority]],[1]!Table1[#Data],2,0)</f>
        <v>476549502</v>
      </c>
      <c r="L1051" s="8" t="s">
        <v>96</v>
      </c>
      <c r="M1051" s="7" t="str">
        <f>VLOOKUP(Table36[[#This Row],[Works for Group -OLD]], [1]!all_groups[#All], 2, 0)</f>
        <v>476549502</v>
      </c>
      <c r="N1051" s="6" t="s">
        <v>63</v>
      </c>
      <c r="O1051" s="6" t="s">
        <v>62</v>
      </c>
      <c r="P1051" s="6" t="s">
        <v>69</v>
      </c>
      <c r="Q1051" s="7"/>
      <c r="R1051" s="9" t="s">
        <v>10271</v>
      </c>
      <c r="S1051" s="9" t="s">
        <v>10262</v>
      </c>
      <c r="T1051" s="9" t="s">
        <v>8512</v>
      </c>
      <c r="U1051" s="9" t="s">
        <v>10272</v>
      </c>
      <c r="V1051" s="9" t="s">
        <v>8501</v>
      </c>
      <c r="W1051" s="4"/>
      <c r="AI1051" s="4"/>
      <c r="AJ1051" s="4"/>
      <c r="AK1051" s="4"/>
    </row>
    <row r="1052" spans="1:37" x14ac:dyDescent="0.2">
      <c r="A1052" s="6" t="s">
        <v>6096</v>
      </c>
      <c r="B1052" s="7" t="str">
        <f>VLOOKUP(Table36[[#This Row],[Full Name]], [1]!all_people5[#Data], 53, 0)</f>
        <v>Biernacki</v>
      </c>
      <c r="C1052" s="8" t="s">
        <v>6097</v>
      </c>
      <c r="D1052" s="8" t="s">
        <v>6098</v>
      </c>
      <c r="E1052" s="8" t="s">
        <v>6099</v>
      </c>
      <c r="F1052" s="8" t="s">
        <v>64</v>
      </c>
      <c r="G1052" s="8"/>
      <c r="H1052" s="8"/>
      <c r="I1052" s="7"/>
      <c r="J1052" s="8" t="s">
        <v>96</v>
      </c>
      <c r="K1052" s="8" t="str">
        <f>VLOOKUP(Table36[[#This Row],[Works for Corrected Majority]],[1]!Table1[#Data],2,0)</f>
        <v>476549502</v>
      </c>
      <c r="L1052" s="8" t="s">
        <v>96</v>
      </c>
      <c r="M1052" s="7" t="str">
        <f>VLOOKUP(Table36[[#This Row],[Works for Group -OLD]], [1]!all_groups[#All], 2, 0)</f>
        <v>476549502</v>
      </c>
      <c r="N1052" s="6" t="s">
        <v>63</v>
      </c>
      <c r="O1052" s="6" t="s">
        <v>62</v>
      </c>
      <c r="P1052" s="6" t="s">
        <v>69</v>
      </c>
      <c r="Q1052" s="7"/>
      <c r="R1052" s="9" t="s">
        <v>10273</v>
      </c>
      <c r="S1052" s="9" t="s">
        <v>10262</v>
      </c>
      <c r="T1052" s="9" t="s">
        <v>8512</v>
      </c>
      <c r="U1052" s="9" t="s">
        <v>10274</v>
      </c>
      <c r="V1052" s="9" t="s">
        <v>8501</v>
      </c>
      <c r="W1052" s="4"/>
      <c r="AI1052" s="4"/>
      <c r="AJ1052" s="4"/>
      <c r="AK1052" s="4"/>
    </row>
    <row r="1053" spans="1:37" x14ac:dyDescent="0.2">
      <c r="A1053" s="6" t="s">
        <v>3808</v>
      </c>
      <c r="B1053" s="7" t="str">
        <f>VLOOKUP(Table36[[#This Row],[Full Name]], [1]!all_people5[#Data], 53, 0)</f>
        <v>Wilson</v>
      </c>
      <c r="C1053" s="8" t="s">
        <v>3809</v>
      </c>
      <c r="D1053" s="8" t="s">
        <v>3810</v>
      </c>
      <c r="E1053" s="8" t="s">
        <v>3811</v>
      </c>
      <c r="F1053" s="8" t="s">
        <v>64</v>
      </c>
      <c r="G1053" s="8"/>
      <c r="H1053" s="8"/>
      <c r="I1053" s="7"/>
      <c r="J1053" s="8" t="s">
        <v>96</v>
      </c>
      <c r="K1053" s="8" t="str">
        <f>VLOOKUP(Table36[[#This Row],[Works for Corrected Majority]],[1]!Table1[#Data],2,0)</f>
        <v>476549502</v>
      </c>
      <c r="L1053" s="8" t="s">
        <v>96</v>
      </c>
      <c r="M1053" s="7" t="str">
        <f>VLOOKUP(Table36[[#This Row],[Works for Group -OLD]], [1]!all_groups[#All], 2, 0)</f>
        <v>476549502</v>
      </c>
      <c r="N1053" s="6" t="s">
        <v>63</v>
      </c>
      <c r="O1053" s="6" t="s">
        <v>62</v>
      </c>
      <c r="P1053" s="6" t="s">
        <v>69</v>
      </c>
      <c r="Q1053" s="7"/>
      <c r="R1053" s="9" t="s">
        <v>10275</v>
      </c>
      <c r="S1053" s="9" t="s">
        <v>10262</v>
      </c>
      <c r="T1053" s="9" t="s">
        <v>8512</v>
      </c>
      <c r="U1053" s="9" t="s">
        <v>10276</v>
      </c>
      <c r="V1053" s="9" t="s">
        <v>8501</v>
      </c>
      <c r="W1053" s="4"/>
      <c r="AI1053" s="4"/>
      <c r="AJ1053" s="4"/>
      <c r="AK1053" s="4"/>
    </row>
    <row r="1054" spans="1:37" x14ac:dyDescent="0.2">
      <c r="A1054" s="6" t="s">
        <v>5989</v>
      </c>
      <c r="B1054" s="7" t="str">
        <f>VLOOKUP(Table36[[#This Row],[Full Name]], [1]!all_people5[#Data], 53, 0)</f>
        <v>Sierzega</v>
      </c>
      <c r="C1054" s="8" t="s">
        <v>5990</v>
      </c>
      <c r="D1054" s="8" t="s">
        <v>5991</v>
      </c>
      <c r="E1054" s="8" t="s">
        <v>5992</v>
      </c>
      <c r="F1054" s="8" t="s">
        <v>64</v>
      </c>
      <c r="G1054" s="8"/>
      <c r="H1054" s="8"/>
      <c r="I1054" s="7"/>
      <c r="J1054" s="8" t="s">
        <v>96</v>
      </c>
      <c r="K1054" s="8" t="str">
        <f>VLOOKUP(Table36[[#This Row],[Works for Corrected Majority]],[1]!Table1[#Data],2,0)</f>
        <v>476549502</v>
      </c>
      <c r="L1054" s="8" t="s">
        <v>96</v>
      </c>
      <c r="M1054" s="7" t="str">
        <f>VLOOKUP(Table36[[#This Row],[Works for Group -OLD]], [1]!all_groups[#All], 2, 0)</f>
        <v>476549502</v>
      </c>
      <c r="N1054" s="6" t="s">
        <v>63</v>
      </c>
      <c r="O1054" s="6" t="s">
        <v>62</v>
      </c>
      <c r="P1054" s="6" t="s">
        <v>69</v>
      </c>
      <c r="Q1054" s="7"/>
      <c r="R1054" s="9" t="s">
        <v>10277</v>
      </c>
      <c r="S1054" s="9" t="s">
        <v>10262</v>
      </c>
      <c r="T1054" s="9" t="s">
        <v>8512</v>
      </c>
      <c r="U1054" s="9" t="s">
        <v>10265</v>
      </c>
      <c r="V1054" s="9" t="s">
        <v>8501</v>
      </c>
      <c r="W1054" s="4"/>
      <c r="AI1054" s="4"/>
      <c r="AJ1054" s="4"/>
      <c r="AK1054" s="4"/>
    </row>
    <row r="1055" spans="1:37" x14ac:dyDescent="0.2">
      <c r="A1055" s="6" t="s">
        <v>5970</v>
      </c>
      <c r="B1055" s="7" t="str">
        <f>VLOOKUP(Table36[[#This Row],[Full Name]], [1]!all_people5[#Data], 53, 0)</f>
        <v>Peterson</v>
      </c>
      <c r="C1055" s="8" t="s">
        <v>5971</v>
      </c>
      <c r="D1055" s="8" t="s">
        <v>3906</v>
      </c>
      <c r="E1055" s="8" t="s">
        <v>1845</v>
      </c>
      <c r="F1055" s="8" t="s">
        <v>64</v>
      </c>
      <c r="G1055" s="8"/>
      <c r="H1055" s="8"/>
      <c r="I1055" s="7"/>
      <c r="J1055" s="8" t="s">
        <v>96</v>
      </c>
      <c r="K1055" s="8" t="str">
        <f>VLOOKUP(Table36[[#This Row],[Works for Corrected Majority]],[1]!Table1[#Data],2,0)</f>
        <v>476549502</v>
      </c>
      <c r="L1055" s="8" t="s">
        <v>96</v>
      </c>
      <c r="M1055" s="7" t="str">
        <f>VLOOKUP(Table36[[#This Row],[Works for Group -OLD]], [1]!all_groups[#All], 2, 0)</f>
        <v>476549502</v>
      </c>
      <c r="N1055" s="6" t="s">
        <v>63</v>
      </c>
      <c r="O1055" s="6" t="s">
        <v>62</v>
      </c>
      <c r="P1055" s="6" t="s">
        <v>69</v>
      </c>
      <c r="Q1055" s="7"/>
      <c r="R1055" s="9" t="s">
        <v>10278</v>
      </c>
      <c r="S1055" s="9" t="s">
        <v>10262</v>
      </c>
      <c r="T1055" s="9" t="s">
        <v>8512</v>
      </c>
      <c r="U1055" s="9" t="s">
        <v>8726</v>
      </c>
      <c r="V1055" s="9" t="s">
        <v>8501</v>
      </c>
      <c r="W1055" s="4"/>
      <c r="AI1055" s="4"/>
      <c r="AJ1055" s="4"/>
      <c r="AK1055" s="4"/>
    </row>
    <row r="1056" spans="1:37" x14ac:dyDescent="0.2">
      <c r="A1056" s="6" t="s">
        <v>5865</v>
      </c>
      <c r="B1056" s="7" t="str">
        <f>VLOOKUP(Table36[[#This Row],[Full Name]], [1]!all_people5[#Data], 53, 0)</f>
        <v>Moore</v>
      </c>
      <c r="C1056" s="8" t="s">
        <v>5866</v>
      </c>
      <c r="D1056" s="8" t="s">
        <v>4168</v>
      </c>
      <c r="E1056" s="8" t="s">
        <v>5867</v>
      </c>
      <c r="F1056" s="8" t="s">
        <v>64</v>
      </c>
      <c r="G1056" s="8"/>
      <c r="H1056" s="8"/>
      <c r="I1056" s="7"/>
      <c r="J1056" s="8" t="s">
        <v>96</v>
      </c>
      <c r="K1056" s="8" t="str">
        <f>VLOOKUP(Table36[[#This Row],[Works for Corrected Majority]],[1]!Table1[#Data],2,0)</f>
        <v>476549502</v>
      </c>
      <c r="L1056" s="8" t="s">
        <v>96</v>
      </c>
      <c r="M1056" s="7" t="str">
        <f>VLOOKUP(Table36[[#This Row],[Works for Group -OLD]], [1]!all_groups[#All], 2, 0)</f>
        <v>476549502</v>
      </c>
      <c r="N1056" s="6" t="s">
        <v>63</v>
      </c>
      <c r="O1056" s="6" t="s">
        <v>62</v>
      </c>
      <c r="P1056" s="6" t="s">
        <v>69</v>
      </c>
      <c r="Q1056" s="7"/>
      <c r="R1056" s="9" t="s">
        <v>10279</v>
      </c>
      <c r="S1056" s="9" t="s">
        <v>10262</v>
      </c>
      <c r="T1056" s="9" t="s">
        <v>8512</v>
      </c>
      <c r="U1056" s="9" t="s">
        <v>10280</v>
      </c>
      <c r="V1056" s="9" t="s">
        <v>8501</v>
      </c>
      <c r="W1056" s="4"/>
      <c r="AI1056" s="4"/>
      <c r="AJ1056" s="4"/>
      <c r="AK1056" s="4"/>
    </row>
    <row r="1057" spans="1:37" x14ac:dyDescent="0.2">
      <c r="A1057" s="6" t="s">
        <v>5833</v>
      </c>
      <c r="B1057" s="7" t="str">
        <f>VLOOKUP(Table36[[#This Row],[Full Name]], [1]!all_people5[#Data], 53, 0)</f>
        <v>Clouse</v>
      </c>
      <c r="C1057" s="8" t="s">
        <v>5834</v>
      </c>
      <c r="D1057" s="8" t="s">
        <v>5835</v>
      </c>
      <c r="E1057" s="8" t="s">
        <v>5836</v>
      </c>
      <c r="F1057" s="8" t="s">
        <v>64</v>
      </c>
      <c r="G1057" s="8"/>
      <c r="H1057" s="8"/>
      <c r="I1057" s="7"/>
      <c r="J1057" s="8" t="s">
        <v>96</v>
      </c>
      <c r="K1057" s="8" t="str">
        <f>VLOOKUP(Table36[[#This Row],[Works for Corrected Majority]],[1]!Table1[#Data],2,0)</f>
        <v>476549502</v>
      </c>
      <c r="L1057" s="8" t="s">
        <v>96</v>
      </c>
      <c r="M1057" s="7" t="str">
        <f>VLOOKUP(Table36[[#This Row],[Works for Group -OLD]], [1]!all_groups[#All], 2, 0)</f>
        <v>476549502</v>
      </c>
      <c r="N1057" s="6" t="s">
        <v>63</v>
      </c>
      <c r="O1057" s="6" t="s">
        <v>62</v>
      </c>
      <c r="P1057" s="6" t="s">
        <v>69</v>
      </c>
      <c r="Q1057" s="7"/>
      <c r="R1057" s="9" t="s">
        <v>10281</v>
      </c>
      <c r="S1057" s="9" t="s">
        <v>10262</v>
      </c>
      <c r="T1057" s="9" t="s">
        <v>8512</v>
      </c>
      <c r="U1057" s="9" t="s">
        <v>10282</v>
      </c>
      <c r="V1057" s="9" t="s">
        <v>8501</v>
      </c>
      <c r="W1057" s="4"/>
      <c r="AI1057" s="4"/>
      <c r="AJ1057" s="4"/>
      <c r="AK1057" s="4"/>
    </row>
    <row r="1058" spans="1:37" x14ac:dyDescent="0.2">
      <c r="A1058" s="6" t="s">
        <v>3814</v>
      </c>
      <c r="B1058" s="7" t="str">
        <f>VLOOKUP(Table36[[#This Row],[Full Name]], [1]!all_people5[#Data], 53, 0)</f>
        <v>Miniotis</v>
      </c>
      <c r="C1058" s="8" t="s">
        <v>1491</v>
      </c>
      <c r="D1058" s="8" t="s">
        <v>3815</v>
      </c>
      <c r="E1058" s="8" t="s">
        <v>2172</v>
      </c>
      <c r="F1058" s="8" t="s">
        <v>64</v>
      </c>
      <c r="G1058" s="8"/>
      <c r="H1058" s="8"/>
      <c r="I1058" s="7"/>
      <c r="J1058" s="8" t="s">
        <v>96</v>
      </c>
      <c r="K1058" s="8" t="str">
        <f>VLOOKUP(Table36[[#This Row],[Works for Corrected Majority]],[1]!Table1[#Data],2,0)</f>
        <v>476549502</v>
      </c>
      <c r="L1058" s="8" t="s">
        <v>96</v>
      </c>
      <c r="M1058" s="7" t="str">
        <f>VLOOKUP(Table36[[#This Row],[Works for Group -OLD]], [1]!all_groups[#All], 2, 0)</f>
        <v>476549502</v>
      </c>
      <c r="N1058" s="6" t="s">
        <v>63</v>
      </c>
      <c r="O1058" s="6" t="s">
        <v>62</v>
      </c>
      <c r="P1058" s="6" t="s">
        <v>69</v>
      </c>
      <c r="Q1058" s="7"/>
      <c r="R1058" s="9" t="s">
        <v>10283</v>
      </c>
      <c r="S1058" s="9" t="s">
        <v>10262</v>
      </c>
      <c r="T1058" s="9" t="s">
        <v>8512</v>
      </c>
      <c r="U1058" s="9" t="s">
        <v>10267</v>
      </c>
      <c r="V1058" s="9" t="s">
        <v>8501</v>
      </c>
      <c r="W1058" s="4"/>
      <c r="AI1058" s="4"/>
      <c r="AJ1058" s="4"/>
      <c r="AK1058" s="4"/>
    </row>
    <row r="1059" spans="1:37" x14ac:dyDescent="0.2">
      <c r="A1059" s="6" t="s">
        <v>5823</v>
      </c>
      <c r="B1059" s="7" t="str">
        <f>VLOOKUP(Table36[[#This Row],[Full Name]], [1]!all_people5[#Data], 53, 0)</f>
        <v>Bombard</v>
      </c>
      <c r="C1059" s="8" t="s">
        <v>5824</v>
      </c>
      <c r="D1059" s="8" t="s">
        <v>5825</v>
      </c>
      <c r="E1059" s="8" t="s">
        <v>5826</v>
      </c>
      <c r="F1059" s="8" t="s">
        <v>64</v>
      </c>
      <c r="G1059" s="8"/>
      <c r="H1059" s="8"/>
      <c r="I1059" s="7"/>
      <c r="J1059" s="8" t="s">
        <v>96</v>
      </c>
      <c r="K1059" s="8" t="str">
        <f>VLOOKUP(Table36[[#This Row],[Works for Corrected Majority]],[1]!Table1[#Data],2,0)</f>
        <v>476549502</v>
      </c>
      <c r="L1059" s="8" t="s">
        <v>96</v>
      </c>
      <c r="M1059" s="7" t="str">
        <f>VLOOKUP(Table36[[#This Row],[Works for Group -OLD]], [1]!all_groups[#All], 2, 0)</f>
        <v>476549502</v>
      </c>
      <c r="N1059" s="6" t="s">
        <v>63</v>
      </c>
      <c r="O1059" s="6" t="s">
        <v>62</v>
      </c>
      <c r="P1059" s="6" t="s">
        <v>69</v>
      </c>
      <c r="Q1059" s="7"/>
      <c r="R1059" s="9" t="s">
        <v>10284</v>
      </c>
      <c r="S1059" s="9" t="s">
        <v>10262</v>
      </c>
      <c r="T1059" s="9" t="s">
        <v>8512</v>
      </c>
      <c r="U1059" s="9" t="s">
        <v>10285</v>
      </c>
      <c r="V1059" s="9" t="s">
        <v>8501</v>
      </c>
      <c r="W1059" s="4"/>
      <c r="AI1059" s="4"/>
      <c r="AJ1059" s="4"/>
      <c r="AK1059" s="4"/>
    </row>
    <row r="1060" spans="1:37" x14ac:dyDescent="0.2">
      <c r="A1060" s="6" t="s">
        <v>5804</v>
      </c>
      <c r="B1060" s="7" t="str">
        <f>VLOOKUP(Table36[[#This Row],[Full Name]], [1]!all_people5[#Data], 53, 0)</f>
        <v>Grimaldi</v>
      </c>
      <c r="C1060" s="8" t="s">
        <v>5805</v>
      </c>
      <c r="D1060" s="8" t="s">
        <v>5806</v>
      </c>
      <c r="E1060" s="8" t="s">
        <v>2172</v>
      </c>
      <c r="F1060" s="8" t="s">
        <v>64</v>
      </c>
      <c r="G1060" s="8"/>
      <c r="H1060" s="8"/>
      <c r="I1060" s="7"/>
      <c r="J1060" s="8" t="s">
        <v>96</v>
      </c>
      <c r="K1060" s="8" t="str">
        <f>VLOOKUP(Table36[[#This Row],[Works for Corrected Majority]],[1]!Table1[#Data],2,0)</f>
        <v>476549502</v>
      </c>
      <c r="L1060" s="8" t="s">
        <v>96</v>
      </c>
      <c r="M1060" s="7" t="str">
        <f>VLOOKUP(Table36[[#This Row],[Works for Group -OLD]], [1]!all_groups[#All], 2, 0)</f>
        <v>476549502</v>
      </c>
      <c r="N1060" s="6" t="s">
        <v>63</v>
      </c>
      <c r="O1060" s="6" t="s">
        <v>62</v>
      </c>
      <c r="P1060" s="6" t="s">
        <v>69</v>
      </c>
      <c r="Q1060" s="7"/>
      <c r="R1060" s="9" t="s">
        <v>10286</v>
      </c>
      <c r="S1060" s="9" t="s">
        <v>10262</v>
      </c>
      <c r="T1060" s="9" t="s">
        <v>8512</v>
      </c>
      <c r="U1060" s="9" t="s">
        <v>10267</v>
      </c>
      <c r="V1060" s="9" t="s">
        <v>8501</v>
      </c>
      <c r="W1060" s="4"/>
      <c r="AI1060" s="4"/>
      <c r="AJ1060" s="4"/>
      <c r="AK1060" s="4"/>
    </row>
    <row r="1061" spans="1:37" x14ac:dyDescent="0.2">
      <c r="A1061" s="6" t="s">
        <v>5784</v>
      </c>
      <c r="B1061" s="7" t="str">
        <f>VLOOKUP(Table36[[#This Row],[Full Name]], [1]!all_people5[#Data], 53, 0)</f>
        <v>Blair</v>
      </c>
      <c r="C1061" s="8" t="s">
        <v>5785</v>
      </c>
      <c r="D1061" s="8" t="s">
        <v>5786</v>
      </c>
      <c r="E1061" s="8" t="s">
        <v>5787</v>
      </c>
      <c r="F1061" s="8" t="s">
        <v>64</v>
      </c>
      <c r="G1061" s="8"/>
      <c r="H1061" s="8"/>
      <c r="I1061" s="7"/>
      <c r="J1061" s="8" t="s">
        <v>96</v>
      </c>
      <c r="K1061" s="8" t="str">
        <f>VLOOKUP(Table36[[#This Row],[Works for Corrected Majority]],[1]!Table1[#Data],2,0)</f>
        <v>476549502</v>
      </c>
      <c r="L1061" s="8" t="s">
        <v>96</v>
      </c>
      <c r="M1061" s="7" t="str">
        <f>VLOOKUP(Table36[[#This Row],[Works for Group -OLD]], [1]!all_groups[#All], 2, 0)</f>
        <v>476549502</v>
      </c>
      <c r="N1061" s="6" t="s">
        <v>63</v>
      </c>
      <c r="O1061" s="6" t="s">
        <v>62</v>
      </c>
      <c r="P1061" s="6" t="s">
        <v>69</v>
      </c>
      <c r="Q1061" s="7"/>
      <c r="R1061" s="9" t="s">
        <v>10287</v>
      </c>
      <c r="S1061" s="9" t="s">
        <v>10262</v>
      </c>
      <c r="T1061" s="9" t="s">
        <v>8509</v>
      </c>
      <c r="U1061" s="9" t="s">
        <v>10288</v>
      </c>
      <c r="V1061" s="9" t="s">
        <v>8501</v>
      </c>
      <c r="W1061" s="4"/>
      <c r="AI1061" s="4"/>
      <c r="AJ1061" s="4"/>
      <c r="AK1061" s="4"/>
    </row>
    <row r="1062" spans="1:37" x14ac:dyDescent="0.2">
      <c r="A1062" s="6" t="s">
        <v>5765</v>
      </c>
      <c r="B1062" s="7" t="str">
        <f>VLOOKUP(Table36[[#This Row],[Full Name]], [1]!all_people5[#Data], 53, 0)</f>
        <v>Walsh</v>
      </c>
      <c r="C1062" s="8" t="s">
        <v>3990</v>
      </c>
      <c r="D1062" s="8" t="s">
        <v>5766</v>
      </c>
      <c r="E1062" s="8" t="s">
        <v>5767</v>
      </c>
      <c r="F1062" s="8" t="s">
        <v>64</v>
      </c>
      <c r="G1062" s="8"/>
      <c r="H1062" s="8"/>
      <c r="I1062" s="7"/>
      <c r="J1062" s="8" t="s">
        <v>96</v>
      </c>
      <c r="K1062" s="8" t="str">
        <f>VLOOKUP(Table36[[#This Row],[Works for Corrected Majority]],[1]!Table1[#Data],2,0)</f>
        <v>476549502</v>
      </c>
      <c r="L1062" s="8" t="s">
        <v>96</v>
      </c>
      <c r="M1062" s="7" t="str">
        <f>VLOOKUP(Table36[[#This Row],[Works for Group -OLD]], [1]!all_groups[#All], 2, 0)</f>
        <v>476549502</v>
      </c>
      <c r="N1062" s="6" t="s">
        <v>63</v>
      </c>
      <c r="O1062" s="6" t="s">
        <v>62</v>
      </c>
      <c r="P1062" s="6" t="s">
        <v>69</v>
      </c>
      <c r="Q1062" s="7"/>
      <c r="R1062" s="9" t="s">
        <v>10289</v>
      </c>
      <c r="S1062" s="9" t="s">
        <v>10262</v>
      </c>
      <c r="T1062" s="9" t="s">
        <v>8512</v>
      </c>
      <c r="U1062" s="9" t="s">
        <v>10290</v>
      </c>
      <c r="V1062" s="9" t="s">
        <v>8501</v>
      </c>
      <c r="W1062" s="4"/>
      <c r="AI1062" s="4"/>
      <c r="AJ1062" s="4"/>
      <c r="AK1062" s="4"/>
    </row>
    <row r="1063" spans="1:37" x14ac:dyDescent="0.2">
      <c r="A1063" s="6" t="s">
        <v>97</v>
      </c>
      <c r="B1063" s="7" t="e">
        <f>VLOOKUP(Table36[[#This Row],[Full Name]], [1]!all_people5[#Data], 53, 0)</f>
        <v>#N/A</v>
      </c>
      <c r="C1063" s="8" t="s">
        <v>98</v>
      </c>
      <c r="D1063" s="8" t="s">
        <v>99</v>
      </c>
      <c r="E1063" s="8" t="s">
        <v>100</v>
      </c>
      <c r="F1063" s="8" t="s">
        <v>64</v>
      </c>
      <c r="G1063" s="8"/>
      <c r="H1063" s="8"/>
      <c r="I1063" s="7"/>
      <c r="J1063" s="8" t="s">
        <v>96</v>
      </c>
      <c r="K1063" s="8" t="str">
        <f>VLOOKUP(Table36[[#This Row],[Works for Corrected Majority]],[1]!Table1[#Data],2,0)</f>
        <v>476549502</v>
      </c>
      <c r="L1063" s="8" t="s">
        <v>96</v>
      </c>
      <c r="M1063" s="7" t="str">
        <f>VLOOKUP(Table36[[#This Row],[Works for Group -OLD]], [1]!all_groups[#All], 2, 0)</f>
        <v>476549502</v>
      </c>
      <c r="N1063" s="6" t="s">
        <v>63</v>
      </c>
      <c r="O1063" s="6" t="s">
        <v>62</v>
      </c>
      <c r="P1063" s="6" t="s">
        <v>69</v>
      </c>
      <c r="Q1063" s="7"/>
      <c r="R1063" s="9" t="s">
        <v>10291</v>
      </c>
      <c r="S1063" s="9" t="s">
        <v>10262</v>
      </c>
      <c r="T1063" s="9" t="s">
        <v>8512</v>
      </c>
      <c r="U1063" s="9" t="s">
        <v>10292</v>
      </c>
      <c r="V1063" s="9" t="s">
        <v>8501</v>
      </c>
      <c r="W1063" s="4"/>
      <c r="AI1063" s="4"/>
      <c r="AJ1063" s="4"/>
      <c r="AK1063" s="4"/>
    </row>
    <row r="1064" spans="1:37" x14ac:dyDescent="0.2">
      <c r="A1064" s="6" t="s">
        <v>4763</v>
      </c>
      <c r="B1064" s="7" t="str">
        <f>VLOOKUP(Table36[[#This Row],[Full Name]], [1]!all_people5[#Data], 53, 0)</f>
        <v>Buder</v>
      </c>
      <c r="C1064" s="8" t="s">
        <v>4764</v>
      </c>
      <c r="D1064" s="8" t="s">
        <v>4765</v>
      </c>
      <c r="E1064" s="8" t="s">
        <v>2410</v>
      </c>
      <c r="F1064" s="8" t="s">
        <v>408</v>
      </c>
      <c r="G1064" s="8" t="s">
        <v>526</v>
      </c>
      <c r="H1064" s="8" t="s">
        <v>10293</v>
      </c>
      <c r="I1064" s="7" t="str">
        <f>VLOOKUP(Table36[[#This Row],[Reports to Person]], [1]!all_people[#All], 2, 0)</f>
        <v>476542617</v>
      </c>
      <c r="J1064" s="8" t="s">
        <v>10294</v>
      </c>
      <c r="K1064" s="8" t="str">
        <f>VLOOKUP(Table36[[#This Row],[Works for Corrected Majority]],[1]!Table1[#Data],2,0)</f>
        <v>558449220</v>
      </c>
      <c r="L1064" s="8" t="s">
        <v>10294</v>
      </c>
      <c r="M1064" s="7" t="str">
        <f>VLOOKUP(Table36[[#This Row],[Works for Group -OLD]], [1]!all_groups[#All], 2, 0)</f>
        <v>558449220</v>
      </c>
      <c r="N1064" s="6" t="s">
        <v>63</v>
      </c>
      <c r="O1064" s="6" t="s">
        <v>62</v>
      </c>
      <c r="P1064" s="6" t="s">
        <v>69</v>
      </c>
      <c r="Q1064" s="7"/>
      <c r="R1064" s="9" t="s">
        <v>10295</v>
      </c>
      <c r="S1064" s="9" t="s">
        <v>10296</v>
      </c>
      <c r="T1064" s="9" t="s">
        <v>10297</v>
      </c>
      <c r="U1064" s="9" t="s">
        <v>9289</v>
      </c>
      <c r="V1064" s="9" t="s">
        <v>8501</v>
      </c>
      <c r="W1064" s="4"/>
      <c r="AI1064" s="4"/>
      <c r="AJ1064" s="4"/>
      <c r="AK1064" s="4"/>
    </row>
    <row r="1065" spans="1:37" x14ac:dyDescent="0.2">
      <c r="A1065" s="6" t="s">
        <v>1538</v>
      </c>
      <c r="B1065" s="7" t="str">
        <f>VLOOKUP(Table36[[#This Row],[Full Name]], [1]!all_people5[#Data], 53, 0)</f>
        <v>Peters</v>
      </c>
      <c r="C1065" s="8" t="s">
        <v>1539</v>
      </c>
      <c r="D1065" s="8" t="s">
        <v>1540</v>
      </c>
      <c r="E1065" s="8" t="s">
        <v>698</v>
      </c>
      <c r="F1065" s="8" t="s">
        <v>408</v>
      </c>
      <c r="G1065" s="8" t="s">
        <v>526</v>
      </c>
      <c r="H1065" s="8" t="s">
        <v>10293</v>
      </c>
      <c r="I1065" s="7" t="str">
        <f>VLOOKUP(Table36[[#This Row],[Reports to Person]], [1]!all_people[#All], 2, 0)</f>
        <v>476542617</v>
      </c>
      <c r="J1065" s="8" t="s">
        <v>10294</v>
      </c>
      <c r="K1065" s="8" t="str">
        <f>VLOOKUP(Table36[[#This Row],[Works for Corrected Majority]],[1]!Table1[#Data],2,0)</f>
        <v>558449220</v>
      </c>
      <c r="L1065" s="8" t="s">
        <v>10294</v>
      </c>
      <c r="M1065" s="7" t="str">
        <f>VLOOKUP(Table36[[#This Row],[Works for Group -OLD]], [1]!all_groups[#All], 2, 0)</f>
        <v>558449220</v>
      </c>
      <c r="N1065" s="6" t="s">
        <v>63</v>
      </c>
      <c r="O1065" s="6" t="s">
        <v>62</v>
      </c>
      <c r="P1065" s="6" t="s">
        <v>69</v>
      </c>
      <c r="Q1065" s="7"/>
      <c r="R1065" s="9" t="s">
        <v>10298</v>
      </c>
      <c r="S1065" s="9" t="s">
        <v>10296</v>
      </c>
      <c r="T1065" s="9" t="s">
        <v>10297</v>
      </c>
      <c r="U1065" s="9" t="s">
        <v>8538</v>
      </c>
      <c r="V1065" s="9" t="s">
        <v>8501</v>
      </c>
      <c r="W1065" s="4"/>
      <c r="AI1065" s="4"/>
      <c r="AJ1065" s="4"/>
      <c r="AK1065" s="4"/>
    </row>
    <row r="1066" spans="1:37" x14ac:dyDescent="0.2">
      <c r="A1066" s="6" t="s">
        <v>2414</v>
      </c>
      <c r="B1066" s="7" t="str">
        <f>VLOOKUP(Table36[[#This Row],[Full Name]], [1]!all_people5[#Data], 53, 0)</f>
        <v>Ulaj</v>
      </c>
      <c r="C1066" s="8" t="s">
        <v>2415</v>
      </c>
      <c r="D1066" s="8" t="s">
        <v>2416</v>
      </c>
      <c r="E1066" s="8" t="s">
        <v>624</v>
      </c>
      <c r="F1066" s="8" t="s">
        <v>408</v>
      </c>
      <c r="G1066" s="8" t="s">
        <v>526</v>
      </c>
      <c r="H1066" s="8" t="s">
        <v>10293</v>
      </c>
      <c r="I1066" s="7" t="str">
        <f>VLOOKUP(Table36[[#This Row],[Reports to Person]], [1]!all_people[#All], 2, 0)</f>
        <v>476542617</v>
      </c>
      <c r="J1066" s="8" t="s">
        <v>10294</v>
      </c>
      <c r="K1066" s="8" t="str">
        <f>VLOOKUP(Table36[[#This Row],[Works for Corrected Majority]],[1]!Table1[#Data],2,0)</f>
        <v>558449220</v>
      </c>
      <c r="L1066" s="8" t="s">
        <v>10294</v>
      </c>
      <c r="M1066" s="7" t="str">
        <f>VLOOKUP(Table36[[#This Row],[Works for Group -OLD]], [1]!all_groups[#All], 2, 0)</f>
        <v>558449220</v>
      </c>
      <c r="N1066" s="6" t="s">
        <v>63</v>
      </c>
      <c r="O1066" s="6" t="s">
        <v>62</v>
      </c>
      <c r="P1066" s="6" t="s">
        <v>69</v>
      </c>
      <c r="Q1066" s="7"/>
      <c r="R1066" s="9" t="s">
        <v>10299</v>
      </c>
      <c r="S1066" s="9" t="s">
        <v>10296</v>
      </c>
      <c r="T1066" s="9" t="s">
        <v>10297</v>
      </c>
      <c r="U1066" s="9" t="s">
        <v>8606</v>
      </c>
      <c r="V1066" s="9" t="s">
        <v>8501</v>
      </c>
      <c r="W1066" s="4"/>
      <c r="AI1066" s="4"/>
      <c r="AJ1066" s="4"/>
      <c r="AK1066" s="4"/>
    </row>
    <row r="1067" spans="1:37" x14ac:dyDescent="0.2">
      <c r="A1067" s="6" t="s">
        <v>7091</v>
      </c>
      <c r="B1067" s="7" t="str">
        <f>VLOOKUP(Table36[[#This Row],[Full Name]], [1]!all_people5[#Data], 53, 0)</f>
        <v>Branca</v>
      </c>
      <c r="C1067" s="8" t="s">
        <v>7092</v>
      </c>
      <c r="D1067" s="8" t="s">
        <v>7093</v>
      </c>
      <c r="E1067" s="8" t="s">
        <v>434</v>
      </c>
      <c r="F1067" s="8" t="s">
        <v>408</v>
      </c>
      <c r="G1067" s="8" t="s">
        <v>526</v>
      </c>
      <c r="H1067" s="8" t="s">
        <v>10293</v>
      </c>
      <c r="I1067" s="7" t="str">
        <f>VLOOKUP(Table36[[#This Row],[Reports to Person]], [1]!all_people[#All], 2, 0)</f>
        <v>476542617</v>
      </c>
      <c r="J1067" s="8" t="s">
        <v>10294</v>
      </c>
      <c r="K1067" s="8" t="str">
        <f>VLOOKUP(Table36[[#This Row],[Works for Corrected Majority]],[1]!Table1[#Data],2,0)</f>
        <v>558449220</v>
      </c>
      <c r="L1067" s="8" t="s">
        <v>10294</v>
      </c>
      <c r="M1067" s="7" t="str">
        <f>VLOOKUP(Table36[[#This Row],[Works for Group -OLD]], [1]!all_groups[#All], 2, 0)</f>
        <v>558449220</v>
      </c>
      <c r="N1067" s="6" t="s">
        <v>63</v>
      </c>
      <c r="O1067" s="6" t="s">
        <v>62</v>
      </c>
      <c r="P1067" s="6" t="s">
        <v>69</v>
      </c>
      <c r="Q1067" s="7"/>
      <c r="R1067" s="9" t="s">
        <v>10300</v>
      </c>
      <c r="S1067" s="9" t="s">
        <v>10296</v>
      </c>
      <c r="T1067" s="9" t="s">
        <v>10297</v>
      </c>
      <c r="U1067" s="9" t="s">
        <v>8515</v>
      </c>
      <c r="V1067" s="9" t="s">
        <v>8501</v>
      </c>
      <c r="W1067" s="4"/>
      <c r="AI1067" s="4"/>
      <c r="AJ1067" s="4"/>
      <c r="AK1067" s="4"/>
    </row>
    <row r="1068" spans="1:37" x14ac:dyDescent="0.2">
      <c r="A1068" s="6" t="s">
        <v>7071</v>
      </c>
      <c r="B1068" s="7" t="str">
        <f>VLOOKUP(Table36[[#This Row],[Full Name]], [1]!all_people5[#Data], 53, 0)</f>
        <v>Pettograsso</v>
      </c>
      <c r="C1068" s="8" t="s">
        <v>7072</v>
      </c>
      <c r="D1068" s="8" t="s">
        <v>7073</v>
      </c>
      <c r="E1068" s="8" t="s">
        <v>3527</v>
      </c>
      <c r="F1068" s="8" t="s">
        <v>408</v>
      </c>
      <c r="G1068" s="8" t="s">
        <v>407</v>
      </c>
      <c r="H1068" s="8" t="s">
        <v>10293</v>
      </c>
      <c r="I1068" s="7" t="str">
        <f>VLOOKUP(Table36[[#This Row],[Reports to Person]], [1]!all_people[#All], 2, 0)</f>
        <v>476542617</v>
      </c>
      <c r="J1068" s="8" t="s">
        <v>10294</v>
      </c>
      <c r="K1068" s="8" t="str">
        <f>VLOOKUP(Table36[[#This Row],[Works for Corrected Majority]],[1]!Table1[#Data],2,0)</f>
        <v>558449220</v>
      </c>
      <c r="L1068" s="8" t="s">
        <v>10294</v>
      </c>
      <c r="M1068" s="7" t="str">
        <f>VLOOKUP(Table36[[#This Row],[Works for Group -OLD]], [1]!all_groups[#All], 2, 0)</f>
        <v>558449220</v>
      </c>
      <c r="N1068" s="6" t="s">
        <v>63</v>
      </c>
      <c r="O1068" s="6" t="s">
        <v>62</v>
      </c>
      <c r="P1068" s="6" t="s">
        <v>69</v>
      </c>
      <c r="Q1068" s="7"/>
      <c r="R1068" s="9" t="s">
        <v>10301</v>
      </c>
      <c r="S1068" s="9" t="s">
        <v>10296</v>
      </c>
      <c r="T1068" s="9" t="s">
        <v>8512</v>
      </c>
      <c r="U1068" s="9" t="s">
        <v>9327</v>
      </c>
      <c r="V1068" s="9" t="s">
        <v>8501</v>
      </c>
      <c r="W1068" s="4"/>
      <c r="AI1068" s="4"/>
      <c r="AJ1068" s="4"/>
      <c r="AK1068" s="4"/>
    </row>
    <row r="1069" spans="1:37" x14ac:dyDescent="0.2">
      <c r="A1069" s="6" t="s">
        <v>2130</v>
      </c>
      <c r="B1069" s="7" t="str">
        <f>VLOOKUP(Table36[[#This Row],[Full Name]], [1]!all_people5[#Data], 53, 0)</f>
        <v>Casey</v>
      </c>
      <c r="C1069" s="8" t="s">
        <v>2131</v>
      </c>
      <c r="D1069" s="8" t="s">
        <v>2132</v>
      </c>
      <c r="E1069" s="8" t="s">
        <v>599</v>
      </c>
      <c r="F1069" s="8" t="s">
        <v>408</v>
      </c>
      <c r="G1069" s="8" t="s">
        <v>526</v>
      </c>
      <c r="H1069" s="8" t="s">
        <v>10293</v>
      </c>
      <c r="I1069" s="7" t="str">
        <f>VLOOKUP(Table36[[#This Row],[Reports to Person]], [1]!all_people[#All], 2, 0)</f>
        <v>476542617</v>
      </c>
      <c r="J1069" s="8" t="s">
        <v>10294</v>
      </c>
      <c r="K1069" s="8" t="str">
        <f>VLOOKUP(Table36[[#This Row],[Works for Corrected Majority]],[1]!Table1[#Data],2,0)</f>
        <v>558449220</v>
      </c>
      <c r="L1069" s="8" t="s">
        <v>10294</v>
      </c>
      <c r="M1069" s="7" t="str">
        <f>VLOOKUP(Table36[[#This Row],[Works for Group -OLD]], [1]!all_groups[#All], 2, 0)</f>
        <v>558449220</v>
      </c>
      <c r="N1069" s="6" t="s">
        <v>63</v>
      </c>
      <c r="O1069" s="6" t="s">
        <v>62</v>
      </c>
      <c r="P1069" s="6" t="s">
        <v>69</v>
      </c>
      <c r="Q1069" s="7"/>
      <c r="R1069" s="9" t="s">
        <v>10302</v>
      </c>
      <c r="S1069" s="9" t="s">
        <v>10296</v>
      </c>
      <c r="T1069" s="9" t="s">
        <v>10297</v>
      </c>
      <c r="U1069" s="9" t="s">
        <v>8621</v>
      </c>
      <c r="V1069" s="9" t="s">
        <v>8501</v>
      </c>
      <c r="W1069" s="4"/>
      <c r="AI1069" s="4"/>
      <c r="AJ1069" s="4"/>
      <c r="AK1069" s="4"/>
    </row>
    <row r="1070" spans="1:37" x14ac:dyDescent="0.2">
      <c r="A1070" s="6" t="s">
        <v>4585</v>
      </c>
      <c r="B1070" s="7" t="str">
        <f>VLOOKUP(Table36[[#This Row],[Full Name]], [1]!all_people5[#Data], 53, 0)</f>
        <v>Estroff</v>
      </c>
      <c r="C1070" s="8" t="s">
        <v>4586</v>
      </c>
      <c r="D1070" s="8" t="s">
        <v>4587</v>
      </c>
      <c r="E1070" s="8" t="s">
        <v>426</v>
      </c>
      <c r="F1070" s="8" t="s">
        <v>408</v>
      </c>
      <c r="G1070" s="8" t="s">
        <v>526</v>
      </c>
      <c r="H1070" s="8" t="s">
        <v>10293</v>
      </c>
      <c r="I1070" s="7" t="str">
        <f>VLOOKUP(Table36[[#This Row],[Reports to Person]], [1]!all_people[#All], 2, 0)</f>
        <v>476542617</v>
      </c>
      <c r="J1070" s="8" t="s">
        <v>10294</v>
      </c>
      <c r="K1070" s="8" t="str">
        <f>VLOOKUP(Table36[[#This Row],[Works for Corrected Majority]],[1]!Table1[#Data],2,0)</f>
        <v>558449220</v>
      </c>
      <c r="L1070" s="8" t="s">
        <v>10294</v>
      </c>
      <c r="M1070" s="7" t="str">
        <f>VLOOKUP(Table36[[#This Row],[Works for Group -OLD]], [1]!all_groups[#All], 2, 0)</f>
        <v>558449220</v>
      </c>
      <c r="N1070" s="6" t="s">
        <v>63</v>
      </c>
      <c r="O1070" s="6" t="s">
        <v>62</v>
      </c>
      <c r="P1070" s="6" t="s">
        <v>69</v>
      </c>
      <c r="Q1070" s="7"/>
      <c r="R1070" s="9" t="s">
        <v>10303</v>
      </c>
      <c r="S1070" s="9" t="s">
        <v>10296</v>
      </c>
      <c r="T1070" s="9" t="s">
        <v>10297</v>
      </c>
      <c r="U1070" s="9" t="s">
        <v>8549</v>
      </c>
      <c r="V1070" s="9" t="s">
        <v>8501</v>
      </c>
      <c r="W1070" s="4"/>
      <c r="AI1070" s="4"/>
      <c r="AJ1070" s="4"/>
      <c r="AK1070" s="4"/>
    </row>
    <row r="1071" spans="1:37" x14ac:dyDescent="0.2">
      <c r="A1071" s="6" t="s">
        <v>6392</v>
      </c>
      <c r="B1071" s="7" t="str">
        <f>VLOOKUP(Table36[[#This Row],[Full Name]], [1]!all_people5[#Data], 53, 0)</f>
        <v>Sculky</v>
      </c>
      <c r="C1071" s="8" t="s">
        <v>6393</v>
      </c>
      <c r="D1071" s="8" t="s">
        <v>6394</v>
      </c>
      <c r="E1071" s="8" t="s">
        <v>434</v>
      </c>
      <c r="F1071" s="8" t="s">
        <v>408</v>
      </c>
      <c r="G1071" s="8" t="s">
        <v>526</v>
      </c>
      <c r="H1071" s="8" t="s">
        <v>10293</v>
      </c>
      <c r="I1071" s="7" t="str">
        <f>VLOOKUP(Table36[[#This Row],[Reports to Person]], [1]!all_people[#All], 2, 0)</f>
        <v>476542617</v>
      </c>
      <c r="J1071" s="8" t="s">
        <v>10294</v>
      </c>
      <c r="K1071" s="8" t="str">
        <f>VLOOKUP(Table36[[#This Row],[Works for Corrected Majority]],[1]!Table1[#Data],2,0)</f>
        <v>558449220</v>
      </c>
      <c r="L1071" s="8" t="s">
        <v>10294</v>
      </c>
      <c r="M1071" s="7" t="str">
        <f>VLOOKUP(Table36[[#This Row],[Works for Group -OLD]], [1]!all_groups[#All], 2, 0)</f>
        <v>558449220</v>
      </c>
      <c r="N1071" s="6" t="s">
        <v>63</v>
      </c>
      <c r="O1071" s="6" t="s">
        <v>62</v>
      </c>
      <c r="P1071" s="6" t="s">
        <v>69</v>
      </c>
      <c r="Q1071" s="7"/>
      <c r="R1071" s="9" t="s">
        <v>10304</v>
      </c>
      <c r="S1071" s="9" t="s">
        <v>10296</v>
      </c>
      <c r="T1071" s="9" t="s">
        <v>10297</v>
      </c>
      <c r="U1071" s="9" t="s">
        <v>8515</v>
      </c>
      <c r="V1071" s="9" t="s">
        <v>8501</v>
      </c>
      <c r="W1071" s="4"/>
      <c r="AI1071" s="4"/>
      <c r="AJ1071" s="4"/>
      <c r="AK1071" s="4"/>
    </row>
    <row r="1072" spans="1:37" x14ac:dyDescent="0.2">
      <c r="A1072" s="6" t="s">
        <v>2420</v>
      </c>
      <c r="B1072" s="7" t="str">
        <f>VLOOKUP(Table36[[#This Row],[Full Name]], [1]!all_people5[#Data], 53, 0)</f>
        <v>Fields</v>
      </c>
      <c r="C1072" s="8" t="s">
        <v>2421</v>
      </c>
      <c r="D1072" s="8" t="s">
        <v>2422</v>
      </c>
      <c r="E1072" s="8" t="s">
        <v>434</v>
      </c>
      <c r="F1072" s="8" t="s">
        <v>408</v>
      </c>
      <c r="G1072" s="8" t="s">
        <v>526</v>
      </c>
      <c r="H1072" s="8" t="s">
        <v>10293</v>
      </c>
      <c r="I1072" s="7" t="str">
        <f>VLOOKUP(Table36[[#This Row],[Reports to Person]], [1]!all_people[#All], 2, 0)</f>
        <v>476542617</v>
      </c>
      <c r="J1072" s="8" t="s">
        <v>10294</v>
      </c>
      <c r="K1072" s="8" t="str">
        <f>VLOOKUP(Table36[[#This Row],[Works for Corrected Majority]],[1]!Table1[#Data],2,0)</f>
        <v>558449220</v>
      </c>
      <c r="L1072" s="8" t="s">
        <v>10294</v>
      </c>
      <c r="M1072" s="7" t="str">
        <f>VLOOKUP(Table36[[#This Row],[Works for Group -OLD]], [1]!all_groups[#All], 2, 0)</f>
        <v>558449220</v>
      </c>
      <c r="N1072" s="6" t="s">
        <v>63</v>
      </c>
      <c r="O1072" s="6" t="s">
        <v>62</v>
      </c>
      <c r="P1072" s="6" t="s">
        <v>69</v>
      </c>
      <c r="Q1072" s="7"/>
      <c r="R1072" s="9" t="s">
        <v>10305</v>
      </c>
      <c r="S1072" s="9" t="s">
        <v>10296</v>
      </c>
      <c r="T1072" s="9" t="s">
        <v>10297</v>
      </c>
      <c r="U1072" s="9" t="s">
        <v>8515</v>
      </c>
      <c r="V1072" s="9" t="s">
        <v>8501</v>
      </c>
      <c r="W1072" s="4"/>
      <c r="AI1072" s="4"/>
      <c r="AJ1072" s="4"/>
      <c r="AK1072" s="4"/>
    </row>
    <row r="1073" spans="1:37" x14ac:dyDescent="0.2">
      <c r="A1073" s="6" t="s">
        <v>567</v>
      </c>
      <c r="B1073" s="7" t="e">
        <f>VLOOKUP(Table36[[#This Row],[Full Name]], [1]!all_people5[#Data], 53, 0)</f>
        <v>#N/A</v>
      </c>
      <c r="C1073" s="8" t="s">
        <v>568</v>
      </c>
      <c r="D1073" s="8" t="s">
        <v>569</v>
      </c>
      <c r="E1073" s="8" t="s">
        <v>521</v>
      </c>
      <c r="F1073" s="8" t="s">
        <v>408</v>
      </c>
      <c r="G1073" s="8" t="s">
        <v>526</v>
      </c>
      <c r="H1073" s="8" t="s">
        <v>10293</v>
      </c>
      <c r="I1073" s="7" t="str">
        <f>VLOOKUP(Table36[[#This Row],[Reports to Person]], [1]!all_people[#All], 2, 0)</f>
        <v>476542617</v>
      </c>
      <c r="J1073" s="8" t="s">
        <v>10294</v>
      </c>
      <c r="K1073" s="8" t="str">
        <f>VLOOKUP(Table36[[#This Row],[Works for Corrected Majority]],[1]!Table1[#Data],2,0)</f>
        <v>558449220</v>
      </c>
      <c r="L1073" s="8" t="s">
        <v>10294</v>
      </c>
      <c r="M1073" s="7" t="str">
        <f>VLOOKUP(Table36[[#This Row],[Works for Group -OLD]], [1]!all_groups[#All], 2, 0)</f>
        <v>558449220</v>
      </c>
      <c r="N1073" s="6" t="s">
        <v>63</v>
      </c>
      <c r="O1073" s="6" t="s">
        <v>62</v>
      </c>
      <c r="P1073" s="6" t="s">
        <v>69</v>
      </c>
      <c r="Q1073" s="7"/>
      <c r="R1073" s="9" t="s">
        <v>10306</v>
      </c>
      <c r="S1073" s="9" t="s">
        <v>10296</v>
      </c>
      <c r="T1073" s="9" t="s">
        <v>10297</v>
      </c>
      <c r="U1073" s="9" t="s">
        <v>8507</v>
      </c>
      <c r="V1073" s="9" t="s">
        <v>8501</v>
      </c>
      <c r="W1073" s="4"/>
      <c r="AI1073" s="4"/>
      <c r="AJ1073" s="4"/>
      <c r="AK1073" s="4"/>
    </row>
    <row r="1074" spans="1:37" x14ac:dyDescent="0.2">
      <c r="A1074" s="6" t="s">
        <v>561</v>
      </c>
      <c r="B1074" s="7" t="e">
        <f>VLOOKUP(Table36[[#This Row],[Full Name]], [1]!all_people5[#Data], 53, 0)</f>
        <v>#N/A</v>
      </c>
      <c r="C1074" s="8" t="s">
        <v>562</v>
      </c>
      <c r="D1074" s="8" t="s">
        <v>563</v>
      </c>
      <c r="E1074" s="8" t="s">
        <v>564</v>
      </c>
      <c r="F1074" s="8" t="s">
        <v>408</v>
      </c>
      <c r="G1074" s="8" t="s">
        <v>526</v>
      </c>
      <c r="H1074" s="8" t="s">
        <v>10293</v>
      </c>
      <c r="I1074" s="7" t="str">
        <f>VLOOKUP(Table36[[#This Row],[Reports to Person]], [1]!all_people[#All], 2, 0)</f>
        <v>476542617</v>
      </c>
      <c r="J1074" s="8" t="s">
        <v>10294</v>
      </c>
      <c r="K1074" s="8" t="str">
        <f>VLOOKUP(Table36[[#This Row],[Works for Corrected Majority]],[1]!Table1[#Data],2,0)</f>
        <v>558449220</v>
      </c>
      <c r="L1074" s="8" t="s">
        <v>10294</v>
      </c>
      <c r="M1074" s="7" t="str">
        <f>VLOOKUP(Table36[[#This Row],[Works for Group -OLD]], [1]!all_groups[#All], 2, 0)</f>
        <v>558449220</v>
      </c>
      <c r="N1074" s="6" t="s">
        <v>63</v>
      </c>
      <c r="O1074" s="6" t="s">
        <v>62</v>
      </c>
      <c r="P1074" s="6" t="s">
        <v>69</v>
      </c>
      <c r="Q1074" s="7"/>
      <c r="R1074" s="9" t="s">
        <v>10307</v>
      </c>
      <c r="S1074" s="9" t="s">
        <v>10296</v>
      </c>
      <c r="T1074" s="9" t="s">
        <v>10297</v>
      </c>
      <c r="U1074" s="9" t="s">
        <v>9794</v>
      </c>
      <c r="V1074" s="9" t="s">
        <v>8501</v>
      </c>
      <c r="W1074" s="4"/>
      <c r="AI1074" s="4"/>
      <c r="AJ1074" s="4"/>
      <c r="AK1074" s="4"/>
    </row>
    <row r="1075" spans="1:37" x14ac:dyDescent="0.2">
      <c r="A1075" s="6" t="s">
        <v>556</v>
      </c>
      <c r="B1075" s="7" t="e">
        <f>VLOOKUP(Table36[[#This Row],[Full Name]], [1]!all_people5[#Data], 53, 0)</f>
        <v>#N/A</v>
      </c>
      <c r="C1075" s="8" t="s">
        <v>557</v>
      </c>
      <c r="D1075" s="8" t="s">
        <v>558</v>
      </c>
      <c r="E1075" s="8" t="s">
        <v>434</v>
      </c>
      <c r="F1075" s="8" t="s">
        <v>408</v>
      </c>
      <c r="G1075" s="8" t="s">
        <v>526</v>
      </c>
      <c r="H1075" s="8" t="s">
        <v>10293</v>
      </c>
      <c r="I1075" s="7" t="str">
        <f>VLOOKUP(Table36[[#This Row],[Reports to Person]], [1]!all_people[#All], 2, 0)</f>
        <v>476542617</v>
      </c>
      <c r="J1075" s="8" t="s">
        <v>10294</v>
      </c>
      <c r="K1075" s="8" t="str">
        <f>VLOOKUP(Table36[[#This Row],[Works for Corrected Majority]],[1]!Table1[#Data],2,0)</f>
        <v>558449220</v>
      </c>
      <c r="L1075" s="8" t="s">
        <v>10294</v>
      </c>
      <c r="M1075" s="7" t="str">
        <f>VLOOKUP(Table36[[#This Row],[Works for Group -OLD]], [1]!all_groups[#All], 2, 0)</f>
        <v>558449220</v>
      </c>
      <c r="N1075" s="6" t="s">
        <v>63</v>
      </c>
      <c r="O1075" s="6" t="s">
        <v>62</v>
      </c>
      <c r="P1075" s="6" t="s">
        <v>69</v>
      </c>
      <c r="Q1075" s="7"/>
      <c r="R1075" s="9" t="s">
        <v>10308</v>
      </c>
      <c r="S1075" s="9" t="s">
        <v>10296</v>
      </c>
      <c r="T1075" s="9" t="s">
        <v>10297</v>
      </c>
      <c r="U1075" s="9" t="s">
        <v>8515</v>
      </c>
      <c r="V1075" s="9" t="s">
        <v>8501</v>
      </c>
      <c r="W1075" s="4"/>
      <c r="AI1075" s="4"/>
      <c r="AJ1075" s="4"/>
      <c r="AK1075" s="4"/>
    </row>
    <row r="1076" spans="1:37" x14ac:dyDescent="0.2">
      <c r="A1076" s="6" t="s">
        <v>2636</v>
      </c>
      <c r="B1076" s="7" t="str">
        <f>VLOOKUP(Table36[[#This Row],[Full Name]], [1]!all_people5[#Data], 53, 0)</f>
        <v>Best</v>
      </c>
      <c r="C1076" s="8" t="s">
        <v>2637</v>
      </c>
      <c r="D1076" s="8" t="s">
        <v>2638</v>
      </c>
      <c r="E1076" s="8" t="s">
        <v>2639</v>
      </c>
      <c r="F1076" s="8" t="s">
        <v>408</v>
      </c>
      <c r="G1076" s="8" t="s">
        <v>407</v>
      </c>
      <c r="H1076" s="8" t="s">
        <v>10309</v>
      </c>
      <c r="I1076" s="7" t="str">
        <f>VLOOKUP(Table36[[#This Row],[Reports to Person]], [1]!all_people[#All], 2, 0)</f>
        <v>476544129</v>
      </c>
      <c r="J1076" s="8" t="s">
        <v>10310</v>
      </c>
      <c r="K1076" s="8" t="str">
        <f>VLOOKUP(Table36[[#This Row],[Works for Corrected Majority]],[1]!Table1[#Data],2,0)</f>
        <v>476549417</v>
      </c>
      <c r="L1076" s="8" t="s">
        <v>10310</v>
      </c>
      <c r="M1076" s="7" t="str">
        <f>VLOOKUP(Table36[[#This Row],[Works for Group -OLD]], [1]!all_groups[#All], 2, 0)</f>
        <v>476549417</v>
      </c>
      <c r="N1076" s="6" t="s">
        <v>63</v>
      </c>
      <c r="O1076" s="6" t="s">
        <v>62</v>
      </c>
      <c r="P1076" s="6" t="s">
        <v>69</v>
      </c>
      <c r="Q1076" s="7"/>
      <c r="R1076" s="9" t="s">
        <v>10311</v>
      </c>
      <c r="S1076" s="9" t="s">
        <v>10312</v>
      </c>
      <c r="T1076" s="9" t="s">
        <v>8512</v>
      </c>
      <c r="U1076" s="9" t="s">
        <v>10313</v>
      </c>
      <c r="V1076" s="9" t="s">
        <v>8501</v>
      </c>
      <c r="W1076" s="4"/>
      <c r="AI1076" s="4"/>
      <c r="AJ1076" s="4"/>
      <c r="AK1076" s="4"/>
    </row>
    <row r="1077" spans="1:37" x14ac:dyDescent="0.2">
      <c r="A1077" s="6" t="s">
        <v>7113</v>
      </c>
      <c r="B1077" s="7" t="str">
        <f>VLOOKUP(Table36[[#This Row],[Full Name]], [1]!all_people5[#Data], 53, 0)</f>
        <v>Neumann</v>
      </c>
      <c r="C1077" s="8" t="s">
        <v>7114</v>
      </c>
      <c r="D1077" s="8" t="s">
        <v>7115</v>
      </c>
      <c r="E1077" s="8" t="s">
        <v>426</v>
      </c>
      <c r="F1077" s="8" t="s">
        <v>408</v>
      </c>
      <c r="G1077" s="8" t="s">
        <v>526</v>
      </c>
      <c r="H1077" s="8" t="s">
        <v>10309</v>
      </c>
      <c r="I1077" s="7" t="str">
        <f>VLOOKUP(Table36[[#This Row],[Reports to Person]], [1]!all_people[#All], 2, 0)</f>
        <v>476544129</v>
      </c>
      <c r="J1077" s="8" t="s">
        <v>10310</v>
      </c>
      <c r="K1077" s="8" t="str">
        <f>VLOOKUP(Table36[[#This Row],[Works for Corrected Majority]],[1]!Table1[#Data],2,0)</f>
        <v>476549417</v>
      </c>
      <c r="L1077" s="8" t="s">
        <v>10310</v>
      </c>
      <c r="M1077" s="7" t="str">
        <f>VLOOKUP(Table36[[#This Row],[Works for Group -OLD]], [1]!all_groups[#All], 2, 0)</f>
        <v>476549417</v>
      </c>
      <c r="N1077" s="6" t="s">
        <v>63</v>
      </c>
      <c r="O1077" s="6" t="s">
        <v>62</v>
      </c>
      <c r="P1077" s="6" t="s">
        <v>69</v>
      </c>
      <c r="Q1077" s="7"/>
      <c r="R1077" s="9" t="s">
        <v>10314</v>
      </c>
      <c r="S1077" s="9" t="s">
        <v>10312</v>
      </c>
      <c r="T1077" s="9" t="s">
        <v>8959</v>
      </c>
      <c r="U1077" s="9" t="s">
        <v>8549</v>
      </c>
      <c r="V1077" s="9" t="s">
        <v>8501</v>
      </c>
      <c r="W1077" s="4"/>
      <c r="AI1077" s="4"/>
      <c r="AJ1077" s="4"/>
      <c r="AK1077" s="4"/>
    </row>
    <row r="1078" spans="1:37" x14ac:dyDescent="0.2">
      <c r="A1078" s="6" t="s">
        <v>7096</v>
      </c>
      <c r="B1078" s="7" t="str">
        <f>VLOOKUP(Table36[[#This Row],[Full Name]], [1]!all_people5[#Data], 53, 0)</f>
        <v>Walansky</v>
      </c>
      <c r="C1078" s="8" t="s">
        <v>7097</v>
      </c>
      <c r="D1078" s="8" t="s">
        <v>7098</v>
      </c>
      <c r="E1078" s="8" t="s">
        <v>456</v>
      </c>
      <c r="F1078" s="8" t="s">
        <v>408</v>
      </c>
      <c r="G1078" s="8" t="s">
        <v>526</v>
      </c>
      <c r="H1078" s="8" t="s">
        <v>10309</v>
      </c>
      <c r="I1078" s="7" t="str">
        <f>VLOOKUP(Table36[[#This Row],[Reports to Person]], [1]!all_people[#All], 2, 0)</f>
        <v>476544129</v>
      </c>
      <c r="J1078" s="8" t="s">
        <v>10310</v>
      </c>
      <c r="K1078" s="8" t="str">
        <f>VLOOKUP(Table36[[#This Row],[Works for Corrected Majority]],[1]!Table1[#Data],2,0)</f>
        <v>476549417</v>
      </c>
      <c r="L1078" s="8" t="s">
        <v>10310</v>
      </c>
      <c r="M1078" s="7" t="str">
        <f>VLOOKUP(Table36[[#This Row],[Works for Group -OLD]], [1]!all_groups[#All], 2, 0)</f>
        <v>476549417</v>
      </c>
      <c r="N1078" s="6" t="s">
        <v>63</v>
      </c>
      <c r="O1078" s="6" t="s">
        <v>62</v>
      </c>
      <c r="P1078" s="6" t="s">
        <v>69</v>
      </c>
      <c r="Q1078" s="7"/>
      <c r="R1078" s="9" t="s">
        <v>10315</v>
      </c>
      <c r="S1078" s="9" t="s">
        <v>10312</v>
      </c>
      <c r="T1078" s="9" t="s">
        <v>8959</v>
      </c>
      <c r="U1078" s="9" t="s">
        <v>8721</v>
      </c>
      <c r="V1078" s="9" t="s">
        <v>8501</v>
      </c>
      <c r="W1078" s="4"/>
      <c r="AI1078" s="4"/>
      <c r="AJ1078" s="4"/>
      <c r="AK1078" s="4"/>
    </row>
    <row r="1079" spans="1:37" x14ac:dyDescent="0.2">
      <c r="A1079" s="6" t="s">
        <v>7780</v>
      </c>
      <c r="B1079" s="7" t="str">
        <f>VLOOKUP(Table36[[#This Row],[Full Name]], [1]!all_people5[#Data], 53, 0)</f>
        <v>Langsam</v>
      </c>
      <c r="C1079" s="8" t="s">
        <v>7781</v>
      </c>
      <c r="D1079" s="8" t="s">
        <v>7782</v>
      </c>
      <c r="E1079" s="8" t="s">
        <v>2037</v>
      </c>
      <c r="F1079" s="8" t="s">
        <v>408</v>
      </c>
      <c r="G1079" s="8" t="s">
        <v>526</v>
      </c>
      <c r="H1079" s="8" t="s">
        <v>10309</v>
      </c>
      <c r="I1079" s="7" t="str">
        <f>VLOOKUP(Table36[[#This Row],[Reports to Person]], [1]!all_people[#All], 2, 0)</f>
        <v>476544129</v>
      </c>
      <c r="J1079" s="8" t="s">
        <v>10310</v>
      </c>
      <c r="K1079" s="8" t="str">
        <f>VLOOKUP(Table36[[#This Row],[Works for Corrected Majority]],[1]!Table1[#Data],2,0)</f>
        <v>476549417</v>
      </c>
      <c r="L1079" s="8" t="s">
        <v>10310</v>
      </c>
      <c r="M1079" s="7" t="str">
        <f>VLOOKUP(Table36[[#This Row],[Works for Group -OLD]], [1]!all_groups[#All], 2, 0)</f>
        <v>476549417</v>
      </c>
      <c r="N1079" s="6" t="s">
        <v>63</v>
      </c>
      <c r="O1079" s="6" t="s">
        <v>62</v>
      </c>
      <c r="P1079" s="6" t="s">
        <v>69</v>
      </c>
      <c r="Q1079" s="7"/>
      <c r="R1079" s="9" t="s">
        <v>10316</v>
      </c>
      <c r="S1079" s="9" t="s">
        <v>10312</v>
      </c>
      <c r="T1079" s="9" t="s">
        <v>8959</v>
      </c>
      <c r="U1079" s="9" t="s">
        <v>8500</v>
      </c>
      <c r="V1079" s="9" t="s">
        <v>8501</v>
      </c>
      <c r="W1079" s="4"/>
      <c r="AI1079" s="4"/>
      <c r="AJ1079" s="4"/>
      <c r="AK1079" s="4"/>
    </row>
    <row r="1080" spans="1:37" x14ac:dyDescent="0.2">
      <c r="A1080" s="6" t="s">
        <v>3370</v>
      </c>
      <c r="B1080" s="7" t="str">
        <f>VLOOKUP(Table36[[#This Row],[Full Name]], [1]!all_people5[#Data], 53, 0)</f>
        <v>Toiv</v>
      </c>
      <c r="C1080" s="8" t="s">
        <v>3371</v>
      </c>
      <c r="D1080" s="8" t="s">
        <v>2232</v>
      </c>
      <c r="E1080" s="8" t="s">
        <v>434</v>
      </c>
      <c r="F1080" s="8" t="s">
        <v>408</v>
      </c>
      <c r="G1080" s="8" t="s">
        <v>526</v>
      </c>
      <c r="H1080" s="8" t="s">
        <v>10309</v>
      </c>
      <c r="I1080" s="7" t="str">
        <f>VLOOKUP(Table36[[#This Row],[Reports to Person]], [1]!all_people[#All], 2, 0)</f>
        <v>476544129</v>
      </c>
      <c r="J1080" s="8" t="s">
        <v>10310</v>
      </c>
      <c r="K1080" s="8" t="str">
        <f>VLOOKUP(Table36[[#This Row],[Works for Corrected Majority]],[1]!Table1[#Data],2,0)</f>
        <v>476549417</v>
      </c>
      <c r="L1080" s="8" t="s">
        <v>10310</v>
      </c>
      <c r="M1080" s="7" t="str">
        <f>VLOOKUP(Table36[[#This Row],[Works for Group -OLD]], [1]!all_groups[#All], 2, 0)</f>
        <v>476549417</v>
      </c>
      <c r="N1080" s="6" t="s">
        <v>63</v>
      </c>
      <c r="O1080" s="6" t="s">
        <v>62</v>
      </c>
      <c r="P1080" s="6" t="s">
        <v>69</v>
      </c>
      <c r="Q1080" s="7"/>
      <c r="R1080" s="9" t="s">
        <v>10317</v>
      </c>
      <c r="S1080" s="9" t="s">
        <v>10312</v>
      </c>
      <c r="T1080" s="9" t="s">
        <v>8959</v>
      </c>
      <c r="U1080" s="9" t="s">
        <v>8515</v>
      </c>
      <c r="V1080" s="9" t="s">
        <v>8501</v>
      </c>
      <c r="W1080" s="4"/>
      <c r="AI1080" s="4"/>
      <c r="AJ1080" s="4"/>
      <c r="AK1080" s="4"/>
    </row>
    <row r="1081" spans="1:37" x14ac:dyDescent="0.2">
      <c r="A1081" s="6" t="s">
        <v>7775</v>
      </c>
      <c r="B1081" s="7" t="str">
        <f>VLOOKUP(Table36[[#This Row],[Full Name]], [1]!all_people5[#Data], 53, 0)</f>
        <v>Wohlgelernter</v>
      </c>
      <c r="C1081" s="8" t="s">
        <v>7776</v>
      </c>
      <c r="D1081" s="8" t="s">
        <v>7777</v>
      </c>
      <c r="E1081" s="8" t="s">
        <v>723</v>
      </c>
      <c r="F1081" s="8" t="s">
        <v>408</v>
      </c>
      <c r="G1081" s="8" t="s">
        <v>526</v>
      </c>
      <c r="H1081" s="8" t="s">
        <v>10309</v>
      </c>
      <c r="I1081" s="7" t="str">
        <f>VLOOKUP(Table36[[#This Row],[Reports to Person]], [1]!all_people[#All], 2, 0)</f>
        <v>476544129</v>
      </c>
      <c r="J1081" s="8" t="s">
        <v>10310</v>
      </c>
      <c r="K1081" s="8" t="str">
        <f>VLOOKUP(Table36[[#This Row],[Works for Corrected Majority]],[1]!Table1[#Data],2,0)</f>
        <v>476549417</v>
      </c>
      <c r="L1081" s="8" t="s">
        <v>10310</v>
      </c>
      <c r="M1081" s="7" t="str">
        <f>VLOOKUP(Table36[[#This Row],[Works for Group -OLD]], [1]!all_groups[#All], 2, 0)</f>
        <v>476549417</v>
      </c>
      <c r="N1081" s="6" t="s">
        <v>63</v>
      </c>
      <c r="O1081" s="6" t="s">
        <v>62</v>
      </c>
      <c r="P1081" s="6" t="s">
        <v>69</v>
      </c>
      <c r="Q1081" s="7"/>
      <c r="R1081" s="9" t="s">
        <v>10318</v>
      </c>
      <c r="S1081" s="9" t="s">
        <v>10312</v>
      </c>
      <c r="T1081" s="9" t="s">
        <v>8959</v>
      </c>
      <c r="U1081" s="9" t="s">
        <v>9165</v>
      </c>
      <c r="V1081" s="9" t="s">
        <v>8501</v>
      </c>
      <c r="W1081" s="4"/>
      <c r="AI1081" s="4"/>
      <c r="AJ1081" s="4"/>
      <c r="AK1081" s="4"/>
    </row>
    <row r="1082" spans="1:37" x14ac:dyDescent="0.2">
      <c r="A1082" s="6" t="s">
        <v>1936</v>
      </c>
      <c r="B1082" s="7" t="str">
        <f>VLOOKUP(Table36[[#This Row],[Full Name]], [1]!all_people5[#Data], 53, 0)</f>
        <v>Taylor</v>
      </c>
      <c r="C1082" s="8" t="s">
        <v>1937</v>
      </c>
      <c r="D1082" s="8" t="s">
        <v>1938</v>
      </c>
      <c r="E1082" s="8" t="s">
        <v>1939</v>
      </c>
      <c r="F1082" s="8" t="s">
        <v>408</v>
      </c>
      <c r="G1082" s="8" t="s">
        <v>526</v>
      </c>
      <c r="H1082" s="8" t="s">
        <v>10309</v>
      </c>
      <c r="I1082" s="7" t="str">
        <f>VLOOKUP(Table36[[#This Row],[Reports to Person]], [1]!all_people[#All], 2, 0)</f>
        <v>476544129</v>
      </c>
      <c r="J1082" s="8" t="s">
        <v>10310</v>
      </c>
      <c r="K1082" s="8" t="str">
        <f>VLOOKUP(Table36[[#This Row],[Works for Corrected Majority]],[1]!Table1[#Data],2,0)</f>
        <v>476549417</v>
      </c>
      <c r="L1082" s="8" t="s">
        <v>10310</v>
      </c>
      <c r="M1082" s="7" t="str">
        <f>VLOOKUP(Table36[[#This Row],[Works for Group -OLD]], [1]!all_groups[#All], 2, 0)</f>
        <v>476549417</v>
      </c>
      <c r="N1082" s="6" t="s">
        <v>63</v>
      </c>
      <c r="O1082" s="6" t="s">
        <v>62</v>
      </c>
      <c r="P1082" s="6" t="s">
        <v>69</v>
      </c>
      <c r="Q1082" s="7"/>
      <c r="R1082" s="9" t="s">
        <v>10319</v>
      </c>
      <c r="S1082" s="9" t="s">
        <v>10312</v>
      </c>
      <c r="T1082" s="9" t="s">
        <v>8959</v>
      </c>
      <c r="U1082" s="9" t="s">
        <v>9155</v>
      </c>
      <c r="V1082" s="9" t="s">
        <v>8501</v>
      </c>
      <c r="W1082" s="4"/>
      <c r="AI1082" s="4"/>
      <c r="AJ1082" s="4"/>
      <c r="AK1082" s="4"/>
    </row>
    <row r="1083" spans="1:37" x14ac:dyDescent="0.2">
      <c r="A1083" s="6" t="s">
        <v>4769</v>
      </c>
      <c r="B1083" s="7" t="str">
        <f>VLOOKUP(Table36[[#This Row],[Full Name]], [1]!all_people5[#Data], 53, 0)</f>
        <v>Germain</v>
      </c>
      <c r="C1083" s="8" t="s">
        <v>630</v>
      </c>
      <c r="D1083" s="8" t="s">
        <v>4770</v>
      </c>
      <c r="E1083" s="8" t="s">
        <v>350</v>
      </c>
      <c r="F1083" s="8" t="s">
        <v>408</v>
      </c>
      <c r="G1083" s="8" t="s">
        <v>407</v>
      </c>
      <c r="H1083" s="8" t="s">
        <v>10309</v>
      </c>
      <c r="I1083" s="7" t="str">
        <f>VLOOKUP(Table36[[#This Row],[Reports to Person]], [1]!all_people[#All], 2, 0)</f>
        <v>476544129</v>
      </c>
      <c r="J1083" s="8" t="s">
        <v>10310</v>
      </c>
      <c r="K1083" s="8" t="str">
        <f>VLOOKUP(Table36[[#This Row],[Works for Corrected Majority]],[1]!Table1[#Data],2,0)</f>
        <v>476549417</v>
      </c>
      <c r="L1083" s="8" t="s">
        <v>10310</v>
      </c>
      <c r="M1083" s="7" t="str">
        <f>VLOOKUP(Table36[[#This Row],[Works for Group -OLD]], [1]!all_groups[#All], 2, 0)</f>
        <v>476549417</v>
      </c>
      <c r="N1083" s="6" t="s">
        <v>63</v>
      </c>
      <c r="O1083" s="6" t="s">
        <v>62</v>
      </c>
      <c r="P1083" s="6" t="s">
        <v>69</v>
      </c>
      <c r="Q1083" s="7"/>
      <c r="R1083" s="9" t="s">
        <v>10320</v>
      </c>
      <c r="S1083" s="9" t="s">
        <v>10312</v>
      </c>
      <c r="T1083" s="9" t="s">
        <v>8512</v>
      </c>
      <c r="U1083" s="9" t="s">
        <v>8578</v>
      </c>
      <c r="V1083" s="9" t="s">
        <v>8501</v>
      </c>
      <c r="W1083" s="4"/>
      <c r="AI1083" s="4"/>
      <c r="AJ1083" s="4"/>
      <c r="AK1083" s="4"/>
    </row>
    <row r="1084" spans="1:37" x14ac:dyDescent="0.2">
      <c r="A1084" s="6" t="s">
        <v>4161</v>
      </c>
      <c r="B1084" s="7" t="str">
        <f>VLOOKUP(Table36[[#This Row],[Full Name]], [1]!all_people5[#Data], 53, 0)</f>
        <v>Fuchs</v>
      </c>
      <c r="C1084" s="8" t="s">
        <v>4162</v>
      </c>
      <c r="D1084" s="8" t="s">
        <v>4163</v>
      </c>
      <c r="E1084" s="8" t="s">
        <v>350</v>
      </c>
      <c r="F1084" s="8" t="s">
        <v>408</v>
      </c>
      <c r="G1084" s="8" t="s">
        <v>526</v>
      </c>
      <c r="H1084" s="8" t="s">
        <v>10309</v>
      </c>
      <c r="I1084" s="7" t="str">
        <f>VLOOKUP(Table36[[#This Row],[Reports to Person]], [1]!all_people[#All], 2, 0)</f>
        <v>476544129</v>
      </c>
      <c r="J1084" s="8" t="s">
        <v>10310</v>
      </c>
      <c r="K1084" s="8" t="str">
        <f>VLOOKUP(Table36[[#This Row],[Works for Corrected Majority]],[1]!Table1[#Data],2,0)</f>
        <v>476549417</v>
      </c>
      <c r="L1084" s="8" t="s">
        <v>10310</v>
      </c>
      <c r="M1084" s="7" t="str">
        <f>VLOOKUP(Table36[[#This Row],[Works for Group -OLD]], [1]!all_groups[#All], 2, 0)</f>
        <v>476549417</v>
      </c>
      <c r="N1084" s="6" t="s">
        <v>63</v>
      </c>
      <c r="O1084" s="6" t="s">
        <v>62</v>
      </c>
      <c r="P1084" s="6" t="s">
        <v>69</v>
      </c>
      <c r="Q1084" s="7"/>
      <c r="R1084" s="9" t="s">
        <v>10321</v>
      </c>
      <c r="S1084" s="9" t="s">
        <v>10312</v>
      </c>
      <c r="T1084" s="9" t="s">
        <v>8959</v>
      </c>
      <c r="U1084" s="9" t="s">
        <v>8578</v>
      </c>
      <c r="V1084" s="9" t="s">
        <v>8501</v>
      </c>
      <c r="W1084" s="4"/>
      <c r="AI1084" s="4"/>
      <c r="AJ1084" s="4"/>
      <c r="AK1084" s="4"/>
    </row>
    <row r="1085" spans="1:37" x14ac:dyDescent="0.2">
      <c r="A1085" s="6" t="s">
        <v>2230</v>
      </c>
      <c r="B1085" s="7" t="str">
        <f>VLOOKUP(Table36[[#This Row],[Full Name]], [1]!all_people5[#Data], 53, 0)</f>
        <v>Toiv</v>
      </c>
      <c r="C1085" s="8" t="s">
        <v>2231</v>
      </c>
      <c r="D1085" s="8" t="s">
        <v>2232</v>
      </c>
      <c r="E1085" s="8" t="s">
        <v>624</v>
      </c>
      <c r="F1085" s="8" t="s">
        <v>408</v>
      </c>
      <c r="G1085" s="8" t="s">
        <v>526</v>
      </c>
      <c r="H1085" s="8" t="s">
        <v>10309</v>
      </c>
      <c r="I1085" s="7" t="str">
        <f>VLOOKUP(Table36[[#This Row],[Reports to Person]], [1]!all_people[#All], 2, 0)</f>
        <v>476544129</v>
      </c>
      <c r="J1085" s="8" t="s">
        <v>10310</v>
      </c>
      <c r="K1085" s="8" t="str">
        <f>VLOOKUP(Table36[[#This Row],[Works for Corrected Majority]],[1]!Table1[#Data],2,0)</f>
        <v>476549417</v>
      </c>
      <c r="L1085" s="8" t="s">
        <v>10310</v>
      </c>
      <c r="M1085" s="7" t="str">
        <f>VLOOKUP(Table36[[#This Row],[Works for Group -OLD]], [1]!all_groups[#All], 2, 0)</f>
        <v>476549417</v>
      </c>
      <c r="N1085" s="6" t="s">
        <v>63</v>
      </c>
      <c r="O1085" s="6" t="s">
        <v>62</v>
      </c>
      <c r="P1085" s="6" t="s">
        <v>69</v>
      </c>
      <c r="Q1085" s="7"/>
      <c r="R1085" s="9" t="s">
        <v>10322</v>
      </c>
      <c r="S1085" s="9" t="s">
        <v>10312</v>
      </c>
      <c r="T1085" s="9" t="s">
        <v>8959</v>
      </c>
      <c r="U1085" s="9" t="s">
        <v>8606</v>
      </c>
      <c r="V1085" s="9" t="s">
        <v>8501</v>
      </c>
      <c r="W1085" s="4"/>
      <c r="AI1085" s="4"/>
      <c r="AJ1085" s="4"/>
      <c r="AK1085" s="4"/>
    </row>
    <row r="1086" spans="1:37" x14ac:dyDescent="0.2">
      <c r="A1086" s="6" t="s">
        <v>2447</v>
      </c>
      <c r="B1086" s="7" t="str">
        <f>VLOOKUP(Table36[[#This Row],[Full Name]], [1]!all_people5[#Data], 53, 0)</f>
        <v>Shaw</v>
      </c>
      <c r="C1086" s="8" t="s">
        <v>2448</v>
      </c>
      <c r="D1086" s="8" t="s">
        <v>2449</v>
      </c>
      <c r="E1086" s="8" t="s">
        <v>2450</v>
      </c>
      <c r="F1086" s="8" t="s">
        <v>64</v>
      </c>
      <c r="G1086" s="8"/>
      <c r="H1086" s="8"/>
      <c r="I1086" s="7"/>
      <c r="J1086" s="8" t="s">
        <v>2446</v>
      </c>
      <c r="K1086" s="8" t="str">
        <f>VLOOKUP(Table36[[#This Row],[Works for Corrected Majority]],[1]!Table1[#Data],2,0)</f>
        <v>476549573</v>
      </c>
      <c r="L1086" s="8" t="s">
        <v>2446</v>
      </c>
      <c r="M1086" s="7" t="str">
        <f>VLOOKUP(Table36[[#This Row],[Works for Group -OLD]], [1]!all_groups[#All], 2, 0)</f>
        <v>476549573</v>
      </c>
      <c r="N1086" s="6" t="s">
        <v>63</v>
      </c>
      <c r="O1086" s="6" t="s">
        <v>62</v>
      </c>
      <c r="P1086" s="6" t="s">
        <v>69</v>
      </c>
      <c r="Q1086" s="7"/>
      <c r="R1086" s="9" t="s">
        <v>10323</v>
      </c>
      <c r="S1086" s="9" t="s">
        <v>10324</v>
      </c>
      <c r="T1086" s="9" t="s">
        <v>8512</v>
      </c>
      <c r="U1086" s="9" t="s">
        <v>10325</v>
      </c>
      <c r="V1086" s="9" t="s">
        <v>8501</v>
      </c>
      <c r="W1086" s="4"/>
      <c r="AI1086" s="4"/>
      <c r="AJ1086" s="4"/>
      <c r="AK1086" s="4"/>
    </row>
    <row r="1087" spans="1:37" x14ac:dyDescent="0.2">
      <c r="A1087" s="6" t="s">
        <v>7533</v>
      </c>
      <c r="B1087" s="7" t="str">
        <f>VLOOKUP(Table36[[#This Row],[Full Name]], [1]!all_people5[#Data], 53, 0)</f>
        <v>Graziano</v>
      </c>
      <c r="C1087" s="8" t="s">
        <v>2520</v>
      </c>
      <c r="D1087" s="8" t="s">
        <v>7534</v>
      </c>
      <c r="E1087" s="8" t="s">
        <v>7535</v>
      </c>
      <c r="F1087" s="8" t="s">
        <v>64</v>
      </c>
      <c r="G1087" s="8"/>
      <c r="H1087" s="8"/>
      <c r="I1087" s="7"/>
      <c r="J1087" s="8" t="s">
        <v>2446</v>
      </c>
      <c r="K1087" s="8" t="str">
        <f>VLOOKUP(Table36[[#This Row],[Works for Corrected Majority]],[1]!Table1[#Data],2,0)</f>
        <v>476549573</v>
      </c>
      <c r="L1087" s="8" t="s">
        <v>2446</v>
      </c>
      <c r="M1087" s="7" t="str">
        <f>VLOOKUP(Table36[[#This Row],[Works for Group -OLD]], [1]!all_groups[#All], 2, 0)</f>
        <v>476549573</v>
      </c>
      <c r="N1087" s="6" t="s">
        <v>63</v>
      </c>
      <c r="O1087" s="6" t="s">
        <v>62</v>
      </c>
      <c r="P1087" s="6" t="s">
        <v>69</v>
      </c>
      <c r="Q1087" s="7"/>
      <c r="R1087" s="9" t="s">
        <v>10326</v>
      </c>
      <c r="S1087" s="9" t="s">
        <v>10324</v>
      </c>
      <c r="T1087" s="9" t="s">
        <v>8512</v>
      </c>
      <c r="U1087" s="9" t="s">
        <v>10327</v>
      </c>
      <c r="V1087" s="9" t="s">
        <v>8501</v>
      </c>
      <c r="W1087" s="4"/>
      <c r="AI1087" s="4"/>
      <c r="AJ1087" s="4"/>
      <c r="AK1087" s="4"/>
    </row>
    <row r="1088" spans="1:37" x14ac:dyDescent="0.2">
      <c r="A1088" s="6" t="s">
        <v>7970</v>
      </c>
      <c r="B1088" s="7" t="str">
        <f>VLOOKUP(Table36[[#This Row],[Full Name]], [1]!all_people5[#Data], 53, 0)</f>
        <v>Gensicki</v>
      </c>
      <c r="C1088" s="8" t="s">
        <v>7971</v>
      </c>
      <c r="D1088" s="8" t="s">
        <v>7972</v>
      </c>
      <c r="E1088" s="8" t="s">
        <v>7973</v>
      </c>
      <c r="F1088" s="8" t="s">
        <v>64</v>
      </c>
      <c r="G1088" s="8"/>
      <c r="H1088" s="8"/>
      <c r="I1088" s="7"/>
      <c r="J1088" s="8" t="s">
        <v>2446</v>
      </c>
      <c r="K1088" s="8" t="str">
        <f>VLOOKUP(Table36[[#This Row],[Works for Corrected Majority]],[1]!Table1[#Data],2,0)</f>
        <v>476549573</v>
      </c>
      <c r="L1088" s="8" t="s">
        <v>2446</v>
      </c>
      <c r="M1088" s="7" t="str">
        <f>VLOOKUP(Table36[[#This Row],[Works for Group -OLD]], [1]!all_groups[#All], 2, 0)</f>
        <v>476549573</v>
      </c>
      <c r="N1088" s="6" t="s">
        <v>63</v>
      </c>
      <c r="O1088" s="6" t="s">
        <v>62</v>
      </c>
      <c r="P1088" s="6" t="s">
        <v>69</v>
      </c>
      <c r="Q1088" s="7"/>
      <c r="R1088" s="9" t="s">
        <v>10328</v>
      </c>
      <c r="S1088" s="9" t="s">
        <v>10324</v>
      </c>
      <c r="T1088" s="9" t="s">
        <v>8512</v>
      </c>
      <c r="U1088" s="9" t="s">
        <v>10329</v>
      </c>
      <c r="V1088" s="9" t="s">
        <v>8501</v>
      </c>
      <c r="W1088" s="4"/>
      <c r="AI1088" s="4"/>
      <c r="AJ1088" s="4"/>
      <c r="AK1088" s="4"/>
    </row>
    <row r="1089" spans="1:37" x14ac:dyDescent="0.2">
      <c r="A1089" s="6" t="s">
        <v>7518</v>
      </c>
      <c r="B1089" s="7" t="str">
        <f>VLOOKUP(Table36[[#This Row],[Full Name]], [1]!all_people5[#Data], 53, 0)</f>
        <v>Bruce</v>
      </c>
      <c r="C1089" s="8" t="s">
        <v>6903</v>
      </c>
      <c r="D1089" s="8" t="s">
        <v>7519</v>
      </c>
      <c r="E1089" s="8" t="s">
        <v>7495</v>
      </c>
      <c r="F1089" s="8" t="s">
        <v>64</v>
      </c>
      <c r="G1089" s="8"/>
      <c r="H1089" s="8"/>
      <c r="I1089" s="7"/>
      <c r="J1089" s="8" t="s">
        <v>2446</v>
      </c>
      <c r="K1089" s="8" t="str">
        <f>VLOOKUP(Table36[[#This Row],[Works for Corrected Majority]],[1]!Table1[#Data],2,0)</f>
        <v>476549573</v>
      </c>
      <c r="L1089" s="8" t="s">
        <v>2446</v>
      </c>
      <c r="M1089" s="7" t="str">
        <f>VLOOKUP(Table36[[#This Row],[Works for Group -OLD]], [1]!all_groups[#All], 2, 0)</f>
        <v>476549573</v>
      </c>
      <c r="N1089" s="6" t="s">
        <v>63</v>
      </c>
      <c r="O1089" s="6" t="s">
        <v>62</v>
      </c>
      <c r="P1089" s="6" t="s">
        <v>69</v>
      </c>
      <c r="Q1089" s="7"/>
      <c r="R1089" s="9" t="s">
        <v>10330</v>
      </c>
      <c r="S1089" s="9" t="s">
        <v>10324</v>
      </c>
      <c r="T1089" s="9" t="s">
        <v>8512</v>
      </c>
      <c r="U1089" s="9" t="s">
        <v>10331</v>
      </c>
      <c r="V1089" s="9" t="s">
        <v>8501</v>
      </c>
      <c r="W1089" s="4"/>
      <c r="AI1089" s="4"/>
      <c r="AJ1089" s="4"/>
      <c r="AK1089" s="4"/>
    </row>
    <row r="1090" spans="1:37" x14ac:dyDescent="0.2">
      <c r="A1090" s="6" t="s">
        <v>8002</v>
      </c>
      <c r="B1090" s="7" t="str">
        <f>VLOOKUP(Table36[[#This Row],[Full Name]], [1]!all_people5[#Data], 53, 0)</f>
        <v>Shaw</v>
      </c>
      <c r="C1090" s="8" t="s">
        <v>8003</v>
      </c>
      <c r="D1090" s="8" t="s">
        <v>2449</v>
      </c>
      <c r="E1090" s="8" t="s">
        <v>2450</v>
      </c>
      <c r="F1090" s="8" t="s">
        <v>64</v>
      </c>
      <c r="G1090" s="8"/>
      <c r="H1090" s="8"/>
      <c r="I1090" s="7"/>
      <c r="J1090" s="8" t="s">
        <v>2446</v>
      </c>
      <c r="K1090" s="8" t="str">
        <f>VLOOKUP(Table36[[#This Row],[Works for Corrected Majority]],[1]!Table1[#Data],2,0)</f>
        <v>476549573</v>
      </c>
      <c r="L1090" s="8" t="s">
        <v>2446</v>
      </c>
      <c r="M1090" s="7" t="str">
        <f>VLOOKUP(Table36[[#This Row],[Works for Group -OLD]], [1]!all_groups[#All], 2, 0)</f>
        <v>476549573</v>
      </c>
      <c r="N1090" s="6" t="s">
        <v>63</v>
      </c>
      <c r="O1090" s="6" t="s">
        <v>62</v>
      </c>
      <c r="P1090" s="6" t="s">
        <v>69</v>
      </c>
      <c r="Q1090" s="7"/>
      <c r="R1090" s="9" t="s">
        <v>10332</v>
      </c>
      <c r="S1090" s="9" t="s">
        <v>10324</v>
      </c>
      <c r="T1090" s="9" t="s">
        <v>8512</v>
      </c>
      <c r="U1090" s="9" t="s">
        <v>10325</v>
      </c>
      <c r="V1090" s="9" t="s">
        <v>8501</v>
      </c>
      <c r="W1090" s="4"/>
      <c r="AI1090" s="4"/>
      <c r="AJ1090" s="4"/>
      <c r="AK1090" s="4"/>
    </row>
    <row r="1091" spans="1:37" x14ac:dyDescent="0.2">
      <c r="A1091" s="6" t="s">
        <v>7509</v>
      </c>
      <c r="B1091" s="7" t="str">
        <f>VLOOKUP(Table36[[#This Row],[Full Name]], [1]!all_people5[#Data], 53, 0)</f>
        <v>O'brien</v>
      </c>
      <c r="C1091" s="8" t="s">
        <v>3578</v>
      </c>
      <c r="D1091" s="8" t="s">
        <v>5744</v>
      </c>
      <c r="E1091" s="8" t="s">
        <v>7510</v>
      </c>
      <c r="F1091" s="8" t="s">
        <v>64</v>
      </c>
      <c r="G1091" s="8"/>
      <c r="H1091" s="8"/>
      <c r="I1091" s="7"/>
      <c r="J1091" s="8" t="s">
        <v>2446</v>
      </c>
      <c r="K1091" s="8" t="str">
        <f>VLOOKUP(Table36[[#This Row],[Works for Corrected Majority]],[1]!Table1[#Data],2,0)</f>
        <v>476549573</v>
      </c>
      <c r="L1091" s="8" t="s">
        <v>2446</v>
      </c>
      <c r="M1091" s="7" t="str">
        <f>VLOOKUP(Table36[[#This Row],[Works for Group -OLD]], [1]!all_groups[#All], 2, 0)</f>
        <v>476549573</v>
      </c>
      <c r="N1091" s="6" t="s">
        <v>63</v>
      </c>
      <c r="O1091" s="6" t="s">
        <v>62</v>
      </c>
      <c r="P1091" s="6" t="s">
        <v>69</v>
      </c>
      <c r="Q1091" s="7"/>
      <c r="R1091" s="9" t="s">
        <v>10333</v>
      </c>
      <c r="S1091" s="9" t="s">
        <v>10324</v>
      </c>
      <c r="T1091" s="9" t="s">
        <v>8512</v>
      </c>
      <c r="U1091" s="9" t="s">
        <v>10334</v>
      </c>
      <c r="V1091" s="9" t="s">
        <v>8501</v>
      </c>
      <c r="W1091" s="4"/>
      <c r="AI1091" s="4"/>
      <c r="AJ1091" s="4"/>
      <c r="AK1091" s="4"/>
    </row>
    <row r="1092" spans="1:37" x14ac:dyDescent="0.2">
      <c r="A1092" s="6" t="s">
        <v>7498</v>
      </c>
      <c r="B1092" s="7" t="str">
        <f>VLOOKUP(Table36[[#This Row],[Full Name]], [1]!all_people5[#Data], 53, 0)</f>
        <v>Dorado</v>
      </c>
      <c r="C1092" s="8" t="s">
        <v>7499</v>
      </c>
      <c r="D1092" s="8" t="s">
        <v>7500</v>
      </c>
      <c r="E1092" s="8" t="s">
        <v>7501</v>
      </c>
      <c r="F1092" s="8" t="s">
        <v>64</v>
      </c>
      <c r="G1092" s="8"/>
      <c r="H1092" s="8"/>
      <c r="I1092" s="7"/>
      <c r="J1092" s="8" t="s">
        <v>2446</v>
      </c>
      <c r="K1092" s="8" t="str">
        <f>VLOOKUP(Table36[[#This Row],[Works for Corrected Majority]],[1]!Table1[#Data],2,0)</f>
        <v>476549573</v>
      </c>
      <c r="L1092" s="8" t="s">
        <v>2446</v>
      </c>
      <c r="M1092" s="7" t="str">
        <f>VLOOKUP(Table36[[#This Row],[Works for Group -OLD]], [1]!all_groups[#All], 2, 0)</f>
        <v>476549573</v>
      </c>
      <c r="N1092" s="6" t="s">
        <v>63</v>
      </c>
      <c r="O1092" s="6" t="s">
        <v>62</v>
      </c>
      <c r="P1092" s="6" t="s">
        <v>69</v>
      </c>
      <c r="Q1092" s="7"/>
      <c r="R1092" s="9" t="s">
        <v>10335</v>
      </c>
      <c r="S1092" s="9" t="s">
        <v>10324</v>
      </c>
      <c r="T1092" s="9" t="s">
        <v>8512</v>
      </c>
      <c r="U1092" s="9" t="s">
        <v>10336</v>
      </c>
      <c r="V1092" s="9" t="s">
        <v>8501</v>
      </c>
      <c r="W1092" s="4"/>
      <c r="AI1092" s="4"/>
      <c r="AJ1092" s="4"/>
      <c r="AK1092" s="4"/>
    </row>
    <row r="1093" spans="1:37" x14ac:dyDescent="0.2">
      <c r="A1093" s="6" t="s">
        <v>7492</v>
      </c>
      <c r="B1093" s="7" t="str">
        <f>VLOOKUP(Table36[[#This Row],[Full Name]], [1]!all_people5[#Data], 53, 0)</f>
        <v>Kearns</v>
      </c>
      <c r="C1093" s="8" t="s">
        <v>7493</v>
      </c>
      <c r="D1093" s="8" t="s">
        <v>7494</v>
      </c>
      <c r="E1093" s="8" t="s">
        <v>7495</v>
      </c>
      <c r="F1093" s="8" t="s">
        <v>64</v>
      </c>
      <c r="G1093" s="8"/>
      <c r="H1093" s="8"/>
      <c r="I1093" s="7"/>
      <c r="J1093" s="8" t="s">
        <v>2446</v>
      </c>
      <c r="K1093" s="8" t="str">
        <f>VLOOKUP(Table36[[#This Row],[Works for Corrected Majority]],[1]!Table1[#Data],2,0)</f>
        <v>476549573</v>
      </c>
      <c r="L1093" s="8" t="s">
        <v>2446</v>
      </c>
      <c r="M1093" s="7" t="str">
        <f>VLOOKUP(Table36[[#This Row],[Works for Group -OLD]], [1]!all_groups[#All], 2, 0)</f>
        <v>476549573</v>
      </c>
      <c r="N1093" s="6" t="s">
        <v>63</v>
      </c>
      <c r="O1093" s="6" t="s">
        <v>62</v>
      </c>
      <c r="P1093" s="6" t="s">
        <v>69</v>
      </c>
      <c r="Q1093" s="7"/>
      <c r="R1093" s="9" t="s">
        <v>10337</v>
      </c>
      <c r="S1093" s="9" t="s">
        <v>10324</v>
      </c>
      <c r="T1093" s="9" t="s">
        <v>8512</v>
      </c>
      <c r="U1093" s="9" t="s">
        <v>10331</v>
      </c>
      <c r="V1093" s="9" t="s">
        <v>8501</v>
      </c>
      <c r="W1093" s="4"/>
      <c r="AI1093" s="4"/>
      <c r="AJ1093" s="4"/>
      <c r="AK1093" s="4"/>
    </row>
    <row r="1094" spans="1:37" x14ac:dyDescent="0.2">
      <c r="A1094" s="6" t="s">
        <v>7487</v>
      </c>
      <c r="B1094" s="7" t="str">
        <f>VLOOKUP(Table36[[#This Row],[Full Name]], [1]!all_people5[#Data], 53, 0)</f>
        <v>Strum</v>
      </c>
      <c r="C1094" s="8" t="s">
        <v>2844</v>
      </c>
      <c r="D1094" s="8" t="s">
        <v>7488</v>
      </c>
      <c r="E1094" s="8" t="s">
        <v>7489</v>
      </c>
      <c r="F1094" s="8" t="s">
        <v>64</v>
      </c>
      <c r="G1094" s="8"/>
      <c r="H1094" s="8"/>
      <c r="I1094" s="7"/>
      <c r="J1094" s="8" t="s">
        <v>84</v>
      </c>
      <c r="K1094" s="8" t="str">
        <f>VLOOKUP(Table36[[#This Row],[Works for Corrected Majority]],[1]!Table1[#Data],2,0)</f>
        <v>476549575</v>
      </c>
      <c r="L1094" s="8" t="s">
        <v>84</v>
      </c>
      <c r="M1094" s="7" t="str">
        <f>VLOOKUP(Table36[[#This Row],[Works for Group -OLD]], [1]!all_groups[#All], 2, 0)</f>
        <v>476549575</v>
      </c>
      <c r="N1094" s="6" t="s">
        <v>63</v>
      </c>
      <c r="O1094" s="6" t="s">
        <v>62</v>
      </c>
      <c r="P1094" s="6" t="s">
        <v>69</v>
      </c>
      <c r="Q1094" s="7"/>
      <c r="R1094" s="9" t="s">
        <v>10338</v>
      </c>
      <c r="S1094" s="9" t="s">
        <v>10339</v>
      </c>
      <c r="T1094" s="9" t="s">
        <v>8512</v>
      </c>
      <c r="U1094" s="9" t="s">
        <v>10340</v>
      </c>
      <c r="V1094" s="9" t="s">
        <v>8501</v>
      </c>
      <c r="W1094" s="4"/>
      <c r="AI1094" s="4"/>
      <c r="AJ1094" s="4"/>
      <c r="AK1094" s="4"/>
    </row>
    <row r="1095" spans="1:37" x14ac:dyDescent="0.2">
      <c r="A1095" s="6" t="s">
        <v>7471</v>
      </c>
      <c r="B1095" s="7" t="str">
        <f>VLOOKUP(Table36[[#This Row],[Full Name]], [1]!all_people5[#Data], 53, 0)</f>
        <v>Shufon Jr</v>
      </c>
      <c r="C1095" s="8" t="s">
        <v>2159</v>
      </c>
      <c r="D1095" s="8" t="s">
        <v>7472</v>
      </c>
      <c r="E1095" s="8" t="s">
        <v>7473</v>
      </c>
      <c r="F1095" s="8" t="s">
        <v>64</v>
      </c>
      <c r="G1095" s="8"/>
      <c r="H1095" s="8"/>
      <c r="I1095" s="7"/>
      <c r="J1095" s="8" t="s">
        <v>84</v>
      </c>
      <c r="K1095" s="8" t="str">
        <f>VLOOKUP(Table36[[#This Row],[Works for Corrected Majority]],[1]!Table1[#Data],2,0)</f>
        <v>476549575</v>
      </c>
      <c r="L1095" s="8" t="s">
        <v>84</v>
      </c>
      <c r="M1095" s="7" t="str">
        <f>VLOOKUP(Table36[[#This Row],[Works for Group -OLD]], [1]!all_groups[#All], 2, 0)</f>
        <v>476549575</v>
      </c>
      <c r="N1095" s="6" t="s">
        <v>63</v>
      </c>
      <c r="O1095" s="6" t="s">
        <v>62</v>
      </c>
      <c r="P1095" s="6" t="s">
        <v>69</v>
      </c>
      <c r="Q1095" s="7"/>
      <c r="R1095" s="9" t="s">
        <v>10341</v>
      </c>
      <c r="S1095" s="9" t="s">
        <v>10339</v>
      </c>
      <c r="T1095" s="9" t="s">
        <v>8512</v>
      </c>
      <c r="U1095" s="9" t="s">
        <v>10342</v>
      </c>
      <c r="V1095" s="9" t="s">
        <v>8501</v>
      </c>
      <c r="W1095" s="4"/>
      <c r="AI1095" s="4"/>
      <c r="AJ1095" s="4"/>
      <c r="AK1095" s="4"/>
    </row>
    <row r="1096" spans="1:37" x14ac:dyDescent="0.2">
      <c r="A1096" s="6" t="s">
        <v>8375</v>
      </c>
      <c r="B1096" s="7" t="str">
        <f>VLOOKUP(Table36[[#This Row],[Full Name]], [1]!all_people5[#Data], 53, 0)</f>
        <v>Bessinger</v>
      </c>
      <c r="C1096" s="8" t="s">
        <v>8376</v>
      </c>
      <c r="D1096" s="8" t="s">
        <v>8377</v>
      </c>
      <c r="E1096" s="8" t="s">
        <v>8143</v>
      </c>
      <c r="F1096" s="8" t="s">
        <v>64</v>
      </c>
      <c r="G1096" s="8"/>
      <c r="H1096" s="8"/>
      <c r="I1096" s="7"/>
      <c r="J1096" s="8" t="s">
        <v>84</v>
      </c>
      <c r="K1096" s="8" t="str">
        <f>VLOOKUP(Table36[[#This Row],[Works for Corrected Majority]],[1]!Table1[#Data],2,0)</f>
        <v>476549575</v>
      </c>
      <c r="L1096" s="8" t="s">
        <v>84</v>
      </c>
      <c r="M1096" s="7" t="str">
        <f>VLOOKUP(Table36[[#This Row],[Works for Group -OLD]], [1]!all_groups[#All], 2, 0)</f>
        <v>476549575</v>
      </c>
      <c r="N1096" s="6" t="s">
        <v>63</v>
      </c>
      <c r="O1096" s="6" t="s">
        <v>62</v>
      </c>
      <c r="P1096" s="6" t="s">
        <v>69</v>
      </c>
      <c r="Q1096" s="7"/>
      <c r="R1096" s="9" t="s">
        <v>10343</v>
      </c>
      <c r="S1096" s="9" t="s">
        <v>10339</v>
      </c>
      <c r="T1096" s="9" t="s">
        <v>8512</v>
      </c>
      <c r="U1096" s="9" t="s">
        <v>10344</v>
      </c>
      <c r="V1096" s="9" t="s">
        <v>8501</v>
      </c>
      <c r="W1096" s="4"/>
      <c r="AI1096" s="4"/>
      <c r="AJ1096" s="4"/>
      <c r="AK1096" s="4"/>
    </row>
    <row r="1097" spans="1:37" x14ac:dyDescent="0.2">
      <c r="A1097" s="6" t="s">
        <v>8370</v>
      </c>
      <c r="B1097" s="7" t="str">
        <f>VLOOKUP(Table36[[#This Row],[Full Name]], [1]!all_people5[#Data], 53, 0)</f>
        <v>Gradess</v>
      </c>
      <c r="C1097" s="8" t="s">
        <v>8371</v>
      </c>
      <c r="D1097" s="8" t="s">
        <v>8372</v>
      </c>
      <c r="E1097" s="8" t="s">
        <v>88</v>
      </c>
      <c r="F1097" s="8" t="s">
        <v>64</v>
      </c>
      <c r="G1097" s="8"/>
      <c r="H1097" s="8"/>
      <c r="I1097" s="7"/>
      <c r="J1097" s="8" t="s">
        <v>84</v>
      </c>
      <c r="K1097" s="8" t="str">
        <f>VLOOKUP(Table36[[#This Row],[Works for Corrected Majority]],[1]!Table1[#Data],2,0)</f>
        <v>476549575</v>
      </c>
      <c r="L1097" s="8" t="s">
        <v>84</v>
      </c>
      <c r="M1097" s="7" t="str">
        <f>VLOOKUP(Table36[[#This Row],[Works for Group -OLD]], [1]!all_groups[#All], 2, 0)</f>
        <v>476549575</v>
      </c>
      <c r="N1097" s="6" t="s">
        <v>63</v>
      </c>
      <c r="O1097" s="6" t="s">
        <v>62</v>
      </c>
      <c r="P1097" s="6" t="s">
        <v>69</v>
      </c>
      <c r="Q1097" s="7"/>
      <c r="R1097" s="9" t="s">
        <v>10345</v>
      </c>
      <c r="S1097" s="9" t="s">
        <v>10339</v>
      </c>
      <c r="T1097" s="9" t="s">
        <v>8512</v>
      </c>
      <c r="U1097" s="9" t="s">
        <v>10346</v>
      </c>
      <c r="V1097" s="9" t="s">
        <v>8501</v>
      </c>
      <c r="W1097" s="4"/>
      <c r="AI1097" s="4"/>
      <c r="AJ1097" s="4"/>
      <c r="AK1097" s="4"/>
    </row>
    <row r="1098" spans="1:37" x14ac:dyDescent="0.2">
      <c r="A1098" s="6" t="s">
        <v>8365</v>
      </c>
      <c r="B1098" s="7" t="str">
        <f>VLOOKUP(Table36[[#This Row],[Full Name]], [1]!all_people5[#Data], 53, 0)</f>
        <v>Sabourin</v>
      </c>
      <c r="C1098" s="8" t="s">
        <v>8366</v>
      </c>
      <c r="D1098" s="8" t="s">
        <v>8367</v>
      </c>
      <c r="E1098" s="8" t="s">
        <v>88</v>
      </c>
      <c r="F1098" s="8" t="s">
        <v>64</v>
      </c>
      <c r="G1098" s="8"/>
      <c r="H1098" s="8"/>
      <c r="I1098" s="7"/>
      <c r="J1098" s="8" t="s">
        <v>84</v>
      </c>
      <c r="K1098" s="8" t="str">
        <f>VLOOKUP(Table36[[#This Row],[Works for Corrected Majority]],[1]!Table1[#Data],2,0)</f>
        <v>476549575</v>
      </c>
      <c r="L1098" s="8" t="s">
        <v>84</v>
      </c>
      <c r="M1098" s="7" t="str">
        <f>VLOOKUP(Table36[[#This Row],[Works for Group -OLD]], [1]!all_groups[#All], 2, 0)</f>
        <v>476549575</v>
      </c>
      <c r="N1098" s="6" t="s">
        <v>63</v>
      </c>
      <c r="O1098" s="6" t="s">
        <v>62</v>
      </c>
      <c r="P1098" s="6" t="s">
        <v>69</v>
      </c>
      <c r="Q1098" s="7"/>
      <c r="R1098" s="9" t="s">
        <v>10347</v>
      </c>
      <c r="S1098" s="9" t="s">
        <v>10339</v>
      </c>
      <c r="T1098" s="9" t="s">
        <v>8512</v>
      </c>
      <c r="U1098" s="9" t="s">
        <v>10346</v>
      </c>
      <c r="V1098" s="9" t="s">
        <v>8501</v>
      </c>
      <c r="W1098" s="4"/>
      <c r="AI1098" s="4"/>
      <c r="AJ1098" s="4"/>
      <c r="AK1098" s="4"/>
    </row>
    <row r="1099" spans="1:37" x14ac:dyDescent="0.2">
      <c r="A1099" s="6" t="s">
        <v>8362</v>
      </c>
      <c r="B1099" s="7" t="str">
        <f>VLOOKUP(Table36[[#This Row],[Full Name]], [1]!all_people5[#Data], 53, 0)</f>
        <v>Fogarty</v>
      </c>
      <c r="C1099" s="8" t="s">
        <v>2068</v>
      </c>
      <c r="D1099" s="8" t="s">
        <v>5369</v>
      </c>
      <c r="E1099" s="8" t="s">
        <v>8326</v>
      </c>
      <c r="F1099" s="8" t="s">
        <v>64</v>
      </c>
      <c r="G1099" s="8"/>
      <c r="H1099" s="8"/>
      <c r="I1099" s="7"/>
      <c r="J1099" s="8" t="s">
        <v>84</v>
      </c>
      <c r="K1099" s="8" t="str">
        <f>VLOOKUP(Table36[[#This Row],[Works for Corrected Majority]],[1]!Table1[#Data],2,0)</f>
        <v>476549575</v>
      </c>
      <c r="L1099" s="8" t="s">
        <v>84</v>
      </c>
      <c r="M1099" s="7" t="str">
        <f>VLOOKUP(Table36[[#This Row],[Works for Group -OLD]], [1]!all_groups[#All], 2, 0)</f>
        <v>476549575</v>
      </c>
      <c r="N1099" s="6" t="s">
        <v>63</v>
      </c>
      <c r="O1099" s="6" t="s">
        <v>62</v>
      </c>
      <c r="P1099" s="6" t="s">
        <v>69</v>
      </c>
      <c r="Q1099" s="7"/>
      <c r="R1099" s="9" t="s">
        <v>10348</v>
      </c>
      <c r="S1099" s="9" t="s">
        <v>10339</v>
      </c>
      <c r="T1099" s="9" t="s">
        <v>8512</v>
      </c>
      <c r="U1099" s="9" t="s">
        <v>10349</v>
      </c>
      <c r="V1099" s="9" t="s">
        <v>8501</v>
      </c>
      <c r="W1099" s="4"/>
      <c r="AI1099" s="4"/>
      <c r="AJ1099" s="4"/>
      <c r="AK1099" s="4"/>
    </row>
    <row r="1100" spans="1:37" x14ac:dyDescent="0.2">
      <c r="A1100" s="6" t="s">
        <v>3823</v>
      </c>
      <c r="B1100" s="7" t="str">
        <f>VLOOKUP(Table36[[#This Row],[Full Name]], [1]!all_people5[#Data], 53, 0)</f>
        <v>Vahue</v>
      </c>
      <c r="C1100" s="8" t="s">
        <v>3824</v>
      </c>
      <c r="D1100" s="8" t="s">
        <v>3825</v>
      </c>
      <c r="E1100" s="8" t="s">
        <v>3826</v>
      </c>
      <c r="F1100" s="8" t="s">
        <v>64</v>
      </c>
      <c r="G1100" s="8"/>
      <c r="H1100" s="8"/>
      <c r="I1100" s="7"/>
      <c r="J1100" s="8" t="s">
        <v>84</v>
      </c>
      <c r="K1100" s="8" t="str">
        <f>VLOOKUP(Table36[[#This Row],[Works for Corrected Majority]],[1]!Table1[#Data],2,0)</f>
        <v>476549575</v>
      </c>
      <c r="L1100" s="8" t="s">
        <v>84</v>
      </c>
      <c r="M1100" s="7" t="str">
        <f>VLOOKUP(Table36[[#This Row],[Works for Group -OLD]], [1]!all_groups[#All], 2, 0)</f>
        <v>476549575</v>
      </c>
      <c r="N1100" s="6" t="s">
        <v>63</v>
      </c>
      <c r="O1100" s="6" t="s">
        <v>62</v>
      </c>
      <c r="P1100" s="6" t="s">
        <v>69</v>
      </c>
      <c r="Q1100" s="7"/>
      <c r="R1100" s="9" t="s">
        <v>10350</v>
      </c>
      <c r="S1100" s="9" t="s">
        <v>10339</v>
      </c>
      <c r="T1100" s="9" t="s">
        <v>8512</v>
      </c>
      <c r="U1100" s="9" t="s">
        <v>10351</v>
      </c>
      <c r="V1100" s="9" t="s">
        <v>8501</v>
      </c>
      <c r="W1100" s="4"/>
      <c r="AI1100" s="4"/>
      <c r="AJ1100" s="4"/>
      <c r="AK1100" s="4"/>
    </row>
    <row r="1101" spans="1:37" x14ac:dyDescent="0.2">
      <c r="A1101" s="6" t="s">
        <v>8357</v>
      </c>
      <c r="B1101" s="7" t="str">
        <f>VLOOKUP(Table36[[#This Row],[Full Name]], [1]!all_people5[#Data], 53, 0)</f>
        <v>Hine</v>
      </c>
      <c r="C1101" s="8" t="s">
        <v>4055</v>
      </c>
      <c r="D1101" s="8" t="s">
        <v>8358</v>
      </c>
      <c r="E1101" s="8" t="s">
        <v>8359</v>
      </c>
      <c r="F1101" s="8" t="s">
        <v>64</v>
      </c>
      <c r="G1101" s="8"/>
      <c r="H1101" s="8"/>
      <c r="I1101" s="7"/>
      <c r="J1101" s="8" t="s">
        <v>84</v>
      </c>
      <c r="K1101" s="8" t="str">
        <f>VLOOKUP(Table36[[#This Row],[Works for Corrected Majority]],[1]!Table1[#Data],2,0)</f>
        <v>476549575</v>
      </c>
      <c r="L1101" s="8" t="s">
        <v>84</v>
      </c>
      <c r="M1101" s="7" t="str">
        <f>VLOOKUP(Table36[[#This Row],[Works for Group -OLD]], [1]!all_groups[#All], 2, 0)</f>
        <v>476549575</v>
      </c>
      <c r="N1101" s="6" t="s">
        <v>63</v>
      </c>
      <c r="O1101" s="6" t="s">
        <v>62</v>
      </c>
      <c r="P1101" s="6" t="s">
        <v>69</v>
      </c>
      <c r="Q1101" s="7"/>
      <c r="R1101" s="9" t="s">
        <v>10352</v>
      </c>
      <c r="S1101" s="9" t="s">
        <v>10339</v>
      </c>
      <c r="T1101" s="9" t="s">
        <v>8512</v>
      </c>
      <c r="U1101" s="9" t="s">
        <v>10353</v>
      </c>
      <c r="V1101" s="9" t="s">
        <v>8501</v>
      </c>
      <c r="W1101" s="4"/>
      <c r="AI1101" s="4"/>
      <c r="AJ1101" s="4"/>
      <c r="AK1101" s="4"/>
    </row>
    <row r="1102" spans="1:37" x14ac:dyDescent="0.2">
      <c r="A1102" s="6" t="s">
        <v>8352</v>
      </c>
      <c r="B1102" s="7" t="str">
        <f>VLOOKUP(Table36[[#This Row],[Full Name]], [1]!all_people5[#Data], 53, 0)</f>
        <v>Neison</v>
      </c>
      <c r="C1102" s="8" t="s">
        <v>2001</v>
      </c>
      <c r="D1102" s="8" t="s">
        <v>8353</v>
      </c>
      <c r="E1102" s="8" t="s">
        <v>8354</v>
      </c>
      <c r="F1102" s="8" t="s">
        <v>64</v>
      </c>
      <c r="G1102" s="8"/>
      <c r="H1102" s="8"/>
      <c r="I1102" s="7"/>
      <c r="J1102" s="8" t="s">
        <v>84</v>
      </c>
      <c r="K1102" s="8" t="str">
        <f>VLOOKUP(Table36[[#This Row],[Works for Corrected Majority]],[1]!Table1[#Data],2,0)</f>
        <v>476549575</v>
      </c>
      <c r="L1102" s="8" t="s">
        <v>84</v>
      </c>
      <c r="M1102" s="7" t="str">
        <f>VLOOKUP(Table36[[#This Row],[Works for Group -OLD]], [1]!all_groups[#All], 2, 0)</f>
        <v>476549575</v>
      </c>
      <c r="N1102" s="6" t="s">
        <v>63</v>
      </c>
      <c r="O1102" s="6" t="s">
        <v>62</v>
      </c>
      <c r="P1102" s="6" t="s">
        <v>69</v>
      </c>
      <c r="Q1102" s="7"/>
      <c r="R1102" s="9" t="s">
        <v>10354</v>
      </c>
      <c r="S1102" s="9" t="s">
        <v>10339</v>
      </c>
      <c r="T1102" s="9" t="s">
        <v>8512</v>
      </c>
      <c r="U1102" s="9" t="s">
        <v>10355</v>
      </c>
      <c r="V1102" s="9" t="s">
        <v>8501</v>
      </c>
      <c r="W1102" s="4"/>
      <c r="AI1102" s="4"/>
      <c r="AJ1102" s="4"/>
      <c r="AK1102" s="4"/>
    </row>
    <row r="1103" spans="1:37" x14ac:dyDescent="0.2">
      <c r="A1103" s="6" t="s">
        <v>8347</v>
      </c>
      <c r="B1103" s="7" t="str">
        <f>VLOOKUP(Table36[[#This Row],[Full Name]], [1]!all_people5[#Data], 53, 0)</f>
        <v>Hartunian</v>
      </c>
      <c r="C1103" s="8" t="s">
        <v>8348</v>
      </c>
      <c r="D1103" s="8" t="s">
        <v>8349</v>
      </c>
      <c r="E1103" s="8" t="s">
        <v>7479</v>
      </c>
      <c r="F1103" s="8" t="s">
        <v>64</v>
      </c>
      <c r="G1103" s="8"/>
      <c r="H1103" s="8"/>
      <c r="I1103" s="7"/>
      <c r="J1103" s="8" t="s">
        <v>84</v>
      </c>
      <c r="K1103" s="8" t="str">
        <f>VLOOKUP(Table36[[#This Row],[Works for Corrected Majority]],[1]!Table1[#Data],2,0)</f>
        <v>476549575</v>
      </c>
      <c r="L1103" s="8" t="s">
        <v>84</v>
      </c>
      <c r="M1103" s="7" t="str">
        <f>VLOOKUP(Table36[[#This Row],[Works for Group -OLD]], [1]!all_groups[#All], 2, 0)</f>
        <v>476549575</v>
      </c>
      <c r="N1103" s="6" t="s">
        <v>63</v>
      </c>
      <c r="O1103" s="6" t="s">
        <v>62</v>
      </c>
      <c r="P1103" s="6" t="s">
        <v>69</v>
      </c>
      <c r="Q1103" s="7"/>
      <c r="R1103" s="9" t="s">
        <v>10356</v>
      </c>
      <c r="S1103" s="9" t="s">
        <v>10339</v>
      </c>
      <c r="T1103" s="9" t="s">
        <v>8512</v>
      </c>
      <c r="U1103" s="9" t="s">
        <v>10357</v>
      </c>
      <c r="V1103" s="9" t="s">
        <v>8501</v>
      </c>
      <c r="W1103" s="4"/>
      <c r="AI1103" s="4"/>
      <c r="AJ1103" s="4"/>
      <c r="AK1103" s="4"/>
    </row>
    <row r="1104" spans="1:37" x14ac:dyDescent="0.2">
      <c r="A1104" s="6" t="s">
        <v>8341</v>
      </c>
      <c r="B1104" s="7" t="str">
        <f>VLOOKUP(Table36[[#This Row],[Full Name]], [1]!all_people5[#Data], 53, 0)</f>
        <v>Klinowski</v>
      </c>
      <c r="C1104" s="8" t="s">
        <v>8342</v>
      </c>
      <c r="D1104" s="8" t="s">
        <v>8343</v>
      </c>
      <c r="E1104" s="8" t="s">
        <v>8344</v>
      </c>
      <c r="F1104" s="8" t="s">
        <v>64</v>
      </c>
      <c r="G1104" s="8"/>
      <c r="H1104" s="8"/>
      <c r="I1104" s="7"/>
      <c r="J1104" s="8" t="s">
        <v>84</v>
      </c>
      <c r="K1104" s="8" t="str">
        <f>VLOOKUP(Table36[[#This Row],[Works for Corrected Majority]],[1]!Table1[#Data],2,0)</f>
        <v>476549575</v>
      </c>
      <c r="L1104" s="8" t="s">
        <v>84</v>
      </c>
      <c r="M1104" s="7" t="str">
        <f>VLOOKUP(Table36[[#This Row],[Works for Group -OLD]], [1]!all_groups[#All], 2, 0)</f>
        <v>476549575</v>
      </c>
      <c r="N1104" s="6" t="s">
        <v>63</v>
      </c>
      <c r="O1104" s="6" t="s">
        <v>62</v>
      </c>
      <c r="P1104" s="6" t="s">
        <v>69</v>
      </c>
      <c r="Q1104" s="7"/>
      <c r="R1104" s="9" t="s">
        <v>10358</v>
      </c>
      <c r="S1104" s="9" t="s">
        <v>10339</v>
      </c>
      <c r="T1104" s="9" t="s">
        <v>8512</v>
      </c>
      <c r="U1104" s="9" t="s">
        <v>10359</v>
      </c>
      <c r="V1104" s="9" t="s">
        <v>8501</v>
      </c>
      <c r="W1104" s="4"/>
      <c r="AI1104" s="4"/>
      <c r="AJ1104" s="4"/>
      <c r="AK1104" s="4"/>
    </row>
    <row r="1105" spans="1:37" x14ac:dyDescent="0.2">
      <c r="A1105" s="6" t="s">
        <v>8335</v>
      </c>
      <c r="B1105" s="7" t="str">
        <f>VLOOKUP(Table36[[#This Row],[Full Name]], [1]!all_people5[#Data], 53, 0)</f>
        <v>Beck</v>
      </c>
      <c r="C1105" s="8" t="s">
        <v>8336</v>
      </c>
      <c r="D1105" s="8" t="s">
        <v>8337</v>
      </c>
      <c r="E1105" s="8" t="s">
        <v>8338</v>
      </c>
      <c r="F1105" s="8" t="s">
        <v>64</v>
      </c>
      <c r="G1105" s="8"/>
      <c r="H1105" s="8"/>
      <c r="I1105" s="7"/>
      <c r="J1105" s="8" t="s">
        <v>84</v>
      </c>
      <c r="K1105" s="8" t="str">
        <f>VLOOKUP(Table36[[#This Row],[Works for Corrected Majority]],[1]!Table1[#Data],2,0)</f>
        <v>476549575</v>
      </c>
      <c r="L1105" s="8" t="s">
        <v>84</v>
      </c>
      <c r="M1105" s="7" t="str">
        <f>VLOOKUP(Table36[[#This Row],[Works for Group -OLD]], [1]!all_groups[#All], 2, 0)</f>
        <v>476549575</v>
      </c>
      <c r="N1105" s="6" t="s">
        <v>63</v>
      </c>
      <c r="O1105" s="6" t="s">
        <v>62</v>
      </c>
      <c r="P1105" s="6" t="s">
        <v>69</v>
      </c>
      <c r="Q1105" s="7"/>
      <c r="R1105" s="9" t="s">
        <v>10360</v>
      </c>
      <c r="S1105" s="9" t="s">
        <v>10339</v>
      </c>
      <c r="T1105" s="9" t="s">
        <v>8512</v>
      </c>
      <c r="U1105" s="9" t="s">
        <v>10361</v>
      </c>
      <c r="V1105" s="9" t="s">
        <v>8501</v>
      </c>
      <c r="W1105" s="4"/>
      <c r="AI1105" s="4"/>
      <c r="AJ1105" s="4"/>
      <c r="AK1105" s="4"/>
    </row>
    <row r="1106" spans="1:37" x14ac:dyDescent="0.2">
      <c r="A1106" s="6" t="s">
        <v>8329</v>
      </c>
      <c r="B1106" s="7" t="str">
        <f>VLOOKUP(Table36[[#This Row],[Full Name]], [1]!all_people5[#Data], 53, 0)</f>
        <v>Seestadt</v>
      </c>
      <c r="C1106" s="8" t="s">
        <v>8330</v>
      </c>
      <c r="D1106" s="8" t="s">
        <v>8331</v>
      </c>
      <c r="E1106" s="8" t="s">
        <v>8332</v>
      </c>
      <c r="F1106" s="8" t="s">
        <v>64</v>
      </c>
      <c r="G1106" s="8"/>
      <c r="H1106" s="8"/>
      <c r="I1106" s="7"/>
      <c r="J1106" s="8" t="s">
        <v>84</v>
      </c>
      <c r="K1106" s="8" t="str">
        <f>VLOOKUP(Table36[[#This Row],[Works for Corrected Majority]],[1]!Table1[#Data],2,0)</f>
        <v>476549575</v>
      </c>
      <c r="L1106" s="8" t="s">
        <v>84</v>
      </c>
      <c r="M1106" s="7" t="str">
        <f>VLOOKUP(Table36[[#This Row],[Works for Group -OLD]], [1]!all_groups[#All], 2, 0)</f>
        <v>476549575</v>
      </c>
      <c r="N1106" s="6" t="s">
        <v>63</v>
      </c>
      <c r="O1106" s="6" t="s">
        <v>62</v>
      </c>
      <c r="P1106" s="6" t="s">
        <v>69</v>
      </c>
      <c r="Q1106" s="7"/>
      <c r="R1106" s="9" t="s">
        <v>10362</v>
      </c>
      <c r="S1106" s="9" t="s">
        <v>10339</v>
      </c>
      <c r="T1106" s="9" t="s">
        <v>8512</v>
      </c>
      <c r="U1106" s="9" t="s">
        <v>10363</v>
      </c>
      <c r="V1106" s="9" t="s">
        <v>8501</v>
      </c>
      <c r="W1106" s="4"/>
      <c r="AI1106" s="4"/>
      <c r="AJ1106" s="4"/>
      <c r="AK1106" s="4"/>
    </row>
    <row r="1107" spans="1:37" x14ac:dyDescent="0.2">
      <c r="A1107" s="6" t="s">
        <v>8324</v>
      </c>
      <c r="B1107" s="7" t="str">
        <f>VLOOKUP(Table36[[#This Row],[Full Name]], [1]!all_people5[#Data], 53, 0)</f>
        <v>Mahserjian III</v>
      </c>
      <c r="C1107" s="8" t="s">
        <v>6773</v>
      </c>
      <c r="D1107" s="8" t="s">
        <v>10364</v>
      </c>
      <c r="E1107" s="8" t="s">
        <v>8326</v>
      </c>
      <c r="F1107" s="8" t="s">
        <v>64</v>
      </c>
      <c r="G1107" s="8"/>
      <c r="H1107" s="8"/>
      <c r="I1107" s="7"/>
      <c r="J1107" s="8" t="s">
        <v>84</v>
      </c>
      <c r="K1107" s="8" t="str">
        <f>VLOOKUP(Table36[[#This Row],[Works for Corrected Majority]],[1]!Table1[#Data],2,0)</f>
        <v>476549575</v>
      </c>
      <c r="L1107" s="8" t="s">
        <v>84</v>
      </c>
      <c r="M1107" s="7" t="str">
        <f>VLOOKUP(Table36[[#This Row],[Works for Group -OLD]], [1]!all_groups[#All], 2, 0)</f>
        <v>476549575</v>
      </c>
      <c r="N1107" s="6" t="s">
        <v>63</v>
      </c>
      <c r="O1107" s="6" t="s">
        <v>62</v>
      </c>
      <c r="P1107" s="6" t="s">
        <v>69</v>
      </c>
      <c r="Q1107" s="7"/>
      <c r="R1107" s="9" t="s">
        <v>10365</v>
      </c>
      <c r="S1107" s="9" t="s">
        <v>10339</v>
      </c>
      <c r="T1107" s="9" t="s">
        <v>8512</v>
      </c>
      <c r="U1107" s="9" t="s">
        <v>10349</v>
      </c>
      <c r="V1107" s="9" t="s">
        <v>8501</v>
      </c>
      <c r="W1107" s="4"/>
      <c r="AI1107" s="4"/>
      <c r="AJ1107" s="4"/>
      <c r="AK1107" s="4"/>
    </row>
    <row r="1108" spans="1:37" x14ac:dyDescent="0.2">
      <c r="A1108" s="6" t="s">
        <v>8313</v>
      </c>
      <c r="B1108" s="7" t="str">
        <f>VLOOKUP(Table36[[#This Row],[Full Name]], [1]!all_people5[#Data], 53, 0)</f>
        <v>Klopfer</v>
      </c>
      <c r="C1108" s="8" t="s">
        <v>8314</v>
      </c>
      <c r="D1108" s="8" t="s">
        <v>8315</v>
      </c>
      <c r="E1108" s="8" t="s">
        <v>8316</v>
      </c>
      <c r="F1108" s="8" t="s">
        <v>64</v>
      </c>
      <c r="G1108" s="8"/>
      <c r="H1108" s="8"/>
      <c r="I1108" s="7"/>
      <c r="J1108" s="8" t="s">
        <v>84</v>
      </c>
      <c r="K1108" s="8" t="str">
        <f>VLOOKUP(Table36[[#This Row],[Works for Corrected Majority]],[1]!Table1[#Data],2,0)</f>
        <v>476549575</v>
      </c>
      <c r="L1108" s="8" t="s">
        <v>84</v>
      </c>
      <c r="M1108" s="7" t="str">
        <f>VLOOKUP(Table36[[#This Row],[Works for Group -OLD]], [1]!all_groups[#All], 2, 0)</f>
        <v>476549575</v>
      </c>
      <c r="N1108" s="6" t="s">
        <v>63</v>
      </c>
      <c r="O1108" s="6" t="s">
        <v>62</v>
      </c>
      <c r="P1108" s="6" t="s">
        <v>69</v>
      </c>
      <c r="Q1108" s="7"/>
      <c r="R1108" s="9" t="s">
        <v>10366</v>
      </c>
      <c r="S1108" s="9" t="s">
        <v>10339</v>
      </c>
      <c r="T1108" s="9" t="s">
        <v>8512</v>
      </c>
      <c r="U1108" s="9" t="s">
        <v>10367</v>
      </c>
      <c r="V1108" s="9" t="s">
        <v>8501</v>
      </c>
      <c r="W1108" s="4"/>
      <c r="AI1108" s="4"/>
      <c r="AJ1108" s="4"/>
      <c r="AK1108" s="4"/>
    </row>
    <row r="1109" spans="1:37" x14ac:dyDescent="0.2">
      <c r="A1109" s="6" t="s">
        <v>8307</v>
      </c>
      <c r="B1109" s="7" t="str">
        <f>VLOOKUP(Table36[[#This Row],[Full Name]], [1]!all_people5[#Data], 53, 0)</f>
        <v>Marshall</v>
      </c>
      <c r="C1109" s="8" t="s">
        <v>8308</v>
      </c>
      <c r="D1109" s="8" t="s">
        <v>8309</v>
      </c>
      <c r="E1109" s="8" t="s">
        <v>8310</v>
      </c>
      <c r="F1109" s="8" t="s">
        <v>64</v>
      </c>
      <c r="G1109" s="8"/>
      <c r="H1109" s="8"/>
      <c r="I1109" s="7"/>
      <c r="J1109" s="8" t="s">
        <v>84</v>
      </c>
      <c r="K1109" s="8" t="str">
        <f>VLOOKUP(Table36[[#This Row],[Works for Corrected Majority]],[1]!Table1[#Data],2,0)</f>
        <v>476549575</v>
      </c>
      <c r="L1109" s="8" t="s">
        <v>84</v>
      </c>
      <c r="M1109" s="7" t="str">
        <f>VLOOKUP(Table36[[#This Row],[Works for Group -OLD]], [1]!all_groups[#All], 2, 0)</f>
        <v>476549575</v>
      </c>
      <c r="N1109" s="6" t="s">
        <v>63</v>
      </c>
      <c r="O1109" s="6" t="s">
        <v>62</v>
      </c>
      <c r="P1109" s="6" t="s">
        <v>69</v>
      </c>
      <c r="Q1109" s="7"/>
      <c r="R1109" s="9" t="s">
        <v>10368</v>
      </c>
      <c r="S1109" s="9" t="s">
        <v>10339</v>
      </c>
      <c r="T1109" s="9" t="s">
        <v>8512</v>
      </c>
      <c r="U1109" s="9" t="s">
        <v>10369</v>
      </c>
      <c r="V1109" s="9" t="s">
        <v>8501</v>
      </c>
      <c r="W1109" s="4"/>
      <c r="AI1109" s="4"/>
      <c r="AJ1109" s="4"/>
      <c r="AK1109" s="4"/>
    </row>
    <row r="1110" spans="1:37" x14ac:dyDescent="0.2">
      <c r="A1110" s="6" t="s">
        <v>8293</v>
      </c>
      <c r="B1110" s="7" t="str">
        <f>VLOOKUP(Table36[[#This Row],[Full Name]], [1]!all_people5[#Data], 53, 0)</f>
        <v>Byrnes</v>
      </c>
      <c r="C1110" s="8" t="s">
        <v>3545</v>
      </c>
      <c r="D1110" s="8" t="s">
        <v>8294</v>
      </c>
      <c r="E1110" s="8" t="s">
        <v>8295</v>
      </c>
      <c r="F1110" s="8" t="s">
        <v>64</v>
      </c>
      <c r="G1110" s="8"/>
      <c r="H1110" s="8"/>
      <c r="I1110" s="7"/>
      <c r="J1110" s="8" t="s">
        <v>84</v>
      </c>
      <c r="K1110" s="8" t="str">
        <f>VLOOKUP(Table36[[#This Row],[Works for Corrected Majority]],[1]!Table1[#Data],2,0)</f>
        <v>476549575</v>
      </c>
      <c r="L1110" s="8" t="s">
        <v>84</v>
      </c>
      <c r="M1110" s="7" t="str">
        <f>VLOOKUP(Table36[[#This Row],[Works for Group -OLD]], [1]!all_groups[#All], 2, 0)</f>
        <v>476549575</v>
      </c>
      <c r="N1110" s="6" t="s">
        <v>63</v>
      </c>
      <c r="O1110" s="6" t="s">
        <v>62</v>
      </c>
      <c r="P1110" s="6" t="s">
        <v>69</v>
      </c>
      <c r="Q1110" s="7"/>
      <c r="R1110" s="9" t="s">
        <v>10370</v>
      </c>
      <c r="S1110" s="9" t="s">
        <v>10339</v>
      </c>
      <c r="T1110" s="9" t="s">
        <v>8512</v>
      </c>
      <c r="U1110" s="9" t="s">
        <v>10371</v>
      </c>
      <c r="V1110" s="9" t="s">
        <v>8501</v>
      </c>
      <c r="W1110" s="4"/>
      <c r="AI1110" s="4"/>
      <c r="AJ1110" s="4"/>
      <c r="AK1110" s="4"/>
    </row>
    <row r="1111" spans="1:37" x14ac:dyDescent="0.2">
      <c r="A1111" s="6" t="s">
        <v>8282</v>
      </c>
      <c r="B1111" s="7" t="str">
        <f>VLOOKUP(Table36[[#This Row],[Full Name]], [1]!all_people5[#Data], 53, 0)</f>
        <v>Kelson</v>
      </c>
      <c r="C1111" s="8" t="s">
        <v>7436</v>
      </c>
      <c r="D1111" s="8" t="s">
        <v>8283</v>
      </c>
      <c r="E1111" s="8" t="s">
        <v>8284</v>
      </c>
      <c r="F1111" s="8" t="s">
        <v>64</v>
      </c>
      <c r="G1111" s="8"/>
      <c r="H1111" s="8"/>
      <c r="I1111" s="7"/>
      <c r="J1111" s="8" t="s">
        <v>84</v>
      </c>
      <c r="K1111" s="8" t="str">
        <f>VLOOKUP(Table36[[#This Row],[Works for Corrected Majority]],[1]!Table1[#Data],2,0)</f>
        <v>476549575</v>
      </c>
      <c r="L1111" s="8" t="s">
        <v>84</v>
      </c>
      <c r="M1111" s="7" t="str">
        <f>VLOOKUP(Table36[[#This Row],[Works for Group -OLD]], [1]!all_groups[#All], 2, 0)</f>
        <v>476549575</v>
      </c>
      <c r="N1111" s="6" t="s">
        <v>63</v>
      </c>
      <c r="O1111" s="6" t="s">
        <v>62</v>
      </c>
      <c r="P1111" s="6" t="s">
        <v>69</v>
      </c>
      <c r="Q1111" s="7"/>
      <c r="R1111" s="9" t="s">
        <v>10372</v>
      </c>
      <c r="S1111" s="9" t="s">
        <v>10339</v>
      </c>
      <c r="T1111" s="9" t="s">
        <v>8512</v>
      </c>
      <c r="U1111" s="9" t="s">
        <v>10373</v>
      </c>
      <c r="V1111" s="9" t="s">
        <v>8501</v>
      </c>
      <c r="W1111" s="4"/>
      <c r="AI1111" s="4"/>
      <c r="AJ1111" s="4"/>
      <c r="AK1111" s="4"/>
    </row>
    <row r="1112" spans="1:37" x14ac:dyDescent="0.2">
      <c r="A1112" s="6" t="s">
        <v>8276</v>
      </c>
      <c r="B1112" s="7" t="str">
        <f>VLOOKUP(Table36[[#This Row],[Full Name]], [1]!all_people5[#Data], 53, 0)</f>
        <v>Rigsbee</v>
      </c>
      <c r="C1112" s="8" t="s">
        <v>8277</v>
      </c>
      <c r="D1112" s="8" t="s">
        <v>8278</v>
      </c>
      <c r="E1112" s="8" t="s">
        <v>8279</v>
      </c>
      <c r="F1112" s="8" t="s">
        <v>64</v>
      </c>
      <c r="G1112" s="8"/>
      <c r="H1112" s="8"/>
      <c r="I1112" s="7"/>
      <c r="J1112" s="8" t="s">
        <v>84</v>
      </c>
      <c r="K1112" s="8" t="str">
        <f>VLOOKUP(Table36[[#This Row],[Works for Corrected Majority]],[1]!Table1[#Data],2,0)</f>
        <v>476549575</v>
      </c>
      <c r="L1112" s="8" t="s">
        <v>84</v>
      </c>
      <c r="M1112" s="7" t="str">
        <f>VLOOKUP(Table36[[#This Row],[Works for Group -OLD]], [1]!all_groups[#All], 2, 0)</f>
        <v>476549575</v>
      </c>
      <c r="N1112" s="6" t="s">
        <v>63</v>
      </c>
      <c r="O1112" s="6" t="s">
        <v>62</v>
      </c>
      <c r="P1112" s="6" t="s">
        <v>69</v>
      </c>
      <c r="Q1112" s="7"/>
      <c r="R1112" s="9" t="s">
        <v>10374</v>
      </c>
      <c r="S1112" s="9" t="s">
        <v>10339</v>
      </c>
      <c r="T1112" s="9" t="s">
        <v>8512</v>
      </c>
      <c r="U1112" s="9" t="s">
        <v>10375</v>
      </c>
      <c r="V1112" s="9" t="s">
        <v>8501</v>
      </c>
      <c r="W1112" s="4"/>
      <c r="AI1112" s="4"/>
      <c r="AJ1112" s="4"/>
      <c r="AK1112" s="4"/>
    </row>
    <row r="1113" spans="1:37" x14ac:dyDescent="0.2">
      <c r="A1113" s="6" t="s">
        <v>8271</v>
      </c>
      <c r="B1113" s="7" t="str">
        <f>VLOOKUP(Table36[[#This Row],[Full Name]], [1]!all_people5[#Data], 53, 0)</f>
        <v>Rappazzo Iii</v>
      </c>
      <c r="C1113" s="8" t="s">
        <v>8272</v>
      </c>
      <c r="D1113" s="8" t="s">
        <v>8273</v>
      </c>
      <c r="E1113" s="8" t="s">
        <v>8205</v>
      </c>
      <c r="F1113" s="8" t="s">
        <v>64</v>
      </c>
      <c r="G1113" s="8"/>
      <c r="H1113" s="8"/>
      <c r="I1113" s="7"/>
      <c r="J1113" s="8" t="s">
        <v>84</v>
      </c>
      <c r="K1113" s="8" t="str">
        <f>VLOOKUP(Table36[[#This Row],[Works for Corrected Majority]],[1]!Table1[#Data],2,0)</f>
        <v>476549575</v>
      </c>
      <c r="L1113" s="8" t="s">
        <v>84</v>
      </c>
      <c r="M1113" s="7" t="str">
        <f>VLOOKUP(Table36[[#This Row],[Works for Group -OLD]], [1]!all_groups[#All], 2, 0)</f>
        <v>476549575</v>
      </c>
      <c r="N1113" s="6" t="s">
        <v>63</v>
      </c>
      <c r="O1113" s="6" t="s">
        <v>62</v>
      </c>
      <c r="P1113" s="6" t="s">
        <v>69</v>
      </c>
      <c r="Q1113" s="7"/>
      <c r="R1113" s="9" t="s">
        <v>10376</v>
      </c>
      <c r="S1113" s="9" t="s">
        <v>10339</v>
      </c>
      <c r="T1113" s="9" t="s">
        <v>8512</v>
      </c>
      <c r="U1113" s="9" t="s">
        <v>10377</v>
      </c>
      <c r="V1113" s="9" t="s">
        <v>8501</v>
      </c>
      <c r="W1113" s="4"/>
      <c r="AI1113" s="4"/>
      <c r="AJ1113" s="4"/>
      <c r="AK1113" s="4"/>
    </row>
    <row r="1114" spans="1:37" x14ac:dyDescent="0.2">
      <c r="A1114" s="6" t="s">
        <v>8262</v>
      </c>
      <c r="B1114" s="7" t="str">
        <f>VLOOKUP(Table36[[#This Row],[Full Name]], [1]!all_people5[#Data], 53, 0)</f>
        <v>Spencer</v>
      </c>
      <c r="C1114" s="8" t="s">
        <v>8263</v>
      </c>
      <c r="D1114" s="8" t="s">
        <v>1358</v>
      </c>
      <c r="E1114" s="8" t="s">
        <v>7473</v>
      </c>
      <c r="F1114" s="8" t="s">
        <v>64</v>
      </c>
      <c r="G1114" s="8"/>
      <c r="H1114" s="8"/>
      <c r="I1114" s="7"/>
      <c r="J1114" s="8" t="s">
        <v>84</v>
      </c>
      <c r="K1114" s="8" t="str">
        <f>VLOOKUP(Table36[[#This Row],[Works for Corrected Majority]],[1]!Table1[#Data],2,0)</f>
        <v>476549575</v>
      </c>
      <c r="L1114" s="8" t="s">
        <v>84</v>
      </c>
      <c r="M1114" s="7" t="str">
        <f>VLOOKUP(Table36[[#This Row],[Works for Group -OLD]], [1]!all_groups[#All], 2, 0)</f>
        <v>476549575</v>
      </c>
      <c r="N1114" s="6" t="s">
        <v>63</v>
      </c>
      <c r="O1114" s="6" t="s">
        <v>62</v>
      </c>
      <c r="P1114" s="6" t="s">
        <v>69</v>
      </c>
      <c r="Q1114" s="7"/>
      <c r="R1114" s="9" t="s">
        <v>10378</v>
      </c>
      <c r="S1114" s="9" t="s">
        <v>10339</v>
      </c>
      <c r="T1114" s="9" t="s">
        <v>8512</v>
      </c>
      <c r="U1114" s="9" t="s">
        <v>10342</v>
      </c>
      <c r="V1114" s="9" t="s">
        <v>8501</v>
      </c>
      <c r="W1114" s="4"/>
      <c r="AI1114" s="4"/>
      <c r="AJ1114" s="4"/>
      <c r="AK1114" s="4"/>
    </row>
    <row r="1115" spans="1:37" x14ac:dyDescent="0.2">
      <c r="A1115" s="6" t="s">
        <v>8257</v>
      </c>
      <c r="B1115" s="7" t="str">
        <f>VLOOKUP(Table36[[#This Row],[Full Name]], [1]!all_people5[#Data], 53, 0)</f>
        <v>Walker</v>
      </c>
      <c r="C1115" s="8" t="s">
        <v>8258</v>
      </c>
      <c r="D1115" s="8" t="s">
        <v>558</v>
      </c>
      <c r="E1115" s="8" t="s">
        <v>8259</v>
      </c>
      <c r="F1115" s="8" t="s">
        <v>64</v>
      </c>
      <c r="G1115" s="8"/>
      <c r="H1115" s="8"/>
      <c r="I1115" s="7"/>
      <c r="J1115" s="8" t="s">
        <v>84</v>
      </c>
      <c r="K1115" s="8" t="str">
        <f>VLOOKUP(Table36[[#This Row],[Works for Corrected Majority]],[1]!Table1[#Data],2,0)</f>
        <v>476549575</v>
      </c>
      <c r="L1115" s="8" t="s">
        <v>84</v>
      </c>
      <c r="M1115" s="7" t="str">
        <f>VLOOKUP(Table36[[#This Row],[Works for Group -OLD]], [1]!all_groups[#All], 2, 0)</f>
        <v>476549575</v>
      </c>
      <c r="N1115" s="6" t="s">
        <v>63</v>
      </c>
      <c r="O1115" s="6" t="s">
        <v>62</v>
      </c>
      <c r="P1115" s="6" t="s">
        <v>69</v>
      </c>
      <c r="Q1115" s="7"/>
      <c r="R1115" s="9" t="s">
        <v>10379</v>
      </c>
      <c r="S1115" s="9" t="s">
        <v>10339</v>
      </c>
      <c r="T1115" s="9" t="s">
        <v>8512</v>
      </c>
      <c r="U1115" s="9" t="s">
        <v>10380</v>
      </c>
      <c r="V1115" s="9" t="s">
        <v>8501</v>
      </c>
      <c r="W1115" s="4"/>
      <c r="AI1115" s="4"/>
      <c r="AJ1115" s="4"/>
      <c r="AK1115" s="4"/>
    </row>
    <row r="1116" spans="1:37" x14ac:dyDescent="0.2">
      <c r="A1116" s="6" t="s">
        <v>8252</v>
      </c>
      <c r="B1116" s="7" t="str">
        <f>VLOOKUP(Table36[[#This Row],[Full Name]], [1]!all_people5[#Data], 53, 0)</f>
        <v>Brown</v>
      </c>
      <c r="C1116" s="8" t="s">
        <v>8253</v>
      </c>
      <c r="D1116" s="8" t="s">
        <v>1365</v>
      </c>
      <c r="E1116" s="8" t="s">
        <v>8254</v>
      </c>
      <c r="F1116" s="8" t="s">
        <v>64</v>
      </c>
      <c r="G1116" s="8"/>
      <c r="H1116" s="8"/>
      <c r="I1116" s="7"/>
      <c r="J1116" s="8" t="s">
        <v>84</v>
      </c>
      <c r="K1116" s="8" t="str">
        <f>VLOOKUP(Table36[[#This Row],[Works for Corrected Majority]],[1]!Table1[#Data],2,0)</f>
        <v>476549575</v>
      </c>
      <c r="L1116" s="8" t="s">
        <v>84</v>
      </c>
      <c r="M1116" s="7" t="str">
        <f>VLOOKUP(Table36[[#This Row],[Works for Group -OLD]], [1]!all_groups[#All], 2, 0)</f>
        <v>476549575</v>
      </c>
      <c r="N1116" s="6" t="s">
        <v>63</v>
      </c>
      <c r="O1116" s="6" t="s">
        <v>62</v>
      </c>
      <c r="P1116" s="6" t="s">
        <v>69</v>
      </c>
      <c r="Q1116" s="7"/>
      <c r="R1116" s="9" t="s">
        <v>10381</v>
      </c>
      <c r="S1116" s="9" t="s">
        <v>10339</v>
      </c>
      <c r="T1116" s="9" t="s">
        <v>8512</v>
      </c>
      <c r="U1116" s="9" t="s">
        <v>10382</v>
      </c>
      <c r="V1116" s="9" t="s">
        <v>8501</v>
      </c>
      <c r="W1116" s="4"/>
      <c r="AI1116" s="4"/>
      <c r="AJ1116" s="4"/>
      <c r="AK1116" s="4"/>
    </row>
    <row r="1117" spans="1:37" x14ac:dyDescent="0.2">
      <c r="A1117" s="6" t="s">
        <v>8242</v>
      </c>
      <c r="B1117" s="7" t="str">
        <f>VLOOKUP(Table36[[#This Row],[Full Name]], [1]!all_people5[#Data], 53, 0)</f>
        <v>Colwill</v>
      </c>
      <c r="C1117" s="8" t="s">
        <v>7930</v>
      </c>
      <c r="D1117" s="8" t="s">
        <v>8243</v>
      </c>
      <c r="E1117" s="8" t="s">
        <v>8244</v>
      </c>
      <c r="F1117" s="8" t="s">
        <v>64</v>
      </c>
      <c r="G1117" s="8"/>
      <c r="H1117" s="8"/>
      <c r="I1117" s="7"/>
      <c r="J1117" s="8" t="s">
        <v>84</v>
      </c>
      <c r="K1117" s="8" t="str">
        <f>VLOOKUP(Table36[[#This Row],[Works for Corrected Majority]],[1]!Table1[#Data],2,0)</f>
        <v>476549575</v>
      </c>
      <c r="L1117" s="8" t="s">
        <v>84</v>
      </c>
      <c r="M1117" s="7" t="str">
        <f>VLOOKUP(Table36[[#This Row],[Works for Group -OLD]], [1]!all_groups[#All], 2, 0)</f>
        <v>476549575</v>
      </c>
      <c r="N1117" s="6" t="s">
        <v>63</v>
      </c>
      <c r="O1117" s="6" t="s">
        <v>62</v>
      </c>
      <c r="P1117" s="6" t="s">
        <v>69</v>
      </c>
      <c r="Q1117" s="7"/>
      <c r="R1117" s="9" t="s">
        <v>10383</v>
      </c>
      <c r="S1117" s="9" t="s">
        <v>10339</v>
      </c>
      <c r="T1117" s="9" t="s">
        <v>8512</v>
      </c>
      <c r="U1117" s="9" t="s">
        <v>10384</v>
      </c>
      <c r="V1117" s="9" t="s">
        <v>8501</v>
      </c>
      <c r="W1117" s="4"/>
      <c r="AI1117" s="4"/>
      <c r="AJ1117" s="4"/>
      <c r="AK1117" s="4"/>
    </row>
    <row r="1118" spans="1:37" x14ac:dyDescent="0.2">
      <c r="A1118" s="6" t="s">
        <v>8237</v>
      </c>
      <c r="B1118" s="7" t="str">
        <f>VLOOKUP(Table36[[#This Row],[Full Name]], [1]!all_people5[#Data], 53, 0)</f>
        <v>Gandron</v>
      </c>
      <c r="C1118" s="8" t="s">
        <v>8238</v>
      </c>
      <c r="D1118" s="8" t="s">
        <v>8239</v>
      </c>
      <c r="E1118" s="8" t="s">
        <v>7479</v>
      </c>
      <c r="F1118" s="8" t="s">
        <v>64</v>
      </c>
      <c r="G1118" s="8"/>
      <c r="H1118" s="8"/>
      <c r="I1118" s="7"/>
      <c r="J1118" s="8" t="s">
        <v>84</v>
      </c>
      <c r="K1118" s="8" t="str">
        <f>VLOOKUP(Table36[[#This Row],[Works for Corrected Majority]],[1]!Table1[#Data],2,0)</f>
        <v>476549575</v>
      </c>
      <c r="L1118" s="8" t="s">
        <v>84</v>
      </c>
      <c r="M1118" s="7" t="str">
        <f>VLOOKUP(Table36[[#This Row],[Works for Group -OLD]], [1]!all_groups[#All], 2, 0)</f>
        <v>476549575</v>
      </c>
      <c r="N1118" s="6" t="s">
        <v>63</v>
      </c>
      <c r="O1118" s="6" t="s">
        <v>62</v>
      </c>
      <c r="P1118" s="6" t="s">
        <v>69</v>
      </c>
      <c r="Q1118" s="7"/>
      <c r="R1118" s="9" t="s">
        <v>10385</v>
      </c>
      <c r="S1118" s="9" t="s">
        <v>10339</v>
      </c>
      <c r="T1118" s="9" t="s">
        <v>8512</v>
      </c>
      <c r="U1118" s="9" t="s">
        <v>10357</v>
      </c>
      <c r="V1118" s="9" t="s">
        <v>8501</v>
      </c>
      <c r="W1118" s="4"/>
      <c r="AI1118" s="4"/>
      <c r="AJ1118" s="4"/>
      <c r="AK1118" s="4"/>
    </row>
    <row r="1119" spans="1:37" x14ac:dyDescent="0.2">
      <c r="A1119" s="6" t="s">
        <v>8228</v>
      </c>
      <c r="B1119" s="7" t="str">
        <f>VLOOKUP(Table36[[#This Row],[Full Name]], [1]!all_people5[#Data], 53, 0)</f>
        <v>Sylvain</v>
      </c>
      <c r="C1119" s="8" t="s">
        <v>8229</v>
      </c>
      <c r="D1119" s="8" t="s">
        <v>8230</v>
      </c>
      <c r="E1119" s="8" t="s">
        <v>135</v>
      </c>
      <c r="F1119" s="8" t="s">
        <v>64</v>
      </c>
      <c r="G1119" s="8"/>
      <c r="H1119" s="8"/>
      <c r="I1119" s="7"/>
      <c r="J1119" s="8" t="s">
        <v>84</v>
      </c>
      <c r="K1119" s="8" t="str">
        <f>VLOOKUP(Table36[[#This Row],[Works for Corrected Majority]],[1]!Table1[#Data],2,0)</f>
        <v>476549575</v>
      </c>
      <c r="L1119" s="8" t="s">
        <v>84</v>
      </c>
      <c r="M1119" s="7" t="str">
        <f>VLOOKUP(Table36[[#This Row],[Works for Group -OLD]], [1]!all_groups[#All], 2, 0)</f>
        <v>476549575</v>
      </c>
      <c r="N1119" s="6" t="s">
        <v>63</v>
      </c>
      <c r="O1119" s="6" t="s">
        <v>62</v>
      </c>
      <c r="P1119" s="6" t="s">
        <v>69</v>
      </c>
      <c r="Q1119" s="7"/>
      <c r="R1119" s="9" t="s">
        <v>10386</v>
      </c>
      <c r="S1119" s="9" t="s">
        <v>10339</v>
      </c>
      <c r="T1119" s="9" t="s">
        <v>8512</v>
      </c>
      <c r="U1119" s="9" t="s">
        <v>8625</v>
      </c>
      <c r="V1119" s="9" t="s">
        <v>8501</v>
      </c>
      <c r="W1119" s="4"/>
      <c r="AI1119" s="4"/>
      <c r="AJ1119" s="4"/>
      <c r="AK1119" s="4"/>
    </row>
    <row r="1120" spans="1:37" x14ac:dyDescent="0.2">
      <c r="A1120" s="6" t="s">
        <v>8218</v>
      </c>
      <c r="B1120" s="7" t="str">
        <f>VLOOKUP(Table36[[#This Row],[Full Name]], [1]!all_people5[#Data], 53, 0)</f>
        <v>Gilchrist</v>
      </c>
      <c r="C1120" s="8" t="s">
        <v>8219</v>
      </c>
      <c r="D1120" s="8" t="s">
        <v>8220</v>
      </c>
      <c r="E1120" s="8" t="s">
        <v>8143</v>
      </c>
      <c r="F1120" s="8" t="s">
        <v>64</v>
      </c>
      <c r="G1120" s="8"/>
      <c r="H1120" s="8"/>
      <c r="I1120" s="7"/>
      <c r="J1120" s="8" t="s">
        <v>84</v>
      </c>
      <c r="K1120" s="8" t="str">
        <f>VLOOKUP(Table36[[#This Row],[Works for Corrected Majority]],[1]!Table1[#Data],2,0)</f>
        <v>476549575</v>
      </c>
      <c r="L1120" s="8" t="s">
        <v>84</v>
      </c>
      <c r="M1120" s="7" t="str">
        <f>VLOOKUP(Table36[[#This Row],[Works for Group -OLD]], [1]!all_groups[#All], 2, 0)</f>
        <v>476549575</v>
      </c>
      <c r="N1120" s="6" t="s">
        <v>63</v>
      </c>
      <c r="O1120" s="6" t="s">
        <v>62</v>
      </c>
      <c r="P1120" s="6" t="s">
        <v>69</v>
      </c>
      <c r="Q1120" s="7"/>
      <c r="R1120" s="9" t="s">
        <v>10387</v>
      </c>
      <c r="S1120" s="9" t="s">
        <v>10339</v>
      </c>
      <c r="T1120" s="9" t="s">
        <v>8512</v>
      </c>
      <c r="U1120" s="9" t="s">
        <v>10344</v>
      </c>
      <c r="V1120" s="9" t="s">
        <v>8501</v>
      </c>
      <c r="W1120" s="4"/>
      <c r="AI1120" s="4"/>
      <c r="AJ1120" s="4"/>
      <c r="AK1120" s="4"/>
    </row>
    <row r="1121" spans="1:37" x14ac:dyDescent="0.2">
      <c r="A1121" s="6" t="s">
        <v>8208</v>
      </c>
      <c r="B1121" s="7" t="str">
        <f>VLOOKUP(Table36[[#This Row],[Full Name]], [1]!all_people5[#Data], 53, 0)</f>
        <v>O'rourke</v>
      </c>
      <c r="C1121" s="8" t="s">
        <v>1425</v>
      </c>
      <c r="D1121" s="8" t="s">
        <v>8209</v>
      </c>
      <c r="E1121" s="8" t="s">
        <v>8210</v>
      </c>
      <c r="F1121" s="8" t="s">
        <v>64</v>
      </c>
      <c r="G1121" s="8"/>
      <c r="H1121" s="8"/>
      <c r="I1121" s="7"/>
      <c r="J1121" s="8" t="s">
        <v>84</v>
      </c>
      <c r="K1121" s="8" t="str">
        <f>VLOOKUP(Table36[[#This Row],[Works for Corrected Majority]],[1]!Table1[#Data],2,0)</f>
        <v>476549575</v>
      </c>
      <c r="L1121" s="8" t="s">
        <v>84</v>
      </c>
      <c r="M1121" s="7" t="str">
        <f>VLOOKUP(Table36[[#This Row],[Works for Group -OLD]], [1]!all_groups[#All], 2, 0)</f>
        <v>476549575</v>
      </c>
      <c r="N1121" s="6" t="s">
        <v>63</v>
      </c>
      <c r="O1121" s="6" t="s">
        <v>62</v>
      </c>
      <c r="P1121" s="6" t="s">
        <v>69</v>
      </c>
      <c r="Q1121" s="7"/>
      <c r="R1121" s="9" t="s">
        <v>10388</v>
      </c>
      <c r="S1121" s="9" t="s">
        <v>10339</v>
      </c>
      <c r="T1121" s="9" t="s">
        <v>8512</v>
      </c>
      <c r="U1121" s="9" t="s">
        <v>10389</v>
      </c>
      <c r="V1121" s="9" t="s">
        <v>8501</v>
      </c>
      <c r="W1121" s="4"/>
      <c r="AI1121" s="4"/>
      <c r="AJ1121" s="4"/>
      <c r="AK1121" s="4"/>
    </row>
    <row r="1122" spans="1:37" x14ac:dyDescent="0.2">
      <c r="A1122" s="6" t="s">
        <v>8203</v>
      </c>
      <c r="B1122" s="7" t="str">
        <f>VLOOKUP(Table36[[#This Row],[Full Name]], [1]!all_people5[#Data], 53, 0)</f>
        <v>Mohrhoff</v>
      </c>
      <c r="C1122" s="8" t="s">
        <v>400</v>
      </c>
      <c r="D1122" s="8" t="s">
        <v>8204</v>
      </c>
      <c r="E1122" s="8" t="s">
        <v>8205</v>
      </c>
      <c r="F1122" s="8" t="s">
        <v>64</v>
      </c>
      <c r="G1122" s="8"/>
      <c r="H1122" s="8"/>
      <c r="I1122" s="7"/>
      <c r="J1122" s="8" t="s">
        <v>84</v>
      </c>
      <c r="K1122" s="8" t="str">
        <f>VLOOKUP(Table36[[#This Row],[Works for Corrected Majority]],[1]!Table1[#Data],2,0)</f>
        <v>476549575</v>
      </c>
      <c r="L1122" s="8" t="s">
        <v>84</v>
      </c>
      <c r="M1122" s="7" t="str">
        <f>VLOOKUP(Table36[[#This Row],[Works for Group -OLD]], [1]!all_groups[#All], 2, 0)</f>
        <v>476549575</v>
      </c>
      <c r="N1122" s="6" t="s">
        <v>63</v>
      </c>
      <c r="O1122" s="6" t="s">
        <v>62</v>
      </c>
      <c r="P1122" s="6" t="s">
        <v>69</v>
      </c>
      <c r="Q1122" s="7"/>
      <c r="R1122" s="9" t="s">
        <v>10390</v>
      </c>
      <c r="S1122" s="9" t="s">
        <v>10339</v>
      </c>
      <c r="T1122" s="9" t="s">
        <v>8512</v>
      </c>
      <c r="U1122" s="9" t="s">
        <v>10377</v>
      </c>
      <c r="V1122" s="9" t="s">
        <v>8501</v>
      </c>
      <c r="W1122" s="4"/>
      <c r="AI1122" s="4"/>
      <c r="AJ1122" s="4"/>
      <c r="AK1122" s="4"/>
    </row>
    <row r="1123" spans="1:37" x14ac:dyDescent="0.2">
      <c r="A1123" s="6" t="s">
        <v>8194</v>
      </c>
      <c r="B1123" s="7" t="str">
        <f>VLOOKUP(Table36[[#This Row],[Full Name]], [1]!all_people5[#Data], 53, 0)</f>
        <v>Patterson</v>
      </c>
      <c r="C1123" s="8" t="s">
        <v>4550</v>
      </c>
      <c r="D1123" s="8" t="s">
        <v>3953</v>
      </c>
      <c r="E1123" s="8" t="s">
        <v>8195</v>
      </c>
      <c r="F1123" s="8" t="s">
        <v>64</v>
      </c>
      <c r="G1123" s="8"/>
      <c r="H1123" s="8"/>
      <c r="I1123" s="7"/>
      <c r="J1123" s="8" t="s">
        <v>84</v>
      </c>
      <c r="K1123" s="8" t="str">
        <f>VLOOKUP(Table36[[#This Row],[Works for Corrected Majority]],[1]!Table1[#Data],2,0)</f>
        <v>476549575</v>
      </c>
      <c r="L1123" s="8" t="s">
        <v>84</v>
      </c>
      <c r="M1123" s="7" t="str">
        <f>VLOOKUP(Table36[[#This Row],[Works for Group -OLD]], [1]!all_groups[#All], 2, 0)</f>
        <v>476549575</v>
      </c>
      <c r="N1123" s="6" t="s">
        <v>63</v>
      </c>
      <c r="O1123" s="6" t="s">
        <v>62</v>
      </c>
      <c r="P1123" s="6" t="s">
        <v>69</v>
      </c>
      <c r="Q1123" s="7"/>
      <c r="R1123" s="9" t="s">
        <v>10391</v>
      </c>
      <c r="S1123" s="9" t="s">
        <v>10339</v>
      </c>
      <c r="T1123" s="9" t="s">
        <v>8512</v>
      </c>
      <c r="U1123" s="9" t="s">
        <v>10392</v>
      </c>
      <c r="V1123" s="9" t="s">
        <v>8501</v>
      </c>
      <c r="W1123" s="4"/>
      <c r="AI1123" s="4"/>
      <c r="AJ1123" s="4"/>
      <c r="AK1123" s="4"/>
    </row>
    <row r="1124" spans="1:37" x14ac:dyDescent="0.2">
      <c r="A1124" s="6" t="s">
        <v>1548</v>
      </c>
      <c r="B1124" s="7" t="str">
        <f>VLOOKUP(Table36[[#This Row],[Full Name]], [1]!all_people5[#Data], 53, 0)</f>
        <v>Uchytil</v>
      </c>
      <c r="C1124" s="8" t="s">
        <v>1549</v>
      </c>
      <c r="D1124" s="8" t="s">
        <v>1550</v>
      </c>
      <c r="E1124" s="8" t="s">
        <v>88</v>
      </c>
      <c r="F1124" s="8" t="s">
        <v>64</v>
      </c>
      <c r="G1124" s="8"/>
      <c r="H1124" s="8"/>
      <c r="I1124" s="7"/>
      <c r="J1124" s="8" t="s">
        <v>84</v>
      </c>
      <c r="K1124" s="8" t="str">
        <f>VLOOKUP(Table36[[#This Row],[Works for Corrected Majority]],[1]!Table1[#Data],2,0)</f>
        <v>476549575</v>
      </c>
      <c r="L1124" s="8" t="s">
        <v>84</v>
      </c>
      <c r="M1124" s="7" t="str">
        <f>VLOOKUP(Table36[[#This Row],[Works for Group -OLD]], [1]!all_groups[#All], 2, 0)</f>
        <v>476549575</v>
      </c>
      <c r="N1124" s="6" t="s">
        <v>63</v>
      </c>
      <c r="O1124" s="6" t="s">
        <v>62</v>
      </c>
      <c r="P1124" s="6" t="s">
        <v>69</v>
      </c>
      <c r="Q1124" s="7"/>
      <c r="R1124" s="9" t="s">
        <v>10393</v>
      </c>
      <c r="S1124" s="9" t="s">
        <v>10339</v>
      </c>
      <c r="T1124" s="9" t="s">
        <v>8512</v>
      </c>
      <c r="U1124" s="9" t="s">
        <v>10346</v>
      </c>
      <c r="V1124" s="9" t="s">
        <v>8501</v>
      </c>
      <c r="W1124" s="4"/>
      <c r="AI1124" s="4"/>
      <c r="AJ1124" s="4"/>
      <c r="AK1124" s="4"/>
    </row>
    <row r="1125" spans="1:37" x14ac:dyDescent="0.2">
      <c r="A1125" s="6" t="s">
        <v>8183</v>
      </c>
      <c r="B1125" s="7" t="str">
        <f>VLOOKUP(Table36[[#This Row],[Full Name]], [1]!all_people5[#Data], 53, 0)</f>
        <v>Linger</v>
      </c>
      <c r="C1125" s="8" t="s">
        <v>8184</v>
      </c>
      <c r="D1125" s="8" t="s">
        <v>8185</v>
      </c>
      <c r="E1125" s="8" t="s">
        <v>8186</v>
      </c>
      <c r="F1125" s="8" t="s">
        <v>64</v>
      </c>
      <c r="G1125" s="8"/>
      <c r="H1125" s="8"/>
      <c r="I1125" s="7"/>
      <c r="J1125" s="8" t="s">
        <v>84</v>
      </c>
      <c r="K1125" s="8" t="str">
        <f>VLOOKUP(Table36[[#This Row],[Works for Corrected Majority]],[1]!Table1[#Data],2,0)</f>
        <v>476549575</v>
      </c>
      <c r="L1125" s="8" t="s">
        <v>84</v>
      </c>
      <c r="M1125" s="7" t="str">
        <f>VLOOKUP(Table36[[#This Row],[Works for Group -OLD]], [1]!all_groups[#All], 2, 0)</f>
        <v>476549575</v>
      </c>
      <c r="N1125" s="6" t="s">
        <v>63</v>
      </c>
      <c r="O1125" s="6" t="s">
        <v>62</v>
      </c>
      <c r="P1125" s="6" t="s">
        <v>69</v>
      </c>
      <c r="Q1125" s="7"/>
      <c r="R1125" s="9" t="s">
        <v>10394</v>
      </c>
      <c r="S1125" s="9" t="s">
        <v>10339</v>
      </c>
      <c r="T1125" s="9" t="s">
        <v>8512</v>
      </c>
      <c r="U1125" s="9" t="s">
        <v>10395</v>
      </c>
      <c r="V1125" s="9" t="s">
        <v>8501</v>
      </c>
      <c r="W1125" s="4"/>
      <c r="AI1125" s="4"/>
      <c r="AJ1125" s="4"/>
      <c r="AK1125" s="4"/>
    </row>
    <row r="1126" spans="1:37" x14ac:dyDescent="0.2">
      <c r="A1126" s="6" t="s">
        <v>8179</v>
      </c>
      <c r="B1126" s="7" t="str">
        <f>VLOOKUP(Table36[[#This Row],[Full Name]], [1]!all_people5[#Data], 53, 0)</f>
        <v>Defrancisco</v>
      </c>
      <c r="C1126" s="8" t="s">
        <v>5824</v>
      </c>
      <c r="D1126" s="8" t="s">
        <v>8180</v>
      </c>
      <c r="E1126" s="8" t="s">
        <v>7473</v>
      </c>
      <c r="F1126" s="8" t="s">
        <v>64</v>
      </c>
      <c r="G1126" s="8"/>
      <c r="H1126" s="8"/>
      <c r="I1126" s="7"/>
      <c r="J1126" s="8" t="s">
        <v>84</v>
      </c>
      <c r="K1126" s="8" t="str">
        <f>VLOOKUP(Table36[[#This Row],[Works for Corrected Majority]],[1]!Table1[#Data],2,0)</f>
        <v>476549575</v>
      </c>
      <c r="L1126" s="8" t="s">
        <v>84</v>
      </c>
      <c r="M1126" s="7" t="str">
        <f>VLOOKUP(Table36[[#This Row],[Works for Group -OLD]], [1]!all_groups[#All], 2, 0)</f>
        <v>476549575</v>
      </c>
      <c r="N1126" s="6" t="s">
        <v>63</v>
      </c>
      <c r="O1126" s="6" t="s">
        <v>62</v>
      </c>
      <c r="P1126" s="6" t="s">
        <v>69</v>
      </c>
      <c r="Q1126" s="7"/>
      <c r="R1126" s="9" t="s">
        <v>10396</v>
      </c>
      <c r="S1126" s="9" t="s">
        <v>10339</v>
      </c>
      <c r="T1126" s="9" t="s">
        <v>8512</v>
      </c>
      <c r="U1126" s="9" t="s">
        <v>10342</v>
      </c>
      <c r="V1126" s="9" t="s">
        <v>8501</v>
      </c>
      <c r="W1126" s="4"/>
      <c r="AI1126" s="4"/>
      <c r="AJ1126" s="4"/>
      <c r="AK1126" s="4"/>
    </row>
    <row r="1127" spans="1:37" x14ac:dyDescent="0.2">
      <c r="A1127" s="6" t="s">
        <v>8170</v>
      </c>
      <c r="B1127" s="7" t="str">
        <f>VLOOKUP(Table36[[#This Row],[Full Name]], [1]!all_people5[#Data], 53, 0)</f>
        <v>Donato</v>
      </c>
      <c r="C1127" s="8" t="s">
        <v>5241</v>
      </c>
      <c r="D1127" s="8" t="s">
        <v>8171</v>
      </c>
      <c r="E1127" s="8" t="s">
        <v>8172</v>
      </c>
      <c r="F1127" s="8" t="s">
        <v>64</v>
      </c>
      <c r="G1127" s="8"/>
      <c r="H1127" s="8"/>
      <c r="I1127" s="7"/>
      <c r="J1127" s="8" t="s">
        <v>84</v>
      </c>
      <c r="K1127" s="8" t="str">
        <f>VLOOKUP(Table36[[#This Row],[Works for Corrected Majority]],[1]!Table1[#Data],2,0)</f>
        <v>476549575</v>
      </c>
      <c r="L1127" s="8" t="s">
        <v>84</v>
      </c>
      <c r="M1127" s="7" t="str">
        <f>VLOOKUP(Table36[[#This Row],[Works for Group -OLD]], [1]!all_groups[#All], 2, 0)</f>
        <v>476549575</v>
      </c>
      <c r="N1127" s="6" t="s">
        <v>63</v>
      </c>
      <c r="O1127" s="6" t="s">
        <v>62</v>
      </c>
      <c r="P1127" s="6" t="s">
        <v>69</v>
      </c>
      <c r="Q1127" s="7"/>
      <c r="R1127" s="9" t="s">
        <v>10397</v>
      </c>
      <c r="S1127" s="9" t="s">
        <v>10339</v>
      </c>
      <c r="T1127" s="9" t="s">
        <v>8512</v>
      </c>
      <c r="U1127" s="9" t="s">
        <v>10398</v>
      </c>
      <c r="V1127" s="9" t="s">
        <v>8501</v>
      </c>
      <c r="W1127" s="4"/>
      <c r="AI1127" s="4"/>
      <c r="AJ1127" s="4"/>
      <c r="AK1127" s="4"/>
    </row>
    <row r="1128" spans="1:37" x14ac:dyDescent="0.2">
      <c r="A1128" s="6" t="s">
        <v>8159</v>
      </c>
      <c r="B1128" s="7" t="str">
        <f>VLOOKUP(Table36[[#This Row],[Full Name]], [1]!all_people5[#Data], 53, 0)</f>
        <v>Oechsner</v>
      </c>
      <c r="C1128" s="8" t="s">
        <v>8160</v>
      </c>
      <c r="D1128" s="8" t="s">
        <v>6992</v>
      </c>
      <c r="E1128" s="8" t="s">
        <v>8161</v>
      </c>
      <c r="F1128" s="8" t="s">
        <v>64</v>
      </c>
      <c r="G1128" s="8"/>
      <c r="H1128" s="8"/>
      <c r="I1128" s="7"/>
      <c r="J1128" s="8" t="s">
        <v>84</v>
      </c>
      <c r="K1128" s="8" t="str">
        <f>VLOOKUP(Table36[[#This Row],[Works for Corrected Majority]],[1]!Table1[#Data],2,0)</f>
        <v>476549575</v>
      </c>
      <c r="L1128" s="8" t="s">
        <v>84</v>
      </c>
      <c r="M1128" s="7" t="str">
        <f>VLOOKUP(Table36[[#This Row],[Works for Group -OLD]], [1]!all_groups[#All], 2, 0)</f>
        <v>476549575</v>
      </c>
      <c r="N1128" s="6" t="s">
        <v>63</v>
      </c>
      <c r="O1128" s="6" t="s">
        <v>62</v>
      </c>
      <c r="P1128" s="6" t="s">
        <v>69</v>
      </c>
      <c r="Q1128" s="7"/>
      <c r="R1128" s="9" t="s">
        <v>10399</v>
      </c>
      <c r="S1128" s="9" t="s">
        <v>10339</v>
      </c>
      <c r="T1128" s="9" t="s">
        <v>8512</v>
      </c>
      <c r="U1128" s="9" t="s">
        <v>10400</v>
      </c>
      <c r="V1128" s="9" t="s">
        <v>8501</v>
      </c>
      <c r="W1128" s="4"/>
      <c r="AI1128" s="4"/>
      <c r="AJ1128" s="4"/>
      <c r="AK1128" s="4"/>
    </row>
    <row r="1129" spans="1:37" x14ac:dyDescent="0.2">
      <c r="A1129" s="6" t="s">
        <v>8151</v>
      </c>
      <c r="B1129" s="7" t="str">
        <f>VLOOKUP(Table36[[#This Row],[Full Name]], [1]!all_people5[#Data], 53, 0)</f>
        <v>O'brien</v>
      </c>
      <c r="C1129" s="8" t="s">
        <v>3424</v>
      </c>
      <c r="D1129" s="8" t="s">
        <v>5744</v>
      </c>
      <c r="E1129" s="8" t="s">
        <v>7479</v>
      </c>
      <c r="F1129" s="8" t="s">
        <v>64</v>
      </c>
      <c r="G1129" s="8"/>
      <c r="H1129" s="8"/>
      <c r="I1129" s="7"/>
      <c r="J1129" s="8" t="s">
        <v>84</v>
      </c>
      <c r="K1129" s="8" t="str">
        <f>VLOOKUP(Table36[[#This Row],[Works for Corrected Majority]],[1]!Table1[#Data],2,0)</f>
        <v>476549575</v>
      </c>
      <c r="L1129" s="8" t="s">
        <v>84</v>
      </c>
      <c r="M1129" s="7" t="str">
        <f>VLOOKUP(Table36[[#This Row],[Works for Group -OLD]], [1]!all_groups[#All], 2, 0)</f>
        <v>476549575</v>
      </c>
      <c r="N1129" s="6" t="s">
        <v>63</v>
      </c>
      <c r="O1129" s="6" t="s">
        <v>62</v>
      </c>
      <c r="P1129" s="6" t="s">
        <v>69</v>
      </c>
      <c r="Q1129" s="7"/>
      <c r="R1129" s="9" t="s">
        <v>10401</v>
      </c>
      <c r="S1129" s="9" t="s">
        <v>10339</v>
      </c>
      <c r="T1129" s="9" t="s">
        <v>8512</v>
      </c>
      <c r="U1129" s="9" t="s">
        <v>10357</v>
      </c>
      <c r="V1129" s="9" t="s">
        <v>8501</v>
      </c>
      <c r="W1129" s="4"/>
      <c r="AI1129" s="4"/>
      <c r="AJ1129" s="4"/>
      <c r="AK1129" s="4"/>
    </row>
    <row r="1130" spans="1:37" x14ac:dyDescent="0.2">
      <c r="A1130" s="6" t="s">
        <v>8141</v>
      </c>
      <c r="B1130" s="7" t="str">
        <f>VLOOKUP(Table36[[#This Row],[Full Name]], [1]!all_people5[#Data], 53, 0)</f>
        <v>Davis</v>
      </c>
      <c r="C1130" s="8" t="s">
        <v>8142</v>
      </c>
      <c r="D1130" s="8" t="s">
        <v>3805</v>
      </c>
      <c r="E1130" s="8" t="s">
        <v>8143</v>
      </c>
      <c r="F1130" s="8" t="s">
        <v>64</v>
      </c>
      <c r="G1130" s="8"/>
      <c r="H1130" s="8"/>
      <c r="I1130" s="7"/>
      <c r="J1130" s="8" t="s">
        <v>84</v>
      </c>
      <c r="K1130" s="8" t="str">
        <f>VLOOKUP(Table36[[#This Row],[Works for Corrected Majority]],[1]!Table1[#Data],2,0)</f>
        <v>476549575</v>
      </c>
      <c r="L1130" s="8" t="s">
        <v>84</v>
      </c>
      <c r="M1130" s="7" t="str">
        <f>VLOOKUP(Table36[[#This Row],[Works for Group -OLD]], [1]!all_groups[#All], 2, 0)</f>
        <v>476549575</v>
      </c>
      <c r="N1130" s="6" t="s">
        <v>63</v>
      </c>
      <c r="O1130" s="6" t="s">
        <v>62</v>
      </c>
      <c r="P1130" s="6" t="s">
        <v>69</v>
      </c>
      <c r="Q1130" s="7"/>
      <c r="R1130" s="9" t="s">
        <v>10402</v>
      </c>
      <c r="S1130" s="9" t="s">
        <v>10339</v>
      </c>
      <c r="T1130" s="9" t="s">
        <v>8512</v>
      </c>
      <c r="U1130" s="9" t="s">
        <v>10344</v>
      </c>
      <c r="V1130" s="9" t="s">
        <v>8501</v>
      </c>
      <c r="W1130" s="4"/>
      <c r="AI1130" s="4"/>
      <c r="AJ1130" s="4"/>
      <c r="AK1130" s="4"/>
    </row>
    <row r="1131" spans="1:37" x14ac:dyDescent="0.2">
      <c r="A1131" s="6" t="s">
        <v>8132</v>
      </c>
      <c r="B1131" s="7" t="str">
        <f>VLOOKUP(Table36[[#This Row],[Full Name]], [1]!all_people5[#Data], 53, 0)</f>
        <v>Jones</v>
      </c>
      <c r="C1131" s="8" t="s">
        <v>8133</v>
      </c>
      <c r="D1131" s="8" t="s">
        <v>3226</v>
      </c>
      <c r="E1131" s="8" t="s">
        <v>88</v>
      </c>
      <c r="F1131" s="8" t="s">
        <v>64</v>
      </c>
      <c r="G1131" s="8"/>
      <c r="H1131" s="8"/>
      <c r="I1131" s="7"/>
      <c r="J1131" s="8" t="s">
        <v>84</v>
      </c>
      <c r="K1131" s="8" t="str">
        <f>VLOOKUP(Table36[[#This Row],[Works for Corrected Majority]],[1]!Table1[#Data],2,0)</f>
        <v>476549575</v>
      </c>
      <c r="L1131" s="8" t="s">
        <v>84</v>
      </c>
      <c r="M1131" s="7" t="str">
        <f>VLOOKUP(Table36[[#This Row],[Works for Group -OLD]], [1]!all_groups[#All], 2, 0)</f>
        <v>476549575</v>
      </c>
      <c r="N1131" s="6" t="s">
        <v>63</v>
      </c>
      <c r="O1131" s="6" t="s">
        <v>62</v>
      </c>
      <c r="P1131" s="6" t="s">
        <v>69</v>
      </c>
      <c r="Q1131" s="7"/>
      <c r="R1131" s="9" t="s">
        <v>10403</v>
      </c>
      <c r="S1131" s="9" t="s">
        <v>10339</v>
      </c>
      <c r="T1131" s="9" t="s">
        <v>8512</v>
      </c>
      <c r="U1131" s="9" t="s">
        <v>10346</v>
      </c>
      <c r="V1131" s="9" t="s">
        <v>8501</v>
      </c>
      <c r="W1131" s="4"/>
      <c r="AI1131" s="4"/>
      <c r="AJ1131" s="4"/>
      <c r="AK1131" s="4"/>
    </row>
    <row r="1132" spans="1:37" x14ac:dyDescent="0.2">
      <c r="A1132" s="6" t="s">
        <v>8126</v>
      </c>
      <c r="B1132" s="7" t="str">
        <f>VLOOKUP(Table36[[#This Row],[Full Name]], [1]!all_people5[#Data], 53, 0)</f>
        <v>Courtemanche</v>
      </c>
      <c r="C1132" s="8" t="s">
        <v>8127</v>
      </c>
      <c r="D1132" s="8" t="s">
        <v>8128</v>
      </c>
      <c r="E1132" s="8" t="s">
        <v>8129</v>
      </c>
      <c r="F1132" s="8" t="s">
        <v>64</v>
      </c>
      <c r="G1132" s="8"/>
      <c r="H1132" s="8"/>
      <c r="I1132" s="7"/>
      <c r="J1132" s="8" t="s">
        <v>84</v>
      </c>
      <c r="K1132" s="8" t="str">
        <f>VLOOKUP(Table36[[#This Row],[Works for Corrected Majority]],[1]!Table1[#Data],2,0)</f>
        <v>476549575</v>
      </c>
      <c r="L1132" s="8" t="s">
        <v>84</v>
      </c>
      <c r="M1132" s="7" t="str">
        <f>VLOOKUP(Table36[[#This Row],[Works for Group -OLD]], [1]!all_groups[#All], 2, 0)</f>
        <v>476549575</v>
      </c>
      <c r="N1132" s="6" t="s">
        <v>63</v>
      </c>
      <c r="O1132" s="6" t="s">
        <v>62</v>
      </c>
      <c r="P1132" s="6" t="s">
        <v>69</v>
      </c>
      <c r="Q1132" s="7"/>
      <c r="R1132" s="9" t="s">
        <v>10404</v>
      </c>
      <c r="S1132" s="9" t="s">
        <v>10339</v>
      </c>
      <c r="T1132" s="9" t="s">
        <v>8512</v>
      </c>
      <c r="U1132" s="9" t="s">
        <v>10405</v>
      </c>
      <c r="V1132" s="9" t="s">
        <v>8501</v>
      </c>
      <c r="W1132" s="4"/>
      <c r="AI1132" s="4"/>
      <c r="AJ1132" s="4"/>
      <c r="AK1132" s="4"/>
    </row>
    <row r="1133" spans="1:37" x14ac:dyDescent="0.2">
      <c r="A1133" s="6" t="s">
        <v>8121</v>
      </c>
      <c r="B1133" s="7" t="str">
        <f>VLOOKUP(Table36[[#This Row],[Full Name]], [1]!all_people5[#Data], 53, 0)</f>
        <v>Hotaling</v>
      </c>
      <c r="C1133" s="8" t="s">
        <v>8122</v>
      </c>
      <c r="D1133" s="8" t="s">
        <v>8123</v>
      </c>
      <c r="E1133" s="8" t="s">
        <v>7535</v>
      </c>
      <c r="F1133" s="8" t="s">
        <v>64</v>
      </c>
      <c r="G1133" s="8"/>
      <c r="H1133" s="8"/>
      <c r="I1133" s="7"/>
      <c r="J1133" s="8" t="s">
        <v>84</v>
      </c>
      <c r="K1133" s="8" t="str">
        <f>VLOOKUP(Table36[[#This Row],[Works for Corrected Majority]],[1]!Table1[#Data],2,0)</f>
        <v>476549575</v>
      </c>
      <c r="L1133" s="8" t="s">
        <v>84</v>
      </c>
      <c r="M1133" s="7" t="str">
        <f>VLOOKUP(Table36[[#This Row],[Works for Group -OLD]], [1]!all_groups[#All], 2, 0)</f>
        <v>476549575</v>
      </c>
      <c r="N1133" s="6" t="s">
        <v>63</v>
      </c>
      <c r="O1133" s="6" t="s">
        <v>62</v>
      </c>
      <c r="P1133" s="6" t="s">
        <v>69</v>
      </c>
      <c r="Q1133" s="7"/>
      <c r="R1133" s="9" t="s">
        <v>10406</v>
      </c>
      <c r="S1133" s="9" t="s">
        <v>10339</v>
      </c>
      <c r="T1133" s="9" t="s">
        <v>8512</v>
      </c>
      <c r="U1133" s="9" t="s">
        <v>10327</v>
      </c>
      <c r="V1133" s="9" t="s">
        <v>8501</v>
      </c>
      <c r="W1133" s="4"/>
      <c r="AI1133" s="4"/>
      <c r="AJ1133" s="4"/>
      <c r="AK1133" s="4"/>
    </row>
    <row r="1134" spans="1:37" x14ac:dyDescent="0.2">
      <c r="A1134" s="6" t="s">
        <v>8117</v>
      </c>
      <c r="B1134" s="7" t="str">
        <f>VLOOKUP(Table36[[#This Row],[Full Name]], [1]!all_people5[#Data], 53, 0)</f>
        <v>Headwell</v>
      </c>
      <c r="C1134" s="8" t="s">
        <v>511</v>
      </c>
      <c r="D1134" s="8" t="s">
        <v>8118</v>
      </c>
      <c r="E1134" s="8" t="s">
        <v>88</v>
      </c>
      <c r="F1134" s="8" t="s">
        <v>64</v>
      </c>
      <c r="G1134" s="8"/>
      <c r="H1134" s="8"/>
      <c r="I1134" s="7"/>
      <c r="J1134" s="8" t="s">
        <v>84</v>
      </c>
      <c r="K1134" s="8" t="str">
        <f>VLOOKUP(Table36[[#This Row],[Works for Corrected Majority]],[1]!Table1[#Data],2,0)</f>
        <v>476549575</v>
      </c>
      <c r="L1134" s="8" t="s">
        <v>84</v>
      </c>
      <c r="M1134" s="7" t="str">
        <f>VLOOKUP(Table36[[#This Row],[Works for Group -OLD]], [1]!all_groups[#All], 2, 0)</f>
        <v>476549575</v>
      </c>
      <c r="N1134" s="6" t="s">
        <v>63</v>
      </c>
      <c r="O1134" s="6" t="s">
        <v>62</v>
      </c>
      <c r="P1134" s="6" t="s">
        <v>69</v>
      </c>
      <c r="Q1134" s="7"/>
      <c r="R1134" s="9" t="s">
        <v>10407</v>
      </c>
      <c r="S1134" s="9" t="s">
        <v>10339</v>
      </c>
      <c r="T1134" s="9" t="s">
        <v>8512</v>
      </c>
      <c r="U1134" s="9" t="s">
        <v>10346</v>
      </c>
      <c r="V1134" s="9" t="s">
        <v>8501</v>
      </c>
      <c r="W1134" s="4"/>
      <c r="AI1134" s="4"/>
      <c r="AJ1134" s="4"/>
      <c r="AK1134" s="4"/>
    </row>
    <row r="1135" spans="1:37" x14ac:dyDescent="0.2">
      <c r="A1135" s="6" t="s">
        <v>8111</v>
      </c>
      <c r="B1135" s="7" t="str">
        <f>VLOOKUP(Table36[[#This Row],[Full Name]], [1]!all_people5[#Data], 53, 0)</f>
        <v>Shaver</v>
      </c>
      <c r="C1135" s="8" t="s">
        <v>8112</v>
      </c>
      <c r="D1135" s="8" t="s">
        <v>8113</v>
      </c>
      <c r="E1135" s="8" t="s">
        <v>8114</v>
      </c>
      <c r="F1135" s="8" t="s">
        <v>64</v>
      </c>
      <c r="G1135" s="8"/>
      <c r="H1135" s="8"/>
      <c r="I1135" s="7"/>
      <c r="J1135" s="8" t="s">
        <v>84</v>
      </c>
      <c r="K1135" s="8" t="str">
        <f>VLOOKUP(Table36[[#This Row],[Works for Corrected Majority]],[1]!Table1[#Data],2,0)</f>
        <v>476549575</v>
      </c>
      <c r="L1135" s="8" t="s">
        <v>84</v>
      </c>
      <c r="M1135" s="7" t="str">
        <f>VLOOKUP(Table36[[#This Row],[Works for Group -OLD]], [1]!all_groups[#All], 2, 0)</f>
        <v>476549575</v>
      </c>
      <c r="N1135" s="6" t="s">
        <v>63</v>
      </c>
      <c r="O1135" s="6" t="s">
        <v>62</v>
      </c>
      <c r="P1135" s="6" t="s">
        <v>69</v>
      </c>
      <c r="Q1135" s="7"/>
      <c r="R1135" s="9" t="s">
        <v>10408</v>
      </c>
      <c r="S1135" s="9" t="s">
        <v>10339</v>
      </c>
      <c r="T1135" s="9" t="s">
        <v>8512</v>
      </c>
      <c r="U1135" s="9" t="s">
        <v>10409</v>
      </c>
      <c r="V1135" s="9" t="s">
        <v>8501</v>
      </c>
      <c r="W1135" s="4"/>
      <c r="AI1135" s="4"/>
      <c r="AJ1135" s="4"/>
      <c r="AK1135" s="4"/>
    </row>
    <row r="1136" spans="1:37" x14ac:dyDescent="0.2">
      <c r="A1136" s="6" t="s">
        <v>8073</v>
      </c>
      <c r="B1136" s="7" t="str">
        <f>VLOOKUP(Table36[[#This Row],[Full Name]], [1]!all_people5[#Data], 53, 0)</f>
        <v>Shutter</v>
      </c>
      <c r="C1136" s="8" t="s">
        <v>1554</v>
      </c>
      <c r="D1136" s="8" t="s">
        <v>8074</v>
      </c>
      <c r="E1136" s="8" t="s">
        <v>8075</v>
      </c>
      <c r="F1136" s="8" t="s">
        <v>64</v>
      </c>
      <c r="G1136" s="8"/>
      <c r="H1136" s="8"/>
      <c r="I1136" s="7"/>
      <c r="J1136" s="8" t="s">
        <v>84</v>
      </c>
      <c r="K1136" s="8" t="str">
        <f>VLOOKUP(Table36[[#This Row],[Works for Corrected Majority]],[1]!Table1[#Data],2,0)</f>
        <v>476549575</v>
      </c>
      <c r="L1136" s="8" t="s">
        <v>84</v>
      </c>
      <c r="M1136" s="7" t="str">
        <f>VLOOKUP(Table36[[#This Row],[Works for Group -OLD]], [1]!all_groups[#All], 2, 0)</f>
        <v>476549575</v>
      </c>
      <c r="N1136" s="6" t="s">
        <v>63</v>
      </c>
      <c r="O1136" s="6" t="s">
        <v>62</v>
      </c>
      <c r="P1136" s="6" t="s">
        <v>69</v>
      </c>
      <c r="Q1136" s="7"/>
      <c r="R1136" s="9" t="s">
        <v>10410</v>
      </c>
      <c r="S1136" s="9" t="s">
        <v>10339</v>
      </c>
      <c r="T1136" s="9" t="s">
        <v>8512</v>
      </c>
      <c r="U1136" s="9" t="s">
        <v>10411</v>
      </c>
      <c r="V1136" s="9" t="s">
        <v>8501</v>
      </c>
      <c r="W1136" s="4"/>
      <c r="AI1136" s="4"/>
      <c r="AJ1136" s="4"/>
      <c r="AK1136" s="4"/>
    </row>
    <row r="1137" spans="1:37" x14ac:dyDescent="0.2">
      <c r="A1137" s="6" t="s">
        <v>91</v>
      </c>
      <c r="B1137" s="7" t="e">
        <f>VLOOKUP(Table36[[#This Row],[Full Name]], [1]!all_people5[#Data], 53, 0)</f>
        <v>#N/A</v>
      </c>
      <c r="C1137" s="8" t="s">
        <v>92</v>
      </c>
      <c r="D1137" s="8" t="s">
        <v>93</v>
      </c>
      <c r="E1137" s="8" t="s">
        <v>88</v>
      </c>
      <c r="F1137" s="8" t="s">
        <v>64</v>
      </c>
      <c r="G1137" s="8"/>
      <c r="H1137" s="8"/>
      <c r="I1137" s="7"/>
      <c r="J1137" s="8" t="s">
        <v>84</v>
      </c>
      <c r="K1137" s="8" t="str">
        <f>VLOOKUP(Table36[[#This Row],[Works for Corrected Majority]],[1]!Table1[#Data],2,0)</f>
        <v>476549575</v>
      </c>
      <c r="L1137" s="8" t="s">
        <v>84</v>
      </c>
      <c r="M1137" s="7" t="str">
        <f>VLOOKUP(Table36[[#This Row],[Works for Group -OLD]], [1]!all_groups[#All], 2, 0)</f>
        <v>476549575</v>
      </c>
      <c r="N1137" s="6" t="s">
        <v>63</v>
      </c>
      <c r="O1137" s="6" t="s">
        <v>62</v>
      </c>
      <c r="P1137" s="6" t="s">
        <v>69</v>
      </c>
      <c r="Q1137" s="7"/>
      <c r="R1137" s="9" t="s">
        <v>10412</v>
      </c>
      <c r="S1137" s="9" t="s">
        <v>10339</v>
      </c>
      <c r="T1137" s="9" t="s">
        <v>8512</v>
      </c>
      <c r="U1137" s="9" t="s">
        <v>10346</v>
      </c>
      <c r="V1137" s="9" t="s">
        <v>8501</v>
      </c>
      <c r="W1137" s="4"/>
      <c r="AI1137" s="4"/>
      <c r="AJ1137" s="4"/>
      <c r="AK1137" s="4"/>
    </row>
    <row r="1138" spans="1:37" x14ac:dyDescent="0.2">
      <c r="A1138" s="6" t="s">
        <v>85</v>
      </c>
      <c r="B1138" s="7" t="e">
        <f>VLOOKUP(Table36[[#This Row],[Full Name]], [1]!all_people5[#Data], 53, 0)</f>
        <v>#N/A</v>
      </c>
      <c r="C1138" s="8" t="s">
        <v>86</v>
      </c>
      <c r="D1138" s="8" t="s">
        <v>87</v>
      </c>
      <c r="E1138" s="8" t="s">
        <v>88</v>
      </c>
      <c r="F1138" s="8" t="s">
        <v>64</v>
      </c>
      <c r="G1138" s="8"/>
      <c r="H1138" s="8"/>
      <c r="I1138" s="7"/>
      <c r="J1138" s="8" t="s">
        <v>84</v>
      </c>
      <c r="K1138" s="8" t="str">
        <f>VLOOKUP(Table36[[#This Row],[Works for Corrected Majority]],[1]!Table1[#Data],2,0)</f>
        <v>476549575</v>
      </c>
      <c r="L1138" s="8" t="s">
        <v>84</v>
      </c>
      <c r="M1138" s="7" t="str">
        <f>VLOOKUP(Table36[[#This Row],[Works for Group -OLD]], [1]!all_groups[#All], 2, 0)</f>
        <v>476549575</v>
      </c>
      <c r="N1138" s="6" t="s">
        <v>63</v>
      </c>
      <c r="O1138" s="6" t="s">
        <v>62</v>
      </c>
      <c r="P1138" s="6" t="s">
        <v>69</v>
      </c>
      <c r="Q1138" s="7"/>
      <c r="R1138" s="9" t="s">
        <v>10413</v>
      </c>
      <c r="S1138" s="9" t="s">
        <v>10339</v>
      </c>
      <c r="T1138" s="9" t="s">
        <v>8512</v>
      </c>
      <c r="U1138" s="9" t="s">
        <v>10346</v>
      </c>
      <c r="V1138" s="9" t="s">
        <v>8501</v>
      </c>
      <c r="W1138" s="4"/>
      <c r="AI1138" s="4"/>
      <c r="AJ1138" s="4"/>
      <c r="AK1138" s="4"/>
    </row>
    <row r="1139" spans="1:37" x14ac:dyDescent="0.2">
      <c r="A1139" s="6" t="s">
        <v>8062</v>
      </c>
      <c r="B1139" s="7" t="str">
        <f>VLOOKUP(Table36[[#This Row],[Full Name]], [1]!all_people5[#Data], 53, 0)</f>
        <v>Morizio</v>
      </c>
      <c r="C1139" s="8" t="s">
        <v>4055</v>
      </c>
      <c r="D1139" s="8" t="s">
        <v>8063</v>
      </c>
      <c r="E1139" s="8" t="s">
        <v>8064</v>
      </c>
      <c r="F1139" s="8" t="s">
        <v>64</v>
      </c>
      <c r="G1139" s="8"/>
      <c r="H1139" s="8"/>
      <c r="I1139" s="7"/>
      <c r="J1139" s="8" t="s">
        <v>8043</v>
      </c>
      <c r="K1139" s="8" t="str">
        <f>VLOOKUP(Table36[[#This Row],[Works for Corrected Majority]],[1]!Table1[#Data],2,0)</f>
        <v>476549577</v>
      </c>
      <c r="L1139" s="8" t="s">
        <v>8043</v>
      </c>
      <c r="M1139" s="7" t="str">
        <f>VLOOKUP(Table36[[#This Row],[Works for Group -OLD]], [1]!all_groups[#All], 2, 0)</f>
        <v>476549577</v>
      </c>
      <c r="N1139" s="6" t="s">
        <v>63</v>
      </c>
      <c r="O1139" s="6" t="s">
        <v>62</v>
      </c>
      <c r="P1139" s="6" t="s">
        <v>69</v>
      </c>
      <c r="Q1139" s="7"/>
      <c r="R1139" s="9" t="s">
        <v>10414</v>
      </c>
      <c r="S1139" s="9" t="s">
        <v>10415</v>
      </c>
      <c r="T1139" s="9" t="s">
        <v>8512</v>
      </c>
      <c r="U1139" s="9" t="s">
        <v>10416</v>
      </c>
      <c r="V1139" s="9" t="s">
        <v>8501</v>
      </c>
      <c r="W1139" s="4"/>
      <c r="AI1139" s="4"/>
      <c r="AJ1139" s="4"/>
      <c r="AK1139" s="4"/>
    </row>
    <row r="1140" spans="1:37" x14ac:dyDescent="0.2">
      <c r="A1140" s="6" t="s">
        <v>8057</v>
      </c>
      <c r="B1140" s="7" t="str">
        <f>VLOOKUP(Table36[[#This Row],[Full Name]], [1]!all_people5[#Data], 53, 0)</f>
        <v>Champine</v>
      </c>
      <c r="C1140" s="8" t="s">
        <v>8058</v>
      </c>
      <c r="D1140" s="8" t="s">
        <v>8059</v>
      </c>
      <c r="E1140" s="8" t="s">
        <v>6813</v>
      </c>
      <c r="F1140" s="8" t="s">
        <v>64</v>
      </c>
      <c r="G1140" s="8"/>
      <c r="H1140" s="8"/>
      <c r="I1140" s="7"/>
      <c r="J1140" s="8" t="s">
        <v>8043</v>
      </c>
      <c r="K1140" s="8" t="str">
        <f>VLOOKUP(Table36[[#This Row],[Works for Corrected Majority]],[1]!Table1[#Data],2,0)</f>
        <v>476549577</v>
      </c>
      <c r="L1140" s="8" t="s">
        <v>8043</v>
      </c>
      <c r="M1140" s="7" t="str">
        <f>VLOOKUP(Table36[[#This Row],[Works for Group -OLD]], [1]!all_groups[#All], 2, 0)</f>
        <v>476549577</v>
      </c>
      <c r="N1140" s="6" t="s">
        <v>63</v>
      </c>
      <c r="O1140" s="6" t="s">
        <v>62</v>
      </c>
      <c r="P1140" s="6" t="s">
        <v>69</v>
      </c>
      <c r="Q1140" s="7"/>
      <c r="R1140" s="9" t="s">
        <v>10417</v>
      </c>
      <c r="S1140" s="9" t="s">
        <v>10415</v>
      </c>
      <c r="T1140" s="9" t="s">
        <v>8512</v>
      </c>
      <c r="U1140" s="9" t="s">
        <v>9482</v>
      </c>
      <c r="V1140" s="9" t="s">
        <v>8501</v>
      </c>
      <c r="W1140" s="4"/>
      <c r="AI1140" s="4"/>
      <c r="AJ1140" s="4"/>
      <c r="AK1140" s="4"/>
    </row>
    <row r="1141" spans="1:37" x14ac:dyDescent="0.2">
      <c r="A1141" s="6" t="s">
        <v>8053</v>
      </c>
      <c r="B1141" s="7" t="str">
        <f>VLOOKUP(Table36[[#This Row],[Full Name]], [1]!all_people5[#Data], 53, 0)</f>
        <v>O'brien</v>
      </c>
      <c r="C1141" s="8" t="s">
        <v>3111</v>
      </c>
      <c r="D1141" s="8" t="s">
        <v>5744</v>
      </c>
      <c r="E1141" s="8" t="s">
        <v>8054</v>
      </c>
      <c r="F1141" s="8" t="s">
        <v>64</v>
      </c>
      <c r="G1141" s="8"/>
      <c r="H1141" s="8"/>
      <c r="I1141" s="7"/>
      <c r="J1141" s="8" t="s">
        <v>8043</v>
      </c>
      <c r="K1141" s="8" t="str">
        <f>VLOOKUP(Table36[[#This Row],[Works for Corrected Majority]],[1]!Table1[#Data],2,0)</f>
        <v>476549577</v>
      </c>
      <c r="L1141" s="8" t="s">
        <v>8043</v>
      </c>
      <c r="M1141" s="7" t="str">
        <f>VLOOKUP(Table36[[#This Row],[Works for Group -OLD]], [1]!all_groups[#All], 2, 0)</f>
        <v>476549577</v>
      </c>
      <c r="N1141" s="6" t="s">
        <v>63</v>
      </c>
      <c r="O1141" s="6" t="s">
        <v>62</v>
      </c>
      <c r="P1141" s="6" t="s">
        <v>69</v>
      </c>
      <c r="Q1141" s="7"/>
      <c r="R1141" s="9" t="s">
        <v>10418</v>
      </c>
      <c r="S1141" s="9" t="s">
        <v>10415</v>
      </c>
      <c r="T1141" s="9" t="s">
        <v>8512</v>
      </c>
      <c r="U1141" s="9" t="s">
        <v>10419</v>
      </c>
      <c r="V1141" s="9" t="s">
        <v>8501</v>
      </c>
      <c r="W1141" s="4"/>
      <c r="AI1141" s="4"/>
      <c r="AJ1141" s="4"/>
      <c r="AK1141" s="4"/>
    </row>
    <row r="1142" spans="1:37" x14ac:dyDescent="0.2">
      <c r="A1142" s="6" t="s">
        <v>8044</v>
      </c>
      <c r="B1142" s="7" t="str">
        <f>VLOOKUP(Table36[[#This Row],[Full Name]], [1]!all_people5[#Data], 53, 0)</f>
        <v>Benson</v>
      </c>
      <c r="C1142" s="8" t="s">
        <v>5257</v>
      </c>
      <c r="D1142" s="8" t="s">
        <v>8045</v>
      </c>
      <c r="E1142" s="8" t="s">
        <v>6813</v>
      </c>
      <c r="F1142" s="8" t="s">
        <v>64</v>
      </c>
      <c r="G1142" s="8"/>
      <c r="H1142" s="8"/>
      <c r="I1142" s="7"/>
      <c r="J1142" s="8" t="s">
        <v>8043</v>
      </c>
      <c r="K1142" s="8" t="str">
        <f>VLOOKUP(Table36[[#This Row],[Works for Corrected Majority]],[1]!Table1[#Data],2,0)</f>
        <v>476549577</v>
      </c>
      <c r="L1142" s="8" t="s">
        <v>8043</v>
      </c>
      <c r="M1142" s="7" t="str">
        <f>VLOOKUP(Table36[[#This Row],[Works for Group -OLD]], [1]!all_groups[#All], 2, 0)</f>
        <v>476549577</v>
      </c>
      <c r="N1142" s="6" t="s">
        <v>63</v>
      </c>
      <c r="O1142" s="6" t="s">
        <v>62</v>
      </c>
      <c r="P1142" s="6" t="s">
        <v>69</v>
      </c>
      <c r="Q1142" s="7"/>
      <c r="R1142" s="9" t="s">
        <v>10420</v>
      </c>
      <c r="S1142" s="9" t="s">
        <v>10415</v>
      </c>
      <c r="T1142" s="9" t="s">
        <v>8512</v>
      </c>
      <c r="U1142" s="9" t="s">
        <v>9482</v>
      </c>
      <c r="V1142" s="9" t="s">
        <v>8501</v>
      </c>
      <c r="W1142" s="4"/>
      <c r="AI1142" s="4"/>
      <c r="AJ1142" s="4"/>
      <c r="AK1142" s="4"/>
    </row>
    <row r="1143" spans="1:37" x14ac:dyDescent="0.2">
      <c r="A1143" s="6" t="s">
        <v>2164</v>
      </c>
      <c r="B1143" s="7" t="str">
        <f>VLOOKUP(Table36[[#This Row],[Full Name]], [1]!all_people5[#Data], 53, 0)</f>
        <v>Allen</v>
      </c>
      <c r="C1143" s="8" t="s">
        <v>2165</v>
      </c>
      <c r="D1143" s="8" t="s">
        <v>2166</v>
      </c>
      <c r="E1143" s="8" t="s">
        <v>1845</v>
      </c>
      <c r="F1143" s="8" t="s">
        <v>64</v>
      </c>
      <c r="G1143" s="8"/>
      <c r="H1143" s="8"/>
      <c r="I1143" s="7"/>
      <c r="J1143" s="8" t="s">
        <v>72</v>
      </c>
      <c r="K1143" s="8" t="str">
        <f>VLOOKUP(Table36[[#This Row],[Works for Corrected Majority]],[1]!Table1[#Data],2,0)</f>
        <v>476549578</v>
      </c>
      <c r="L1143" s="8" t="s">
        <v>72</v>
      </c>
      <c r="M1143" s="7" t="str">
        <f>VLOOKUP(Table36[[#This Row],[Works for Group -OLD]], [1]!all_groups[#All], 2, 0)</f>
        <v>476549578</v>
      </c>
      <c r="N1143" s="6" t="s">
        <v>63</v>
      </c>
      <c r="O1143" s="6" t="s">
        <v>62</v>
      </c>
      <c r="P1143" s="6" t="s">
        <v>69</v>
      </c>
      <c r="Q1143" s="7"/>
      <c r="R1143" s="9" t="s">
        <v>10421</v>
      </c>
      <c r="S1143" s="9" t="s">
        <v>10422</v>
      </c>
      <c r="T1143" s="9" t="s">
        <v>8512</v>
      </c>
      <c r="U1143" s="9" t="s">
        <v>8726</v>
      </c>
      <c r="V1143" s="9" t="s">
        <v>8501</v>
      </c>
      <c r="W1143" s="4"/>
      <c r="AI1143" s="4"/>
      <c r="AJ1143" s="4"/>
      <c r="AK1143" s="4"/>
    </row>
    <row r="1144" spans="1:37" x14ac:dyDescent="0.2">
      <c r="A1144" s="6" t="s">
        <v>1391</v>
      </c>
      <c r="B1144" s="7" t="str">
        <f>VLOOKUP(Table36[[#This Row],[Full Name]], [1]!all_people5[#Data], 53, 0)</f>
        <v>Wetherbee</v>
      </c>
      <c r="C1144" s="8" t="s">
        <v>1392</v>
      </c>
      <c r="D1144" s="8" t="s">
        <v>1393</v>
      </c>
      <c r="E1144" s="8" t="s">
        <v>76</v>
      </c>
      <c r="F1144" s="8" t="s">
        <v>64</v>
      </c>
      <c r="G1144" s="8"/>
      <c r="H1144" s="8"/>
      <c r="I1144" s="7"/>
      <c r="J1144" s="8" t="s">
        <v>72</v>
      </c>
      <c r="K1144" s="8" t="str">
        <f>VLOOKUP(Table36[[#This Row],[Works for Corrected Majority]],[1]!Table1[#Data],2,0)</f>
        <v>476549578</v>
      </c>
      <c r="L1144" s="8" t="s">
        <v>72</v>
      </c>
      <c r="M1144" s="7" t="str">
        <f>VLOOKUP(Table36[[#This Row],[Works for Group -OLD]], [1]!all_groups[#All], 2, 0)</f>
        <v>476549578</v>
      </c>
      <c r="N1144" s="6" t="s">
        <v>63</v>
      </c>
      <c r="O1144" s="6" t="s">
        <v>62</v>
      </c>
      <c r="P1144" s="6" t="s">
        <v>69</v>
      </c>
      <c r="Q1144" s="7"/>
      <c r="R1144" s="9" t="s">
        <v>10423</v>
      </c>
      <c r="S1144" s="9" t="s">
        <v>10422</v>
      </c>
      <c r="T1144" s="9" t="s">
        <v>8512</v>
      </c>
      <c r="U1144" s="9" t="s">
        <v>10424</v>
      </c>
      <c r="V1144" s="9" t="s">
        <v>8501</v>
      </c>
      <c r="W1144" s="4"/>
      <c r="AI1144" s="4"/>
      <c r="AJ1144" s="4"/>
      <c r="AK1144" s="4"/>
    </row>
    <row r="1145" spans="1:37" x14ac:dyDescent="0.2">
      <c r="A1145" s="6" t="s">
        <v>8020</v>
      </c>
      <c r="B1145" s="7" t="str">
        <f>VLOOKUP(Table36[[#This Row],[Full Name]], [1]!all_people5[#Data], 53, 0)</f>
        <v>Reid</v>
      </c>
      <c r="C1145" s="8" t="s">
        <v>7436</v>
      </c>
      <c r="D1145" s="8" t="s">
        <v>1927</v>
      </c>
      <c r="E1145" s="8" t="s">
        <v>8021</v>
      </c>
      <c r="F1145" s="8" t="s">
        <v>64</v>
      </c>
      <c r="G1145" s="8"/>
      <c r="H1145" s="8"/>
      <c r="I1145" s="7"/>
      <c r="J1145" s="8" t="s">
        <v>72</v>
      </c>
      <c r="K1145" s="8" t="str">
        <f>VLOOKUP(Table36[[#This Row],[Works for Corrected Majority]],[1]!Table1[#Data],2,0)</f>
        <v>476549578</v>
      </c>
      <c r="L1145" s="8" t="s">
        <v>72</v>
      </c>
      <c r="M1145" s="7" t="str">
        <f>VLOOKUP(Table36[[#This Row],[Works for Group -OLD]], [1]!all_groups[#All], 2, 0)</f>
        <v>476549578</v>
      </c>
      <c r="N1145" s="6" t="s">
        <v>63</v>
      </c>
      <c r="O1145" s="6" t="s">
        <v>62</v>
      </c>
      <c r="P1145" s="6" t="s">
        <v>69</v>
      </c>
      <c r="Q1145" s="7"/>
      <c r="R1145" s="9" t="s">
        <v>10425</v>
      </c>
      <c r="S1145" s="9" t="s">
        <v>10422</v>
      </c>
      <c r="T1145" s="9" t="s">
        <v>8512</v>
      </c>
      <c r="U1145" s="9" t="s">
        <v>10426</v>
      </c>
      <c r="V1145" s="9" t="s">
        <v>8501</v>
      </c>
      <c r="W1145" s="4"/>
      <c r="AI1145" s="4"/>
      <c r="AJ1145" s="4"/>
      <c r="AK1145" s="4"/>
    </row>
    <row r="1146" spans="1:37" x14ac:dyDescent="0.2">
      <c r="A1146" s="6" t="s">
        <v>8011</v>
      </c>
      <c r="B1146" s="7" t="str">
        <f>VLOOKUP(Table36[[#This Row],[Full Name]], [1]!all_people5[#Data], 53, 0)</f>
        <v>Blais</v>
      </c>
      <c r="C1146" s="8" t="s">
        <v>5881</v>
      </c>
      <c r="D1146" s="8" t="s">
        <v>8012</v>
      </c>
      <c r="E1146" s="8" t="s">
        <v>76</v>
      </c>
      <c r="F1146" s="8" t="s">
        <v>64</v>
      </c>
      <c r="G1146" s="8"/>
      <c r="H1146" s="8"/>
      <c r="I1146" s="7"/>
      <c r="J1146" s="8" t="s">
        <v>72</v>
      </c>
      <c r="K1146" s="8" t="str">
        <f>VLOOKUP(Table36[[#This Row],[Works for Corrected Majority]],[1]!Table1[#Data],2,0)</f>
        <v>476549578</v>
      </c>
      <c r="L1146" s="8" t="s">
        <v>72</v>
      </c>
      <c r="M1146" s="7" t="str">
        <f>VLOOKUP(Table36[[#This Row],[Works for Group -OLD]], [1]!all_groups[#All], 2, 0)</f>
        <v>476549578</v>
      </c>
      <c r="N1146" s="6" t="s">
        <v>63</v>
      </c>
      <c r="O1146" s="6" t="s">
        <v>62</v>
      </c>
      <c r="P1146" s="6" t="s">
        <v>69</v>
      </c>
      <c r="Q1146" s="7"/>
      <c r="R1146" s="9" t="s">
        <v>10427</v>
      </c>
      <c r="S1146" s="9" t="s">
        <v>10422</v>
      </c>
      <c r="T1146" s="9" t="s">
        <v>8512</v>
      </c>
      <c r="U1146" s="9" t="s">
        <v>10424</v>
      </c>
      <c r="V1146" s="9" t="s">
        <v>8501</v>
      </c>
      <c r="W1146" s="4"/>
      <c r="AI1146" s="4"/>
      <c r="AJ1146" s="4"/>
      <c r="AK1146" s="4"/>
    </row>
    <row r="1147" spans="1:37" x14ac:dyDescent="0.2">
      <c r="A1147" s="6" t="s">
        <v>1543</v>
      </c>
      <c r="B1147" s="7" t="str">
        <f>VLOOKUP(Table36[[#This Row],[Full Name]], [1]!all_people5[#Data], 53, 0)</f>
        <v>Wasielewski</v>
      </c>
      <c r="C1147" s="8" t="s">
        <v>1544</v>
      </c>
      <c r="D1147" s="8" t="s">
        <v>1545</v>
      </c>
      <c r="E1147" s="8" t="s">
        <v>76</v>
      </c>
      <c r="F1147" s="8" t="s">
        <v>64</v>
      </c>
      <c r="G1147" s="8"/>
      <c r="H1147" s="8"/>
      <c r="I1147" s="7"/>
      <c r="J1147" s="8" t="s">
        <v>72</v>
      </c>
      <c r="K1147" s="8" t="str">
        <f>VLOOKUP(Table36[[#This Row],[Works for Corrected Majority]],[1]!Table1[#Data],2,0)</f>
        <v>476549578</v>
      </c>
      <c r="L1147" s="8" t="s">
        <v>72</v>
      </c>
      <c r="M1147" s="7" t="str">
        <f>VLOOKUP(Table36[[#This Row],[Works for Group -OLD]], [1]!all_groups[#All], 2, 0)</f>
        <v>476549578</v>
      </c>
      <c r="N1147" s="6" t="s">
        <v>63</v>
      </c>
      <c r="O1147" s="6" t="s">
        <v>62</v>
      </c>
      <c r="P1147" s="6" t="s">
        <v>69</v>
      </c>
      <c r="Q1147" s="7"/>
      <c r="R1147" s="9" t="s">
        <v>10428</v>
      </c>
      <c r="S1147" s="9" t="s">
        <v>10422</v>
      </c>
      <c r="T1147" s="9" t="s">
        <v>8512</v>
      </c>
      <c r="U1147" s="9" t="s">
        <v>10424</v>
      </c>
      <c r="V1147" s="9" t="s">
        <v>8501</v>
      </c>
      <c r="W1147" s="4"/>
      <c r="AI1147" s="4"/>
      <c r="AJ1147" s="4"/>
      <c r="AK1147" s="4"/>
    </row>
    <row r="1148" spans="1:37" x14ac:dyDescent="0.2">
      <c r="A1148" s="6" t="s">
        <v>7998</v>
      </c>
      <c r="B1148" s="7" t="str">
        <f>VLOOKUP(Table36[[#This Row],[Full Name]], [1]!all_people5[#Data], 53, 0)</f>
        <v>Duma</v>
      </c>
      <c r="C1148" s="8" t="s">
        <v>6405</v>
      </c>
      <c r="D1148" s="8" t="s">
        <v>7999</v>
      </c>
      <c r="E1148" s="8" t="s">
        <v>76</v>
      </c>
      <c r="F1148" s="8" t="s">
        <v>64</v>
      </c>
      <c r="G1148" s="8"/>
      <c r="H1148" s="8"/>
      <c r="I1148" s="7"/>
      <c r="J1148" s="8" t="s">
        <v>72</v>
      </c>
      <c r="K1148" s="8" t="str">
        <f>VLOOKUP(Table36[[#This Row],[Works for Corrected Majority]],[1]!Table1[#Data],2,0)</f>
        <v>476549578</v>
      </c>
      <c r="L1148" s="8" t="s">
        <v>72</v>
      </c>
      <c r="M1148" s="7" t="str">
        <f>VLOOKUP(Table36[[#This Row],[Works for Group -OLD]], [1]!all_groups[#All], 2, 0)</f>
        <v>476549578</v>
      </c>
      <c r="N1148" s="6" t="s">
        <v>63</v>
      </c>
      <c r="O1148" s="6" t="s">
        <v>62</v>
      </c>
      <c r="P1148" s="6" t="s">
        <v>69</v>
      </c>
      <c r="Q1148" s="7"/>
      <c r="R1148" s="9" t="s">
        <v>10429</v>
      </c>
      <c r="S1148" s="9" t="s">
        <v>10422</v>
      </c>
      <c r="T1148" s="9" t="s">
        <v>8512</v>
      </c>
      <c r="U1148" s="9" t="s">
        <v>10424</v>
      </c>
      <c r="V1148" s="9" t="s">
        <v>8501</v>
      </c>
      <c r="W1148" s="4"/>
      <c r="AI1148" s="4"/>
      <c r="AJ1148" s="4"/>
      <c r="AK1148" s="4"/>
    </row>
    <row r="1149" spans="1:37" x14ac:dyDescent="0.2">
      <c r="A1149" s="6" t="s">
        <v>7994</v>
      </c>
      <c r="B1149" s="7" t="str">
        <f>VLOOKUP(Table36[[#This Row],[Full Name]], [1]!all_people5[#Data], 53, 0)</f>
        <v>Lombardi</v>
      </c>
      <c r="C1149" s="8" t="s">
        <v>7995</v>
      </c>
      <c r="D1149" s="8" t="s">
        <v>7478</v>
      </c>
      <c r="E1149" s="8" t="s">
        <v>76</v>
      </c>
      <c r="F1149" s="8" t="s">
        <v>64</v>
      </c>
      <c r="G1149" s="8"/>
      <c r="H1149" s="8"/>
      <c r="I1149" s="7"/>
      <c r="J1149" s="8" t="s">
        <v>72</v>
      </c>
      <c r="K1149" s="8" t="str">
        <f>VLOOKUP(Table36[[#This Row],[Works for Corrected Majority]],[1]!Table1[#Data],2,0)</f>
        <v>476549578</v>
      </c>
      <c r="L1149" s="8" t="s">
        <v>72</v>
      </c>
      <c r="M1149" s="7" t="str">
        <f>VLOOKUP(Table36[[#This Row],[Works for Group -OLD]], [1]!all_groups[#All], 2, 0)</f>
        <v>476549578</v>
      </c>
      <c r="N1149" s="6" t="s">
        <v>63</v>
      </c>
      <c r="O1149" s="6" t="s">
        <v>62</v>
      </c>
      <c r="P1149" s="6" t="s">
        <v>69</v>
      </c>
      <c r="Q1149" s="7"/>
      <c r="R1149" s="9" t="s">
        <v>10430</v>
      </c>
      <c r="S1149" s="9" t="s">
        <v>10422</v>
      </c>
      <c r="T1149" s="9" t="s">
        <v>8512</v>
      </c>
      <c r="U1149" s="9" t="s">
        <v>10424</v>
      </c>
      <c r="V1149" s="9" t="s">
        <v>8501</v>
      </c>
      <c r="W1149" s="4"/>
      <c r="AI1149" s="4"/>
      <c r="AJ1149" s="4"/>
      <c r="AK1149" s="4"/>
    </row>
    <row r="1150" spans="1:37" x14ac:dyDescent="0.2">
      <c r="A1150" s="6" t="s">
        <v>7985</v>
      </c>
      <c r="B1150" s="7" t="str">
        <f>VLOOKUP(Table36[[#This Row],[Full Name]], [1]!all_people5[#Data], 53, 0)</f>
        <v>Czelusniak</v>
      </c>
      <c r="C1150" s="8" t="s">
        <v>7986</v>
      </c>
      <c r="D1150" s="8" t="s">
        <v>7987</v>
      </c>
      <c r="E1150" s="8" t="s">
        <v>7988</v>
      </c>
      <c r="F1150" s="8" t="s">
        <v>64</v>
      </c>
      <c r="G1150" s="8"/>
      <c r="H1150" s="8"/>
      <c r="I1150" s="7"/>
      <c r="J1150" s="8" t="s">
        <v>72</v>
      </c>
      <c r="K1150" s="8" t="str">
        <f>VLOOKUP(Table36[[#This Row],[Works for Corrected Majority]],[1]!Table1[#Data],2,0)</f>
        <v>476549578</v>
      </c>
      <c r="L1150" s="8" t="s">
        <v>72</v>
      </c>
      <c r="M1150" s="7" t="str">
        <f>VLOOKUP(Table36[[#This Row],[Works for Group -OLD]], [1]!all_groups[#All], 2, 0)</f>
        <v>476549578</v>
      </c>
      <c r="N1150" s="6" t="s">
        <v>63</v>
      </c>
      <c r="O1150" s="6" t="s">
        <v>62</v>
      </c>
      <c r="P1150" s="6" t="s">
        <v>69</v>
      </c>
      <c r="Q1150" s="7"/>
      <c r="R1150" s="9" t="s">
        <v>10431</v>
      </c>
      <c r="S1150" s="9" t="s">
        <v>10422</v>
      </c>
      <c r="T1150" s="9" t="s">
        <v>8512</v>
      </c>
      <c r="U1150" s="9" t="s">
        <v>10432</v>
      </c>
      <c r="V1150" s="9" t="s">
        <v>8501</v>
      </c>
      <c r="W1150" s="4"/>
      <c r="AI1150" s="4"/>
      <c r="AJ1150" s="4"/>
      <c r="AK1150" s="4"/>
    </row>
    <row r="1151" spans="1:37" x14ac:dyDescent="0.2">
      <c r="A1151" s="6" t="s">
        <v>79</v>
      </c>
      <c r="B1151" s="7" t="e">
        <f>VLOOKUP(Table36[[#This Row],[Full Name]], [1]!all_people5[#Data], 53, 0)</f>
        <v>#N/A</v>
      </c>
      <c r="C1151" s="8" t="s">
        <v>80</v>
      </c>
      <c r="D1151" s="8" t="s">
        <v>81</v>
      </c>
      <c r="E1151" s="8" t="s">
        <v>76</v>
      </c>
      <c r="F1151" s="8" t="s">
        <v>64</v>
      </c>
      <c r="G1151" s="8"/>
      <c r="H1151" s="8"/>
      <c r="I1151" s="7"/>
      <c r="J1151" s="8" t="s">
        <v>72</v>
      </c>
      <c r="K1151" s="8" t="str">
        <f>VLOOKUP(Table36[[#This Row],[Works for Corrected Majority]],[1]!Table1[#Data],2,0)</f>
        <v>476549578</v>
      </c>
      <c r="L1151" s="8" t="s">
        <v>72</v>
      </c>
      <c r="M1151" s="7" t="str">
        <f>VLOOKUP(Table36[[#This Row],[Works for Group -OLD]], [1]!all_groups[#All], 2, 0)</f>
        <v>476549578</v>
      </c>
      <c r="N1151" s="6" t="s">
        <v>63</v>
      </c>
      <c r="O1151" s="6" t="s">
        <v>62</v>
      </c>
      <c r="P1151" s="6" t="s">
        <v>69</v>
      </c>
      <c r="Q1151" s="7"/>
      <c r="R1151" s="9" t="s">
        <v>10433</v>
      </c>
      <c r="S1151" s="9" t="s">
        <v>10422</v>
      </c>
      <c r="T1151" s="9" t="s">
        <v>8512</v>
      </c>
      <c r="U1151" s="9" t="s">
        <v>10424</v>
      </c>
      <c r="V1151" s="9" t="s">
        <v>8501</v>
      </c>
      <c r="W1151" s="4"/>
      <c r="AI1151" s="4"/>
      <c r="AJ1151" s="4"/>
      <c r="AK1151" s="4"/>
    </row>
    <row r="1152" spans="1:37" x14ac:dyDescent="0.2">
      <c r="A1152" s="6" t="s">
        <v>73</v>
      </c>
      <c r="B1152" s="7" t="e">
        <f>VLOOKUP(Table36[[#This Row],[Full Name]], [1]!all_people5[#Data], 53, 0)</f>
        <v>#N/A</v>
      </c>
      <c r="C1152" s="8" t="s">
        <v>74</v>
      </c>
      <c r="D1152" s="8" t="s">
        <v>75</v>
      </c>
      <c r="E1152" s="8" t="s">
        <v>76</v>
      </c>
      <c r="F1152" s="8" t="s">
        <v>64</v>
      </c>
      <c r="G1152" s="8"/>
      <c r="H1152" s="8"/>
      <c r="I1152" s="7"/>
      <c r="J1152" s="8" t="s">
        <v>72</v>
      </c>
      <c r="K1152" s="8" t="str">
        <f>VLOOKUP(Table36[[#This Row],[Works for Corrected Majority]],[1]!Table1[#Data],2,0)</f>
        <v>476549578</v>
      </c>
      <c r="L1152" s="8" t="s">
        <v>72</v>
      </c>
      <c r="M1152" s="7" t="str">
        <f>VLOOKUP(Table36[[#This Row],[Works for Group -OLD]], [1]!all_groups[#All], 2, 0)</f>
        <v>476549578</v>
      </c>
      <c r="N1152" s="6" t="s">
        <v>63</v>
      </c>
      <c r="O1152" s="6" t="s">
        <v>62</v>
      </c>
      <c r="P1152" s="6" t="s">
        <v>69</v>
      </c>
      <c r="Q1152" s="7"/>
      <c r="R1152" s="9" t="s">
        <v>10434</v>
      </c>
      <c r="S1152" s="9" t="s">
        <v>10422</v>
      </c>
      <c r="T1152" s="9" t="s">
        <v>8512</v>
      </c>
      <c r="U1152" s="9" t="s">
        <v>10424</v>
      </c>
      <c r="V1152" s="9" t="s">
        <v>8501</v>
      </c>
      <c r="W1152" s="4"/>
      <c r="AI1152" s="4"/>
      <c r="AJ1152" s="4"/>
      <c r="AK1152" s="4"/>
    </row>
    <row r="1153" spans="1:37" x14ac:dyDescent="0.2">
      <c r="A1153" s="6" t="s">
        <v>7958</v>
      </c>
      <c r="B1153" s="7" t="str">
        <f>VLOOKUP(Table36[[#This Row],[Full Name]], [1]!all_people5[#Data], 53, 0)</f>
        <v>Greenstein</v>
      </c>
      <c r="C1153" s="8" t="s">
        <v>7959</v>
      </c>
      <c r="D1153" s="8" t="s">
        <v>7960</v>
      </c>
      <c r="E1153" s="8" t="s">
        <v>7961</v>
      </c>
      <c r="F1153" s="8" t="s">
        <v>64</v>
      </c>
      <c r="G1153" s="8"/>
      <c r="H1153" s="8"/>
      <c r="I1153" s="7"/>
      <c r="J1153" s="8" t="s">
        <v>7924</v>
      </c>
      <c r="K1153" s="8" t="str">
        <f>VLOOKUP(Table36[[#This Row],[Works for Corrected Majority]],[1]!Table1[#Data],2,0)</f>
        <v>476549580</v>
      </c>
      <c r="L1153" s="8" t="s">
        <v>7924</v>
      </c>
      <c r="M1153" s="7" t="str">
        <f>VLOOKUP(Table36[[#This Row],[Works for Group -OLD]], [1]!all_groups[#All], 2, 0)</f>
        <v>476549580</v>
      </c>
      <c r="N1153" s="6" t="s">
        <v>63</v>
      </c>
      <c r="O1153" s="6" t="s">
        <v>62</v>
      </c>
      <c r="P1153" s="6" t="s">
        <v>69</v>
      </c>
      <c r="Q1153" s="7"/>
      <c r="R1153" s="9" t="s">
        <v>10435</v>
      </c>
      <c r="S1153" s="9" t="s">
        <v>10436</v>
      </c>
      <c r="T1153" s="9" t="s">
        <v>8512</v>
      </c>
      <c r="U1153" s="9" t="s">
        <v>10437</v>
      </c>
      <c r="V1153" s="9" t="s">
        <v>8501</v>
      </c>
      <c r="W1153" s="4"/>
      <c r="AI1153" s="4"/>
      <c r="AJ1153" s="4"/>
      <c r="AK1153" s="4"/>
    </row>
    <row r="1154" spans="1:37" x14ac:dyDescent="0.2">
      <c r="A1154" s="6" t="s">
        <v>7953</v>
      </c>
      <c r="B1154" s="7" t="str">
        <f>VLOOKUP(Table36[[#This Row],[Full Name]], [1]!all_people5[#Data], 53, 0)</f>
        <v>Jetter</v>
      </c>
      <c r="C1154" s="8" t="s">
        <v>7954</v>
      </c>
      <c r="D1154" s="8" t="s">
        <v>7955</v>
      </c>
      <c r="E1154" s="8" t="s">
        <v>2227</v>
      </c>
      <c r="F1154" s="8" t="s">
        <v>64</v>
      </c>
      <c r="G1154" s="8"/>
      <c r="H1154" s="8"/>
      <c r="I1154" s="7"/>
      <c r="J1154" s="8" t="s">
        <v>7924</v>
      </c>
      <c r="K1154" s="8" t="str">
        <f>VLOOKUP(Table36[[#This Row],[Works for Corrected Majority]],[1]!Table1[#Data],2,0)</f>
        <v>476549580</v>
      </c>
      <c r="L1154" s="8" t="s">
        <v>7924</v>
      </c>
      <c r="M1154" s="7" t="str">
        <f>VLOOKUP(Table36[[#This Row],[Works for Group -OLD]], [1]!all_groups[#All], 2, 0)</f>
        <v>476549580</v>
      </c>
      <c r="N1154" s="6" t="s">
        <v>63</v>
      </c>
      <c r="O1154" s="6" t="s">
        <v>62</v>
      </c>
      <c r="P1154" s="6" t="s">
        <v>69</v>
      </c>
      <c r="Q1154" s="7"/>
      <c r="R1154" s="9" t="s">
        <v>10438</v>
      </c>
      <c r="S1154" s="9" t="s">
        <v>10436</v>
      </c>
      <c r="T1154" s="9" t="s">
        <v>8512</v>
      </c>
      <c r="U1154" s="9" t="s">
        <v>10439</v>
      </c>
      <c r="V1154" s="9" t="s">
        <v>8501</v>
      </c>
      <c r="W1154" s="4"/>
      <c r="AI1154" s="4"/>
      <c r="AJ1154" s="4"/>
      <c r="AK1154" s="4"/>
    </row>
    <row r="1155" spans="1:37" x14ac:dyDescent="0.2">
      <c r="A1155" s="6" t="s">
        <v>7942</v>
      </c>
      <c r="B1155" s="7" t="str">
        <f>VLOOKUP(Table36[[#This Row],[Full Name]], [1]!all_people5[#Data], 53, 0)</f>
        <v>Deweese</v>
      </c>
      <c r="C1155" s="8" t="s">
        <v>7943</v>
      </c>
      <c r="D1155" s="8" t="s">
        <v>7944</v>
      </c>
      <c r="E1155" s="8" t="s">
        <v>2227</v>
      </c>
      <c r="F1155" s="8" t="s">
        <v>64</v>
      </c>
      <c r="G1155" s="8"/>
      <c r="H1155" s="8"/>
      <c r="I1155" s="7"/>
      <c r="J1155" s="8" t="s">
        <v>7924</v>
      </c>
      <c r="K1155" s="8" t="str">
        <f>VLOOKUP(Table36[[#This Row],[Works for Corrected Majority]],[1]!Table1[#Data],2,0)</f>
        <v>476549580</v>
      </c>
      <c r="L1155" s="8" t="s">
        <v>7924</v>
      </c>
      <c r="M1155" s="7" t="str">
        <f>VLOOKUP(Table36[[#This Row],[Works for Group -OLD]], [1]!all_groups[#All], 2, 0)</f>
        <v>476549580</v>
      </c>
      <c r="N1155" s="6" t="s">
        <v>63</v>
      </c>
      <c r="O1155" s="6" t="s">
        <v>62</v>
      </c>
      <c r="P1155" s="6" t="s">
        <v>69</v>
      </c>
      <c r="Q1155" s="7"/>
      <c r="R1155" s="9" t="s">
        <v>10440</v>
      </c>
      <c r="S1155" s="9" t="s">
        <v>10436</v>
      </c>
      <c r="T1155" s="9" t="s">
        <v>8512</v>
      </c>
      <c r="U1155" s="9" t="s">
        <v>10439</v>
      </c>
      <c r="V1155" s="9" t="s">
        <v>8501</v>
      </c>
      <c r="W1155" s="4"/>
      <c r="AI1155" s="4"/>
      <c r="AJ1155" s="4"/>
      <c r="AK1155" s="4"/>
    </row>
    <row r="1156" spans="1:37" x14ac:dyDescent="0.2">
      <c r="A1156" s="6" t="s">
        <v>7938</v>
      </c>
      <c r="B1156" s="7" t="str">
        <f>VLOOKUP(Table36[[#This Row],[Full Name]], [1]!all_people5[#Data], 53, 0)</f>
        <v>Broderick</v>
      </c>
      <c r="C1156" s="8" t="s">
        <v>1716</v>
      </c>
      <c r="D1156" s="8" t="s">
        <v>7939</v>
      </c>
      <c r="E1156" s="8" t="s">
        <v>2685</v>
      </c>
      <c r="F1156" s="8" t="s">
        <v>64</v>
      </c>
      <c r="G1156" s="8"/>
      <c r="H1156" s="8"/>
      <c r="I1156" s="7"/>
      <c r="J1156" s="8" t="s">
        <v>7924</v>
      </c>
      <c r="K1156" s="8" t="str">
        <f>VLOOKUP(Table36[[#This Row],[Works for Corrected Majority]],[1]!Table1[#Data],2,0)</f>
        <v>476549580</v>
      </c>
      <c r="L1156" s="8" t="s">
        <v>7924</v>
      </c>
      <c r="M1156" s="7" t="str">
        <f>VLOOKUP(Table36[[#This Row],[Works for Group -OLD]], [1]!all_groups[#All], 2, 0)</f>
        <v>476549580</v>
      </c>
      <c r="N1156" s="6" t="s">
        <v>63</v>
      </c>
      <c r="O1156" s="6" t="s">
        <v>62</v>
      </c>
      <c r="P1156" s="6" t="s">
        <v>69</v>
      </c>
      <c r="Q1156" s="7"/>
      <c r="R1156" s="9" t="s">
        <v>10441</v>
      </c>
      <c r="S1156" s="9" t="s">
        <v>10436</v>
      </c>
      <c r="T1156" s="9" t="s">
        <v>8512</v>
      </c>
      <c r="U1156" s="9" t="s">
        <v>9752</v>
      </c>
      <c r="V1156" s="9" t="s">
        <v>8501</v>
      </c>
      <c r="W1156" s="4"/>
      <c r="AI1156" s="4"/>
      <c r="AJ1156" s="4"/>
      <c r="AK1156" s="4"/>
    </row>
    <row r="1157" spans="1:37" x14ac:dyDescent="0.2">
      <c r="A1157" s="6" t="s">
        <v>7934</v>
      </c>
      <c r="B1157" s="7" t="str">
        <f>VLOOKUP(Table36[[#This Row],[Full Name]], [1]!all_people5[#Data], 53, 0)</f>
        <v>Jones</v>
      </c>
      <c r="C1157" s="8" t="s">
        <v>7935</v>
      </c>
      <c r="D1157" s="8" t="s">
        <v>3226</v>
      </c>
      <c r="E1157" s="8" t="s">
        <v>2685</v>
      </c>
      <c r="F1157" s="8" t="s">
        <v>64</v>
      </c>
      <c r="G1157" s="8"/>
      <c r="H1157" s="8"/>
      <c r="I1157" s="7"/>
      <c r="J1157" s="8" t="s">
        <v>7924</v>
      </c>
      <c r="K1157" s="8" t="str">
        <f>VLOOKUP(Table36[[#This Row],[Works for Corrected Majority]],[1]!Table1[#Data],2,0)</f>
        <v>476549580</v>
      </c>
      <c r="L1157" s="8" t="s">
        <v>7924</v>
      </c>
      <c r="M1157" s="7" t="str">
        <f>VLOOKUP(Table36[[#This Row],[Works for Group -OLD]], [1]!all_groups[#All], 2, 0)</f>
        <v>476549580</v>
      </c>
      <c r="N1157" s="6" t="s">
        <v>63</v>
      </c>
      <c r="O1157" s="6" t="s">
        <v>62</v>
      </c>
      <c r="P1157" s="6" t="s">
        <v>69</v>
      </c>
      <c r="Q1157" s="7"/>
      <c r="R1157" s="9" t="s">
        <v>10442</v>
      </c>
      <c r="S1157" s="9" t="s">
        <v>10436</v>
      </c>
      <c r="T1157" s="9" t="s">
        <v>8512</v>
      </c>
      <c r="U1157" s="9" t="s">
        <v>9752</v>
      </c>
      <c r="V1157" s="9" t="s">
        <v>8501</v>
      </c>
      <c r="W1157" s="4"/>
      <c r="AI1157" s="4"/>
      <c r="AJ1157" s="4"/>
      <c r="AK1157" s="4"/>
    </row>
    <row r="1158" spans="1:37" x14ac:dyDescent="0.2">
      <c r="A1158" s="6" t="s">
        <v>7925</v>
      </c>
      <c r="B1158" s="7" t="str">
        <f>VLOOKUP(Table36[[#This Row],[Full Name]], [1]!all_people5[#Data], 53, 0)</f>
        <v>Maddalla</v>
      </c>
      <c r="C1158" s="8" t="s">
        <v>7926</v>
      </c>
      <c r="D1158" s="8" t="s">
        <v>4376</v>
      </c>
      <c r="E1158" s="8" t="s">
        <v>2227</v>
      </c>
      <c r="F1158" s="8" t="s">
        <v>64</v>
      </c>
      <c r="G1158" s="8"/>
      <c r="H1158" s="8"/>
      <c r="I1158" s="7"/>
      <c r="J1158" s="8" t="s">
        <v>7924</v>
      </c>
      <c r="K1158" s="8" t="str">
        <f>VLOOKUP(Table36[[#This Row],[Works for Corrected Majority]],[1]!Table1[#Data],2,0)</f>
        <v>476549580</v>
      </c>
      <c r="L1158" s="8" t="s">
        <v>7924</v>
      </c>
      <c r="M1158" s="7" t="str">
        <f>VLOOKUP(Table36[[#This Row],[Works for Group -OLD]], [1]!all_groups[#All], 2, 0)</f>
        <v>476549580</v>
      </c>
      <c r="N1158" s="6" t="s">
        <v>63</v>
      </c>
      <c r="O1158" s="6" t="s">
        <v>62</v>
      </c>
      <c r="P1158" s="6" t="s">
        <v>69</v>
      </c>
      <c r="Q1158" s="7"/>
      <c r="R1158" s="9" t="s">
        <v>10443</v>
      </c>
      <c r="S1158" s="9" t="s">
        <v>10436</v>
      </c>
      <c r="T1158" s="9" t="s">
        <v>8512</v>
      </c>
      <c r="U1158" s="9" t="s">
        <v>10439</v>
      </c>
      <c r="V1158" s="9" t="s">
        <v>8501</v>
      </c>
      <c r="W1158" s="4"/>
      <c r="AI1158" s="4"/>
      <c r="AJ1158" s="4"/>
      <c r="AK1158" s="4"/>
    </row>
    <row r="1159" spans="1:37" x14ac:dyDescent="0.2">
      <c r="A1159" s="6" t="s">
        <v>3881</v>
      </c>
      <c r="B1159" s="7" t="str">
        <f>VLOOKUP(Table36[[#This Row],[Full Name]], [1]!all_people5[#Data], 53, 0)</f>
        <v>Heaphy</v>
      </c>
      <c r="C1159" s="8" t="s">
        <v>3882</v>
      </c>
      <c r="D1159" s="8" t="s">
        <v>3883</v>
      </c>
      <c r="E1159" s="8" t="s">
        <v>3884</v>
      </c>
      <c r="F1159" s="8" t="s">
        <v>64</v>
      </c>
      <c r="G1159" s="8"/>
      <c r="H1159" s="8"/>
      <c r="I1159" s="7"/>
      <c r="J1159" s="8" t="s">
        <v>2157</v>
      </c>
      <c r="K1159" s="8" t="str">
        <f>VLOOKUP(Table36[[#This Row],[Works for Corrected Majority]],[1]!Table1[#Data],2,0)</f>
        <v>476549583</v>
      </c>
      <c r="L1159" s="8" t="s">
        <v>2157</v>
      </c>
      <c r="M1159" s="7" t="str">
        <f>VLOOKUP(Table36[[#This Row],[Works for Group -OLD]], [1]!all_groups[#All], 2, 0)</f>
        <v>476549583</v>
      </c>
      <c r="N1159" s="6" t="s">
        <v>63</v>
      </c>
      <c r="O1159" s="6" t="s">
        <v>62</v>
      </c>
      <c r="P1159" s="6" t="s">
        <v>69</v>
      </c>
      <c r="Q1159" s="7"/>
      <c r="R1159" s="9" t="s">
        <v>10444</v>
      </c>
      <c r="S1159" s="9" t="s">
        <v>10445</v>
      </c>
      <c r="T1159" s="9" t="s">
        <v>8512</v>
      </c>
      <c r="U1159" s="9" t="s">
        <v>10446</v>
      </c>
      <c r="V1159" s="9" t="s">
        <v>8501</v>
      </c>
      <c r="W1159" s="4"/>
      <c r="AI1159" s="4"/>
      <c r="AJ1159" s="4"/>
      <c r="AK1159" s="4"/>
    </row>
    <row r="1160" spans="1:37" x14ac:dyDescent="0.2">
      <c r="A1160" s="6" t="s">
        <v>7919</v>
      </c>
      <c r="B1160" s="7" t="str">
        <f>VLOOKUP(Table36[[#This Row],[Full Name]], [1]!all_people5[#Data], 53, 0)</f>
        <v>Bush</v>
      </c>
      <c r="C1160" s="8" t="s">
        <v>7920</v>
      </c>
      <c r="D1160" s="8" t="s">
        <v>7921</v>
      </c>
      <c r="E1160" s="8" t="s">
        <v>3831</v>
      </c>
      <c r="F1160" s="8" t="s">
        <v>64</v>
      </c>
      <c r="G1160" s="8"/>
      <c r="H1160" s="8"/>
      <c r="I1160" s="7"/>
      <c r="J1160" s="8" t="s">
        <v>2157</v>
      </c>
      <c r="K1160" s="8" t="str">
        <f>VLOOKUP(Table36[[#This Row],[Works for Corrected Majority]],[1]!Table1[#Data],2,0)</f>
        <v>476549583</v>
      </c>
      <c r="L1160" s="8" t="s">
        <v>2157</v>
      </c>
      <c r="M1160" s="7" t="str">
        <f>VLOOKUP(Table36[[#This Row],[Works for Group -OLD]], [1]!all_groups[#All], 2, 0)</f>
        <v>476549583</v>
      </c>
      <c r="N1160" s="6" t="s">
        <v>63</v>
      </c>
      <c r="O1160" s="6" t="s">
        <v>62</v>
      </c>
      <c r="P1160" s="6" t="s">
        <v>69</v>
      </c>
      <c r="Q1160" s="7"/>
      <c r="R1160" s="9" t="s">
        <v>10447</v>
      </c>
      <c r="S1160" s="9" t="s">
        <v>10445</v>
      </c>
      <c r="T1160" s="9" t="s">
        <v>8512</v>
      </c>
      <c r="U1160" s="9" t="s">
        <v>10448</v>
      </c>
      <c r="V1160" s="9" t="s">
        <v>8501</v>
      </c>
      <c r="W1160" s="4"/>
      <c r="AI1160" s="4"/>
      <c r="AJ1160" s="4"/>
      <c r="AK1160" s="4"/>
    </row>
    <row r="1161" spans="1:37" x14ac:dyDescent="0.2">
      <c r="A1161" s="6" t="s">
        <v>2158</v>
      </c>
      <c r="B1161" s="7" t="str">
        <f>VLOOKUP(Table36[[#This Row],[Full Name]], [1]!all_people5[#Data], 53, 0)</f>
        <v>Calabrese</v>
      </c>
      <c r="C1161" s="8" t="s">
        <v>2159</v>
      </c>
      <c r="D1161" s="8" t="s">
        <v>2160</v>
      </c>
      <c r="E1161" s="8" t="s">
        <v>2161</v>
      </c>
      <c r="F1161" s="8" t="s">
        <v>64</v>
      </c>
      <c r="G1161" s="8"/>
      <c r="H1161" s="8"/>
      <c r="I1161" s="7"/>
      <c r="J1161" s="8" t="s">
        <v>2157</v>
      </c>
      <c r="K1161" s="8" t="str">
        <f>VLOOKUP(Table36[[#This Row],[Works for Corrected Majority]],[1]!Table1[#Data],2,0)</f>
        <v>476549583</v>
      </c>
      <c r="L1161" s="8" t="s">
        <v>2157</v>
      </c>
      <c r="M1161" s="7" t="str">
        <f>VLOOKUP(Table36[[#This Row],[Works for Group -OLD]], [1]!all_groups[#All], 2, 0)</f>
        <v>476549583</v>
      </c>
      <c r="N1161" s="6" t="s">
        <v>63</v>
      </c>
      <c r="O1161" s="6" t="s">
        <v>62</v>
      </c>
      <c r="P1161" s="6" t="s">
        <v>69</v>
      </c>
      <c r="Q1161" s="7"/>
      <c r="R1161" s="9" t="s">
        <v>10449</v>
      </c>
      <c r="S1161" s="9" t="s">
        <v>10445</v>
      </c>
      <c r="T1161" s="9" t="s">
        <v>8512</v>
      </c>
      <c r="U1161" s="9" t="s">
        <v>10450</v>
      </c>
      <c r="V1161" s="9" t="s">
        <v>8501</v>
      </c>
      <c r="W1161" s="4"/>
      <c r="AI1161" s="4"/>
      <c r="AJ1161" s="4"/>
      <c r="AK1161" s="4"/>
    </row>
    <row r="1162" spans="1:37" x14ac:dyDescent="0.2">
      <c r="A1162" s="6" t="s">
        <v>7903</v>
      </c>
      <c r="B1162" s="7" t="str">
        <f>VLOOKUP(Table36[[#This Row],[Full Name]], [1]!all_people5[#Data], 53, 0)</f>
        <v>Phillips</v>
      </c>
      <c r="C1162" s="8" t="s">
        <v>7904</v>
      </c>
      <c r="D1162" s="8" t="s">
        <v>4915</v>
      </c>
      <c r="E1162" s="8" t="s">
        <v>7905</v>
      </c>
      <c r="F1162" s="8" t="s">
        <v>64</v>
      </c>
      <c r="G1162" s="8"/>
      <c r="H1162" s="8"/>
      <c r="I1162" s="7"/>
      <c r="J1162" s="8" t="s">
        <v>2157</v>
      </c>
      <c r="K1162" s="8" t="str">
        <f>VLOOKUP(Table36[[#This Row],[Works for Corrected Majority]],[1]!Table1[#Data],2,0)</f>
        <v>476549583</v>
      </c>
      <c r="L1162" s="8" t="s">
        <v>2157</v>
      </c>
      <c r="M1162" s="7" t="str">
        <f>VLOOKUP(Table36[[#This Row],[Works for Group -OLD]], [1]!all_groups[#All], 2, 0)</f>
        <v>476549583</v>
      </c>
      <c r="N1162" s="6" t="s">
        <v>63</v>
      </c>
      <c r="O1162" s="6" t="s">
        <v>62</v>
      </c>
      <c r="P1162" s="6" t="s">
        <v>69</v>
      </c>
      <c r="Q1162" s="7"/>
      <c r="R1162" s="9" t="s">
        <v>10451</v>
      </c>
      <c r="S1162" s="9" t="s">
        <v>10445</v>
      </c>
      <c r="T1162" s="9" t="s">
        <v>8512</v>
      </c>
      <c r="U1162" s="9" t="s">
        <v>10452</v>
      </c>
      <c r="V1162" s="9" t="s">
        <v>8501</v>
      </c>
      <c r="W1162" s="4"/>
      <c r="AI1162" s="4"/>
      <c r="AJ1162" s="4"/>
      <c r="AK1162" s="4"/>
    </row>
    <row r="1163" spans="1:37" x14ac:dyDescent="0.2">
      <c r="A1163" s="6" t="s">
        <v>7898</v>
      </c>
      <c r="B1163" s="7" t="str">
        <f>VLOOKUP(Table36[[#This Row],[Full Name]], [1]!all_people5[#Data], 53, 0)</f>
        <v>Heitner</v>
      </c>
      <c r="C1163" s="8" t="s">
        <v>7899</v>
      </c>
      <c r="D1163" s="8" t="s">
        <v>7900</v>
      </c>
      <c r="E1163" s="8" t="s">
        <v>3831</v>
      </c>
      <c r="F1163" s="8" t="s">
        <v>64</v>
      </c>
      <c r="G1163" s="8"/>
      <c r="H1163" s="8"/>
      <c r="I1163" s="7"/>
      <c r="J1163" s="8" t="s">
        <v>2157</v>
      </c>
      <c r="K1163" s="8" t="str">
        <f>VLOOKUP(Table36[[#This Row],[Works for Corrected Majority]],[1]!Table1[#Data],2,0)</f>
        <v>476549583</v>
      </c>
      <c r="L1163" s="8" t="s">
        <v>2157</v>
      </c>
      <c r="M1163" s="7" t="str">
        <f>VLOOKUP(Table36[[#This Row],[Works for Group -OLD]], [1]!all_groups[#All], 2, 0)</f>
        <v>476549583</v>
      </c>
      <c r="N1163" s="6" t="s">
        <v>63</v>
      </c>
      <c r="O1163" s="6" t="s">
        <v>62</v>
      </c>
      <c r="P1163" s="6" t="s">
        <v>69</v>
      </c>
      <c r="Q1163" s="7"/>
      <c r="R1163" s="9" t="s">
        <v>10453</v>
      </c>
      <c r="S1163" s="9" t="s">
        <v>10445</v>
      </c>
      <c r="T1163" s="9" t="s">
        <v>8512</v>
      </c>
      <c r="U1163" s="9" t="s">
        <v>10448</v>
      </c>
      <c r="V1163" s="9" t="s">
        <v>8501</v>
      </c>
      <c r="W1163" s="4"/>
      <c r="AI1163" s="4"/>
      <c r="AJ1163" s="4"/>
      <c r="AK1163" s="4"/>
    </row>
    <row r="1164" spans="1:37" x14ac:dyDescent="0.2">
      <c r="A1164" s="6" t="s">
        <v>6196</v>
      </c>
      <c r="B1164" s="7" t="str">
        <f>VLOOKUP(Table36[[#This Row],[Full Name]], [1]!all_people5[#Data], 53, 0)</f>
        <v>Gordinier</v>
      </c>
      <c r="C1164" s="8" t="s">
        <v>2797</v>
      </c>
      <c r="D1164" s="8" t="s">
        <v>6197</v>
      </c>
      <c r="E1164" s="8" t="s">
        <v>6198</v>
      </c>
      <c r="F1164" s="8" t="s">
        <v>64</v>
      </c>
      <c r="G1164" s="8"/>
      <c r="H1164" s="8"/>
      <c r="I1164" s="7"/>
      <c r="J1164" s="8" t="s">
        <v>2157</v>
      </c>
      <c r="K1164" s="8" t="str">
        <f>VLOOKUP(Table36[[#This Row],[Works for Corrected Majority]],[1]!Table1[#Data],2,0)</f>
        <v>476549583</v>
      </c>
      <c r="L1164" s="8" t="s">
        <v>2157</v>
      </c>
      <c r="M1164" s="7" t="str">
        <f>VLOOKUP(Table36[[#This Row],[Works for Group -OLD]], [1]!all_groups[#All], 2, 0)</f>
        <v>476549583</v>
      </c>
      <c r="N1164" s="6" t="s">
        <v>63</v>
      </c>
      <c r="O1164" s="6" t="s">
        <v>62</v>
      </c>
      <c r="P1164" s="6" t="s">
        <v>69</v>
      </c>
      <c r="Q1164" s="7"/>
      <c r="R1164" s="9" t="s">
        <v>10454</v>
      </c>
      <c r="S1164" s="9" t="s">
        <v>10445</v>
      </c>
      <c r="T1164" s="9" t="s">
        <v>8512</v>
      </c>
      <c r="U1164" s="9" t="s">
        <v>10455</v>
      </c>
      <c r="V1164" s="9" t="s">
        <v>8501</v>
      </c>
      <c r="W1164" s="4"/>
      <c r="AI1164" s="4"/>
      <c r="AJ1164" s="4"/>
      <c r="AK1164" s="4"/>
    </row>
    <row r="1165" spans="1:37" x14ac:dyDescent="0.2">
      <c r="A1165" s="6" t="s">
        <v>6166</v>
      </c>
      <c r="B1165" s="7" t="str">
        <f>VLOOKUP(Table36[[#This Row],[Full Name]], [1]!all_people5[#Data], 53, 0)</f>
        <v>Saintil</v>
      </c>
      <c r="C1165" s="8" t="s">
        <v>6167</v>
      </c>
      <c r="D1165" s="8" t="s">
        <v>6168</v>
      </c>
      <c r="E1165" s="8" t="s">
        <v>6006</v>
      </c>
      <c r="F1165" s="8" t="s">
        <v>64</v>
      </c>
      <c r="G1165" s="8"/>
      <c r="H1165" s="8"/>
      <c r="I1165" s="7"/>
      <c r="J1165" s="8" t="s">
        <v>2157</v>
      </c>
      <c r="K1165" s="8" t="str">
        <f>VLOOKUP(Table36[[#This Row],[Works for Corrected Majority]],[1]!Table1[#Data],2,0)</f>
        <v>476549583</v>
      </c>
      <c r="L1165" s="8" t="s">
        <v>2157</v>
      </c>
      <c r="M1165" s="7" t="str">
        <f>VLOOKUP(Table36[[#This Row],[Works for Group -OLD]], [1]!all_groups[#All], 2, 0)</f>
        <v>476549583</v>
      </c>
      <c r="N1165" s="6" t="s">
        <v>63</v>
      </c>
      <c r="O1165" s="6" t="s">
        <v>62</v>
      </c>
      <c r="P1165" s="6" t="s">
        <v>69</v>
      </c>
      <c r="Q1165" s="7"/>
      <c r="R1165" s="9" t="s">
        <v>10456</v>
      </c>
      <c r="S1165" s="9" t="s">
        <v>10445</v>
      </c>
      <c r="T1165" s="9" t="s">
        <v>8512</v>
      </c>
      <c r="U1165" s="9" t="s">
        <v>10457</v>
      </c>
      <c r="V1165" s="9" t="s">
        <v>8501</v>
      </c>
      <c r="W1165" s="4"/>
      <c r="AI1165" s="4"/>
      <c r="AJ1165" s="4"/>
      <c r="AK1165" s="4"/>
    </row>
    <row r="1166" spans="1:37" x14ac:dyDescent="0.2">
      <c r="A1166" s="6" t="s">
        <v>7894</v>
      </c>
      <c r="B1166" s="7" t="str">
        <f>VLOOKUP(Table36[[#This Row],[Full Name]], [1]!all_people5[#Data], 53, 0)</f>
        <v>Boucher</v>
      </c>
      <c r="C1166" s="8" t="s">
        <v>4714</v>
      </c>
      <c r="D1166" s="8" t="s">
        <v>7895</v>
      </c>
      <c r="E1166" s="8" t="s">
        <v>2161</v>
      </c>
      <c r="F1166" s="8" t="s">
        <v>64</v>
      </c>
      <c r="G1166" s="8"/>
      <c r="H1166" s="8"/>
      <c r="I1166" s="7"/>
      <c r="J1166" s="8" t="s">
        <v>2157</v>
      </c>
      <c r="K1166" s="8" t="str">
        <f>VLOOKUP(Table36[[#This Row],[Works for Corrected Majority]],[1]!Table1[#Data],2,0)</f>
        <v>476549583</v>
      </c>
      <c r="L1166" s="8" t="s">
        <v>2157</v>
      </c>
      <c r="M1166" s="7" t="str">
        <f>VLOOKUP(Table36[[#This Row],[Works for Group -OLD]], [1]!all_groups[#All], 2, 0)</f>
        <v>476549583</v>
      </c>
      <c r="N1166" s="6" t="s">
        <v>63</v>
      </c>
      <c r="O1166" s="6" t="s">
        <v>62</v>
      </c>
      <c r="P1166" s="6" t="s">
        <v>69</v>
      </c>
      <c r="Q1166" s="7"/>
      <c r="R1166" s="9" t="s">
        <v>10458</v>
      </c>
      <c r="S1166" s="9" t="s">
        <v>10445</v>
      </c>
      <c r="T1166" s="9" t="s">
        <v>8512</v>
      </c>
      <c r="U1166" s="9" t="s">
        <v>10450</v>
      </c>
      <c r="V1166" s="9" t="s">
        <v>8501</v>
      </c>
      <c r="W1166" s="4"/>
      <c r="AI1166" s="4"/>
      <c r="AJ1166" s="4"/>
      <c r="AK1166" s="4"/>
    </row>
    <row r="1167" spans="1:37" x14ac:dyDescent="0.2">
      <c r="A1167" s="6" t="s">
        <v>7884</v>
      </c>
      <c r="B1167" s="7" t="str">
        <f>VLOOKUP(Table36[[#This Row],[Full Name]], [1]!all_people5[#Data], 53, 0)</f>
        <v>Zalewski</v>
      </c>
      <c r="C1167" s="8" t="s">
        <v>749</v>
      </c>
      <c r="D1167" s="8" t="s">
        <v>7885</v>
      </c>
      <c r="E1167" s="8" t="s">
        <v>7886</v>
      </c>
      <c r="F1167" s="8" t="s">
        <v>64</v>
      </c>
      <c r="G1167" s="8"/>
      <c r="H1167" s="8"/>
      <c r="I1167" s="7"/>
      <c r="J1167" s="8" t="s">
        <v>2157</v>
      </c>
      <c r="K1167" s="8" t="str">
        <f>VLOOKUP(Table36[[#This Row],[Works for Corrected Majority]],[1]!Table1[#Data],2,0)</f>
        <v>476549583</v>
      </c>
      <c r="L1167" s="8" t="s">
        <v>2157</v>
      </c>
      <c r="M1167" s="7" t="str">
        <f>VLOOKUP(Table36[[#This Row],[Works for Group -OLD]], [1]!all_groups[#All], 2, 0)</f>
        <v>476549583</v>
      </c>
      <c r="N1167" s="6" t="s">
        <v>63</v>
      </c>
      <c r="O1167" s="6" t="s">
        <v>62</v>
      </c>
      <c r="P1167" s="6" t="s">
        <v>69</v>
      </c>
      <c r="Q1167" s="7"/>
      <c r="R1167" s="9" t="s">
        <v>10459</v>
      </c>
      <c r="S1167" s="9" t="s">
        <v>10445</v>
      </c>
      <c r="T1167" s="9" t="s">
        <v>8512</v>
      </c>
      <c r="U1167" s="9" t="s">
        <v>10460</v>
      </c>
      <c r="V1167" s="9" t="s">
        <v>8501</v>
      </c>
      <c r="W1167" s="4"/>
      <c r="AI1167" s="4"/>
      <c r="AJ1167" s="4"/>
      <c r="AK1167" s="4"/>
    </row>
    <row r="1168" spans="1:37" x14ac:dyDescent="0.2">
      <c r="A1168" s="6" t="s">
        <v>7873</v>
      </c>
      <c r="B1168" s="7" t="str">
        <f>VLOOKUP(Table36[[#This Row],[Full Name]], [1]!all_people5[#Data], 53, 0)</f>
        <v>Caseiras</v>
      </c>
      <c r="C1168" s="8" t="s">
        <v>7874</v>
      </c>
      <c r="D1168" s="8" t="s">
        <v>7875</v>
      </c>
      <c r="E1168" s="8" t="s">
        <v>7876</v>
      </c>
      <c r="F1168" s="8" t="s">
        <v>64</v>
      </c>
      <c r="G1168" s="8"/>
      <c r="H1168" s="8"/>
      <c r="I1168" s="7"/>
      <c r="J1168" s="8" t="s">
        <v>2157</v>
      </c>
      <c r="K1168" s="8" t="str">
        <f>VLOOKUP(Table36[[#This Row],[Works for Corrected Majority]],[1]!Table1[#Data],2,0)</f>
        <v>476549583</v>
      </c>
      <c r="L1168" s="8" t="s">
        <v>2157</v>
      </c>
      <c r="M1168" s="7" t="str">
        <f>VLOOKUP(Table36[[#This Row],[Works for Group -OLD]], [1]!all_groups[#All], 2, 0)</f>
        <v>476549583</v>
      </c>
      <c r="N1168" s="6" t="s">
        <v>63</v>
      </c>
      <c r="O1168" s="6" t="s">
        <v>62</v>
      </c>
      <c r="P1168" s="6" t="s">
        <v>69</v>
      </c>
      <c r="Q1168" s="7"/>
      <c r="R1168" s="9" t="s">
        <v>10461</v>
      </c>
      <c r="S1168" s="9" t="s">
        <v>10445</v>
      </c>
      <c r="T1168" s="9" t="s">
        <v>8512</v>
      </c>
      <c r="U1168" s="9" t="s">
        <v>10462</v>
      </c>
      <c r="V1168" s="9" t="s">
        <v>8501</v>
      </c>
      <c r="W1168" s="4"/>
      <c r="AI1168" s="4"/>
      <c r="AJ1168" s="4"/>
      <c r="AK1168" s="4"/>
    </row>
    <row r="1169" spans="1:37" x14ac:dyDescent="0.2">
      <c r="A1169" s="6" t="s">
        <v>6004</v>
      </c>
      <c r="B1169" s="7" t="str">
        <f>VLOOKUP(Table36[[#This Row],[Full Name]], [1]!all_people5[#Data], 53, 0)</f>
        <v>King</v>
      </c>
      <c r="C1169" s="8" t="s">
        <v>6005</v>
      </c>
      <c r="D1169" s="8" t="s">
        <v>3699</v>
      </c>
      <c r="E1169" s="8" t="s">
        <v>6006</v>
      </c>
      <c r="F1169" s="8" t="s">
        <v>64</v>
      </c>
      <c r="G1169" s="8"/>
      <c r="H1169" s="8"/>
      <c r="I1169" s="7"/>
      <c r="J1169" s="8" t="s">
        <v>2157</v>
      </c>
      <c r="K1169" s="8" t="str">
        <f>VLOOKUP(Table36[[#This Row],[Works for Corrected Majority]],[1]!Table1[#Data],2,0)</f>
        <v>476549583</v>
      </c>
      <c r="L1169" s="8" t="s">
        <v>2157</v>
      </c>
      <c r="M1169" s="7" t="str">
        <f>VLOOKUP(Table36[[#This Row],[Works for Group -OLD]], [1]!all_groups[#All], 2, 0)</f>
        <v>476549583</v>
      </c>
      <c r="N1169" s="6" t="s">
        <v>63</v>
      </c>
      <c r="O1169" s="6" t="s">
        <v>62</v>
      </c>
      <c r="P1169" s="6" t="s">
        <v>69</v>
      </c>
      <c r="Q1169" s="7"/>
      <c r="R1169" s="9" t="s">
        <v>10463</v>
      </c>
      <c r="S1169" s="9" t="s">
        <v>10445</v>
      </c>
      <c r="T1169" s="9" t="s">
        <v>8512</v>
      </c>
      <c r="U1169" s="9" t="s">
        <v>10457</v>
      </c>
      <c r="V1169" s="9" t="s">
        <v>8501</v>
      </c>
      <c r="W1169" s="4"/>
      <c r="AI1169" s="4"/>
      <c r="AJ1169" s="4"/>
      <c r="AK1169" s="4"/>
    </row>
    <row r="1170" spans="1:37" x14ac:dyDescent="0.2">
      <c r="A1170" s="6" t="s">
        <v>7867</v>
      </c>
      <c r="B1170" s="7" t="str">
        <f>VLOOKUP(Table36[[#This Row],[Full Name]], [1]!all_people5[#Data], 53, 0)</f>
        <v>Stouffer</v>
      </c>
      <c r="C1170" s="8" t="s">
        <v>7868</v>
      </c>
      <c r="D1170" s="8" t="s">
        <v>7869</v>
      </c>
      <c r="E1170" s="8" t="s">
        <v>7870</v>
      </c>
      <c r="F1170" s="8" t="s">
        <v>64</v>
      </c>
      <c r="G1170" s="8"/>
      <c r="H1170" s="8"/>
      <c r="I1170" s="7"/>
      <c r="J1170" s="8" t="s">
        <v>2157</v>
      </c>
      <c r="K1170" s="8" t="str">
        <f>VLOOKUP(Table36[[#This Row],[Works for Corrected Majority]],[1]!Table1[#Data],2,0)</f>
        <v>476549583</v>
      </c>
      <c r="L1170" s="8" t="s">
        <v>2157</v>
      </c>
      <c r="M1170" s="7" t="str">
        <f>VLOOKUP(Table36[[#This Row],[Works for Group -OLD]], [1]!all_groups[#All], 2, 0)</f>
        <v>476549583</v>
      </c>
      <c r="N1170" s="6" t="s">
        <v>63</v>
      </c>
      <c r="O1170" s="6" t="s">
        <v>62</v>
      </c>
      <c r="P1170" s="6" t="s">
        <v>69</v>
      </c>
      <c r="Q1170" s="7"/>
      <c r="R1170" s="9" t="s">
        <v>10464</v>
      </c>
      <c r="S1170" s="9" t="s">
        <v>10445</v>
      </c>
      <c r="T1170" s="9" t="s">
        <v>8512</v>
      </c>
      <c r="U1170" s="9" t="s">
        <v>10465</v>
      </c>
      <c r="V1170" s="9" t="s">
        <v>8501</v>
      </c>
      <c r="W1170" s="4"/>
      <c r="AI1170" s="4"/>
      <c r="AJ1170" s="4"/>
      <c r="AK1170" s="4"/>
    </row>
    <row r="1171" spans="1:37" x14ac:dyDescent="0.2">
      <c r="A1171" s="6" t="s">
        <v>3829</v>
      </c>
      <c r="B1171" s="7" t="str">
        <f>VLOOKUP(Table36[[#This Row],[Full Name]], [1]!all_people5[#Data], 53, 0)</f>
        <v>Snyder</v>
      </c>
      <c r="C1171" s="8" t="s">
        <v>3830</v>
      </c>
      <c r="D1171" s="8" t="s">
        <v>3562</v>
      </c>
      <c r="E1171" s="8" t="s">
        <v>3831</v>
      </c>
      <c r="F1171" s="8" t="s">
        <v>64</v>
      </c>
      <c r="G1171" s="8"/>
      <c r="H1171" s="8"/>
      <c r="I1171" s="7"/>
      <c r="J1171" s="8" t="s">
        <v>2157</v>
      </c>
      <c r="K1171" s="8" t="str">
        <f>VLOOKUP(Table36[[#This Row],[Works for Corrected Majority]],[1]!Table1[#Data],2,0)</f>
        <v>476549583</v>
      </c>
      <c r="L1171" s="8" t="s">
        <v>2157</v>
      </c>
      <c r="M1171" s="7" t="str">
        <f>VLOOKUP(Table36[[#This Row],[Works for Group -OLD]], [1]!all_groups[#All], 2, 0)</f>
        <v>476549583</v>
      </c>
      <c r="N1171" s="6" t="s">
        <v>63</v>
      </c>
      <c r="O1171" s="6" t="s">
        <v>62</v>
      </c>
      <c r="P1171" s="6" t="s">
        <v>69</v>
      </c>
      <c r="Q1171" s="7"/>
      <c r="R1171" s="9" t="s">
        <v>10466</v>
      </c>
      <c r="S1171" s="9" t="s">
        <v>10445</v>
      </c>
      <c r="T1171" s="9" t="s">
        <v>10467</v>
      </c>
      <c r="U1171" s="9" t="s">
        <v>10448</v>
      </c>
      <c r="V1171" s="9" t="s">
        <v>8501</v>
      </c>
      <c r="W1171" s="4"/>
      <c r="AI1171" s="4"/>
      <c r="AJ1171" s="4"/>
      <c r="AK1171" s="4"/>
    </row>
    <row r="1172" spans="1:37" x14ac:dyDescent="0.2">
      <c r="A1172" s="6" t="s">
        <v>7850</v>
      </c>
      <c r="B1172" s="7" t="str">
        <f>VLOOKUP(Table36[[#This Row],[Full Name]], [1]!all_people5[#Data], 53, 0)</f>
        <v>Gardner</v>
      </c>
      <c r="C1172" s="8" t="s">
        <v>7851</v>
      </c>
      <c r="D1172" s="8" t="s">
        <v>7852</v>
      </c>
      <c r="E1172" s="8" t="s">
        <v>7853</v>
      </c>
      <c r="F1172" s="8" t="s">
        <v>64</v>
      </c>
      <c r="G1172" s="8"/>
      <c r="H1172" s="8"/>
      <c r="I1172" s="7"/>
      <c r="J1172" s="8" t="s">
        <v>2157</v>
      </c>
      <c r="K1172" s="8" t="str">
        <f>VLOOKUP(Table36[[#This Row],[Works for Corrected Majority]],[1]!Table1[#Data],2,0)</f>
        <v>476549583</v>
      </c>
      <c r="L1172" s="8" t="s">
        <v>2157</v>
      </c>
      <c r="M1172" s="7" t="str">
        <f>VLOOKUP(Table36[[#This Row],[Works for Group -OLD]], [1]!all_groups[#All], 2, 0)</f>
        <v>476549583</v>
      </c>
      <c r="N1172" s="6" t="s">
        <v>63</v>
      </c>
      <c r="O1172" s="6" t="s">
        <v>62</v>
      </c>
      <c r="P1172" s="6" t="s">
        <v>69</v>
      </c>
      <c r="Q1172" s="7"/>
      <c r="R1172" s="9" t="s">
        <v>10468</v>
      </c>
      <c r="S1172" s="9" t="s">
        <v>10445</v>
      </c>
      <c r="T1172" s="9" t="s">
        <v>8512</v>
      </c>
      <c r="U1172" s="9" t="s">
        <v>10469</v>
      </c>
      <c r="V1172" s="9" t="s">
        <v>8501</v>
      </c>
      <c r="W1172" s="4"/>
      <c r="AI1172" s="4"/>
      <c r="AJ1172" s="4"/>
      <c r="AK1172" s="4"/>
    </row>
    <row r="1173" spans="1:37" x14ac:dyDescent="0.2">
      <c r="A1173" s="6" t="s">
        <v>7840</v>
      </c>
      <c r="B1173" s="7" t="str">
        <f>VLOOKUP(Table36[[#This Row],[Full Name]], [1]!all_people5[#Data], 53, 0)</f>
        <v>Binkowski</v>
      </c>
      <c r="C1173" s="8" t="s">
        <v>7841</v>
      </c>
      <c r="D1173" s="8" t="s">
        <v>7842</v>
      </c>
      <c r="E1173" s="8" t="s">
        <v>7843</v>
      </c>
      <c r="F1173" s="8" t="s">
        <v>64</v>
      </c>
      <c r="G1173" s="8"/>
      <c r="H1173" s="8"/>
      <c r="I1173" s="7"/>
      <c r="J1173" s="8" t="s">
        <v>2157</v>
      </c>
      <c r="K1173" s="8" t="str">
        <f>VLOOKUP(Table36[[#This Row],[Works for Corrected Majority]],[1]!Table1[#Data],2,0)</f>
        <v>476549583</v>
      </c>
      <c r="L1173" s="8" t="s">
        <v>2157</v>
      </c>
      <c r="M1173" s="7" t="str">
        <f>VLOOKUP(Table36[[#This Row],[Works for Group -OLD]], [1]!all_groups[#All], 2, 0)</f>
        <v>476549583</v>
      </c>
      <c r="N1173" s="6" t="s">
        <v>63</v>
      </c>
      <c r="O1173" s="6" t="s">
        <v>62</v>
      </c>
      <c r="P1173" s="6" t="s">
        <v>69</v>
      </c>
      <c r="Q1173" s="7"/>
      <c r="R1173" s="9" t="s">
        <v>10470</v>
      </c>
      <c r="S1173" s="9" t="s">
        <v>10445</v>
      </c>
      <c r="T1173" s="9" t="s">
        <v>8512</v>
      </c>
      <c r="U1173" s="9" t="s">
        <v>10471</v>
      </c>
      <c r="V1173" s="9" t="s">
        <v>8501</v>
      </c>
      <c r="W1173" s="4"/>
      <c r="AI1173" s="4"/>
      <c r="AJ1173" s="4"/>
      <c r="AK1173" s="4"/>
    </row>
    <row r="1174" spans="1:37" x14ac:dyDescent="0.2">
      <c r="A1174" s="6" t="s">
        <v>6127</v>
      </c>
      <c r="B1174" s="7" t="str">
        <f>VLOOKUP(Table36[[#This Row],[Full Name]], [1]!all_people5[#Data], 53, 0)</f>
        <v>Garrison</v>
      </c>
      <c r="C1174" s="8" t="s">
        <v>6128</v>
      </c>
      <c r="D1174" s="8" t="s">
        <v>6129</v>
      </c>
      <c r="E1174" s="8" t="s">
        <v>6130</v>
      </c>
      <c r="F1174" s="8" t="s">
        <v>64</v>
      </c>
      <c r="G1174" s="8"/>
      <c r="H1174" s="8"/>
      <c r="I1174" s="7"/>
      <c r="J1174" s="8" t="s">
        <v>61</v>
      </c>
      <c r="K1174" s="8" t="str">
        <f>VLOOKUP(Table36[[#This Row],[Works for Corrected Majority]],[1]!Table1[#Data],2,0)</f>
        <v>476549585</v>
      </c>
      <c r="L1174" s="8" t="s">
        <v>61</v>
      </c>
      <c r="M1174" s="7" t="str">
        <f>VLOOKUP(Table36[[#This Row],[Works for Group -OLD]], [1]!all_groups[#All], 2, 0)</f>
        <v>476549585</v>
      </c>
      <c r="N1174" s="6" t="s">
        <v>63</v>
      </c>
      <c r="O1174" s="6" t="s">
        <v>62</v>
      </c>
      <c r="P1174" s="6" t="s">
        <v>69</v>
      </c>
      <c r="Q1174" s="7"/>
      <c r="R1174" s="9" t="s">
        <v>10472</v>
      </c>
      <c r="S1174" s="9" t="s">
        <v>10473</v>
      </c>
      <c r="T1174" s="9" t="s">
        <v>8512</v>
      </c>
      <c r="U1174" s="9" t="s">
        <v>10474</v>
      </c>
      <c r="V1174" s="9" t="s">
        <v>8501</v>
      </c>
      <c r="W1174" s="4"/>
      <c r="AI1174" s="4"/>
      <c r="AJ1174" s="4"/>
      <c r="AK1174" s="4"/>
    </row>
    <row r="1175" spans="1:37" x14ac:dyDescent="0.2">
      <c r="A1175" s="6" t="s">
        <v>2151</v>
      </c>
      <c r="B1175" s="7" t="str">
        <f>VLOOKUP(Table36[[#This Row],[Full Name]], [1]!all_people5[#Data], 53, 0)</f>
        <v>Donnelly Jr</v>
      </c>
      <c r="C1175" s="8" t="s">
        <v>2152</v>
      </c>
      <c r="D1175" s="8" t="s">
        <v>2153</v>
      </c>
      <c r="E1175" s="8" t="s">
        <v>2154</v>
      </c>
      <c r="F1175" s="8" t="s">
        <v>64</v>
      </c>
      <c r="G1175" s="8"/>
      <c r="H1175" s="8"/>
      <c r="I1175" s="7"/>
      <c r="J1175" s="8" t="s">
        <v>61</v>
      </c>
      <c r="K1175" s="8" t="str">
        <f>VLOOKUP(Table36[[#This Row],[Works for Corrected Majority]],[1]!Table1[#Data],2,0)</f>
        <v>476549585</v>
      </c>
      <c r="L1175" s="8" t="s">
        <v>61</v>
      </c>
      <c r="M1175" s="7" t="str">
        <f>VLOOKUP(Table36[[#This Row],[Works for Group -OLD]], [1]!all_groups[#All], 2, 0)</f>
        <v>476549585</v>
      </c>
      <c r="N1175" s="6" t="s">
        <v>63</v>
      </c>
      <c r="O1175" s="6" t="s">
        <v>62</v>
      </c>
      <c r="P1175" s="6" t="s">
        <v>69</v>
      </c>
      <c r="Q1175" s="7"/>
      <c r="R1175" s="9" t="s">
        <v>10475</v>
      </c>
      <c r="S1175" s="9" t="s">
        <v>10473</v>
      </c>
      <c r="T1175" s="9" t="s">
        <v>8512</v>
      </c>
      <c r="U1175" s="9" t="s">
        <v>10476</v>
      </c>
      <c r="V1175" s="9" t="s">
        <v>8501</v>
      </c>
      <c r="W1175" s="4"/>
      <c r="AI1175" s="4"/>
      <c r="AJ1175" s="4"/>
      <c r="AK1175" s="4"/>
    </row>
    <row r="1176" spans="1:37" x14ac:dyDescent="0.2">
      <c r="A1176" s="6" t="s">
        <v>6083</v>
      </c>
      <c r="B1176" s="7" t="str">
        <f>VLOOKUP(Table36[[#This Row],[Full Name]], [1]!all_people5[#Data], 53, 0)</f>
        <v>Lafalce</v>
      </c>
      <c r="C1176" s="8" t="s">
        <v>6084</v>
      </c>
      <c r="D1176" s="8" t="s">
        <v>6085</v>
      </c>
      <c r="E1176" s="8" t="s">
        <v>6086</v>
      </c>
      <c r="F1176" s="8" t="s">
        <v>64</v>
      </c>
      <c r="G1176" s="8"/>
      <c r="H1176" s="8"/>
      <c r="I1176" s="7"/>
      <c r="J1176" s="8" t="s">
        <v>61</v>
      </c>
      <c r="K1176" s="8" t="str">
        <f>VLOOKUP(Table36[[#This Row],[Works for Corrected Majority]],[1]!Table1[#Data],2,0)</f>
        <v>476549585</v>
      </c>
      <c r="L1176" s="8" t="s">
        <v>61</v>
      </c>
      <c r="M1176" s="7" t="str">
        <f>VLOOKUP(Table36[[#This Row],[Works for Group -OLD]], [1]!all_groups[#All], 2, 0)</f>
        <v>476549585</v>
      </c>
      <c r="N1176" s="6" t="s">
        <v>63</v>
      </c>
      <c r="O1176" s="6" t="s">
        <v>62</v>
      </c>
      <c r="P1176" s="6" t="s">
        <v>69</v>
      </c>
      <c r="Q1176" s="7"/>
      <c r="R1176" s="9" t="s">
        <v>10477</v>
      </c>
      <c r="S1176" s="9" t="s">
        <v>10473</v>
      </c>
      <c r="T1176" s="9" t="s">
        <v>8512</v>
      </c>
      <c r="U1176" s="9" t="s">
        <v>10478</v>
      </c>
      <c r="V1176" s="9" t="s">
        <v>8501</v>
      </c>
      <c r="W1176" s="4"/>
      <c r="AI1176" s="4"/>
      <c r="AJ1176" s="4"/>
      <c r="AK1176" s="4"/>
    </row>
    <row r="1177" spans="1:37" x14ac:dyDescent="0.2">
      <c r="A1177" s="6" t="s">
        <v>7835</v>
      </c>
      <c r="B1177" s="7" t="str">
        <f>VLOOKUP(Table36[[#This Row],[Full Name]], [1]!all_people5[#Data], 53, 0)</f>
        <v>Speziale</v>
      </c>
      <c r="C1177" s="8" t="s">
        <v>2147</v>
      </c>
      <c r="D1177" s="8" t="s">
        <v>7836</v>
      </c>
      <c r="E1177" s="8" t="s">
        <v>7837</v>
      </c>
      <c r="F1177" s="8" t="s">
        <v>64</v>
      </c>
      <c r="G1177" s="8"/>
      <c r="H1177" s="8"/>
      <c r="I1177" s="7"/>
      <c r="J1177" s="8" t="s">
        <v>61</v>
      </c>
      <c r="K1177" s="8" t="str">
        <f>VLOOKUP(Table36[[#This Row],[Works for Corrected Majority]],[1]!Table1[#Data],2,0)</f>
        <v>476549585</v>
      </c>
      <c r="L1177" s="8" t="s">
        <v>61</v>
      </c>
      <c r="M1177" s="7" t="str">
        <f>VLOOKUP(Table36[[#This Row],[Works for Group -OLD]], [1]!all_groups[#All], 2, 0)</f>
        <v>476549585</v>
      </c>
      <c r="N1177" s="6" t="s">
        <v>63</v>
      </c>
      <c r="O1177" s="6" t="s">
        <v>62</v>
      </c>
      <c r="P1177" s="6" t="s">
        <v>69</v>
      </c>
      <c r="Q1177" s="7"/>
      <c r="R1177" s="9" t="s">
        <v>10479</v>
      </c>
      <c r="S1177" s="9" t="s">
        <v>10473</v>
      </c>
      <c r="T1177" s="9" t="s">
        <v>8512</v>
      </c>
      <c r="U1177" s="9" t="s">
        <v>10480</v>
      </c>
      <c r="V1177" s="9" t="s">
        <v>8501</v>
      </c>
      <c r="W1177" s="4"/>
      <c r="AI1177" s="4"/>
      <c r="AJ1177" s="4"/>
      <c r="AK1177" s="4"/>
    </row>
    <row r="1178" spans="1:37" x14ac:dyDescent="0.2">
      <c r="A1178" s="6" t="s">
        <v>7829</v>
      </c>
      <c r="B1178" s="7" t="str">
        <f>VLOOKUP(Table36[[#This Row],[Full Name]], [1]!all_people5[#Data], 53, 0)</f>
        <v>Snyder Jr</v>
      </c>
      <c r="C1178" s="8" t="s">
        <v>7830</v>
      </c>
      <c r="D1178" s="8" t="s">
        <v>7831</v>
      </c>
      <c r="E1178" s="8" t="s">
        <v>7832</v>
      </c>
      <c r="F1178" s="8" t="s">
        <v>64</v>
      </c>
      <c r="G1178" s="8"/>
      <c r="H1178" s="8"/>
      <c r="I1178" s="7"/>
      <c r="J1178" s="8" t="s">
        <v>61</v>
      </c>
      <c r="K1178" s="8" t="str">
        <f>VLOOKUP(Table36[[#This Row],[Works for Corrected Majority]],[1]!Table1[#Data],2,0)</f>
        <v>476549585</v>
      </c>
      <c r="L1178" s="8" t="s">
        <v>61</v>
      </c>
      <c r="M1178" s="7" t="str">
        <f>VLOOKUP(Table36[[#This Row],[Works for Group -OLD]], [1]!all_groups[#All], 2, 0)</f>
        <v>476549585</v>
      </c>
      <c r="N1178" s="6" t="s">
        <v>63</v>
      </c>
      <c r="O1178" s="6" t="s">
        <v>62</v>
      </c>
      <c r="P1178" s="6" t="s">
        <v>69</v>
      </c>
      <c r="Q1178" s="7"/>
      <c r="R1178" s="9" t="s">
        <v>10481</v>
      </c>
      <c r="S1178" s="9" t="s">
        <v>10473</v>
      </c>
      <c r="T1178" s="9" t="s">
        <v>8512</v>
      </c>
      <c r="U1178" s="9" t="s">
        <v>10482</v>
      </c>
      <c r="V1178" s="9" t="s">
        <v>8501</v>
      </c>
      <c r="W1178" s="4"/>
      <c r="AI1178" s="4"/>
      <c r="AJ1178" s="4"/>
      <c r="AK1178" s="4"/>
    </row>
    <row r="1179" spans="1:37" x14ac:dyDescent="0.2">
      <c r="A1179" s="6" t="s">
        <v>6027</v>
      </c>
      <c r="B1179" s="7" t="str">
        <f>VLOOKUP(Table36[[#This Row],[Full Name]], [1]!all_people5[#Data], 53, 0)</f>
        <v>Del Torto</v>
      </c>
      <c r="C1179" s="8" t="s">
        <v>2705</v>
      </c>
      <c r="D1179" s="8" t="s">
        <v>6028</v>
      </c>
      <c r="E1179" s="8" t="s">
        <v>6029</v>
      </c>
      <c r="F1179" s="8" t="s">
        <v>64</v>
      </c>
      <c r="G1179" s="8"/>
      <c r="H1179" s="8"/>
      <c r="I1179" s="7"/>
      <c r="J1179" s="8" t="s">
        <v>61</v>
      </c>
      <c r="K1179" s="8" t="str">
        <f>VLOOKUP(Table36[[#This Row],[Works for Corrected Majority]],[1]!Table1[#Data],2,0)</f>
        <v>476549585</v>
      </c>
      <c r="L1179" s="8" t="s">
        <v>61</v>
      </c>
      <c r="M1179" s="7" t="str">
        <f>VLOOKUP(Table36[[#This Row],[Works for Group -OLD]], [1]!all_groups[#All], 2, 0)</f>
        <v>476549585</v>
      </c>
      <c r="N1179" s="6" t="s">
        <v>63</v>
      </c>
      <c r="O1179" s="6" t="s">
        <v>62</v>
      </c>
      <c r="P1179" s="6" t="s">
        <v>69</v>
      </c>
      <c r="Q1179" s="7"/>
      <c r="R1179" s="9" t="s">
        <v>10483</v>
      </c>
      <c r="S1179" s="9" t="s">
        <v>10473</v>
      </c>
      <c r="T1179" s="9" t="s">
        <v>8512</v>
      </c>
      <c r="U1179" s="9" t="s">
        <v>10484</v>
      </c>
      <c r="V1179" s="9" t="s">
        <v>8501</v>
      </c>
      <c r="W1179" s="4"/>
      <c r="AI1179" s="4"/>
      <c r="AJ1179" s="4"/>
      <c r="AK1179" s="4"/>
    </row>
    <row r="1180" spans="1:37" x14ac:dyDescent="0.2">
      <c r="A1180" s="6" t="s">
        <v>7819</v>
      </c>
      <c r="B1180" s="7" t="str">
        <f>VLOOKUP(Table36[[#This Row],[Full Name]], [1]!all_people5[#Data], 53, 0)</f>
        <v>Morin</v>
      </c>
      <c r="C1180" s="8" t="s">
        <v>4469</v>
      </c>
      <c r="D1180" s="8" t="s">
        <v>3734</v>
      </c>
      <c r="E1180" s="8" t="s">
        <v>7820</v>
      </c>
      <c r="F1180" s="8" t="s">
        <v>64</v>
      </c>
      <c r="G1180" s="8"/>
      <c r="H1180" s="8"/>
      <c r="I1180" s="7"/>
      <c r="J1180" s="8" t="s">
        <v>61</v>
      </c>
      <c r="K1180" s="8" t="str">
        <f>VLOOKUP(Table36[[#This Row],[Works for Corrected Majority]],[1]!Table1[#Data],2,0)</f>
        <v>476549585</v>
      </c>
      <c r="L1180" s="8" t="s">
        <v>61</v>
      </c>
      <c r="M1180" s="7" t="str">
        <f>VLOOKUP(Table36[[#This Row],[Works for Group -OLD]], [1]!all_groups[#All], 2, 0)</f>
        <v>476549585</v>
      </c>
      <c r="N1180" s="6" t="s">
        <v>63</v>
      </c>
      <c r="O1180" s="6" t="s">
        <v>62</v>
      </c>
      <c r="P1180" s="6" t="s">
        <v>69</v>
      </c>
      <c r="Q1180" s="7"/>
      <c r="R1180" s="9" t="s">
        <v>10485</v>
      </c>
      <c r="S1180" s="9" t="s">
        <v>10473</v>
      </c>
      <c r="T1180" s="9" t="s">
        <v>8512</v>
      </c>
      <c r="U1180" s="9" t="s">
        <v>10486</v>
      </c>
      <c r="V1180" s="9" t="s">
        <v>8501</v>
      </c>
      <c r="W1180" s="4"/>
      <c r="AI1180" s="4"/>
      <c r="AJ1180" s="4"/>
      <c r="AK1180" s="4"/>
    </row>
    <row r="1181" spans="1:37" x14ac:dyDescent="0.2">
      <c r="A1181" s="6" t="s">
        <v>7810</v>
      </c>
      <c r="B1181" s="7" t="str">
        <f>VLOOKUP(Table36[[#This Row],[Full Name]], [1]!all_people5[#Data], 53, 0)</f>
        <v>Rochler</v>
      </c>
      <c r="C1181" s="8" t="s">
        <v>575</v>
      </c>
      <c r="D1181" s="8" t="s">
        <v>7811</v>
      </c>
      <c r="E1181" s="8" t="s">
        <v>7812</v>
      </c>
      <c r="F1181" s="8" t="s">
        <v>64</v>
      </c>
      <c r="G1181" s="8"/>
      <c r="H1181" s="8"/>
      <c r="I1181" s="7"/>
      <c r="J1181" s="8" t="s">
        <v>61</v>
      </c>
      <c r="K1181" s="8" t="str">
        <f>VLOOKUP(Table36[[#This Row],[Works for Corrected Majority]],[1]!Table1[#Data],2,0)</f>
        <v>476549585</v>
      </c>
      <c r="L1181" s="8" t="s">
        <v>61</v>
      </c>
      <c r="M1181" s="7" t="str">
        <f>VLOOKUP(Table36[[#This Row],[Works for Group -OLD]], [1]!all_groups[#All], 2, 0)</f>
        <v>476549585</v>
      </c>
      <c r="N1181" s="6" t="s">
        <v>63</v>
      </c>
      <c r="O1181" s="6" t="s">
        <v>62</v>
      </c>
      <c r="P1181" s="6" t="s">
        <v>69</v>
      </c>
      <c r="Q1181" s="7"/>
      <c r="R1181" s="9" t="s">
        <v>10487</v>
      </c>
      <c r="S1181" s="9" t="s">
        <v>10473</v>
      </c>
      <c r="T1181" s="9" t="s">
        <v>8512</v>
      </c>
      <c r="U1181" s="9" t="s">
        <v>10488</v>
      </c>
      <c r="V1181" s="9" t="s">
        <v>8501</v>
      </c>
      <c r="W1181" s="4"/>
      <c r="AI1181" s="4"/>
      <c r="AJ1181" s="4"/>
      <c r="AK1181" s="4"/>
    </row>
    <row r="1182" spans="1:37" x14ac:dyDescent="0.2">
      <c r="A1182" s="6" t="s">
        <v>5814</v>
      </c>
      <c r="B1182" s="7" t="str">
        <f>VLOOKUP(Table36[[#This Row],[Full Name]], [1]!all_people5[#Data], 53, 0)</f>
        <v>Reed</v>
      </c>
      <c r="C1182" s="8" t="s">
        <v>5815</v>
      </c>
      <c r="D1182" s="8" t="s">
        <v>5816</v>
      </c>
      <c r="E1182" s="8" t="s">
        <v>5817</v>
      </c>
      <c r="F1182" s="8" t="s">
        <v>64</v>
      </c>
      <c r="G1182" s="8"/>
      <c r="H1182" s="8"/>
      <c r="I1182" s="7"/>
      <c r="J1182" s="8" t="s">
        <v>61</v>
      </c>
      <c r="K1182" s="8" t="str">
        <f>VLOOKUP(Table36[[#This Row],[Works for Corrected Majority]],[1]!Table1[#Data],2,0)</f>
        <v>476549585</v>
      </c>
      <c r="L1182" s="8" t="s">
        <v>61</v>
      </c>
      <c r="M1182" s="7" t="str">
        <f>VLOOKUP(Table36[[#This Row],[Works for Group -OLD]], [1]!all_groups[#All], 2, 0)</f>
        <v>476549585</v>
      </c>
      <c r="N1182" s="6" t="s">
        <v>63</v>
      </c>
      <c r="O1182" s="6" t="s">
        <v>62</v>
      </c>
      <c r="P1182" s="6" t="s">
        <v>69</v>
      </c>
      <c r="Q1182" s="7"/>
      <c r="R1182" s="9" t="s">
        <v>10489</v>
      </c>
      <c r="S1182" s="9" t="s">
        <v>10473</v>
      </c>
      <c r="T1182" s="9" t="s">
        <v>8512</v>
      </c>
      <c r="U1182" s="9" t="s">
        <v>10490</v>
      </c>
      <c r="V1182" s="9" t="s">
        <v>8501</v>
      </c>
      <c r="W1182" s="4"/>
      <c r="AI1182" s="4"/>
      <c r="AJ1182" s="4"/>
      <c r="AK1182" s="4"/>
    </row>
    <row r="1183" spans="1:37" x14ac:dyDescent="0.2">
      <c r="A1183" s="6" t="s">
        <v>5737</v>
      </c>
      <c r="B1183" s="7" t="str">
        <f>VLOOKUP(Table36[[#This Row],[Full Name]], [1]!all_people5[#Data], 53, 0)</f>
        <v>Moody</v>
      </c>
      <c r="C1183" s="8" t="s">
        <v>5738</v>
      </c>
      <c r="D1183" s="8" t="s">
        <v>5739</v>
      </c>
      <c r="E1183" s="8" t="s">
        <v>5740</v>
      </c>
      <c r="F1183" s="8" t="s">
        <v>64</v>
      </c>
      <c r="G1183" s="8"/>
      <c r="H1183" s="8"/>
      <c r="I1183" s="7"/>
      <c r="J1183" s="8" t="s">
        <v>61</v>
      </c>
      <c r="K1183" s="8" t="str">
        <f>VLOOKUP(Table36[[#This Row],[Works for Corrected Majority]],[1]!Table1[#Data],2,0)</f>
        <v>476549585</v>
      </c>
      <c r="L1183" s="8" t="s">
        <v>61</v>
      </c>
      <c r="M1183" s="7" t="str">
        <f>VLOOKUP(Table36[[#This Row],[Works for Group -OLD]], [1]!all_groups[#All], 2, 0)</f>
        <v>476549585</v>
      </c>
      <c r="N1183" s="6" t="s">
        <v>63</v>
      </c>
      <c r="O1183" s="6" t="s">
        <v>62</v>
      </c>
      <c r="P1183" s="6" t="s">
        <v>69</v>
      </c>
      <c r="Q1183" s="7"/>
      <c r="R1183" s="9" t="s">
        <v>10491</v>
      </c>
      <c r="S1183" s="9" t="s">
        <v>10473</v>
      </c>
      <c r="T1183" s="9" t="s">
        <v>8512</v>
      </c>
      <c r="U1183" s="9" t="s">
        <v>10492</v>
      </c>
      <c r="V1183" s="9" t="s">
        <v>8501</v>
      </c>
      <c r="W1183" s="4"/>
      <c r="AI1183" s="4"/>
      <c r="AJ1183" s="4"/>
      <c r="AK1183" s="4"/>
    </row>
    <row r="1184" spans="1:37" x14ac:dyDescent="0.2">
      <c r="A1184" s="6" t="s">
        <v>65</v>
      </c>
      <c r="B1184" s="7" t="e">
        <f>VLOOKUP(Table36[[#This Row],[Full Name]], [1]!all_people5[#Data], 53, 0)</f>
        <v>#N/A</v>
      </c>
      <c r="C1184" s="8" t="s">
        <v>66</v>
      </c>
      <c r="D1184" s="8" t="s">
        <v>67</v>
      </c>
      <c r="E1184" s="8" t="s">
        <v>68</v>
      </c>
      <c r="F1184" s="8" t="s">
        <v>64</v>
      </c>
      <c r="G1184" s="8"/>
      <c r="H1184" s="8"/>
      <c r="I1184" s="7"/>
      <c r="J1184" s="8" t="s">
        <v>61</v>
      </c>
      <c r="K1184" s="8" t="str">
        <f>VLOOKUP(Table36[[#This Row],[Works for Corrected Majority]],[1]!Table1[#Data],2,0)</f>
        <v>476549585</v>
      </c>
      <c r="L1184" s="8" t="s">
        <v>61</v>
      </c>
      <c r="M1184" s="7" t="str">
        <f>VLOOKUP(Table36[[#This Row],[Works for Group -OLD]], [1]!all_groups[#All], 2, 0)</f>
        <v>476549585</v>
      </c>
      <c r="N1184" s="6" t="s">
        <v>63</v>
      </c>
      <c r="O1184" s="6" t="s">
        <v>62</v>
      </c>
      <c r="P1184" s="6" t="s">
        <v>69</v>
      </c>
      <c r="Q1184" s="7"/>
      <c r="R1184" s="9" t="s">
        <v>10493</v>
      </c>
      <c r="S1184" s="9" t="s">
        <v>10473</v>
      </c>
      <c r="T1184" s="9" t="s">
        <v>8512</v>
      </c>
      <c r="U1184" s="9" t="s">
        <v>10494</v>
      </c>
      <c r="V1184" s="9" t="s">
        <v>8501</v>
      </c>
      <c r="W1184" s="4"/>
      <c r="AI1184" s="4"/>
      <c r="AJ1184" s="4"/>
      <c r="AK1184" s="4"/>
    </row>
    <row r="1185" spans="1:37" x14ac:dyDescent="0.2">
      <c r="A1185" s="6" t="s">
        <v>3855</v>
      </c>
      <c r="B1185" s="7" t="str">
        <f>VLOOKUP(Table36[[#This Row],[Full Name]], [1]!all_people5[#Data], 53, 0)</f>
        <v>Kogon</v>
      </c>
      <c r="C1185" s="8" t="s">
        <v>3856</v>
      </c>
      <c r="D1185" s="8" t="s">
        <v>3857</v>
      </c>
      <c r="E1185" s="8" t="s">
        <v>2974</v>
      </c>
      <c r="F1185" s="8" t="s">
        <v>408</v>
      </c>
      <c r="G1185" s="8" t="s">
        <v>526</v>
      </c>
      <c r="H1185" s="8" t="s">
        <v>10495</v>
      </c>
      <c r="I1185" s="7" t="str">
        <f>VLOOKUP(Table36[[#This Row],[Reports to Person]], [1]!all_people[#All], 2, 0)</f>
        <v>476544776</v>
      </c>
      <c r="J1185" s="8" t="s">
        <v>10496</v>
      </c>
      <c r="K1185" s="8" t="str">
        <f>VLOOKUP(Table36[[#This Row],[Works for Corrected Majority]],[1]!Table1[#Data],2,0)</f>
        <v>476549419</v>
      </c>
      <c r="L1185" s="8" t="s">
        <v>10496</v>
      </c>
      <c r="M1185" s="7" t="str">
        <f>VLOOKUP(Table36[[#This Row],[Works for Group -OLD]], [1]!all_groups[#All], 2, 0)</f>
        <v>476549419</v>
      </c>
      <c r="N1185" s="6" t="s">
        <v>63</v>
      </c>
      <c r="O1185" s="6" t="s">
        <v>62</v>
      </c>
      <c r="P1185" s="6" t="s">
        <v>69</v>
      </c>
      <c r="Q1185" s="7"/>
      <c r="R1185" s="9" t="s">
        <v>10497</v>
      </c>
      <c r="S1185" s="9" t="s">
        <v>10498</v>
      </c>
      <c r="T1185" s="9" t="s">
        <v>10499</v>
      </c>
      <c r="U1185" s="9" t="s">
        <v>8654</v>
      </c>
      <c r="V1185" s="9" t="s">
        <v>8501</v>
      </c>
      <c r="W1185" s="4"/>
      <c r="AI1185" s="4"/>
      <c r="AJ1185" s="4"/>
      <c r="AK1185" s="4"/>
    </row>
    <row r="1186" spans="1:37" x14ac:dyDescent="0.2">
      <c r="A1186" s="6" t="s">
        <v>1341</v>
      </c>
      <c r="B1186" s="7" t="str">
        <f>VLOOKUP(Table36[[#This Row],[Full Name]], [1]!all_people5[#Data], 53, 0)</f>
        <v>Filancia</v>
      </c>
      <c r="C1186" s="8" t="s">
        <v>1342</v>
      </c>
      <c r="D1186" s="8" t="s">
        <v>1343</v>
      </c>
      <c r="E1186" s="8" t="s">
        <v>1344</v>
      </c>
      <c r="F1186" s="8" t="s">
        <v>408</v>
      </c>
      <c r="G1186" s="8" t="s">
        <v>526</v>
      </c>
      <c r="H1186" s="8" t="s">
        <v>10495</v>
      </c>
      <c r="I1186" s="7" t="str">
        <f>VLOOKUP(Table36[[#This Row],[Reports to Person]], [1]!all_people[#All], 2, 0)</f>
        <v>476544776</v>
      </c>
      <c r="J1186" s="8" t="s">
        <v>10496</v>
      </c>
      <c r="K1186" s="8" t="str">
        <f>VLOOKUP(Table36[[#This Row],[Works for Corrected Majority]],[1]!Table1[#Data],2,0)</f>
        <v>476549419</v>
      </c>
      <c r="L1186" s="8" t="s">
        <v>10496</v>
      </c>
      <c r="M1186" s="7" t="str">
        <f>VLOOKUP(Table36[[#This Row],[Works for Group -OLD]], [1]!all_groups[#All], 2, 0)</f>
        <v>476549419</v>
      </c>
      <c r="N1186" s="6" t="s">
        <v>63</v>
      </c>
      <c r="O1186" s="6" t="s">
        <v>62</v>
      </c>
      <c r="P1186" s="6" t="s">
        <v>69</v>
      </c>
      <c r="Q1186" s="7"/>
      <c r="R1186" s="9" t="s">
        <v>10500</v>
      </c>
      <c r="S1186" s="9" t="s">
        <v>10498</v>
      </c>
      <c r="T1186" s="9" t="s">
        <v>10499</v>
      </c>
      <c r="U1186" s="9" t="s">
        <v>10501</v>
      </c>
      <c r="V1186" s="9" t="s">
        <v>8501</v>
      </c>
      <c r="W1186" s="4"/>
      <c r="AI1186" s="4"/>
      <c r="AJ1186" s="4"/>
      <c r="AK1186" s="4"/>
    </row>
    <row r="1187" spans="1:37" x14ac:dyDescent="0.2">
      <c r="A1187" s="6" t="s">
        <v>3379</v>
      </c>
      <c r="B1187" s="7" t="str">
        <f>VLOOKUP(Table36[[#This Row],[Full Name]], [1]!all_people5[#Data], 53, 0)</f>
        <v>Mcgowan</v>
      </c>
      <c r="C1187" s="8" t="s">
        <v>1314</v>
      </c>
      <c r="D1187" s="8" t="s">
        <v>3380</v>
      </c>
      <c r="E1187" s="8" t="s">
        <v>375</v>
      </c>
      <c r="F1187" s="8" t="s">
        <v>408</v>
      </c>
      <c r="G1187" s="8" t="s">
        <v>407</v>
      </c>
      <c r="H1187" s="8" t="s">
        <v>10495</v>
      </c>
      <c r="I1187" s="7" t="str">
        <f>VLOOKUP(Table36[[#This Row],[Reports to Person]], [1]!all_people[#All], 2, 0)</f>
        <v>476544776</v>
      </c>
      <c r="J1187" s="8" t="s">
        <v>10496</v>
      </c>
      <c r="K1187" s="8" t="str">
        <f>VLOOKUP(Table36[[#This Row],[Works for Corrected Majority]],[1]!Table1[#Data],2,0)</f>
        <v>476549419</v>
      </c>
      <c r="L1187" s="8" t="s">
        <v>10496</v>
      </c>
      <c r="M1187" s="7" t="str">
        <f>VLOOKUP(Table36[[#This Row],[Works for Group -OLD]], [1]!all_groups[#All], 2, 0)</f>
        <v>476549419</v>
      </c>
      <c r="N1187" s="6" t="s">
        <v>63</v>
      </c>
      <c r="O1187" s="6" t="s">
        <v>62</v>
      </c>
      <c r="P1187" s="6" t="s">
        <v>69</v>
      </c>
      <c r="Q1187" s="7"/>
      <c r="R1187" s="9" t="s">
        <v>10502</v>
      </c>
      <c r="S1187" s="9" t="s">
        <v>10498</v>
      </c>
      <c r="T1187" s="9" t="s">
        <v>8512</v>
      </c>
      <c r="U1187" s="9" t="s">
        <v>8544</v>
      </c>
      <c r="V1187" s="9" t="s">
        <v>8501</v>
      </c>
      <c r="W1187" s="4"/>
      <c r="AI1187" s="4"/>
      <c r="AJ1187" s="4"/>
      <c r="AK1187" s="4"/>
    </row>
    <row r="1188" spans="1:37" x14ac:dyDescent="0.2">
      <c r="A1188" s="6" t="s">
        <v>2224</v>
      </c>
      <c r="B1188" s="7" t="str">
        <f>VLOOKUP(Table36[[#This Row],[Full Name]], [1]!all_people5[#Data], 53, 0)</f>
        <v>Bulgia</v>
      </c>
      <c r="C1188" s="8" t="s">
        <v>2225</v>
      </c>
      <c r="D1188" s="8" t="s">
        <v>2226</v>
      </c>
      <c r="E1188" s="8" t="s">
        <v>2227</v>
      </c>
      <c r="F1188" s="8" t="s">
        <v>408</v>
      </c>
      <c r="G1188" s="8" t="s">
        <v>526</v>
      </c>
      <c r="H1188" s="8" t="s">
        <v>10495</v>
      </c>
      <c r="I1188" s="7" t="str">
        <f>VLOOKUP(Table36[[#This Row],[Reports to Person]], [1]!all_people[#All], 2, 0)</f>
        <v>476544776</v>
      </c>
      <c r="J1188" s="8" t="s">
        <v>10496</v>
      </c>
      <c r="K1188" s="8" t="str">
        <f>VLOOKUP(Table36[[#This Row],[Works for Corrected Majority]],[1]!Table1[#Data],2,0)</f>
        <v>476549419</v>
      </c>
      <c r="L1188" s="8" t="s">
        <v>10496</v>
      </c>
      <c r="M1188" s="7" t="str">
        <f>VLOOKUP(Table36[[#This Row],[Works for Group -OLD]], [1]!all_groups[#All], 2, 0)</f>
        <v>476549419</v>
      </c>
      <c r="N1188" s="6" t="s">
        <v>63</v>
      </c>
      <c r="O1188" s="6" t="s">
        <v>62</v>
      </c>
      <c r="P1188" s="6" t="s">
        <v>69</v>
      </c>
      <c r="Q1188" s="7"/>
      <c r="R1188" s="9" t="s">
        <v>10503</v>
      </c>
      <c r="S1188" s="9" t="s">
        <v>10498</v>
      </c>
      <c r="T1188" s="9" t="s">
        <v>10499</v>
      </c>
      <c r="U1188" s="9" t="s">
        <v>10439</v>
      </c>
      <c r="V1188" s="9" t="s">
        <v>8501</v>
      </c>
      <c r="W1188" s="4"/>
      <c r="AI1188" s="4"/>
      <c r="AJ1188" s="4"/>
      <c r="AK1188" s="4"/>
    </row>
    <row r="1189" spans="1:37" x14ac:dyDescent="0.2">
      <c r="A1189" s="6" t="s">
        <v>7770</v>
      </c>
      <c r="B1189" s="7" t="str">
        <f>VLOOKUP(Table36[[#This Row],[Full Name]], [1]!all_people5[#Data], 53, 0)</f>
        <v>Chauvin</v>
      </c>
      <c r="C1189" s="8" t="s">
        <v>7771</v>
      </c>
      <c r="D1189" s="8" t="s">
        <v>7772</v>
      </c>
      <c r="E1189" s="8" t="s">
        <v>2932</v>
      </c>
      <c r="F1189" s="8" t="s">
        <v>408</v>
      </c>
      <c r="G1189" s="8" t="s">
        <v>407</v>
      </c>
      <c r="H1189" s="8" t="s">
        <v>10495</v>
      </c>
      <c r="I1189" s="7" t="str">
        <f>VLOOKUP(Table36[[#This Row],[Reports to Person]], [1]!all_people[#All], 2, 0)</f>
        <v>476544776</v>
      </c>
      <c r="J1189" s="8" t="s">
        <v>10496</v>
      </c>
      <c r="K1189" s="8" t="str">
        <f>VLOOKUP(Table36[[#This Row],[Works for Corrected Majority]],[1]!Table1[#Data],2,0)</f>
        <v>476549419</v>
      </c>
      <c r="L1189" s="8" t="s">
        <v>10496</v>
      </c>
      <c r="M1189" s="7" t="str">
        <f>VLOOKUP(Table36[[#This Row],[Works for Group -OLD]], [1]!all_groups[#All], 2, 0)</f>
        <v>476549419</v>
      </c>
      <c r="N1189" s="6" t="s">
        <v>63</v>
      </c>
      <c r="O1189" s="6" t="s">
        <v>62</v>
      </c>
      <c r="P1189" s="6" t="s">
        <v>69</v>
      </c>
      <c r="Q1189" s="7"/>
      <c r="R1189" s="9" t="s">
        <v>10504</v>
      </c>
      <c r="S1189" s="9" t="s">
        <v>10498</v>
      </c>
      <c r="T1189" s="9" t="s">
        <v>8512</v>
      </c>
      <c r="U1189" s="9" t="s">
        <v>9920</v>
      </c>
      <c r="V1189" s="9" t="s">
        <v>8501</v>
      </c>
      <c r="W1189" s="4"/>
      <c r="AI1189" s="4"/>
      <c r="AJ1189" s="4"/>
      <c r="AK1189" s="4"/>
    </row>
    <row r="1190" spans="1:37" x14ac:dyDescent="0.2">
      <c r="A1190" s="6" t="s">
        <v>1276</v>
      </c>
      <c r="B1190" s="7" t="str">
        <f>VLOOKUP(Table36[[#This Row],[Full Name]], [1]!all_people5[#Data], 53, 0)</f>
        <v>Mulligan</v>
      </c>
      <c r="C1190" s="8" t="s">
        <v>1277</v>
      </c>
      <c r="D1190" s="8" t="s">
        <v>419</v>
      </c>
      <c r="E1190" s="8" t="s">
        <v>551</v>
      </c>
      <c r="F1190" s="8" t="s">
        <v>408</v>
      </c>
      <c r="G1190" s="8" t="s">
        <v>526</v>
      </c>
      <c r="H1190" s="8" t="s">
        <v>10495</v>
      </c>
      <c r="I1190" s="7" t="str">
        <f>VLOOKUP(Table36[[#This Row],[Reports to Person]], [1]!all_people[#All], 2, 0)</f>
        <v>476544776</v>
      </c>
      <c r="J1190" s="8" t="s">
        <v>10496</v>
      </c>
      <c r="K1190" s="8" t="str">
        <f>VLOOKUP(Table36[[#This Row],[Works for Corrected Majority]],[1]!Table1[#Data],2,0)</f>
        <v>476549419</v>
      </c>
      <c r="L1190" s="8" t="s">
        <v>10496</v>
      </c>
      <c r="M1190" s="7" t="str">
        <f>VLOOKUP(Table36[[#This Row],[Works for Group -OLD]], [1]!all_groups[#All], 2, 0)</f>
        <v>476549419</v>
      </c>
      <c r="N1190" s="6" t="s">
        <v>63</v>
      </c>
      <c r="O1190" s="6" t="s">
        <v>62</v>
      </c>
      <c r="P1190" s="6" t="s">
        <v>69</v>
      </c>
      <c r="Q1190" s="7"/>
      <c r="R1190" s="9" t="s">
        <v>10505</v>
      </c>
      <c r="S1190" s="9" t="s">
        <v>10498</v>
      </c>
      <c r="T1190" s="9" t="s">
        <v>10499</v>
      </c>
      <c r="U1190" s="9" t="s">
        <v>10506</v>
      </c>
      <c r="V1190" s="9" t="s">
        <v>8501</v>
      </c>
      <c r="W1190" s="4"/>
      <c r="AI1190" s="4"/>
      <c r="AJ1190" s="4"/>
      <c r="AK1190" s="4"/>
    </row>
    <row r="1191" spans="1:37" x14ac:dyDescent="0.2">
      <c r="A1191" s="6" t="s">
        <v>7764</v>
      </c>
      <c r="B1191" s="7" t="str">
        <f>VLOOKUP(Table36[[#This Row],[Full Name]], [1]!all_people5[#Data], 53, 0)</f>
        <v>Annabi</v>
      </c>
      <c r="C1191" s="8" t="s">
        <v>7765</v>
      </c>
      <c r="D1191" s="8" t="s">
        <v>7766</v>
      </c>
      <c r="E1191" s="8" t="s">
        <v>4504</v>
      </c>
      <c r="F1191" s="8" t="s">
        <v>408</v>
      </c>
      <c r="G1191" s="8" t="s">
        <v>526</v>
      </c>
      <c r="H1191" s="8" t="s">
        <v>10495</v>
      </c>
      <c r="I1191" s="7" t="str">
        <f>VLOOKUP(Table36[[#This Row],[Reports to Person]], [1]!all_people[#All], 2, 0)</f>
        <v>476544776</v>
      </c>
      <c r="J1191" s="8" t="s">
        <v>10496</v>
      </c>
      <c r="K1191" s="8" t="str">
        <f>VLOOKUP(Table36[[#This Row],[Works for Corrected Majority]],[1]!Table1[#Data],2,0)</f>
        <v>476549419</v>
      </c>
      <c r="L1191" s="8" t="s">
        <v>10496</v>
      </c>
      <c r="M1191" s="7" t="str">
        <f>VLOOKUP(Table36[[#This Row],[Works for Group -OLD]], [1]!all_groups[#All], 2, 0)</f>
        <v>476549419</v>
      </c>
      <c r="N1191" s="6" t="s">
        <v>63</v>
      </c>
      <c r="O1191" s="6" t="s">
        <v>62</v>
      </c>
      <c r="P1191" s="6" t="s">
        <v>69</v>
      </c>
      <c r="Q1191" s="7"/>
      <c r="R1191" s="9" t="s">
        <v>10507</v>
      </c>
      <c r="S1191" s="9" t="s">
        <v>10498</v>
      </c>
      <c r="T1191" s="9" t="s">
        <v>10508</v>
      </c>
      <c r="U1191" s="9" t="s">
        <v>10132</v>
      </c>
      <c r="V1191" s="9" t="s">
        <v>8501</v>
      </c>
      <c r="W1191" s="4"/>
      <c r="AI1191" s="4"/>
      <c r="AJ1191" s="4"/>
      <c r="AK1191" s="4"/>
    </row>
    <row r="1192" spans="1:37" x14ac:dyDescent="0.2">
      <c r="A1192" s="6" t="s">
        <v>7048</v>
      </c>
      <c r="B1192" s="7" t="str">
        <f>VLOOKUP(Table36[[#This Row],[Full Name]], [1]!all_people5[#Data], 53, 0)</f>
        <v>Cumoletti</v>
      </c>
      <c r="C1192" s="8" t="s">
        <v>7049</v>
      </c>
      <c r="D1192" s="8" t="s">
        <v>7050</v>
      </c>
      <c r="E1192" s="8" t="s">
        <v>6530</v>
      </c>
      <c r="F1192" s="8" t="s">
        <v>408</v>
      </c>
      <c r="G1192" s="8" t="s">
        <v>407</v>
      </c>
      <c r="H1192" s="8" t="s">
        <v>10495</v>
      </c>
      <c r="I1192" s="7" t="str">
        <f>VLOOKUP(Table36[[#This Row],[Reports to Person]], [1]!all_people[#All], 2, 0)</f>
        <v>476544776</v>
      </c>
      <c r="J1192" s="8" t="s">
        <v>10496</v>
      </c>
      <c r="K1192" s="8" t="str">
        <f>VLOOKUP(Table36[[#This Row],[Works for Corrected Majority]],[1]!Table1[#Data],2,0)</f>
        <v>476549419</v>
      </c>
      <c r="L1192" s="8" t="s">
        <v>10496</v>
      </c>
      <c r="M1192" s="7" t="str">
        <f>VLOOKUP(Table36[[#This Row],[Works for Group -OLD]], [1]!all_groups[#All], 2, 0)</f>
        <v>476549419</v>
      </c>
      <c r="N1192" s="6" t="s">
        <v>63</v>
      </c>
      <c r="O1192" s="6" t="s">
        <v>62</v>
      </c>
      <c r="P1192" s="6" t="s">
        <v>69</v>
      </c>
      <c r="Q1192" s="7"/>
      <c r="R1192" s="9" t="s">
        <v>10509</v>
      </c>
      <c r="S1192" s="9" t="s">
        <v>10498</v>
      </c>
      <c r="T1192" s="9" t="s">
        <v>8512</v>
      </c>
      <c r="U1192" s="9" t="s">
        <v>8831</v>
      </c>
      <c r="V1192" s="9" t="s">
        <v>8501</v>
      </c>
      <c r="W1192" s="4"/>
      <c r="AI1192" s="4"/>
      <c r="AJ1192" s="4"/>
      <c r="AK1192" s="4"/>
    </row>
    <row r="1193" spans="1:37" x14ac:dyDescent="0.2">
      <c r="A1193" s="6" t="s">
        <v>2595</v>
      </c>
      <c r="B1193" s="7" t="str">
        <f>VLOOKUP(Table36[[#This Row],[Full Name]], [1]!all_people5[#Data], 53, 0)</f>
        <v>Dolan</v>
      </c>
      <c r="C1193" s="8" t="s">
        <v>2596</v>
      </c>
      <c r="D1193" s="8" t="s">
        <v>2597</v>
      </c>
      <c r="E1193" s="8" t="s">
        <v>957</v>
      </c>
      <c r="F1193" s="8" t="s">
        <v>408</v>
      </c>
      <c r="G1193" s="8" t="s">
        <v>526</v>
      </c>
      <c r="H1193" s="8" t="s">
        <v>10495</v>
      </c>
      <c r="I1193" s="7" t="str">
        <f>VLOOKUP(Table36[[#This Row],[Reports to Person]], [1]!all_people[#All], 2, 0)</f>
        <v>476544776</v>
      </c>
      <c r="J1193" s="8" t="s">
        <v>10496</v>
      </c>
      <c r="K1193" s="8" t="str">
        <f>VLOOKUP(Table36[[#This Row],[Works for Corrected Majority]],[1]!Table1[#Data],2,0)</f>
        <v>476549419</v>
      </c>
      <c r="L1193" s="8" t="s">
        <v>10496</v>
      </c>
      <c r="M1193" s="7" t="str">
        <f>VLOOKUP(Table36[[#This Row],[Works for Group -OLD]], [1]!all_groups[#All], 2, 0)</f>
        <v>476549419</v>
      </c>
      <c r="N1193" s="6" t="s">
        <v>63</v>
      </c>
      <c r="O1193" s="6" t="s">
        <v>62</v>
      </c>
      <c r="P1193" s="6" t="s">
        <v>69</v>
      </c>
      <c r="Q1193" s="7"/>
      <c r="R1193" s="9" t="s">
        <v>10510</v>
      </c>
      <c r="S1193" s="9" t="s">
        <v>10498</v>
      </c>
      <c r="T1193" s="9" t="s">
        <v>10499</v>
      </c>
      <c r="U1193" s="9" t="s">
        <v>8630</v>
      </c>
      <c r="V1193" s="9" t="s">
        <v>8501</v>
      </c>
      <c r="W1193" s="4"/>
      <c r="AI1193" s="4"/>
      <c r="AJ1193" s="4"/>
      <c r="AK1193" s="4"/>
    </row>
    <row r="1194" spans="1:37" x14ac:dyDescent="0.2">
      <c r="A1194" s="6" t="s">
        <v>7758</v>
      </c>
      <c r="B1194" s="7" t="str">
        <f>VLOOKUP(Table36[[#This Row],[Full Name]], [1]!all_people5[#Data], 53, 0)</f>
        <v>Biskup</v>
      </c>
      <c r="C1194" s="8" t="s">
        <v>7759</v>
      </c>
      <c r="D1194" s="8" t="s">
        <v>7760</v>
      </c>
      <c r="E1194" s="8" t="s">
        <v>7761</v>
      </c>
      <c r="F1194" s="8" t="s">
        <v>408</v>
      </c>
      <c r="G1194" s="8" t="s">
        <v>526</v>
      </c>
      <c r="H1194" s="8" t="s">
        <v>10495</v>
      </c>
      <c r="I1194" s="7" t="str">
        <f>VLOOKUP(Table36[[#This Row],[Reports to Person]], [1]!all_people[#All], 2, 0)</f>
        <v>476544776</v>
      </c>
      <c r="J1194" s="8" t="s">
        <v>10496</v>
      </c>
      <c r="K1194" s="8" t="str">
        <f>VLOOKUP(Table36[[#This Row],[Works for Corrected Majority]],[1]!Table1[#Data],2,0)</f>
        <v>476549419</v>
      </c>
      <c r="L1194" s="8" t="s">
        <v>10496</v>
      </c>
      <c r="M1194" s="7" t="str">
        <f>VLOOKUP(Table36[[#This Row],[Works for Group -OLD]], [1]!all_groups[#All], 2, 0)</f>
        <v>476549419</v>
      </c>
      <c r="N1194" s="6" t="s">
        <v>63</v>
      </c>
      <c r="O1194" s="6" t="s">
        <v>62</v>
      </c>
      <c r="P1194" s="6" t="s">
        <v>69</v>
      </c>
      <c r="Q1194" s="7"/>
      <c r="R1194" s="9" t="s">
        <v>10511</v>
      </c>
      <c r="S1194" s="9" t="s">
        <v>10498</v>
      </c>
      <c r="T1194" s="9" t="s">
        <v>10499</v>
      </c>
      <c r="U1194" s="9" t="s">
        <v>10512</v>
      </c>
      <c r="V1194" s="9" t="s">
        <v>8501</v>
      </c>
      <c r="W1194" s="4"/>
      <c r="AI1194" s="4"/>
      <c r="AJ1194" s="4"/>
      <c r="AK1194" s="4"/>
    </row>
    <row r="1195" spans="1:37" x14ac:dyDescent="0.2">
      <c r="A1195" s="6" t="s">
        <v>3383</v>
      </c>
      <c r="B1195" s="7" t="str">
        <f>VLOOKUP(Table36[[#This Row],[Full Name]], [1]!all_people5[#Data], 53, 0)</f>
        <v>Cassidy</v>
      </c>
      <c r="C1195" s="8" t="s">
        <v>3384</v>
      </c>
      <c r="D1195" s="8" t="s">
        <v>3385</v>
      </c>
      <c r="E1195" s="8" t="s">
        <v>420</v>
      </c>
      <c r="F1195" s="8" t="s">
        <v>408</v>
      </c>
      <c r="G1195" s="8" t="s">
        <v>407</v>
      </c>
      <c r="H1195" s="8" t="s">
        <v>10495</v>
      </c>
      <c r="I1195" s="7" t="str">
        <f>VLOOKUP(Table36[[#This Row],[Reports to Person]], [1]!all_people[#All], 2, 0)</f>
        <v>476544776</v>
      </c>
      <c r="J1195" s="8" t="s">
        <v>10496</v>
      </c>
      <c r="K1195" s="8" t="str">
        <f>VLOOKUP(Table36[[#This Row],[Works for Corrected Majority]],[1]!Table1[#Data],2,0)</f>
        <v>476549419</v>
      </c>
      <c r="L1195" s="8" t="s">
        <v>10496</v>
      </c>
      <c r="M1195" s="7" t="str">
        <f>VLOOKUP(Table36[[#This Row],[Works for Group -OLD]], [1]!all_groups[#All], 2, 0)</f>
        <v>476549419</v>
      </c>
      <c r="N1195" s="6" t="s">
        <v>63</v>
      </c>
      <c r="O1195" s="6" t="s">
        <v>62</v>
      </c>
      <c r="P1195" s="6" t="s">
        <v>69</v>
      </c>
      <c r="Q1195" s="7"/>
      <c r="R1195" s="9" t="s">
        <v>10513</v>
      </c>
      <c r="S1195" s="9" t="s">
        <v>10498</v>
      </c>
      <c r="T1195" s="9" t="s">
        <v>8512</v>
      </c>
      <c r="U1195" s="9" t="s">
        <v>8875</v>
      </c>
      <c r="V1195" s="9" t="s">
        <v>8501</v>
      </c>
      <c r="W1195" s="4"/>
      <c r="AI1195" s="4"/>
      <c r="AJ1195" s="4"/>
      <c r="AK1195" s="4"/>
    </row>
    <row r="1196" spans="1:37" x14ac:dyDescent="0.2">
      <c r="A1196" s="6" t="s">
        <v>3388</v>
      </c>
      <c r="B1196" s="7" t="str">
        <f>VLOOKUP(Table36[[#This Row],[Full Name]], [1]!all_people5[#Data], 53, 0)</f>
        <v>Berguson</v>
      </c>
      <c r="C1196" s="8" t="s">
        <v>2254</v>
      </c>
      <c r="D1196" s="8" t="s">
        <v>3389</v>
      </c>
      <c r="E1196" s="8" t="s">
        <v>440</v>
      </c>
      <c r="F1196" s="8" t="s">
        <v>408</v>
      </c>
      <c r="G1196" s="8" t="s">
        <v>407</v>
      </c>
      <c r="H1196" s="8" t="s">
        <v>10495</v>
      </c>
      <c r="I1196" s="7" t="str">
        <f>VLOOKUP(Table36[[#This Row],[Reports to Person]], [1]!all_people[#All], 2, 0)</f>
        <v>476544776</v>
      </c>
      <c r="J1196" s="8" t="s">
        <v>10496</v>
      </c>
      <c r="K1196" s="8" t="str">
        <f>VLOOKUP(Table36[[#This Row],[Works for Corrected Majority]],[1]!Table1[#Data],2,0)</f>
        <v>476549419</v>
      </c>
      <c r="L1196" s="8" t="s">
        <v>10496</v>
      </c>
      <c r="M1196" s="7" t="str">
        <f>VLOOKUP(Table36[[#This Row],[Works for Group -OLD]], [1]!all_groups[#All], 2, 0)</f>
        <v>476549419</v>
      </c>
      <c r="N1196" s="6" t="s">
        <v>63</v>
      </c>
      <c r="O1196" s="6" t="s">
        <v>62</v>
      </c>
      <c r="P1196" s="6" t="s">
        <v>69</v>
      </c>
      <c r="Q1196" s="7"/>
      <c r="R1196" s="9" t="s">
        <v>10514</v>
      </c>
      <c r="S1196" s="9" t="s">
        <v>10498</v>
      </c>
      <c r="T1196" s="9" t="s">
        <v>8512</v>
      </c>
      <c r="U1196" s="9" t="s">
        <v>8590</v>
      </c>
      <c r="V1196" s="9" t="s">
        <v>8501</v>
      </c>
      <c r="W1196" s="4"/>
      <c r="AI1196" s="4"/>
      <c r="AJ1196" s="4"/>
      <c r="AK1196" s="4"/>
    </row>
    <row r="1197" spans="1:37" x14ac:dyDescent="0.2">
      <c r="A1197" s="6" t="s">
        <v>548</v>
      </c>
      <c r="B1197" s="7" t="e">
        <f>VLOOKUP(Table36[[#This Row],[Full Name]], [1]!all_people5[#Data], 53, 0)</f>
        <v>#N/A</v>
      </c>
      <c r="C1197" s="8" t="s">
        <v>549</v>
      </c>
      <c r="D1197" s="8" t="s">
        <v>550</v>
      </c>
      <c r="E1197" s="8" t="s">
        <v>551</v>
      </c>
      <c r="F1197" s="8" t="s">
        <v>408</v>
      </c>
      <c r="G1197" s="8" t="s">
        <v>526</v>
      </c>
      <c r="H1197" s="8" t="s">
        <v>10495</v>
      </c>
      <c r="I1197" s="7" t="str">
        <f>VLOOKUP(Table36[[#This Row],[Reports to Person]], [1]!all_people[#All], 2, 0)</f>
        <v>476544776</v>
      </c>
      <c r="J1197" s="8" t="s">
        <v>10496</v>
      </c>
      <c r="K1197" s="8" t="str">
        <f>VLOOKUP(Table36[[#This Row],[Works for Corrected Majority]],[1]!Table1[#Data],2,0)</f>
        <v>476549419</v>
      </c>
      <c r="L1197" s="8" t="s">
        <v>10496</v>
      </c>
      <c r="M1197" s="7" t="str">
        <f>VLOOKUP(Table36[[#This Row],[Works for Group -OLD]], [1]!all_groups[#All], 2, 0)</f>
        <v>476549419</v>
      </c>
      <c r="N1197" s="6" t="s">
        <v>63</v>
      </c>
      <c r="O1197" s="6" t="s">
        <v>62</v>
      </c>
      <c r="P1197" s="6" t="s">
        <v>69</v>
      </c>
      <c r="Q1197" s="7"/>
      <c r="R1197" s="9" t="s">
        <v>10515</v>
      </c>
      <c r="S1197" s="9" t="s">
        <v>10498</v>
      </c>
      <c r="T1197" s="9" t="s">
        <v>10499</v>
      </c>
      <c r="U1197" s="9" t="s">
        <v>10506</v>
      </c>
      <c r="V1197" s="9" t="s">
        <v>8501</v>
      </c>
      <c r="W1197" s="4"/>
      <c r="AI1197" s="4"/>
      <c r="AJ1197" s="4"/>
      <c r="AK1197" s="4"/>
    </row>
    <row r="1198" spans="1:37" x14ac:dyDescent="0.2">
      <c r="A1198" s="6" t="s">
        <v>3402</v>
      </c>
      <c r="B1198" s="7" t="str">
        <f>VLOOKUP(Table36[[#This Row],[Full Name]], [1]!all_people5[#Data], 53, 0)</f>
        <v>Austin</v>
      </c>
      <c r="C1198" s="8" t="s">
        <v>3403</v>
      </c>
      <c r="D1198" s="8" t="s">
        <v>3404</v>
      </c>
      <c r="E1198" s="8" t="s">
        <v>3405</v>
      </c>
      <c r="F1198" s="8" t="s">
        <v>408</v>
      </c>
      <c r="G1198" s="8" t="s">
        <v>526</v>
      </c>
      <c r="H1198" s="8" t="s">
        <v>2584</v>
      </c>
      <c r="I1198" s="7" t="str">
        <f>VLOOKUP(Table36[[#This Row],[Reports to Person]], [1]!all_people[#All], 2, 0)</f>
        <v>476544822</v>
      </c>
      <c r="J1198" s="8" t="s">
        <v>10516</v>
      </c>
      <c r="K1198" s="8" t="str">
        <f>VLOOKUP(Table36[[#This Row],[Works for Corrected Majority]],[1]!Table1[#Data],2,0)</f>
        <v>476549422</v>
      </c>
      <c r="L1198" s="8" t="s">
        <v>10516</v>
      </c>
      <c r="M1198" s="7" t="str">
        <f>VLOOKUP(Table36[[#This Row],[Works for Group -OLD]], [1]!all_groups[#All], 2, 0)</f>
        <v>476549422</v>
      </c>
      <c r="N1198" s="6" t="s">
        <v>63</v>
      </c>
      <c r="O1198" s="6" t="s">
        <v>62</v>
      </c>
      <c r="P1198" s="6" t="s">
        <v>69</v>
      </c>
      <c r="Q1198" s="7"/>
      <c r="R1198" s="9" t="s">
        <v>10517</v>
      </c>
      <c r="S1198" s="9" t="s">
        <v>10518</v>
      </c>
      <c r="T1198" s="9" t="s">
        <v>9650</v>
      </c>
      <c r="U1198" s="9" t="s">
        <v>10519</v>
      </c>
      <c r="V1198" s="9" t="s">
        <v>8501</v>
      </c>
      <c r="W1198" s="4"/>
      <c r="AI1198" s="4"/>
      <c r="AJ1198" s="4"/>
      <c r="AK1198" s="4"/>
    </row>
    <row r="1199" spans="1:37" x14ac:dyDescent="0.2">
      <c r="A1199" s="6" t="s">
        <v>7713</v>
      </c>
      <c r="B1199" s="7" t="str">
        <f>VLOOKUP(Table36[[#This Row],[Full Name]], [1]!all_people5[#Data], 53, 0)</f>
        <v>Slater</v>
      </c>
      <c r="C1199" s="8" t="s">
        <v>191</v>
      </c>
      <c r="D1199" s="8" t="s">
        <v>7714</v>
      </c>
      <c r="E1199" s="8" t="s">
        <v>426</v>
      </c>
      <c r="F1199" s="8" t="s">
        <v>408</v>
      </c>
      <c r="G1199" s="8" t="s">
        <v>526</v>
      </c>
      <c r="H1199" s="8" t="s">
        <v>2584</v>
      </c>
      <c r="I1199" s="7" t="str">
        <f>VLOOKUP(Table36[[#This Row],[Reports to Person]], [1]!all_people[#All], 2, 0)</f>
        <v>476544822</v>
      </c>
      <c r="J1199" s="8" t="s">
        <v>10516</v>
      </c>
      <c r="K1199" s="8" t="str">
        <f>VLOOKUP(Table36[[#This Row],[Works for Corrected Majority]],[1]!Table1[#Data],2,0)</f>
        <v>476549422</v>
      </c>
      <c r="L1199" s="8" t="s">
        <v>10516</v>
      </c>
      <c r="M1199" s="7" t="str">
        <f>VLOOKUP(Table36[[#This Row],[Works for Group -OLD]], [1]!all_groups[#All], 2, 0)</f>
        <v>476549422</v>
      </c>
      <c r="N1199" s="6" t="s">
        <v>63</v>
      </c>
      <c r="O1199" s="6" t="s">
        <v>62</v>
      </c>
      <c r="P1199" s="6" t="s">
        <v>69</v>
      </c>
      <c r="Q1199" s="7"/>
      <c r="R1199" s="9" t="s">
        <v>10520</v>
      </c>
      <c r="S1199" s="9" t="s">
        <v>10518</v>
      </c>
      <c r="T1199" s="9" t="s">
        <v>9650</v>
      </c>
      <c r="U1199" s="9" t="s">
        <v>8549</v>
      </c>
      <c r="V1199" s="9" t="s">
        <v>8501</v>
      </c>
      <c r="W1199" s="4"/>
      <c r="AI1199" s="4"/>
      <c r="AJ1199" s="4"/>
      <c r="AK1199" s="4"/>
    </row>
    <row r="1200" spans="1:37" x14ac:dyDescent="0.2">
      <c r="A1200" s="6" t="s">
        <v>7800</v>
      </c>
      <c r="B1200" s="7" t="str">
        <f>VLOOKUP(Table36[[#This Row],[Full Name]], [1]!all_people5[#Data], 53, 0)</f>
        <v>Hennessy</v>
      </c>
      <c r="C1200" s="8" t="s">
        <v>2068</v>
      </c>
      <c r="D1200" s="8" t="s">
        <v>7801</v>
      </c>
      <c r="E1200" s="8" t="s">
        <v>7792</v>
      </c>
      <c r="F1200" s="8" t="s">
        <v>64</v>
      </c>
      <c r="G1200" s="8"/>
      <c r="H1200" s="8"/>
      <c r="I1200" s="7"/>
      <c r="J1200" s="8" t="s">
        <v>3834</v>
      </c>
      <c r="K1200" s="8" t="str">
        <f>VLOOKUP(Table36[[#This Row],[Works for Corrected Majority]],[1]!Table1[#Data],2,0)</f>
        <v>476549588</v>
      </c>
      <c r="L1200" s="8" t="s">
        <v>3834</v>
      </c>
      <c r="M1200" s="7" t="str">
        <f>VLOOKUP(Table36[[#This Row],[Works for Group -OLD]], [1]!all_groups[#All], 2, 0)</f>
        <v>476549588</v>
      </c>
      <c r="N1200" s="6" t="s">
        <v>63</v>
      </c>
      <c r="O1200" s="6" t="s">
        <v>62</v>
      </c>
      <c r="P1200" s="6" t="s">
        <v>69</v>
      </c>
      <c r="Q1200" s="7"/>
      <c r="R1200" s="9" t="s">
        <v>10521</v>
      </c>
      <c r="S1200" s="9" t="s">
        <v>10522</v>
      </c>
      <c r="T1200" s="9" t="s">
        <v>8509</v>
      </c>
      <c r="U1200" s="9" t="s">
        <v>10523</v>
      </c>
      <c r="V1200" s="9" t="s">
        <v>9186</v>
      </c>
      <c r="W1200" s="4"/>
      <c r="AI1200" s="4"/>
      <c r="AJ1200" s="4"/>
      <c r="AK1200" s="4"/>
    </row>
    <row r="1201" spans="1:37" x14ac:dyDescent="0.2">
      <c r="A1201" s="6" t="s">
        <v>7790</v>
      </c>
      <c r="B1201" s="7" t="str">
        <f>VLOOKUP(Table36[[#This Row],[Full Name]], [1]!all_people5[#Data], 53, 0)</f>
        <v>Schaefer</v>
      </c>
      <c r="C1201" s="8" t="s">
        <v>6903</v>
      </c>
      <c r="D1201" s="8" t="s">
        <v>7791</v>
      </c>
      <c r="E1201" s="8" t="s">
        <v>7792</v>
      </c>
      <c r="F1201" s="8" t="s">
        <v>64</v>
      </c>
      <c r="G1201" s="8"/>
      <c r="H1201" s="8"/>
      <c r="I1201" s="7"/>
      <c r="J1201" s="8" t="s">
        <v>3834</v>
      </c>
      <c r="K1201" s="8" t="str">
        <f>VLOOKUP(Table36[[#This Row],[Works for Corrected Majority]],[1]!Table1[#Data],2,0)</f>
        <v>476549588</v>
      </c>
      <c r="L1201" s="8" t="s">
        <v>3834</v>
      </c>
      <c r="M1201" s="7" t="str">
        <f>VLOOKUP(Table36[[#This Row],[Works for Group -OLD]], [1]!all_groups[#All], 2, 0)</f>
        <v>476549588</v>
      </c>
      <c r="N1201" s="6" t="s">
        <v>63</v>
      </c>
      <c r="O1201" s="6" t="s">
        <v>62</v>
      </c>
      <c r="P1201" s="6" t="s">
        <v>69</v>
      </c>
      <c r="Q1201" s="7"/>
      <c r="R1201" s="9" t="s">
        <v>10524</v>
      </c>
      <c r="S1201" s="9" t="s">
        <v>10522</v>
      </c>
      <c r="T1201" s="9" t="s">
        <v>8512</v>
      </c>
      <c r="U1201" s="9" t="s">
        <v>10523</v>
      </c>
      <c r="V1201" s="9" t="s">
        <v>9186</v>
      </c>
      <c r="W1201" s="4"/>
      <c r="AI1201" s="4"/>
      <c r="AJ1201" s="4"/>
      <c r="AK1201" s="4"/>
    </row>
    <row r="1202" spans="1:37" x14ac:dyDescent="0.2">
      <c r="A1202" s="6" t="s">
        <v>3835</v>
      </c>
      <c r="B1202" s="7" t="str">
        <f>VLOOKUP(Table36[[#This Row],[Full Name]], [1]!all_people5[#Data], 53, 0)</f>
        <v>Tassone</v>
      </c>
      <c r="C1202" s="8" t="s">
        <v>2505</v>
      </c>
      <c r="D1202" s="8" t="s">
        <v>3836</v>
      </c>
      <c r="E1202" s="8" t="s">
        <v>3837</v>
      </c>
      <c r="F1202" s="8" t="s">
        <v>64</v>
      </c>
      <c r="G1202" s="8"/>
      <c r="H1202" s="8"/>
      <c r="I1202" s="7"/>
      <c r="J1202" s="8" t="s">
        <v>3834</v>
      </c>
      <c r="K1202" s="8" t="str">
        <f>VLOOKUP(Table36[[#This Row],[Works for Corrected Majority]],[1]!Table1[#Data],2,0)</f>
        <v>476549588</v>
      </c>
      <c r="L1202" s="8" t="s">
        <v>3834</v>
      </c>
      <c r="M1202" s="7" t="str">
        <f>VLOOKUP(Table36[[#This Row],[Works for Group -OLD]], [1]!all_groups[#All], 2, 0)</f>
        <v>476549588</v>
      </c>
      <c r="N1202" s="6" t="s">
        <v>63</v>
      </c>
      <c r="O1202" s="6" t="s">
        <v>62</v>
      </c>
      <c r="P1202" s="6" t="s">
        <v>69</v>
      </c>
      <c r="Q1202" s="7"/>
      <c r="R1202" s="9" t="s">
        <v>10525</v>
      </c>
      <c r="S1202" s="9" t="s">
        <v>10522</v>
      </c>
      <c r="T1202" s="9" t="s">
        <v>8509</v>
      </c>
      <c r="U1202" s="9" t="s">
        <v>10526</v>
      </c>
      <c r="V1202" s="9" t="s">
        <v>9186</v>
      </c>
      <c r="W1202" s="4"/>
      <c r="AI1202" s="4"/>
      <c r="AJ1202" s="4"/>
      <c r="AK1202" s="4"/>
    </row>
    <row r="1203" spans="1:37" x14ac:dyDescent="0.2">
      <c r="A1203" s="6" t="s">
        <v>7695</v>
      </c>
      <c r="B1203" s="7" t="str">
        <f>VLOOKUP(Table36[[#This Row],[Full Name]], [1]!all_people5[#Data], 53, 0)</f>
        <v>Hinton</v>
      </c>
      <c r="C1203" s="8" t="s">
        <v>7696</v>
      </c>
      <c r="D1203" s="8" t="s">
        <v>7697</v>
      </c>
      <c r="E1203" s="8" t="s">
        <v>1939</v>
      </c>
      <c r="F1203" s="8" t="s">
        <v>408</v>
      </c>
      <c r="G1203" s="8" t="s">
        <v>526</v>
      </c>
      <c r="H1203" s="8" t="s">
        <v>2219</v>
      </c>
      <c r="I1203" s="7" t="str">
        <f>VLOOKUP(Table36[[#This Row],[Reports to Person]], [1]!all_people[#All], 2, 0)</f>
        <v>476542921</v>
      </c>
      <c r="J1203" s="8" t="s">
        <v>10527</v>
      </c>
      <c r="K1203" s="8" t="str">
        <f>VLOOKUP(Table36[[#This Row],[Works for Corrected Majority]],[1]!Table1[#Data],2,0)</f>
        <v>476549423</v>
      </c>
      <c r="L1203" s="8" t="s">
        <v>10527</v>
      </c>
      <c r="M1203" s="7" t="str">
        <f>VLOOKUP(Table36[[#This Row],[Works for Group -OLD]], [1]!all_groups[#All], 2, 0)</f>
        <v>476549423</v>
      </c>
      <c r="N1203" s="6" t="s">
        <v>63</v>
      </c>
      <c r="O1203" s="6" t="s">
        <v>62</v>
      </c>
      <c r="P1203" s="6" t="s">
        <v>69</v>
      </c>
      <c r="Q1203" s="7"/>
      <c r="R1203" s="9" t="s">
        <v>10528</v>
      </c>
      <c r="S1203" s="9" t="s">
        <v>10529</v>
      </c>
      <c r="T1203" s="9" t="s">
        <v>9643</v>
      </c>
      <c r="U1203" s="9" t="s">
        <v>9155</v>
      </c>
      <c r="V1203" s="9" t="s">
        <v>8501</v>
      </c>
      <c r="W1203" s="4"/>
      <c r="AI1203" s="4"/>
      <c r="AJ1203" s="4"/>
      <c r="AK1203" s="4"/>
    </row>
    <row r="1204" spans="1:37" x14ac:dyDescent="0.2">
      <c r="A1204" s="6" t="s">
        <v>7685</v>
      </c>
      <c r="B1204" s="7" t="str">
        <f>VLOOKUP(Table36[[#This Row],[Full Name]], [1]!all_people5[#Data], 53, 0)</f>
        <v>Murphy</v>
      </c>
      <c r="C1204" s="8" t="s">
        <v>7249</v>
      </c>
      <c r="D1204" s="8" t="s">
        <v>3729</v>
      </c>
      <c r="E1204" s="8" t="s">
        <v>7686</v>
      </c>
      <c r="F1204" s="8" t="s">
        <v>408</v>
      </c>
      <c r="G1204" s="8" t="s">
        <v>526</v>
      </c>
      <c r="H1204" s="8" t="s">
        <v>2219</v>
      </c>
      <c r="I1204" s="7" t="str">
        <f>VLOOKUP(Table36[[#This Row],[Reports to Person]], [1]!all_people[#All], 2, 0)</f>
        <v>476542921</v>
      </c>
      <c r="J1204" s="8" t="s">
        <v>10527</v>
      </c>
      <c r="K1204" s="8" t="str">
        <f>VLOOKUP(Table36[[#This Row],[Works for Corrected Majority]],[1]!Table1[#Data],2,0)</f>
        <v>476549423</v>
      </c>
      <c r="L1204" s="8" t="s">
        <v>10527</v>
      </c>
      <c r="M1204" s="7" t="str">
        <f>VLOOKUP(Table36[[#This Row],[Works for Group -OLD]], [1]!all_groups[#All], 2, 0)</f>
        <v>476549423</v>
      </c>
      <c r="N1204" s="6" t="s">
        <v>63</v>
      </c>
      <c r="O1204" s="6" t="s">
        <v>62</v>
      </c>
      <c r="P1204" s="6" t="s">
        <v>69</v>
      </c>
      <c r="Q1204" s="7"/>
      <c r="R1204" s="9" t="s">
        <v>10530</v>
      </c>
      <c r="S1204" s="9" t="s">
        <v>10529</v>
      </c>
      <c r="T1204" s="9" t="s">
        <v>9643</v>
      </c>
      <c r="U1204" s="9" t="s">
        <v>10531</v>
      </c>
      <c r="V1204" s="9" t="s">
        <v>8501</v>
      </c>
      <c r="W1204" s="4"/>
      <c r="AI1204" s="4"/>
      <c r="AJ1204" s="4"/>
      <c r="AK1204" s="4"/>
    </row>
    <row r="1205" spans="1:37" x14ac:dyDescent="0.2">
      <c r="A1205" s="6" t="s">
        <v>7665</v>
      </c>
      <c r="B1205" s="7" t="str">
        <f>VLOOKUP(Table36[[#This Row],[Full Name]], [1]!all_people5[#Data], 53, 0)</f>
        <v>Nicosia</v>
      </c>
      <c r="C1205" s="8" t="s">
        <v>7666</v>
      </c>
      <c r="D1205" s="8" t="s">
        <v>6473</v>
      </c>
      <c r="E1205" s="8" t="s">
        <v>7667</v>
      </c>
      <c r="F1205" s="8" t="s">
        <v>408</v>
      </c>
      <c r="G1205" s="8" t="s">
        <v>526</v>
      </c>
      <c r="H1205" s="8" t="s">
        <v>2219</v>
      </c>
      <c r="I1205" s="7" t="str">
        <f>VLOOKUP(Table36[[#This Row],[Reports to Person]], [1]!all_people[#All], 2, 0)</f>
        <v>476542921</v>
      </c>
      <c r="J1205" s="8" t="s">
        <v>10527</v>
      </c>
      <c r="K1205" s="8" t="str">
        <f>VLOOKUP(Table36[[#This Row],[Works for Corrected Majority]],[1]!Table1[#Data],2,0)</f>
        <v>476549423</v>
      </c>
      <c r="L1205" s="8" t="s">
        <v>10527</v>
      </c>
      <c r="M1205" s="7" t="str">
        <f>VLOOKUP(Table36[[#This Row],[Works for Group -OLD]], [1]!all_groups[#All], 2, 0)</f>
        <v>476549423</v>
      </c>
      <c r="N1205" s="6" t="s">
        <v>63</v>
      </c>
      <c r="O1205" s="6" t="s">
        <v>62</v>
      </c>
      <c r="P1205" s="6" t="s">
        <v>69</v>
      </c>
      <c r="Q1205" s="7"/>
      <c r="R1205" s="9" t="s">
        <v>10532</v>
      </c>
      <c r="S1205" s="9" t="s">
        <v>10529</v>
      </c>
      <c r="T1205" s="9" t="s">
        <v>9643</v>
      </c>
      <c r="U1205" s="9" t="s">
        <v>10533</v>
      </c>
      <c r="V1205" s="9" t="s">
        <v>8501</v>
      </c>
      <c r="W1205" s="4"/>
      <c r="AI1205" s="4"/>
      <c r="AJ1205" s="4"/>
      <c r="AK1205" s="4"/>
    </row>
    <row r="1206" spans="1:37" x14ac:dyDescent="0.2">
      <c r="A1206" s="6" t="s">
        <v>7656</v>
      </c>
      <c r="B1206" s="7" t="str">
        <f>VLOOKUP(Table36[[#This Row],[Full Name]], [1]!all_people5[#Data], 53, 0)</f>
        <v>Alapatt</v>
      </c>
      <c r="C1206" s="8" t="s">
        <v>7657</v>
      </c>
      <c r="D1206" s="8" t="s">
        <v>7658</v>
      </c>
      <c r="E1206" s="8" t="s">
        <v>440</v>
      </c>
      <c r="F1206" s="8" t="s">
        <v>408</v>
      </c>
      <c r="G1206" s="8" t="s">
        <v>407</v>
      </c>
      <c r="H1206" s="8" t="s">
        <v>10534</v>
      </c>
      <c r="I1206" s="7" t="str">
        <f>VLOOKUP(Table36[[#This Row],[Reports to Person]], [1]!all_people[#All], 2, 0)</f>
        <v>476543496</v>
      </c>
      <c r="J1206" s="8" t="s">
        <v>10535</v>
      </c>
      <c r="K1206" s="8" t="str">
        <f>VLOOKUP(Table36[[#This Row],[Works for Corrected Majority]],[1]!Table1[#Data],2,0)</f>
        <v>476549553</v>
      </c>
      <c r="L1206" s="8" t="s">
        <v>10535</v>
      </c>
      <c r="M1206" s="7" t="str">
        <f>VLOOKUP(Table36[[#This Row],[Works for Group -OLD]], [1]!all_groups[#All], 2, 0)</f>
        <v>476549553</v>
      </c>
      <c r="N1206" s="6" t="s">
        <v>63</v>
      </c>
      <c r="O1206" s="6" t="s">
        <v>62</v>
      </c>
      <c r="P1206" s="6" t="s">
        <v>69</v>
      </c>
      <c r="Q1206" s="7"/>
      <c r="R1206" s="9" t="s">
        <v>10536</v>
      </c>
      <c r="S1206" s="9" t="s">
        <v>10537</v>
      </c>
      <c r="T1206" s="9" t="s">
        <v>8512</v>
      </c>
      <c r="U1206" s="9" t="s">
        <v>8590</v>
      </c>
      <c r="V1206" s="9" t="s">
        <v>8501</v>
      </c>
      <c r="W1206" s="4"/>
      <c r="AI1206" s="4"/>
      <c r="AJ1206" s="4"/>
      <c r="AK1206" s="4"/>
    </row>
    <row r="1207" spans="1:37" x14ac:dyDescent="0.2">
      <c r="A1207" s="6" t="s">
        <v>3413</v>
      </c>
      <c r="B1207" s="7" t="str">
        <f>VLOOKUP(Table36[[#This Row],[Full Name]], [1]!all_people5[#Data], 53, 0)</f>
        <v>Decker</v>
      </c>
      <c r="C1207" s="8" t="s">
        <v>3414</v>
      </c>
      <c r="D1207" s="8" t="s">
        <v>3415</v>
      </c>
      <c r="E1207" s="8" t="s">
        <v>3416</v>
      </c>
      <c r="F1207" s="8" t="s">
        <v>408</v>
      </c>
      <c r="G1207" s="8" t="s">
        <v>407</v>
      </c>
      <c r="H1207" s="8" t="s">
        <v>10534</v>
      </c>
      <c r="I1207" s="7" t="str">
        <f>VLOOKUP(Table36[[#This Row],[Reports to Person]], [1]!all_people[#All], 2, 0)</f>
        <v>476543496</v>
      </c>
      <c r="J1207" s="8" t="s">
        <v>10535</v>
      </c>
      <c r="K1207" s="8" t="str">
        <f>VLOOKUP(Table36[[#This Row],[Works for Corrected Majority]],[1]!Table1[#Data],2,0)</f>
        <v>476549553</v>
      </c>
      <c r="L1207" s="8" t="s">
        <v>10535</v>
      </c>
      <c r="M1207" s="7" t="str">
        <f>VLOOKUP(Table36[[#This Row],[Works for Group -OLD]], [1]!all_groups[#All], 2, 0)</f>
        <v>476549553</v>
      </c>
      <c r="N1207" s="6" t="s">
        <v>63</v>
      </c>
      <c r="O1207" s="6" t="s">
        <v>62</v>
      </c>
      <c r="P1207" s="6" t="s">
        <v>69</v>
      </c>
      <c r="Q1207" s="7"/>
      <c r="R1207" s="9" t="s">
        <v>10538</v>
      </c>
      <c r="S1207" s="9" t="s">
        <v>10537</v>
      </c>
      <c r="T1207" s="9" t="s">
        <v>8512</v>
      </c>
      <c r="U1207" s="9" t="s">
        <v>10539</v>
      </c>
      <c r="V1207" s="9" t="s">
        <v>8501</v>
      </c>
      <c r="W1207" s="4"/>
      <c r="AI1207" s="4"/>
      <c r="AJ1207" s="4"/>
      <c r="AK1207" s="4"/>
    </row>
    <row r="1208" spans="1:37" x14ac:dyDescent="0.2">
      <c r="A1208" s="6" t="s">
        <v>3743</v>
      </c>
      <c r="B1208" s="7" t="str">
        <f>VLOOKUP(Table36[[#This Row],[Full Name]], [1]!all_people5[#Data], 53, 0)</f>
        <v>Goodnough</v>
      </c>
      <c r="C1208" s="8" t="s">
        <v>3744</v>
      </c>
      <c r="D1208" s="8" t="s">
        <v>3745</v>
      </c>
      <c r="E1208" s="8" t="s">
        <v>827</v>
      </c>
      <c r="F1208" s="8" t="s">
        <v>408</v>
      </c>
      <c r="G1208" s="8" t="s">
        <v>407</v>
      </c>
      <c r="H1208" s="8" t="s">
        <v>10534</v>
      </c>
      <c r="I1208" s="7" t="str">
        <f>VLOOKUP(Table36[[#This Row],[Reports to Person]], [1]!all_people[#All], 2, 0)</f>
        <v>476543496</v>
      </c>
      <c r="J1208" s="8" t="s">
        <v>10535</v>
      </c>
      <c r="K1208" s="8" t="str">
        <f>VLOOKUP(Table36[[#This Row],[Works for Corrected Majority]],[1]!Table1[#Data],2,0)</f>
        <v>476549553</v>
      </c>
      <c r="L1208" s="8" t="s">
        <v>10535</v>
      </c>
      <c r="M1208" s="7" t="str">
        <f>VLOOKUP(Table36[[#This Row],[Works for Group -OLD]], [1]!all_groups[#All], 2, 0)</f>
        <v>476549553</v>
      </c>
      <c r="N1208" s="6" t="s">
        <v>63</v>
      </c>
      <c r="O1208" s="6" t="s">
        <v>62</v>
      </c>
      <c r="P1208" s="6" t="s">
        <v>69</v>
      </c>
      <c r="Q1208" s="7"/>
      <c r="R1208" s="9" t="s">
        <v>10540</v>
      </c>
      <c r="S1208" s="9" t="s">
        <v>10537</v>
      </c>
      <c r="T1208" s="9" t="s">
        <v>8512</v>
      </c>
      <c r="U1208" s="9" t="s">
        <v>8709</v>
      </c>
      <c r="V1208" s="9" t="s">
        <v>8501</v>
      </c>
      <c r="W1208" s="4"/>
      <c r="AI1208" s="4"/>
      <c r="AJ1208" s="4"/>
      <c r="AK1208" s="4"/>
    </row>
    <row r="1209" spans="1:37" x14ac:dyDescent="0.2">
      <c r="A1209" s="6" t="s">
        <v>7652</v>
      </c>
      <c r="B1209" s="7" t="str">
        <f>VLOOKUP(Table36[[#This Row],[Full Name]], [1]!all_people5[#Data], 53, 0)</f>
        <v>Meddleton</v>
      </c>
      <c r="C1209" s="8" t="s">
        <v>6495</v>
      </c>
      <c r="D1209" s="8" t="s">
        <v>7653</v>
      </c>
      <c r="E1209" s="8" t="s">
        <v>624</v>
      </c>
      <c r="F1209" s="8" t="s">
        <v>408</v>
      </c>
      <c r="G1209" s="8" t="s">
        <v>407</v>
      </c>
      <c r="H1209" s="8" t="s">
        <v>10534</v>
      </c>
      <c r="I1209" s="7" t="str">
        <f>VLOOKUP(Table36[[#This Row],[Reports to Person]], [1]!all_people[#All], 2, 0)</f>
        <v>476543496</v>
      </c>
      <c r="J1209" s="8" t="s">
        <v>10535</v>
      </c>
      <c r="K1209" s="8" t="str">
        <f>VLOOKUP(Table36[[#This Row],[Works for Corrected Majority]],[1]!Table1[#Data],2,0)</f>
        <v>476549553</v>
      </c>
      <c r="L1209" s="8" t="s">
        <v>10535</v>
      </c>
      <c r="M1209" s="7" t="str">
        <f>VLOOKUP(Table36[[#This Row],[Works for Group -OLD]], [1]!all_groups[#All], 2, 0)</f>
        <v>476549553</v>
      </c>
      <c r="N1209" s="6" t="s">
        <v>63</v>
      </c>
      <c r="O1209" s="6" t="s">
        <v>62</v>
      </c>
      <c r="P1209" s="6" t="s">
        <v>69</v>
      </c>
      <c r="Q1209" s="7"/>
      <c r="R1209" s="9" t="s">
        <v>10541</v>
      </c>
      <c r="S1209" s="9" t="s">
        <v>10537</v>
      </c>
      <c r="T1209" s="9" t="s">
        <v>8512</v>
      </c>
      <c r="U1209" s="9" t="s">
        <v>8606</v>
      </c>
      <c r="V1209" s="9" t="s">
        <v>8501</v>
      </c>
      <c r="W1209" s="4"/>
      <c r="AI1209" s="4"/>
      <c r="AJ1209" s="4"/>
      <c r="AK1209" s="4"/>
    </row>
    <row r="1210" spans="1:37" x14ac:dyDescent="0.2">
      <c r="A1210" s="6" t="s">
        <v>7647</v>
      </c>
      <c r="B1210" s="7" t="str">
        <f>VLOOKUP(Table36[[#This Row],[Full Name]], [1]!all_people5[#Data], 53, 0)</f>
        <v>Wayand-reif</v>
      </c>
      <c r="C1210" s="8" t="s">
        <v>7648</v>
      </c>
      <c r="D1210" s="8" t="s">
        <v>7649</v>
      </c>
      <c r="E1210" s="8" t="s">
        <v>916</v>
      </c>
      <c r="F1210" s="8" t="s">
        <v>408</v>
      </c>
      <c r="G1210" s="8" t="s">
        <v>407</v>
      </c>
      <c r="H1210" s="8" t="s">
        <v>10534</v>
      </c>
      <c r="I1210" s="7" t="str">
        <f>VLOOKUP(Table36[[#This Row],[Reports to Person]], [1]!all_people[#All], 2, 0)</f>
        <v>476543496</v>
      </c>
      <c r="J1210" s="8" t="s">
        <v>10535</v>
      </c>
      <c r="K1210" s="8" t="str">
        <f>VLOOKUP(Table36[[#This Row],[Works for Corrected Majority]],[1]!Table1[#Data],2,0)</f>
        <v>476549553</v>
      </c>
      <c r="L1210" s="8" t="s">
        <v>10535</v>
      </c>
      <c r="M1210" s="7" t="str">
        <f>VLOOKUP(Table36[[#This Row],[Works for Group -OLD]], [1]!all_groups[#All], 2, 0)</f>
        <v>476549553</v>
      </c>
      <c r="N1210" s="6" t="s">
        <v>63</v>
      </c>
      <c r="O1210" s="6" t="s">
        <v>62</v>
      </c>
      <c r="P1210" s="6" t="s">
        <v>69</v>
      </c>
      <c r="Q1210" s="7"/>
      <c r="R1210" s="9" t="s">
        <v>10542</v>
      </c>
      <c r="S1210" s="9" t="s">
        <v>10537</v>
      </c>
      <c r="T1210" s="9" t="s">
        <v>8512</v>
      </c>
      <c r="U1210" s="9" t="s">
        <v>8761</v>
      </c>
      <c r="V1210" s="9" t="s">
        <v>8501</v>
      </c>
      <c r="W1210" s="4"/>
      <c r="AI1210" s="4"/>
      <c r="AJ1210" s="4"/>
      <c r="AK1210" s="4"/>
    </row>
    <row r="1211" spans="1:37" x14ac:dyDescent="0.2">
      <c r="A1211" s="6" t="s">
        <v>1608</v>
      </c>
      <c r="B1211" s="7" t="str">
        <f>VLOOKUP(Table36[[#This Row],[Full Name]], [1]!all_people5[#Data], 53, 0)</f>
        <v>Pollard</v>
      </c>
      <c r="C1211" s="8" t="s">
        <v>1609</v>
      </c>
      <c r="D1211" s="8" t="s">
        <v>1610</v>
      </c>
      <c r="E1211" s="8" t="s">
        <v>1611</v>
      </c>
      <c r="F1211" s="8" t="s">
        <v>408</v>
      </c>
      <c r="G1211" s="8" t="s">
        <v>407</v>
      </c>
      <c r="H1211" s="8" t="s">
        <v>10534</v>
      </c>
      <c r="I1211" s="7" t="str">
        <f>VLOOKUP(Table36[[#This Row],[Reports to Person]], [1]!all_people[#All], 2, 0)</f>
        <v>476543496</v>
      </c>
      <c r="J1211" s="8" t="s">
        <v>10535</v>
      </c>
      <c r="K1211" s="8" t="str">
        <f>VLOOKUP(Table36[[#This Row],[Works for Corrected Majority]],[1]!Table1[#Data],2,0)</f>
        <v>476549553</v>
      </c>
      <c r="L1211" s="8" t="s">
        <v>10535</v>
      </c>
      <c r="M1211" s="7" t="str">
        <f>VLOOKUP(Table36[[#This Row],[Works for Group -OLD]], [1]!all_groups[#All], 2, 0)</f>
        <v>476549553</v>
      </c>
      <c r="N1211" s="6" t="s">
        <v>63</v>
      </c>
      <c r="O1211" s="6" t="s">
        <v>62</v>
      </c>
      <c r="P1211" s="6" t="s">
        <v>69</v>
      </c>
      <c r="Q1211" s="7"/>
      <c r="R1211" s="9" t="s">
        <v>10543</v>
      </c>
      <c r="S1211" s="9" t="s">
        <v>10537</v>
      </c>
      <c r="T1211" s="9" t="s">
        <v>8512</v>
      </c>
      <c r="U1211" s="9" t="s">
        <v>10544</v>
      </c>
      <c r="V1211" s="9" t="s">
        <v>8501</v>
      </c>
      <c r="W1211" s="4"/>
      <c r="AI1211" s="4"/>
      <c r="AJ1211" s="4"/>
      <c r="AK1211" s="4"/>
    </row>
    <row r="1212" spans="1:37" x14ac:dyDescent="0.2">
      <c r="A1212" s="6" t="s">
        <v>3419</v>
      </c>
      <c r="B1212" s="7" t="str">
        <f>VLOOKUP(Table36[[#This Row],[Full Name]], [1]!all_people5[#Data], 53, 0)</f>
        <v>Ambrecht</v>
      </c>
      <c r="C1212" s="8" t="s">
        <v>280</v>
      </c>
      <c r="D1212" s="8" t="s">
        <v>3420</v>
      </c>
      <c r="E1212" s="8" t="s">
        <v>375</v>
      </c>
      <c r="F1212" s="8" t="s">
        <v>408</v>
      </c>
      <c r="G1212" s="8" t="s">
        <v>407</v>
      </c>
      <c r="H1212" s="8" t="s">
        <v>10534</v>
      </c>
      <c r="I1212" s="7" t="str">
        <f>VLOOKUP(Table36[[#This Row],[Reports to Person]], [1]!all_people[#All], 2, 0)</f>
        <v>476543496</v>
      </c>
      <c r="J1212" s="8" t="s">
        <v>10535</v>
      </c>
      <c r="K1212" s="8" t="str">
        <f>VLOOKUP(Table36[[#This Row],[Works for Corrected Majority]],[1]!Table1[#Data],2,0)</f>
        <v>476549553</v>
      </c>
      <c r="L1212" s="8" t="s">
        <v>10535</v>
      </c>
      <c r="M1212" s="7" t="str">
        <f>VLOOKUP(Table36[[#This Row],[Works for Group -OLD]], [1]!all_groups[#All], 2, 0)</f>
        <v>476549553</v>
      </c>
      <c r="N1212" s="6" t="s">
        <v>63</v>
      </c>
      <c r="O1212" s="6" t="s">
        <v>62</v>
      </c>
      <c r="P1212" s="6" t="s">
        <v>69</v>
      </c>
      <c r="Q1212" s="7"/>
      <c r="R1212" s="9" t="s">
        <v>10545</v>
      </c>
      <c r="S1212" s="9" t="s">
        <v>10537</v>
      </c>
      <c r="T1212" s="9" t="s">
        <v>8512</v>
      </c>
      <c r="U1212" s="9" t="s">
        <v>8544</v>
      </c>
      <c r="V1212" s="9" t="s">
        <v>8501</v>
      </c>
      <c r="W1212" s="4"/>
      <c r="AI1212" s="4"/>
      <c r="AJ1212" s="4"/>
      <c r="AK1212" s="4"/>
    </row>
    <row r="1213" spans="1:37" x14ac:dyDescent="0.2">
      <c r="A1213" s="6" t="s">
        <v>7003</v>
      </c>
      <c r="B1213" s="7" t="str">
        <f>VLOOKUP(Table36[[#This Row],[Full Name]], [1]!all_people5[#Data], 53, 0)</f>
        <v>Lattin</v>
      </c>
      <c r="C1213" s="8" t="s">
        <v>7004</v>
      </c>
      <c r="D1213" s="8" t="s">
        <v>7005</v>
      </c>
      <c r="E1213" s="8" t="s">
        <v>7006</v>
      </c>
      <c r="F1213" s="8" t="s">
        <v>408</v>
      </c>
      <c r="G1213" s="8" t="s">
        <v>526</v>
      </c>
      <c r="H1213" s="8" t="s">
        <v>10534</v>
      </c>
      <c r="I1213" s="7" t="str">
        <f>VLOOKUP(Table36[[#This Row],[Reports to Person]], [1]!all_people[#All], 2, 0)</f>
        <v>476543496</v>
      </c>
      <c r="J1213" s="8" t="s">
        <v>10535</v>
      </c>
      <c r="K1213" s="8" t="str">
        <f>VLOOKUP(Table36[[#This Row],[Works for Corrected Majority]],[1]!Table1[#Data],2,0)</f>
        <v>476549553</v>
      </c>
      <c r="L1213" s="8" t="s">
        <v>10535</v>
      </c>
      <c r="M1213" s="7" t="str">
        <f>VLOOKUP(Table36[[#This Row],[Works for Group -OLD]], [1]!all_groups[#All], 2, 0)</f>
        <v>476549553</v>
      </c>
      <c r="N1213" s="6" t="s">
        <v>63</v>
      </c>
      <c r="O1213" s="6" t="s">
        <v>62</v>
      </c>
      <c r="P1213" s="6" t="s">
        <v>69</v>
      </c>
      <c r="Q1213" s="7"/>
      <c r="R1213" s="9" t="s">
        <v>10546</v>
      </c>
      <c r="S1213" s="9" t="s">
        <v>10537</v>
      </c>
      <c r="T1213" s="9" t="s">
        <v>10547</v>
      </c>
      <c r="U1213" s="9" t="s">
        <v>10548</v>
      </c>
      <c r="V1213" s="9" t="s">
        <v>8501</v>
      </c>
      <c r="W1213" s="4"/>
      <c r="AI1213" s="4"/>
      <c r="AJ1213" s="4"/>
      <c r="AK1213" s="4"/>
    </row>
    <row r="1214" spans="1:37" x14ac:dyDescent="0.2">
      <c r="A1214" s="6" t="s">
        <v>7643</v>
      </c>
      <c r="B1214" s="7" t="str">
        <f>VLOOKUP(Table36[[#This Row],[Full Name]], [1]!all_people5[#Data], 53, 0)</f>
        <v>Sitrin-moore</v>
      </c>
      <c r="C1214" s="8" t="s">
        <v>5025</v>
      </c>
      <c r="D1214" s="8" t="s">
        <v>7644</v>
      </c>
      <c r="E1214" s="8" t="s">
        <v>811</v>
      </c>
      <c r="F1214" s="8" t="s">
        <v>408</v>
      </c>
      <c r="G1214" s="8" t="s">
        <v>526</v>
      </c>
      <c r="H1214" s="8" t="s">
        <v>10534</v>
      </c>
      <c r="I1214" s="7" t="str">
        <f>VLOOKUP(Table36[[#This Row],[Reports to Person]], [1]!all_people[#All], 2, 0)</f>
        <v>476543496</v>
      </c>
      <c r="J1214" s="8" t="s">
        <v>10535</v>
      </c>
      <c r="K1214" s="8" t="str">
        <f>VLOOKUP(Table36[[#This Row],[Works for Corrected Majority]],[1]!Table1[#Data],2,0)</f>
        <v>476549553</v>
      </c>
      <c r="L1214" s="8" t="s">
        <v>10535</v>
      </c>
      <c r="M1214" s="7" t="str">
        <f>VLOOKUP(Table36[[#This Row],[Works for Group -OLD]], [1]!all_groups[#All], 2, 0)</f>
        <v>476549553</v>
      </c>
      <c r="N1214" s="6" t="s">
        <v>63</v>
      </c>
      <c r="O1214" s="6" t="s">
        <v>62</v>
      </c>
      <c r="P1214" s="6" t="s">
        <v>69</v>
      </c>
      <c r="Q1214" s="7"/>
      <c r="R1214" s="9" t="s">
        <v>10549</v>
      </c>
      <c r="S1214" s="9" t="s">
        <v>10537</v>
      </c>
      <c r="T1214" s="9" t="s">
        <v>10547</v>
      </c>
      <c r="U1214" s="9" t="s">
        <v>9017</v>
      </c>
      <c r="V1214" s="9" t="s">
        <v>8501</v>
      </c>
      <c r="W1214" s="4"/>
      <c r="AI1214" s="4"/>
      <c r="AJ1214" s="4"/>
      <c r="AK1214" s="4"/>
    </row>
    <row r="1215" spans="1:37" x14ac:dyDescent="0.2">
      <c r="A1215" s="6" t="s">
        <v>2733</v>
      </c>
      <c r="B1215" s="7" t="str">
        <f>VLOOKUP(Table36[[#This Row],[Full Name]], [1]!all_people5[#Data], 53, 0)</f>
        <v>Fogel</v>
      </c>
      <c r="C1215" s="8" t="s">
        <v>2734</v>
      </c>
      <c r="D1215" s="8" t="s">
        <v>2735</v>
      </c>
      <c r="E1215" s="8" t="s">
        <v>426</v>
      </c>
      <c r="F1215" s="8" t="s">
        <v>408</v>
      </c>
      <c r="G1215" s="8" t="s">
        <v>526</v>
      </c>
      <c r="H1215" s="8" t="s">
        <v>10550</v>
      </c>
      <c r="I1215" s="7" t="str">
        <f>VLOOKUP(Table36[[#This Row],[Reports to Person]], [1]!all_people[#All], 2, 0)</f>
        <v>476545391</v>
      </c>
      <c r="J1215" s="8" t="s">
        <v>10551</v>
      </c>
      <c r="K1215" s="8" t="str">
        <f>VLOOKUP(Table36[[#This Row],[Works for Corrected Majority]],[1]!Table1[#Data],2,0)</f>
        <v>476549558</v>
      </c>
      <c r="L1215" s="8" t="s">
        <v>10551</v>
      </c>
      <c r="M1215" s="7" t="str">
        <f>VLOOKUP(Table36[[#This Row],[Works for Group -OLD]], [1]!all_groups[#All], 2, 0)</f>
        <v>476549558</v>
      </c>
      <c r="N1215" s="6" t="s">
        <v>63</v>
      </c>
      <c r="O1215" s="6" t="s">
        <v>62</v>
      </c>
      <c r="P1215" s="6" t="s">
        <v>69</v>
      </c>
      <c r="Q1215" s="7"/>
      <c r="R1215" s="9" t="s">
        <v>10552</v>
      </c>
      <c r="S1215" s="9" t="s">
        <v>10553</v>
      </c>
      <c r="T1215" s="9" t="s">
        <v>8703</v>
      </c>
      <c r="U1215" s="9" t="s">
        <v>8549</v>
      </c>
      <c r="V1215" s="9" t="s">
        <v>8501</v>
      </c>
      <c r="W1215" s="4"/>
      <c r="AI1215" s="4"/>
      <c r="AJ1215" s="4"/>
      <c r="AK1215" s="4"/>
    </row>
    <row r="1216" spans="1:37" x14ac:dyDescent="0.2">
      <c r="A1216" s="6" t="s">
        <v>6920</v>
      </c>
      <c r="B1216" s="7" t="str">
        <f>VLOOKUP(Table36[[#This Row],[Full Name]], [1]!all_people5[#Data], 53, 0)</f>
        <v>Fears</v>
      </c>
      <c r="C1216" s="8" t="s">
        <v>6921</v>
      </c>
      <c r="D1216" s="8" t="s">
        <v>6922</v>
      </c>
      <c r="E1216" s="8" t="s">
        <v>434</v>
      </c>
      <c r="F1216" s="8" t="s">
        <v>408</v>
      </c>
      <c r="G1216" s="8" t="s">
        <v>526</v>
      </c>
      <c r="H1216" s="8" t="s">
        <v>10550</v>
      </c>
      <c r="I1216" s="7" t="str">
        <f>VLOOKUP(Table36[[#This Row],[Reports to Person]], [1]!all_people[#All], 2, 0)</f>
        <v>476545391</v>
      </c>
      <c r="J1216" s="8" t="s">
        <v>10551</v>
      </c>
      <c r="K1216" s="8" t="str">
        <f>VLOOKUP(Table36[[#This Row],[Works for Corrected Majority]],[1]!Table1[#Data],2,0)</f>
        <v>476549558</v>
      </c>
      <c r="L1216" s="8" t="s">
        <v>10551</v>
      </c>
      <c r="M1216" s="7" t="str">
        <f>VLOOKUP(Table36[[#This Row],[Works for Group -OLD]], [1]!all_groups[#All], 2, 0)</f>
        <v>476549558</v>
      </c>
      <c r="N1216" s="6" t="s">
        <v>63</v>
      </c>
      <c r="O1216" s="6" t="s">
        <v>62</v>
      </c>
      <c r="P1216" s="6" t="s">
        <v>69</v>
      </c>
      <c r="Q1216" s="7"/>
      <c r="R1216" s="9" t="s">
        <v>10554</v>
      </c>
      <c r="S1216" s="9" t="s">
        <v>10553</v>
      </c>
      <c r="T1216" s="9" t="s">
        <v>8703</v>
      </c>
      <c r="U1216" s="9" t="s">
        <v>8515</v>
      </c>
      <c r="V1216" s="9" t="s">
        <v>8501</v>
      </c>
      <c r="W1216" s="4"/>
      <c r="AI1216" s="4"/>
      <c r="AJ1216" s="4"/>
      <c r="AK1216" s="4"/>
    </row>
    <row r="1217" spans="1:37" x14ac:dyDescent="0.2">
      <c r="A1217" s="6" t="s">
        <v>1925</v>
      </c>
      <c r="B1217" s="7" t="str">
        <f>VLOOKUP(Table36[[#This Row],[Full Name]], [1]!all_people5[#Data], 53, 0)</f>
        <v>Reid</v>
      </c>
      <c r="C1217" s="8" t="s">
        <v>1926</v>
      </c>
      <c r="D1217" s="8" t="s">
        <v>1927</v>
      </c>
      <c r="E1217" s="8" t="s">
        <v>1928</v>
      </c>
      <c r="F1217" s="8" t="s">
        <v>408</v>
      </c>
      <c r="G1217" s="8" t="s">
        <v>526</v>
      </c>
      <c r="H1217" s="8" t="s">
        <v>10550</v>
      </c>
      <c r="I1217" s="7" t="str">
        <f>VLOOKUP(Table36[[#This Row],[Reports to Person]], [1]!all_people[#All], 2, 0)</f>
        <v>476545391</v>
      </c>
      <c r="J1217" s="8" t="s">
        <v>10551</v>
      </c>
      <c r="K1217" s="8" t="str">
        <f>VLOOKUP(Table36[[#This Row],[Works for Corrected Majority]],[1]!Table1[#Data],2,0)</f>
        <v>476549558</v>
      </c>
      <c r="L1217" s="8" t="s">
        <v>10551</v>
      </c>
      <c r="M1217" s="7" t="str">
        <f>VLOOKUP(Table36[[#This Row],[Works for Group -OLD]], [1]!all_groups[#All], 2, 0)</f>
        <v>476549558</v>
      </c>
      <c r="N1217" s="6" t="s">
        <v>63</v>
      </c>
      <c r="O1217" s="6" t="s">
        <v>62</v>
      </c>
      <c r="P1217" s="6" t="s">
        <v>69</v>
      </c>
      <c r="Q1217" s="7"/>
      <c r="R1217" s="9" t="s">
        <v>10555</v>
      </c>
      <c r="S1217" s="9" t="s">
        <v>10553</v>
      </c>
      <c r="T1217" s="9" t="s">
        <v>8703</v>
      </c>
      <c r="U1217" s="9" t="s">
        <v>9270</v>
      </c>
      <c r="V1217" s="9" t="s">
        <v>8501</v>
      </c>
      <c r="W1217" s="4"/>
      <c r="AI1217" s="4"/>
      <c r="AJ1217" s="4"/>
      <c r="AK1217" s="4"/>
    </row>
    <row r="1218" spans="1:37" x14ac:dyDescent="0.2">
      <c r="A1218" s="6" t="s">
        <v>3433</v>
      </c>
      <c r="B1218" s="7" t="str">
        <f>VLOOKUP(Table36[[#This Row],[Full Name]], [1]!all_people5[#Data], 53, 0)</f>
        <v>Mulhern</v>
      </c>
      <c r="C1218" s="8" t="s">
        <v>3434</v>
      </c>
      <c r="D1218" s="8" t="s">
        <v>3435</v>
      </c>
      <c r="E1218" s="8" t="s">
        <v>781</v>
      </c>
      <c r="F1218" s="8" t="s">
        <v>408</v>
      </c>
      <c r="G1218" s="8" t="s">
        <v>526</v>
      </c>
      <c r="H1218" s="8" t="s">
        <v>10550</v>
      </c>
      <c r="I1218" s="7" t="str">
        <f>VLOOKUP(Table36[[#This Row],[Reports to Person]], [1]!all_people[#All], 2, 0)</f>
        <v>476545391</v>
      </c>
      <c r="J1218" s="8" t="s">
        <v>10551</v>
      </c>
      <c r="K1218" s="8" t="str">
        <f>VLOOKUP(Table36[[#This Row],[Works for Corrected Majority]],[1]!Table1[#Data],2,0)</f>
        <v>476549558</v>
      </c>
      <c r="L1218" s="8" t="s">
        <v>10551</v>
      </c>
      <c r="M1218" s="7" t="str">
        <f>VLOOKUP(Table36[[#This Row],[Works for Group -OLD]], [1]!all_groups[#All], 2, 0)</f>
        <v>476549558</v>
      </c>
      <c r="N1218" s="6" t="s">
        <v>63</v>
      </c>
      <c r="O1218" s="6" t="s">
        <v>62</v>
      </c>
      <c r="P1218" s="6" t="s">
        <v>69</v>
      </c>
      <c r="Q1218" s="7"/>
      <c r="R1218" s="9" t="s">
        <v>10556</v>
      </c>
      <c r="S1218" s="9" t="s">
        <v>10553</v>
      </c>
      <c r="T1218" s="9" t="s">
        <v>8703</v>
      </c>
      <c r="U1218" s="9" t="s">
        <v>8934</v>
      </c>
      <c r="V1218" s="9" t="s">
        <v>8501</v>
      </c>
      <c r="W1218" s="4"/>
      <c r="AI1218" s="4"/>
      <c r="AJ1218" s="4"/>
      <c r="AK1218" s="4"/>
    </row>
    <row r="1219" spans="1:37" x14ac:dyDescent="0.2">
      <c r="A1219" s="6" t="s">
        <v>6892</v>
      </c>
      <c r="B1219" s="7" t="str">
        <f>VLOOKUP(Table36[[#This Row],[Full Name]], [1]!all_people5[#Data], 53, 0)</f>
        <v>Hirschbeck</v>
      </c>
      <c r="C1219" s="8" t="s">
        <v>6893</v>
      </c>
      <c r="D1219" s="8" t="s">
        <v>6894</v>
      </c>
      <c r="E1219" s="8" t="s">
        <v>624</v>
      </c>
      <c r="F1219" s="8" t="s">
        <v>408</v>
      </c>
      <c r="G1219" s="8" t="s">
        <v>526</v>
      </c>
      <c r="H1219" s="8" t="s">
        <v>10550</v>
      </c>
      <c r="I1219" s="7" t="str">
        <f>VLOOKUP(Table36[[#This Row],[Reports to Person]], [1]!all_people[#All], 2, 0)</f>
        <v>476545391</v>
      </c>
      <c r="J1219" s="8" t="s">
        <v>10551</v>
      </c>
      <c r="K1219" s="8" t="str">
        <f>VLOOKUP(Table36[[#This Row],[Works for Corrected Majority]],[1]!Table1[#Data],2,0)</f>
        <v>476549558</v>
      </c>
      <c r="L1219" s="8" t="s">
        <v>10551</v>
      </c>
      <c r="M1219" s="7" t="str">
        <f>VLOOKUP(Table36[[#This Row],[Works for Group -OLD]], [1]!all_groups[#All], 2, 0)</f>
        <v>476549558</v>
      </c>
      <c r="N1219" s="6" t="s">
        <v>63</v>
      </c>
      <c r="O1219" s="6" t="s">
        <v>62</v>
      </c>
      <c r="P1219" s="6" t="s">
        <v>69</v>
      </c>
      <c r="Q1219" s="7"/>
      <c r="R1219" s="9" t="s">
        <v>10557</v>
      </c>
      <c r="S1219" s="9" t="s">
        <v>10553</v>
      </c>
      <c r="T1219" s="9" t="s">
        <v>8703</v>
      </c>
      <c r="U1219" s="9" t="s">
        <v>8606</v>
      </c>
      <c r="V1219" s="9" t="s">
        <v>8501</v>
      </c>
      <c r="W1219" s="4"/>
      <c r="AI1219" s="4"/>
      <c r="AJ1219" s="4"/>
      <c r="AK1219" s="4"/>
    </row>
    <row r="1220" spans="1:37" x14ac:dyDescent="0.2">
      <c r="A1220" s="6" t="s">
        <v>3428</v>
      </c>
      <c r="B1220" s="7" t="str">
        <f>VLOOKUP(Table36[[#This Row],[Full Name]], [1]!all_people5[#Data], 53, 0)</f>
        <v>Ortiz</v>
      </c>
      <c r="C1220" s="8" t="s">
        <v>3429</v>
      </c>
      <c r="D1220" s="8" t="s">
        <v>3430</v>
      </c>
      <c r="E1220" s="8" t="s">
        <v>135</v>
      </c>
      <c r="F1220" s="8" t="s">
        <v>408</v>
      </c>
      <c r="G1220" s="8" t="s">
        <v>526</v>
      </c>
      <c r="H1220" s="8" t="s">
        <v>10550</v>
      </c>
      <c r="I1220" s="7" t="str">
        <f>VLOOKUP(Table36[[#This Row],[Reports to Person]], [1]!all_people[#All], 2, 0)</f>
        <v>476545391</v>
      </c>
      <c r="J1220" s="8" t="s">
        <v>10551</v>
      </c>
      <c r="K1220" s="8" t="str">
        <f>VLOOKUP(Table36[[#This Row],[Works for Corrected Majority]],[1]!Table1[#Data],2,0)</f>
        <v>476549558</v>
      </c>
      <c r="L1220" s="8" t="s">
        <v>10551</v>
      </c>
      <c r="M1220" s="7" t="str">
        <f>VLOOKUP(Table36[[#This Row],[Works for Group -OLD]], [1]!all_groups[#All], 2, 0)</f>
        <v>476549558</v>
      </c>
      <c r="N1220" s="6" t="s">
        <v>63</v>
      </c>
      <c r="O1220" s="6" t="s">
        <v>62</v>
      </c>
      <c r="P1220" s="6" t="s">
        <v>69</v>
      </c>
      <c r="Q1220" s="7"/>
      <c r="R1220" s="9" t="s">
        <v>10558</v>
      </c>
      <c r="S1220" s="9" t="s">
        <v>10553</v>
      </c>
      <c r="T1220" s="9" t="s">
        <v>8703</v>
      </c>
      <c r="U1220" s="9" t="s">
        <v>8625</v>
      </c>
      <c r="V1220" s="9" t="s">
        <v>8501</v>
      </c>
      <c r="W1220" s="4"/>
      <c r="AI1220" s="4"/>
      <c r="AJ1220" s="4"/>
      <c r="AK1220" s="4"/>
    </row>
    <row r="1221" spans="1:37" x14ac:dyDescent="0.2">
      <c r="A1221" s="6" t="s">
        <v>3423</v>
      </c>
      <c r="B1221" s="7" t="str">
        <f>VLOOKUP(Table36[[#This Row],[Full Name]], [1]!all_people5[#Data], 53, 0)</f>
        <v>Rodgers</v>
      </c>
      <c r="C1221" s="8" t="s">
        <v>3424</v>
      </c>
      <c r="D1221" s="8" t="s">
        <v>3425</v>
      </c>
      <c r="E1221" s="8" t="s">
        <v>440</v>
      </c>
      <c r="F1221" s="8" t="s">
        <v>408</v>
      </c>
      <c r="G1221" s="8" t="s">
        <v>526</v>
      </c>
      <c r="H1221" s="8" t="s">
        <v>10550</v>
      </c>
      <c r="I1221" s="7" t="str">
        <f>VLOOKUP(Table36[[#This Row],[Reports to Person]], [1]!all_people[#All], 2, 0)</f>
        <v>476545391</v>
      </c>
      <c r="J1221" s="8" t="s">
        <v>10551</v>
      </c>
      <c r="K1221" s="8" t="str">
        <f>VLOOKUP(Table36[[#This Row],[Works for Corrected Majority]],[1]!Table1[#Data],2,0)</f>
        <v>476549558</v>
      </c>
      <c r="L1221" s="8" t="s">
        <v>10551</v>
      </c>
      <c r="M1221" s="7" t="str">
        <f>VLOOKUP(Table36[[#This Row],[Works for Group -OLD]], [1]!all_groups[#All], 2, 0)</f>
        <v>476549558</v>
      </c>
      <c r="N1221" s="6" t="s">
        <v>63</v>
      </c>
      <c r="O1221" s="6" t="s">
        <v>62</v>
      </c>
      <c r="P1221" s="6" t="s">
        <v>69</v>
      </c>
      <c r="Q1221" s="7"/>
      <c r="R1221" s="9" t="s">
        <v>10559</v>
      </c>
      <c r="S1221" s="9" t="s">
        <v>10553</v>
      </c>
      <c r="T1221" s="9" t="s">
        <v>8703</v>
      </c>
      <c r="U1221" s="9" t="s">
        <v>8590</v>
      </c>
      <c r="V1221" s="9" t="s">
        <v>8501</v>
      </c>
      <c r="W1221" s="4"/>
      <c r="AI1221" s="4"/>
      <c r="AJ1221" s="4"/>
      <c r="AK1221" s="4"/>
    </row>
    <row r="1222" spans="1:37" x14ac:dyDescent="0.2">
      <c r="A1222" s="6" t="s">
        <v>7620</v>
      </c>
      <c r="B1222" s="7" t="str">
        <f>VLOOKUP(Table36[[#This Row],[Full Name]], [1]!all_people5[#Data], 53, 0)</f>
        <v>Davidson</v>
      </c>
      <c r="C1222" s="8" t="s">
        <v>7455</v>
      </c>
      <c r="D1222" s="8" t="s">
        <v>7621</v>
      </c>
      <c r="E1222" s="8" t="s">
        <v>1235</v>
      </c>
      <c r="F1222" s="8" t="s">
        <v>408</v>
      </c>
      <c r="G1222" s="8" t="s">
        <v>526</v>
      </c>
      <c r="H1222" s="8" t="s">
        <v>10550</v>
      </c>
      <c r="I1222" s="7" t="str">
        <f>VLOOKUP(Table36[[#This Row],[Reports to Person]], [1]!all_people[#All], 2, 0)</f>
        <v>476545391</v>
      </c>
      <c r="J1222" s="8" t="s">
        <v>10551</v>
      </c>
      <c r="K1222" s="8" t="str">
        <f>VLOOKUP(Table36[[#This Row],[Works for Corrected Majority]],[1]!Table1[#Data],2,0)</f>
        <v>476549558</v>
      </c>
      <c r="L1222" s="8" t="s">
        <v>10551</v>
      </c>
      <c r="M1222" s="7" t="str">
        <f>VLOOKUP(Table36[[#This Row],[Works for Group -OLD]], [1]!all_groups[#All], 2, 0)</f>
        <v>476549558</v>
      </c>
      <c r="N1222" s="6" t="s">
        <v>63</v>
      </c>
      <c r="O1222" s="6" t="s">
        <v>62</v>
      </c>
      <c r="P1222" s="6" t="s">
        <v>69</v>
      </c>
      <c r="Q1222" s="7"/>
      <c r="R1222" s="9" t="s">
        <v>10560</v>
      </c>
      <c r="S1222" s="9" t="s">
        <v>10553</v>
      </c>
      <c r="T1222" s="9" t="s">
        <v>8703</v>
      </c>
      <c r="U1222" s="9" t="s">
        <v>8759</v>
      </c>
      <c r="V1222" s="9" t="s">
        <v>8501</v>
      </c>
      <c r="W1222" s="4"/>
      <c r="AI1222" s="4"/>
      <c r="AJ1222" s="4"/>
      <c r="AK1222" s="4"/>
    </row>
    <row r="1223" spans="1:37" x14ac:dyDescent="0.2">
      <c r="A1223" s="6" t="s">
        <v>2214</v>
      </c>
      <c r="B1223" s="7" t="str">
        <f>VLOOKUP(Table36[[#This Row],[Full Name]], [1]!all_people5[#Data], 53, 0)</f>
        <v>Everhart</v>
      </c>
      <c r="C1223" s="8" t="s">
        <v>2215</v>
      </c>
      <c r="D1223" s="8" t="s">
        <v>2216</v>
      </c>
      <c r="E1223" s="8" t="s">
        <v>811</v>
      </c>
      <c r="F1223" s="8" t="s">
        <v>408</v>
      </c>
      <c r="G1223" s="8" t="s">
        <v>526</v>
      </c>
      <c r="H1223" s="8" t="s">
        <v>10550</v>
      </c>
      <c r="I1223" s="7" t="str">
        <f>VLOOKUP(Table36[[#This Row],[Reports to Person]], [1]!all_people[#All], 2, 0)</f>
        <v>476545391</v>
      </c>
      <c r="J1223" s="8" t="s">
        <v>10551</v>
      </c>
      <c r="K1223" s="8" t="str">
        <f>VLOOKUP(Table36[[#This Row],[Works for Corrected Majority]],[1]!Table1[#Data],2,0)</f>
        <v>476549558</v>
      </c>
      <c r="L1223" s="8" t="s">
        <v>10551</v>
      </c>
      <c r="M1223" s="7" t="str">
        <f>VLOOKUP(Table36[[#This Row],[Works for Group -OLD]], [1]!all_groups[#All], 2, 0)</f>
        <v>476549558</v>
      </c>
      <c r="N1223" s="6" t="s">
        <v>63</v>
      </c>
      <c r="O1223" s="6" t="s">
        <v>62</v>
      </c>
      <c r="P1223" s="6" t="s">
        <v>69</v>
      </c>
      <c r="Q1223" s="7"/>
      <c r="R1223" s="9" t="s">
        <v>10561</v>
      </c>
      <c r="S1223" s="9" t="s">
        <v>10553</v>
      </c>
      <c r="T1223" s="9" t="s">
        <v>8703</v>
      </c>
      <c r="U1223" s="9" t="s">
        <v>9017</v>
      </c>
      <c r="V1223" s="9" t="s">
        <v>8501</v>
      </c>
      <c r="W1223" s="4"/>
      <c r="AI1223" s="4"/>
      <c r="AJ1223" s="4"/>
      <c r="AK1223" s="4"/>
    </row>
    <row r="1224" spans="1:37" x14ac:dyDescent="0.2">
      <c r="A1224" s="6" t="s">
        <v>6887</v>
      </c>
      <c r="B1224" s="7" t="str">
        <f>VLOOKUP(Table36[[#This Row],[Full Name]], [1]!all_people5[#Data], 53, 0)</f>
        <v>Troise Jr</v>
      </c>
      <c r="C1224" s="8" t="s">
        <v>6888</v>
      </c>
      <c r="D1224" s="8" t="s">
        <v>6889</v>
      </c>
      <c r="E1224" s="8" t="s">
        <v>2104</v>
      </c>
      <c r="F1224" s="8" t="s">
        <v>408</v>
      </c>
      <c r="G1224" s="8" t="s">
        <v>526</v>
      </c>
      <c r="H1224" s="8" t="s">
        <v>10562</v>
      </c>
      <c r="I1224" s="7" t="str">
        <f>VLOOKUP(Table36[[#This Row],[Reports to Person]], [1]!all_people[#All], 2, 0)</f>
        <v>476542947</v>
      </c>
      <c r="J1224" s="8" t="s">
        <v>10563</v>
      </c>
      <c r="K1224" s="8" t="str">
        <f>VLOOKUP(Table36[[#This Row],[Works for Corrected Majority]],[1]!Table1[#Data],2,0)</f>
        <v>476549563</v>
      </c>
      <c r="L1224" s="8" t="s">
        <v>10563</v>
      </c>
      <c r="M1224" s="7" t="str">
        <f>VLOOKUP(Table36[[#This Row],[Works for Group -OLD]], [1]!all_groups[#All], 2, 0)</f>
        <v>476549563</v>
      </c>
      <c r="N1224" s="6" t="s">
        <v>63</v>
      </c>
      <c r="O1224" s="6" t="s">
        <v>62</v>
      </c>
      <c r="P1224" s="6" t="s">
        <v>69</v>
      </c>
      <c r="Q1224" s="7"/>
      <c r="R1224" s="9" t="s">
        <v>10564</v>
      </c>
      <c r="S1224" s="9" t="s">
        <v>10565</v>
      </c>
      <c r="T1224" s="9" t="s">
        <v>10566</v>
      </c>
      <c r="U1224" s="9" t="s">
        <v>8536</v>
      </c>
      <c r="V1224" s="9" t="s">
        <v>8501</v>
      </c>
      <c r="W1224" s="4"/>
      <c r="AI1224" s="4"/>
      <c r="AJ1224" s="4"/>
      <c r="AK1224" s="4"/>
    </row>
    <row r="1225" spans="1:37" x14ac:dyDescent="0.2">
      <c r="A1225" s="6" t="s">
        <v>3446</v>
      </c>
      <c r="B1225" s="7" t="str">
        <f>VLOOKUP(Table36[[#This Row],[Full Name]], [1]!all_people5[#Data], 53, 0)</f>
        <v>Hoe</v>
      </c>
      <c r="C1225" s="8" t="s">
        <v>3447</v>
      </c>
      <c r="D1225" s="8" t="s">
        <v>3448</v>
      </c>
      <c r="E1225" s="8" t="s">
        <v>3449</v>
      </c>
      <c r="F1225" s="8" t="s">
        <v>408</v>
      </c>
      <c r="G1225" s="8" t="s">
        <v>526</v>
      </c>
      <c r="H1225" s="8" t="s">
        <v>10562</v>
      </c>
      <c r="I1225" s="7" t="str">
        <f>VLOOKUP(Table36[[#This Row],[Reports to Person]], [1]!all_people[#All], 2, 0)</f>
        <v>476542947</v>
      </c>
      <c r="J1225" s="8" t="s">
        <v>10563</v>
      </c>
      <c r="K1225" s="8" t="str">
        <f>VLOOKUP(Table36[[#This Row],[Works for Corrected Majority]],[1]!Table1[#Data],2,0)</f>
        <v>476549563</v>
      </c>
      <c r="L1225" s="8" t="s">
        <v>10563</v>
      </c>
      <c r="M1225" s="7" t="str">
        <f>VLOOKUP(Table36[[#This Row],[Works for Group -OLD]], [1]!all_groups[#All], 2, 0)</f>
        <v>476549563</v>
      </c>
      <c r="N1225" s="6" t="s">
        <v>63</v>
      </c>
      <c r="O1225" s="6" t="s">
        <v>62</v>
      </c>
      <c r="P1225" s="6" t="s">
        <v>69</v>
      </c>
      <c r="Q1225" s="7"/>
      <c r="R1225" s="9" t="s">
        <v>10567</v>
      </c>
      <c r="S1225" s="9" t="s">
        <v>10565</v>
      </c>
      <c r="T1225" s="9" t="s">
        <v>10566</v>
      </c>
      <c r="U1225" s="9" t="s">
        <v>10568</v>
      </c>
      <c r="V1225" s="9" t="s">
        <v>8501</v>
      </c>
      <c r="W1225" s="4"/>
      <c r="AI1225" s="4"/>
      <c r="AJ1225" s="4"/>
      <c r="AK1225" s="4"/>
    </row>
    <row r="1226" spans="1:37" x14ac:dyDescent="0.2">
      <c r="A1226" s="6" t="s">
        <v>1299</v>
      </c>
      <c r="B1226" s="7" t="str">
        <f>VLOOKUP(Table36[[#This Row],[Full Name]], [1]!all_people5[#Data], 53, 0)</f>
        <v>Lee</v>
      </c>
      <c r="C1226" s="8" t="s">
        <v>1300</v>
      </c>
      <c r="D1226" s="8" t="s">
        <v>799</v>
      </c>
      <c r="E1226" s="8" t="s">
        <v>434</v>
      </c>
      <c r="F1226" s="8" t="s">
        <v>408</v>
      </c>
      <c r="G1226" s="8" t="s">
        <v>526</v>
      </c>
      <c r="H1226" s="8" t="s">
        <v>10562</v>
      </c>
      <c r="I1226" s="7" t="str">
        <f>VLOOKUP(Table36[[#This Row],[Reports to Person]], [1]!all_people[#All], 2, 0)</f>
        <v>476542947</v>
      </c>
      <c r="J1226" s="8" t="s">
        <v>10563</v>
      </c>
      <c r="K1226" s="8" t="str">
        <f>VLOOKUP(Table36[[#This Row],[Works for Corrected Majority]],[1]!Table1[#Data],2,0)</f>
        <v>476549563</v>
      </c>
      <c r="L1226" s="8" t="s">
        <v>10563</v>
      </c>
      <c r="M1226" s="7" t="str">
        <f>VLOOKUP(Table36[[#This Row],[Works for Group -OLD]], [1]!all_groups[#All], 2, 0)</f>
        <v>476549563</v>
      </c>
      <c r="N1226" s="6" t="s">
        <v>63</v>
      </c>
      <c r="O1226" s="6" t="s">
        <v>62</v>
      </c>
      <c r="P1226" s="6" t="s">
        <v>69</v>
      </c>
      <c r="Q1226" s="7"/>
      <c r="R1226" s="9" t="s">
        <v>10569</v>
      </c>
      <c r="S1226" s="9" t="s">
        <v>10565</v>
      </c>
      <c r="T1226" s="9" t="s">
        <v>10566</v>
      </c>
      <c r="U1226" s="9" t="s">
        <v>8515</v>
      </c>
      <c r="V1226" s="9" t="s">
        <v>8501</v>
      </c>
      <c r="W1226" s="4"/>
      <c r="AI1226" s="4"/>
      <c r="AJ1226" s="4"/>
      <c r="AK1226" s="4"/>
    </row>
    <row r="1227" spans="1:37" x14ac:dyDescent="0.2">
      <c r="A1227" s="6" t="s">
        <v>6871</v>
      </c>
      <c r="B1227" s="7" t="str">
        <f>VLOOKUP(Table36[[#This Row],[Full Name]], [1]!all_people5[#Data], 53, 0)</f>
        <v>Abbot</v>
      </c>
      <c r="C1227" s="8" t="s">
        <v>6872</v>
      </c>
      <c r="D1227" s="8" t="s">
        <v>6873</v>
      </c>
      <c r="E1227" s="8" t="s">
        <v>434</v>
      </c>
      <c r="F1227" s="8" t="s">
        <v>408</v>
      </c>
      <c r="G1227" s="8" t="s">
        <v>526</v>
      </c>
      <c r="H1227" s="8" t="s">
        <v>10562</v>
      </c>
      <c r="I1227" s="7" t="str">
        <f>VLOOKUP(Table36[[#This Row],[Reports to Person]], [1]!all_people[#All], 2, 0)</f>
        <v>476542947</v>
      </c>
      <c r="J1227" s="8" t="s">
        <v>10563</v>
      </c>
      <c r="K1227" s="8" t="str">
        <f>VLOOKUP(Table36[[#This Row],[Works for Corrected Majority]],[1]!Table1[#Data],2,0)</f>
        <v>476549563</v>
      </c>
      <c r="L1227" s="8" t="s">
        <v>10563</v>
      </c>
      <c r="M1227" s="7" t="str">
        <f>VLOOKUP(Table36[[#This Row],[Works for Group -OLD]], [1]!all_groups[#All], 2, 0)</f>
        <v>476549563</v>
      </c>
      <c r="N1227" s="6" t="s">
        <v>63</v>
      </c>
      <c r="O1227" s="6" t="s">
        <v>62</v>
      </c>
      <c r="P1227" s="6" t="s">
        <v>69</v>
      </c>
      <c r="Q1227" s="7"/>
      <c r="R1227" s="9" t="s">
        <v>10570</v>
      </c>
      <c r="S1227" s="9" t="s">
        <v>10565</v>
      </c>
      <c r="T1227" s="9" t="s">
        <v>10566</v>
      </c>
      <c r="U1227" s="9" t="s">
        <v>8515</v>
      </c>
      <c r="V1227" s="9" t="s">
        <v>8501</v>
      </c>
      <c r="W1227" s="4"/>
      <c r="AI1227" s="4"/>
      <c r="AJ1227" s="4"/>
      <c r="AK1227" s="4"/>
    </row>
    <row r="1228" spans="1:37" x14ac:dyDescent="0.2">
      <c r="A1228" s="6" t="s">
        <v>7612</v>
      </c>
      <c r="B1228" s="7" t="str">
        <f>VLOOKUP(Table36[[#This Row],[Full Name]], [1]!all_people5[#Data], 53, 0)</f>
        <v>Dyer</v>
      </c>
      <c r="C1228" s="8" t="s">
        <v>6212</v>
      </c>
      <c r="D1228" s="8" t="s">
        <v>7613</v>
      </c>
      <c r="E1228" s="8" t="s">
        <v>350</v>
      </c>
      <c r="F1228" s="8" t="s">
        <v>408</v>
      </c>
      <c r="G1228" s="8" t="s">
        <v>407</v>
      </c>
      <c r="H1228" s="8" t="s">
        <v>10562</v>
      </c>
      <c r="I1228" s="7" t="str">
        <f>VLOOKUP(Table36[[#This Row],[Reports to Person]], [1]!all_people[#All], 2, 0)</f>
        <v>476542947</v>
      </c>
      <c r="J1228" s="8" t="s">
        <v>10563</v>
      </c>
      <c r="K1228" s="8" t="str">
        <f>VLOOKUP(Table36[[#This Row],[Works for Corrected Majority]],[1]!Table1[#Data],2,0)</f>
        <v>476549563</v>
      </c>
      <c r="L1228" s="8" t="s">
        <v>10563</v>
      </c>
      <c r="M1228" s="7" t="str">
        <f>VLOOKUP(Table36[[#This Row],[Works for Group -OLD]], [1]!all_groups[#All], 2, 0)</f>
        <v>476549563</v>
      </c>
      <c r="N1228" s="6" t="s">
        <v>63</v>
      </c>
      <c r="O1228" s="6" t="s">
        <v>62</v>
      </c>
      <c r="P1228" s="6" t="s">
        <v>69</v>
      </c>
      <c r="Q1228" s="7"/>
      <c r="R1228" s="9" t="s">
        <v>10571</v>
      </c>
      <c r="S1228" s="9" t="s">
        <v>10565</v>
      </c>
      <c r="T1228" s="9" t="s">
        <v>8512</v>
      </c>
      <c r="U1228" s="9" t="s">
        <v>8578</v>
      </c>
      <c r="V1228" s="9" t="s">
        <v>8501</v>
      </c>
      <c r="W1228" s="4"/>
      <c r="AI1228" s="4"/>
      <c r="AJ1228" s="4"/>
      <c r="AK1228" s="4"/>
    </row>
    <row r="1229" spans="1:37" x14ac:dyDescent="0.2">
      <c r="A1229" s="6" t="s">
        <v>7603</v>
      </c>
      <c r="B1229" s="7" t="str">
        <f>VLOOKUP(Table36[[#This Row],[Full Name]], [1]!all_people5[#Data], 53, 0)</f>
        <v>Favilla</v>
      </c>
      <c r="C1229" s="8" t="s">
        <v>1491</v>
      </c>
      <c r="D1229" s="8" t="s">
        <v>7604</v>
      </c>
      <c r="E1229" s="8" t="s">
        <v>426</v>
      </c>
      <c r="F1229" s="8" t="s">
        <v>408</v>
      </c>
      <c r="G1229" s="8" t="s">
        <v>526</v>
      </c>
      <c r="H1229" s="8" t="s">
        <v>10562</v>
      </c>
      <c r="I1229" s="7" t="str">
        <f>VLOOKUP(Table36[[#This Row],[Reports to Person]], [1]!all_people[#All], 2, 0)</f>
        <v>476542947</v>
      </c>
      <c r="J1229" s="8" t="s">
        <v>10563</v>
      </c>
      <c r="K1229" s="8" t="str">
        <f>VLOOKUP(Table36[[#This Row],[Works for Corrected Majority]],[1]!Table1[#Data],2,0)</f>
        <v>476549563</v>
      </c>
      <c r="L1229" s="8" t="s">
        <v>10563</v>
      </c>
      <c r="M1229" s="7" t="str">
        <f>VLOOKUP(Table36[[#This Row],[Works for Group -OLD]], [1]!all_groups[#All], 2, 0)</f>
        <v>476549563</v>
      </c>
      <c r="N1229" s="6" t="s">
        <v>63</v>
      </c>
      <c r="O1229" s="6" t="s">
        <v>62</v>
      </c>
      <c r="P1229" s="6" t="s">
        <v>69</v>
      </c>
      <c r="Q1229" s="7"/>
      <c r="R1229" s="9" t="s">
        <v>10572</v>
      </c>
      <c r="S1229" s="9" t="s">
        <v>10565</v>
      </c>
      <c r="T1229" s="9" t="s">
        <v>10566</v>
      </c>
      <c r="U1229" s="9" t="s">
        <v>8549</v>
      </c>
      <c r="V1229" s="9" t="s">
        <v>8501</v>
      </c>
      <c r="W1229" s="4"/>
      <c r="AI1229" s="4"/>
      <c r="AJ1229" s="4"/>
      <c r="AK1229" s="4"/>
    </row>
    <row r="1230" spans="1:37" x14ac:dyDescent="0.2">
      <c r="A1230" s="6" t="s">
        <v>6866</v>
      </c>
      <c r="B1230" s="7" t="str">
        <f>VLOOKUP(Table36[[#This Row],[Full Name]], [1]!all_people5[#Data], 53, 0)</f>
        <v>Yang</v>
      </c>
      <c r="C1230" s="8" t="s">
        <v>6867</v>
      </c>
      <c r="D1230" s="8" t="s">
        <v>6868</v>
      </c>
      <c r="E1230" s="8" t="s">
        <v>723</v>
      </c>
      <c r="F1230" s="8" t="s">
        <v>408</v>
      </c>
      <c r="G1230" s="8" t="s">
        <v>526</v>
      </c>
      <c r="H1230" s="8" t="s">
        <v>10562</v>
      </c>
      <c r="I1230" s="7" t="str">
        <f>VLOOKUP(Table36[[#This Row],[Reports to Person]], [1]!all_people[#All], 2, 0)</f>
        <v>476542947</v>
      </c>
      <c r="J1230" s="8" t="s">
        <v>10563</v>
      </c>
      <c r="K1230" s="8" t="str">
        <f>VLOOKUP(Table36[[#This Row],[Works for Corrected Majority]],[1]!Table1[#Data],2,0)</f>
        <v>476549563</v>
      </c>
      <c r="L1230" s="8" t="s">
        <v>10563</v>
      </c>
      <c r="M1230" s="7" t="str">
        <f>VLOOKUP(Table36[[#This Row],[Works for Group -OLD]], [1]!all_groups[#All], 2, 0)</f>
        <v>476549563</v>
      </c>
      <c r="N1230" s="6" t="s">
        <v>63</v>
      </c>
      <c r="O1230" s="6" t="s">
        <v>62</v>
      </c>
      <c r="P1230" s="6" t="s">
        <v>69</v>
      </c>
      <c r="Q1230" s="7"/>
      <c r="R1230" s="9" t="s">
        <v>10573</v>
      </c>
      <c r="S1230" s="9" t="s">
        <v>10565</v>
      </c>
      <c r="T1230" s="9" t="s">
        <v>10566</v>
      </c>
      <c r="U1230" s="9" t="s">
        <v>9165</v>
      </c>
      <c r="V1230" s="9" t="s">
        <v>8501</v>
      </c>
      <c r="W1230" s="4"/>
      <c r="AI1230" s="4"/>
      <c r="AJ1230" s="4"/>
      <c r="AK1230" s="4"/>
    </row>
    <row r="1231" spans="1:37" x14ac:dyDescent="0.2">
      <c r="A1231" s="6" t="s">
        <v>2709</v>
      </c>
      <c r="B1231" s="7" t="str">
        <f>VLOOKUP(Table36[[#This Row],[Full Name]], [1]!all_people5[#Data], 53, 0)</f>
        <v>Hossain</v>
      </c>
      <c r="C1231" s="8" t="s">
        <v>2710</v>
      </c>
      <c r="D1231" s="8" t="s">
        <v>2711</v>
      </c>
      <c r="E1231" s="8" t="s">
        <v>2712</v>
      </c>
      <c r="F1231" s="8" t="s">
        <v>408</v>
      </c>
      <c r="G1231" s="8" t="s">
        <v>526</v>
      </c>
      <c r="H1231" s="8" t="s">
        <v>10562</v>
      </c>
      <c r="I1231" s="7" t="str">
        <f>VLOOKUP(Table36[[#This Row],[Reports to Person]], [1]!all_people[#All], 2, 0)</f>
        <v>476542947</v>
      </c>
      <c r="J1231" s="8" t="s">
        <v>10563</v>
      </c>
      <c r="K1231" s="8" t="str">
        <f>VLOOKUP(Table36[[#This Row],[Works for Corrected Majority]],[1]!Table1[#Data],2,0)</f>
        <v>476549563</v>
      </c>
      <c r="L1231" s="8" t="s">
        <v>10563</v>
      </c>
      <c r="M1231" s="7" t="str">
        <f>VLOOKUP(Table36[[#This Row],[Works for Group -OLD]], [1]!all_groups[#All], 2, 0)</f>
        <v>476549563</v>
      </c>
      <c r="N1231" s="6" t="s">
        <v>63</v>
      </c>
      <c r="O1231" s="6" t="s">
        <v>62</v>
      </c>
      <c r="P1231" s="6" t="s">
        <v>69</v>
      </c>
      <c r="Q1231" s="7"/>
      <c r="R1231" s="9" t="s">
        <v>10574</v>
      </c>
      <c r="S1231" s="9" t="s">
        <v>10565</v>
      </c>
      <c r="T1231" s="9" t="s">
        <v>10566</v>
      </c>
      <c r="U1231" s="9" t="s">
        <v>10575</v>
      </c>
      <c r="V1231" s="9" t="s">
        <v>8501</v>
      </c>
      <c r="W1231" s="4"/>
      <c r="AI1231" s="4"/>
      <c r="AJ1231" s="4"/>
      <c r="AK1231" s="4"/>
    </row>
    <row r="1232" spans="1:37" x14ac:dyDescent="0.2">
      <c r="A1232" s="6" t="s">
        <v>541</v>
      </c>
      <c r="B1232" s="7" t="e">
        <f>VLOOKUP(Table36[[#This Row],[Full Name]], [1]!all_people5[#Data], 53, 0)</f>
        <v>#N/A</v>
      </c>
      <c r="C1232" s="8" t="s">
        <v>542</v>
      </c>
      <c r="D1232" s="8" t="s">
        <v>543</v>
      </c>
      <c r="E1232" s="8" t="s">
        <v>135</v>
      </c>
      <c r="F1232" s="8" t="s">
        <v>408</v>
      </c>
      <c r="G1232" s="8" t="s">
        <v>526</v>
      </c>
      <c r="H1232" s="8" t="s">
        <v>10562</v>
      </c>
      <c r="I1232" s="7" t="str">
        <f>VLOOKUP(Table36[[#This Row],[Reports to Person]], [1]!all_people[#All], 2, 0)</f>
        <v>476542947</v>
      </c>
      <c r="J1232" s="8" t="s">
        <v>10563</v>
      </c>
      <c r="K1232" s="8" t="str">
        <f>VLOOKUP(Table36[[#This Row],[Works for Corrected Majority]],[1]!Table1[#Data],2,0)</f>
        <v>476549563</v>
      </c>
      <c r="L1232" s="8" t="s">
        <v>10563</v>
      </c>
      <c r="M1232" s="7" t="str">
        <f>VLOOKUP(Table36[[#This Row],[Works for Group -OLD]], [1]!all_groups[#All], 2, 0)</f>
        <v>476549563</v>
      </c>
      <c r="N1232" s="6" t="s">
        <v>63</v>
      </c>
      <c r="O1232" s="6" t="s">
        <v>62</v>
      </c>
      <c r="P1232" s="6" t="s">
        <v>69</v>
      </c>
      <c r="Q1232" s="7"/>
      <c r="R1232" s="9" t="s">
        <v>10576</v>
      </c>
      <c r="S1232" s="9" t="s">
        <v>10565</v>
      </c>
      <c r="T1232" s="9" t="s">
        <v>10566</v>
      </c>
      <c r="U1232" s="9" t="s">
        <v>8625</v>
      </c>
      <c r="V1232" s="9" t="s">
        <v>8501</v>
      </c>
      <c r="W1232" s="4"/>
      <c r="AI1232" s="4"/>
      <c r="AJ1232" s="4"/>
      <c r="AK1232" s="4"/>
    </row>
    <row r="1233" spans="1:37" x14ac:dyDescent="0.2">
      <c r="A1233" s="6" t="s">
        <v>3899</v>
      </c>
      <c r="B1233" s="7" t="str">
        <f>VLOOKUP(Table36[[#This Row],[Full Name]], [1]!all_people5[#Data], 53, 0)</f>
        <v>Cruz</v>
      </c>
      <c r="C1233" s="8" t="s">
        <v>3900</v>
      </c>
      <c r="D1233" s="8" t="s">
        <v>3649</v>
      </c>
      <c r="E1233" s="8" t="s">
        <v>3901</v>
      </c>
      <c r="F1233" s="8" t="s">
        <v>408</v>
      </c>
      <c r="G1233" s="8" t="s">
        <v>526</v>
      </c>
      <c r="H1233" s="8" t="s">
        <v>10577</v>
      </c>
      <c r="I1233" s="7" t="str">
        <f>VLOOKUP(Table36[[#This Row],[Reports to Person]], [1]!all_people[#All], 2, 0)</f>
        <v>476542511</v>
      </c>
      <c r="J1233" s="8" t="s">
        <v>10578</v>
      </c>
      <c r="K1233" s="8" t="str">
        <f>VLOOKUP(Table36[[#This Row],[Works for Corrected Majority]],[1]!Table1[#Data],2,0)</f>
        <v>558453667</v>
      </c>
      <c r="L1233" s="8" t="s">
        <v>10578</v>
      </c>
      <c r="M1233" s="7" t="str">
        <f>VLOOKUP(Table36[[#This Row],[Works for Group -OLD]], [1]!all_groups[#All], 2, 0)</f>
        <v>558453667</v>
      </c>
      <c r="N1233" s="6" t="s">
        <v>63</v>
      </c>
      <c r="O1233" s="6" t="s">
        <v>62</v>
      </c>
      <c r="P1233" s="6" t="s">
        <v>69</v>
      </c>
      <c r="Q1233" s="7"/>
      <c r="R1233" s="9" t="s">
        <v>10579</v>
      </c>
      <c r="S1233" s="9" t="s">
        <v>10580</v>
      </c>
      <c r="T1233" s="9" t="s">
        <v>10581</v>
      </c>
      <c r="U1233" s="9" t="s">
        <v>9883</v>
      </c>
      <c r="V1233" s="9" t="s">
        <v>8501</v>
      </c>
      <c r="W1233" s="4"/>
      <c r="AI1233" s="4"/>
      <c r="AJ1233" s="4"/>
      <c r="AK1233" s="4"/>
    </row>
    <row r="1234" spans="1:37" x14ac:dyDescent="0.2">
      <c r="A1234" s="6" t="s">
        <v>2722</v>
      </c>
      <c r="B1234" s="7" t="str">
        <f>VLOOKUP(Table36[[#This Row],[Full Name]], [1]!all_people5[#Data], 53, 0)</f>
        <v>Hughes</v>
      </c>
      <c r="C1234" s="8" t="s">
        <v>2723</v>
      </c>
      <c r="D1234" s="8" t="s">
        <v>2724</v>
      </c>
      <c r="E1234" s="8" t="s">
        <v>536</v>
      </c>
      <c r="F1234" s="8" t="s">
        <v>408</v>
      </c>
      <c r="G1234" s="8" t="s">
        <v>526</v>
      </c>
      <c r="H1234" s="8" t="s">
        <v>10577</v>
      </c>
      <c r="I1234" s="7" t="str">
        <f>VLOOKUP(Table36[[#This Row],[Reports to Person]], [1]!all_people[#All], 2, 0)</f>
        <v>476542511</v>
      </c>
      <c r="J1234" s="8" t="s">
        <v>10578</v>
      </c>
      <c r="K1234" s="8" t="str">
        <f>VLOOKUP(Table36[[#This Row],[Works for Corrected Majority]],[1]!Table1[#Data],2,0)</f>
        <v>558453667</v>
      </c>
      <c r="L1234" s="8" t="s">
        <v>10578</v>
      </c>
      <c r="M1234" s="7" t="str">
        <f>VLOOKUP(Table36[[#This Row],[Works for Group -OLD]], [1]!all_groups[#All], 2, 0)</f>
        <v>558453667</v>
      </c>
      <c r="N1234" s="6" t="s">
        <v>63</v>
      </c>
      <c r="O1234" s="6" t="s">
        <v>62</v>
      </c>
      <c r="P1234" s="6" t="s">
        <v>69</v>
      </c>
      <c r="Q1234" s="7"/>
      <c r="R1234" s="9" t="s">
        <v>10582</v>
      </c>
      <c r="S1234" s="9" t="s">
        <v>10580</v>
      </c>
      <c r="T1234" s="9" t="s">
        <v>10581</v>
      </c>
      <c r="U1234" s="9" t="s">
        <v>8869</v>
      </c>
      <c r="V1234" s="9" t="s">
        <v>8501</v>
      </c>
      <c r="W1234" s="4"/>
      <c r="AI1234" s="4"/>
      <c r="AJ1234" s="4"/>
      <c r="AK1234" s="4"/>
    </row>
    <row r="1235" spans="1:37" x14ac:dyDescent="0.2">
      <c r="A1235" s="6" t="s">
        <v>2205</v>
      </c>
      <c r="B1235" s="7" t="str">
        <f>VLOOKUP(Table36[[#This Row],[Full Name]], [1]!all_people5[#Data], 53, 0)</f>
        <v>Fox</v>
      </c>
      <c r="C1235" s="8" t="s">
        <v>2137</v>
      </c>
      <c r="D1235" s="8" t="s">
        <v>2206</v>
      </c>
      <c r="E1235" s="8" t="s">
        <v>440</v>
      </c>
      <c r="F1235" s="8" t="s">
        <v>408</v>
      </c>
      <c r="G1235" s="8" t="s">
        <v>526</v>
      </c>
      <c r="H1235" s="8" t="s">
        <v>10577</v>
      </c>
      <c r="I1235" s="7" t="str">
        <f>VLOOKUP(Table36[[#This Row],[Reports to Person]], [1]!all_people[#All], 2, 0)</f>
        <v>476542511</v>
      </c>
      <c r="J1235" s="8" t="s">
        <v>10578</v>
      </c>
      <c r="K1235" s="8" t="str">
        <f>VLOOKUP(Table36[[#This Row],[Works for Corrected Majority]],[1]!Table1[#Data],2,0)</f>
        <v>558453667</v>
      </c>
      <c r="L1235" s="8" t="s">
        <v>10578</v>
      </c>
      <c r="M1235" s="7" t="str">
        <f>VLOOKUP(Table36[[#This Row],[Works for Group -OLD]], [1]!all_groups[#All], 2, 0)</f>
        <v>558453667</v>
      </c>
      <c r="N1235" s="6" t="s">
        <v>63</v>
      </c>
      <c r="O1235" s="6" t="s">
        <v>62</v>
      </c>
      <c r="P1235" s="6" t="s">
        <v>69</v>
      </c>
      <c r="Q1235" s="7"/>
      <c r="R1235" s="9" t="s">
        <v>10583</v>
      </c>
      <c r="S1235" s="9" t="s">
        <v>10580</v>
      </c>
      <c r="T1235" s="9" t="s">
        <v>10581</v>
      </c>
      <c r="U1235" s="9" t="s">
        <v>8590</v>
      </c>
      <c r="V1235" s="9" t="s">
        <v>8501</v>
      </c>
      <c r="W1235" s="4"/>
      <c r="AI1235" s="4"/>
      <c r="AJ1235" s="4"/>
      <c r="AK1235" s="4"/>
    </row>
    <row r="1236" spans="1:37" x14ac:dyDescent="0.2">
      <c r="A1236" s="6" t="s">
        <v>2209</v>
      </c>
      <c r="B1236" s="7" t="str">
        <f>VLOOKUP(Table36[[#This Row],[Full Name]], [1]!all_people5[#Data], 53, 0)</f>
        <v>Farbenblum</v>
      </c>
      <c r="C1236" s="8" t="s">
        <v>2210</v>
      </c>
      <c r="D1236" s="8" t="s">
        <v>2211</v>
      </c>
      <c r="E1236" s="8" t="s">
        <v>624</v>
      </c>
      <c r="F1236" s="8" t="s">
        <v>408</v>
      </c>
      <c r="G1236" s="8" t="s">
        <v>526</v>
      </c>
      <c r="H1236" s="8" t="s">
        <v>10577</v>
      </c>
      <c r="I1236" s="7" t="str">
        <f>VLOOKUP(Table36[[#This Row],[Reports to Person]], [1]!all_people[#All], 2, 0)</f>
        <v>476542511</v>
      </c>
      <c r="J1236" s="8" t="s">
        <v>10578</v>
      </c>
      <c r="K1236" s="8" t="str">
        <f>VLOOKUP(Table36[[#This Row],[Works for Corrected Majority]],[1]!Table1[#Data],2,0)</f>
        <v>558453667</v>
      </c>
      <c r="L1236" s="8" t="s">
        <v>10578</v>
      </c>
      <c r="M1236" s="7" t="str">
        <f>VLOOKUP(Table36[[#This Row],[Works for Group -OLD]], [1]!all_groups[#All], 2, 0)</f>
        <v>558453667</v>
      </c>
      <c r="N1236" s="6" t="s">
        <v>63</v>
      </c>
      <c r="O1236" s="6" t="s">
        <v>62</v>
      </c>
      <c r="P1236" s="6" t="s">
        <v>69</v>
      </c>
      <c r="Q1236" s="7"/>
      <c r="R1236" s="9" t="s">
        <v>10584</v>
      </c>
      <c r="S1236" s="9" t="s">
        <v>10580</v>
      </c>
      <c r="T1236" s="9" t="s">
        <v>10581</v>
      </c>
      <c r="U1236" s="9" t="s">
        <v>8606</v>
      </c>
      <c r="V1236" s="9" t="s">
        <v>8501</v>
      </c>
      <c r="W1236" s="4"/>
      <c r="AI1236" s="4"/>
      <c r="AJ1236" s="4"/>
      <c r="AK1236" s="4"/>
    </row>
    <row r="1237" spans="1:37" x14ac:dyDescent="0.2">
      <c r="A1237" s="6" t="s">
        <v>6704</v>
      </c>
      <c r="B1237" s="7" t="str">
        <f>VLOOKUP(Table36[[#This Row],[Full Name]], [1]!all_people5[#Data], 53, 0)</f>
        <v>Christian</v>
      </c>
      <c r="C1237" s="8" t="s">
        <v>6705</v>
      </c>
      <c r="D1237" s="8" t="s">
        <v>6706</v>
      </c>
      <c r="E1237" s="8" t="s">
        <v>5081</v>
      </c>
      <c r="F1237" s="8" t="s">
        <v>408</v>
      </c>
      <c r="G1237" s="8" t="s">
        <v>407</v>
      </c>
      <c r="H1237" s="8" t="s">
        <v>10577</v>
      </c>
      <c r="I1237" s="7" t="str">
        <f>VLOOKUP(Table36[[#This Row],[Reports to Person]], [1]!all_people[#All], 2, 0)</f>
        <v>476542511</v>
      </c>
      <c r="J1237" s="8" t="s">
        <v>10578</v>
      </c>
      <c r="K1237" s="8" t="str">
        <f>VLOOKUP(Table36[[#This Row],[Works for Corrected Majority]],[1]!Table1[#Data],2,0)</f>
        <v>558453667</v>
      </c>
      <c r="L1237" s="8" t="s">
        <v>10578</v>
      </c>
      <c r="M1237" s="7" t="str">
        <f>VLOOKUP(Table36[[#This Row],[Works for Group -OLD]], [1]!all_groups[#All], 2, 0)</f>
        <v>558453667</v>
      </c>
      <c r="N1237" s="6" t="s">
        <v>63</v>
      </c>
      <c r="O1237" s="6" t="s">
        <v>62</v>
      </c>
      <c r="P1237" s="6" t="s">
        <v>69</v>
      </c>
      <c r="Q1237" s="7"/>
      <c r="R1237" s="9" t="s">
        <v>10585</v>
      </c>
      <c r="S1237" s="9" t="s">
        <v>10580</v>
      </c>
      <c r="T1237" s="9" t="s">
        <v>8512</v>
      </c>
      <c r="U1237" s="9" t="s">
        <v>8519</v>
      </c>
      <c r="V1237" s="9" t="s">
        <v>8501</v>
      </c>
      <c r="W1237" s="4"/>
      <c r="AI1237" s="4"/>
      <c r="AJ1237" s="4"/>
      <c r="AK1237" s="4"/>
    </row>
    <row r="1238" spans="1:37" x14ac:dyDescent="0.2">
      <c r="A1238" s="6" t="s">
        <v>2699</v>
      </c>
      <c r="B1238" s="7" t="str">
        <f>VLOOKUP(Table36[[#This Row],[Full Name]], [1]!all_people5[#Data], 53, 0)</f>
        <v>Linan</v>
      </c>
      <c r="C1238" s="8" t="s">
        <v>2700</v>
      </c>
      <c r="D1238" s="8" t="s">
        <v>2701</v>
      </c>
      <c r="E1238" s="8" t="s">
        <v>456</v>
      </c>
      <c r="F1238" s="8" t="s">
        <v>408</v>
      </c>
      <c r="G1238" s="8" t="s">
        <v>526</v>
      </c>
      <c r="H1238" s="8" t="s">
        <v>10577</v>
      </c>
      <c r="I1238" s="7" t="str">
        <f>VLOOKUP(Table36[[#This Row],[Reports to Person]], [1]!all_people[#All], 2, 0)</f>
        <v>476542511</v>
      </c>
      <c r="J1238" s="8" t="s">
        <v>10578</v>
      </c>
      <c r="K1238" s="8" t="str">
        <f>VLOOKUP(Table36[[#This Row],[Works for Corrected Majority]],[1]!Table1[#Data],2,0)</f>
        <v>558453667</v>
      </c>
      <c r="L1238" s="8" t="s">
        <v>10578</v>
      </c>
      <c r="M1238" s="7" t="str">
        <f>VLOOKUP(Table36[[#This Row],[Works for Group -OLD]], [1]!all_groups[#All], 2, 0)</f>
        <v>558453667</v>
      </c>
      <c r="N1238" s="6" t="s">
        <v>63</v>
      </c>
      <c r="O1238" s="6" t="s">
        <v>62</v>
      </c>
      <c r="P1238" s="6" t="s">
        <v>69</v>
      </c>
      <c r="Q1238" s="7"/>
      <c r="R1238" s="9" t="s">
        <v>10586</v>
      </c>
      <c r="S1238" s="9" t="s">
        <v>10580</v>
      </c>
      <c r="T1238" s="9" t="s">
        <v>10581</v>
      </c>
      <c r="U1238" s="9" t="s">
        <v>8721</v>
      </c>
      <c r="V1238" s="9" t="s">
        <v>8501</v>
      </c>
      <c r="W1238" s="4"/>
      <c r="AI1238" s="4"/>
      <c r="AJ1238" s="4"/>
      <c r="AK1238" s="4"/>
    </row>
    <row r="1239" spans="1:37" x14ac:dyDescent="0.2">
      <c r="A1239" s="6" t="s">
        <v>5920</v>
      </c>
      <c r="B1239" s="7" t="str">
        <f>VLOOKUP(Table36[[#This Row],[Full Name]], [1]!all_people5[#Data], 53, 0)</f>
        <v>Meyers</v>
      </c>
      <c r="C1239" s="8" t="s">
        <v>5921</v>
      </c>
      <c r="D1239" s="8" t="s">
        <v>5922</v>
      </c>
      <c r="E1239" s="8" t="s">
        <v>426</v>
      </c>
      <c r="F1239" s="8" t="s">
        <v>408</v>
      </c>
      <c r="G1239" s="8" t="s">
        <v>526</v>
      </c>
      <c r="H1239" s="8" t="s">
        <v>10577</v>
      </c>
      <c r="I1239" s="7" t="str">
        <f>VLOOKUP(Table36[[#This Row],[Reports to Person]], [1]!all_people[#All], 2, 0)</f>
        <v>476542511</v>
      </c>
      <c r="J1239" s="8" t="s">
        <v>10578</v>
      </c>
      <c r="K1239" s="8" t="str">
        <f>VLOOKUP(Table36[[#This Row],[Works for Corrected Majority]],[1]!Table1[#Data],2,0)</f>
        <v>558453667</v>
      </c>
      <c r="L1239" s="8" t="s">
        <v>10578</v>
      </c>
      <c r="M1239" s="7" t="str">
        <f>VLOOKUP(Table36[[#This Row],[Works for Group -OLD]], [1]!all_groups[#All], 2, 0)</f>
        <v>558453667</v>
      </c>
      <c r="N1239" s="6" t="s">
        <v>63</v>
      </c>
      <c r="O1239" s="6" t="s">
        <v>62</v>
      </c>
      <c r="P1239" s="6" t="s">
        <v>69</v>
      </c>
      <c r="Q1239" s="7"/>
      <c r="R1239" s="9" t="s">
        <v>10587</v>
      </c>
      <c r="S1239" s="9" t="s">
        <v>10580</v>
      </c>
      <c r="T1239" s="9" t="s">
        <v>10581</v>
      </c>
      <c r="U1239" s="9" t="s">
        <v>8549</v>
      </c>
      <c r="V1239" s="9" t="s">
        <v>8501</v>
      </c>
      <c r="W1239" s="4"/>
      <c r="AI1239" s="4"/>
      <c r="AJ1239" s="4"/>
      <c r="AK1239" s="4"/>
    </row>
    <row r="1240" spans="1:37" x14ac:dyDescent="0.2">
      <c r="A1240" s="6" t="s">
        <v>3452</v>
      </c>
      <c r="B1240" s="7" t="str">
        <f>VLOOKUP(Table36[[#This Row],[Full Name]], [1]!all_people5[#Data], 53, 0)</f>
        <v>Goldman</v>
      </c>
      <c r="C1240" s="8" t="s">
        <v>3453</v>
      </c>
      <c r="D1240" s="8" t="s">
        <v>3454</v>
      </c>
      <c r="E1240" s="8" t="s">
        <v>375</v>
      </c>
      <c r="F1240" s="8" t="s">
        <v>408</v>
      </c>
      <c r="G1240" s="8" t="s">
        <v>526</v>
      </c>
      <c r="H1240" s="8" t="s">
        <v>10577</v>
      </c>
      <c r="I1240" s="7" t="str">
        <f>VLOOKUP(Table36[[#This Row],[Reports to Person]], [1]!all_people[#All], 2, 0)</f>
        <v>476542511</v>
      </c>
      <c r="J1240" s="8" t="s">
        <v>10578</v>
      </c>
      <c r="K1240" s="8" t="str">
        <f>VLOOKUP(Table36[[#This Row],[Works for Corrected Majority]],[1]!Table1[#Data],2,0)</f>
        <v>558453667</v>
      </c>
      <c r="L1240" s="8" t="s">
        <v>10578</v>
      </c>
      <c r="M1240" s="7" t="str">
        <f>VLOOKUP(Table36[[#This Row],[Works for Group -OLD]], [1]!all_groups[#All], 2, 0)</f>
        <v>558453667</v>
      </c>
      <c r="N1240" s="6" t="s">
        <v>63</v>
      </c>
      <c r="O1240" s="6" t="s">
        <v>62</v>
      </c>
      <c r="P1240" s="6" t="s">
        <v>69</v>
      </c>
      <c r="Q1240" s="7"/>
      <c r="R1240" s="9" t="s">
        <v>10588</v>
      </c>
      <c r="S1240" s="9" t="s">
        <v>10580</v>
      </c>
      <c r="T1240" s="9" t="s">
        <v>10581</v>
      </c>
      <c r="U1240" s="9" t="s">
        <v>8544</v>
      </c>
      <c r="V1240" s="9" t="s">
        <v>8501</v>
      </c>
      <c r="W1240" s="4"/>
      <c r="AI1240" s="4"/>
      <c r="AJ1240" s="4"/>
      <c r="AK1240" s="4"/>
    </row>
    <row r="1241" spans="1:37" x14ac:dyDescent="0.2">
      <c r="A1241" s="6" t="s">
        <v>6432</v>
      </c>
      <c r="B1241" s="7" t="str">
        <f>VLOOKUP(Table36[[#This Row],[Full Name]], [1]!all_people5[#Data], 53, 0)</f>
        <v>Weisenberg</v>
      </c>
      <c r="C1241" s="8" t="s">
        <v>6433</v>
      </c>
      <c r="D1241" s="8" t="s">
        <v>6434</v>
      </c>
      <c r="E1241" s="8" t="s">
        <v>2393</v>
      </c>
      <c r="F1241" s="8" t="s">
        <v>408</v>
      </c>
      <c r="G1241" s="8" t="s">
        <v>526</v>
      </c>
      <c r="H1241" s="8" t="s">
        <v>10577</v>
      </c>
      <c r="I1241" s="7" t="str">
        <f>VLOOKUP(Table36[[#This Row],[Reports to Person]], [1]!all_people[#All], 2, 0)</f>
        <v>476542511</v>
      </c>
      <c r="J1241" s="8" t="s">
        <v>10578</v>
      </c>
      <c r="K1241" s="8" t="str">
        <f>VLOOKUP(Table36[[#This Row],[Works for Corrected Majority]],[1]!Table1[#Data],2,0)</f>
        <v>558453667</v>
      </c>
      <c r="L1241" s="8" t="s">
        <v>10578</v>
      </c>
      <c r="M1241" s="7" t="str">
        <f>VLOOKUP(Table36[[#This Row],[Works for Group -OLD]], [1]!all_groups[#All], 2, 0)</f>
        <v>558453667</v>
      </c>
      <c r="N1241" s="6" t="s">
        <v>63</v>
      </c>
      <c r="O1241" s="6" t="s">
        <v>62</v>
      </c>
      <c r="P1241" s="6" t="s">
        <v>69</v>
      </c>
      <c r="Q1241" s="7"/>
      <c r="R1241" s="9" t="s">
        <v>10589</v>
      </c>
      <c r="S1241" s="9" t="s">
        <v>10580</v>
      </c>
      <c r="T1241" s="9" t="s">
        <v>10581</v>
      </c>
      <c r="U1241" s="9" t="s">
        <v>8609</v>
      </c>
      <c r="V1241" s="9" t="s">
        <v>8501</v>
      </c>
      <c r="W1241" s="4"/>
      <c r="AI1241" s="4"/>
      <c r="AJ1241" s="4"/>
      <c r="AK1241" s="4"/>
    </row>
    <row r="1242" spans="1:37" x14ac:dyDescent="0.2">
      <c r="A1242" s="6" t="s">
        <v>533</v>
      </c>
      <c r="B1242" s="7" t="e">
        <f>VLOOKUP(Table36[[#This Row],[Full Name]], [1]!all_people5[#Data], 53, 0)</f>
        <v>#N/A</v>
      </c>
      <c r="C1242" s="8" t="s">
        <v>534</v>
      </c>
      <c r="D1242" s="8" t="s">
        <v>535</v>
      </c>
      <c r="E1242" s="8" t="s">
        <v>536</v>
      </c>
      <c r="F1242" s="8" t="s">
        <v>408</v>
      </c>
      <c r="G1242" s="8" t="s">
        <v>526</v>
      </c>
      <c r="H1242" s="8" t="s">
        <v>10577</v>
      </c>
      <c r="I1242" s="7" t="str">
        <f>VLOOKUP(Table36[[#This Row],[Reports to Person]], [1]!all_people[#All], 2, 0)</f>
        <v>476542511</v>
      </c>
      <c r="J1242" s="8" t="s">
        <v>10578</v>
      </c>
      <c r="K1242" s="8" t="str">
        <f>VLOOKUP(Table36[[#This Row],[Works for Corrected Majority]],[1]!Table1[#Data],2,0)</f>
        <v>558453667</v>
      </c>
      <c r="L1242" s="8" t="s">
        <v>10578</v>
      </c>
      <c r="M1242" s="7" t="str">
        <f>VLOOKUP(Table36[[#This Row],[Works for Group -OLD]], [1]!all_groups[#All], 2, 0)</f>
        <v>558453667</v>
      </c>
      <c r="N1242" s="6" t="s">
        <v>63</v>
      </c>
      <c r="O1242" s="6" t="s">
        <v>62</v>
      </c>
      <c r="P1242" s="6" t="s">
        <v>69</v>
      </c>
      <c r="Q1242" s="7"/>
      <c r="R1242" s="9" t="s">
        <v>10590</v>
      </c>
      <c r="S1242" s="9" t="s">
        <v>10580</v>
      </c>
      <c r="T1242" s="9" t="s">
        <v>10581</v>
      </c>
      <c r="U1242" s="9" t="s">
        <v>8869</v>
      </c>
      <c r="V1242" s="9" t="s">
        <v>8501</v>
      </c>
      <c r="W1242" s="4"/>
      <c r="AI1242" s="4"/>
      <c r="AJ1242" s="4"/>
      <c r="AK1242" s="4"/>
    </row>
    <row r="1243" spans="1:37" x14ac:dyDescent="0.2">
      <c r="A1243" s="6" t="s">
        <v>527</v>
      </c>
      <c r="B1243" s="7" t="e">
        <f>VLOOKUP(Table36[[#This Row],[Full Name]], [1]!all_people5[#Data], 53, 0)</f>
        <v>#N/A</v>
      </c>
      <c r="C1243" s="8" t="s">
        <v>528</v>
      </c>
      <c r="D1243" s="8" t="s">
        <v>529</v>
      </c>
      <c r="E1243" s="8" t="s">
        <v>530</v>
      </c>
      <c r="F1243" s="8" t="s">
        <v>408</v>
      </c>
      <c r="G1243" s="8" t="s">
        <v>526</v>
      </c>
      <c r="H1243" s="8" t="s">
        <v>10577</v>
      </c>
      <c r="I1243" s="7" t="str">
        <f>VLOOKUP(Table36[[#This Row],[Reports to Person]], [1]!all_people[#All], 2, 0)</f>
        <v>476542511</v>
      </c>
      <c r="J1243" s="8" t="s">
        <v>10578</v>
      </c>
      <c r="K1243" s="8" t="str">
        <f>VLOOKUP(Table36[[#This Row],[Works for Corrected Majority]],[1]!Table1[#Data],2,0)</f>
        <v>558453667</v>
      </c>
      <c r="L1243" s="8" t="s">
        <v>10578</v>
      </c>
      <c r="M1243" s="7" t="str">
        <f>VLOOKUP(Table36[[#This Row],[Works for Group -OLD]], [1]!all_groups[#All], 2, 0)</f>
        <v>558453667</v>
      </c>
      <c r="N1243" s="6" t="s">
        <v>63</v>
      </c>
      <c r="O1243" s="6" t="s">
        <v>62</v>
      </c>
      <c r="P1243" s="6" t="s">
        <v>69</v>
      </c>
      <c r="Q1243" s="7"/>
      <c r="R1243" s="9" t="s">
        <v>10591</v>
      </c>
      <c r="S1243" s="9" t="s">
        <v>10580</v>
      </c>
      <c r="T1243" s="9" t="s">
        <v>10581</v>
      </c>
      <c r="U1243" s="9" t="s">
        <v>10592</v>
      </c>
      <c r="V1243" s="9" t="s">
        <v>8501</v>
      </c>
      <c r="W1243" s="4"/>
      <c r="AI1243" s="4"/>
      <c r="AJ1243" s="4"/>
      <c r="AK1243" s="4"/>
    </row>
    <row r="1244" spans="1:37" x14ac:dyDescent="0.2">
      <c r="A1244" s="6" t="s">
        <v>4702</v>
      </c>
      <c r="B1244" s="7" t="str">
        <f>VLOOKUP(Table36[[#This Row],[Full Name]], [1]!all_people5[#Data], 53, 0)</f>
        <v>Frediani</v>
      </c>
      <c r="C1244" s="8" t="s">
        <v>4703</v>
      </c>
      <c r="D1244" s="8" t="s">
        <v>4704</v>
      </c>
      <c r="E1244" s="8" t="s">
        <v>2104</v>
      </c>
      <c r="F1244" s="8" t="s">
        <v>408</v>
      </c>
      <c r="G1244" s="8" t="s">
        <v>526</v>
      </c>
      <c r="H1244" s="8" t="s">
        <v>405</v>
      </c>
      <c r="I1244" s="7" t="str">
        <f>VLOOKUP(Table36[[#This Row],[Reports to Person]], [1]!all_people[#All], 2, 0)</f>
        <v>476544236</v>
      </c>
      <c r="J1244" s="8" t="s">
        <v>10593</v>
      </c>
      <c r="K1244" s="8" t="str">
        <f>VLOOKUP(Table36[[#This Row],[Works for Corrected Majority]],[1]!Table1[#Data],2,0)</f>
        <v>476549660</v>
      </c>
      <c r="L1244" s="8" t="s">
        <v>10593</v>
      </c>
      <c r="M1244" s="7" t="str">
        <f>VLOOKUP(Table36[[#This Row],[Works for Group -OLD]], [1]!all_groups[#All], 2, 0)</f>
        <v>476549660</v>
      </c>
      <c r="N1244" s="6" t="s">
        <v>63</v>
      </c>
      <c r="O1244" s="6" t="s">
        <v>62</v>
      </c>
      <c r="P1244" s="6" t="s">
        <v>69</v>
      </c>
      <c r="Q1244" s="7"/>
      <c r="R1244" s="9" t="s">
        <v>10594</v>
      </c>
      <c r="S1244" s="9" t="s">
        <v>10595</v>
      </c>
      <c r="T1244" s="9" t="s">
        <v>9016</v>
      </c>
      <c r="U1244" s="9" t="s">
        <v>8536</v>
      </c>
      <c r="V1244" s="9" t="s">
        <v>8501</v>
      </c>
      <c r="W1244" s="4"/>
      <c r="AI1244" s="4"/>
      <c r="AJ1244" s="4"/>
      <c r="AK1244" s="4"/>
    </row>
    <row r="1245" spans="1:37" x14ac:dyDescent="0.2">
      <c r="A1245" s="6" t="s">
        <v>2853</v>
      </c>
      <c r="B1245" s="7" t="str">
        <f>VLOOKUP(Table36[[#This Row],[Full Name]], [1]!all_people5[#Data], 53, 0)</f>
        <v>Lemp</v>
      </c>
      <c r="C1245" s="8" t="s">
        <v>2854</v>
      </c>
      <c r="D1245" s="8" t="s">
        <v>2855</v>
      </c>
      <c r="E1245" s="8" t="s">
        <v>2856</v>
      </c>
      <c r="F1245" s="8" t="s">
        <v>408</v>
      </c>
      <c r="G1245" s="8" t="s">
        <v>526</v>
      </c>
      <c r="H1245" s="8" t="s">
        <v>405</v>
      </c>
      <c r="I1245" s="7" t="str">
        <f>VLOOKUP(Table36[[#This Row],[Reports to Person]], [1]!all_people[#All], 2, 0)</f>
        <v>476544236</v>
      </c>
      <c r="J1245" s="8" t="s">
        <v>10593</v>
      </c>
      <c r="K1245" s="8" t="str">
        <f>VLOOKUP(Table36[[#This Row],[Works for Corrected Majority]],[1]!Table1[#Data],2,0)</f>
        <v>476549660</v>
      </c>
      <c r="L1245" s="8" t="s">
        <v>10593</v>
      </c>
      <c r="M1245" s="7" t="str">
        <f>VLOOKUP(Table36[[#This Row],[Works for Group -OLD]], [1]!all_groups[#All], 2, 0)</f>
        <v>476549660</v>
      </c>
      <c r="N1245" s="6" t="s">
        <v>63</v>
      </c>
      <c r="O1245" s="6" t="s">
        <v>62</v>
      </c>
      <c r="P1245" s="6" t="s">
        <v>69</v>
      </c>
      <c r="Q1245" s="7"/>
      <c r="R1245" s="9" t="s">
        <v>10596</v>
      </c>
      <c r="S1245" s="9" t="s">
        <v>10595</v>
      </c>
      <c r="T1245" s="9" t="s">
        <v>9016</v>
      </c>
      <c r="U1245" s="9" t="s">
        <v>10597</v>
      </c>
      <c r="V1245" s="9" t="s">
        <v>8501</v>
      </c>
      <c r="W1245" s="4"/>
      <c r="AI1245" s="4"/>
      <c r="AJ1245" s="4"/>
      <c r="AK1245" s="4"/>
    </row>
    <row r="1246" spans="1:37" x14ac:dyDescent="0.2">
      <c r="A1246" s="6" t="s">
        <v>2955</v>
      </c>
      <c r="B1246" s="7" t="str">
        <f>VLOOKUP(Table36[[#This Row],[Full Name]], [1]!all_people5[#Data], 53, 0)</f>
        <v>Rahman</v>
      </c>
      <c r="C1246" s="8" t="s">
        <v>2956</v>
      </c>
      <c r="D1246" s="8" t="s">
        <v>2957</v>
      </c>
      <c r="E1246" s="8" t="s">
        <v>937</v>
      </c>
      <c r="F1246" s="8" t="s">
        <v>408</v>
      </c>
      <c r="G1246" s="8" t="s">
        <v>526</v>
      </c>
      <c r="H1246" s="8" t="s">
        <v>405</v>
      </c>
      <c r="I1246" s="7" t="str">
        <f>VLOOKUP(Table36[[#This Row],[Reports to Person]], [1]!all_people[#All], 2, 0)</f>
        <v>476544236</v>
      </c>
      <c r="J1246" s="8" t="s">
        <v>10593</v>
      </c>
      <c r="K1246" s="8" t="str">
        <f>VLOOKUP(Table36[[#This Row],[Works for Corrected Majority]],[1]!Table1[#Data],2,0)</f>
        <v>476549660</v>
      </c>
      <c r="L1246" s="8" t="s">
        <v>10593</v>
      </c>
      <c r="M1246" s="7" t="str">
        <f>VLOOKUP(Table36[[#This Row],[Works for Group -OLD]], [1]!all_groups[#All], 2, 0)</f>
        <v>476549660</v>
      </c>
      <c r="N1246" s="6" t="s">
        <v>63</v>
      </c>
      <c r="O1246" s="6" t="s">
        <v>62</v>
      </c>
      <c r="P1246" s="6" t="s">
        <v>69</v>
      </c>
      <c r="Q1246" s="7"/>
      <c r="R1246" s="9" t="s">
        <v>10598</v>
      </c>
      <c r="S1246" s="9" t="s">
        <v>10595</v>
      </c>
      <c r="T1246" s="9" t="s">
        <v>9016</v>
      </c>
      <c r="U1246" s="9" t="s">
        <v>8564</v>
      </c>
      <c r="V1246" s="9" t="s">
        <v>8501</v>
      </c>
      <c r="W1246" s="4"/>
      <c r="AI1246" s="4"/>
      <c r="AJ1246" s="4"/>
      <c r="AK1246" s="4"/>
    </row>
    <row r="1247" spans="1:37" x14ac:dyDescent="0.2">
      <c r="A1247" s="6" t="s">
        <v>409</v>
      </c>
      <c r="B1247" s="7" t="e">
        <f>VLOOKUP(Table36[[#This Row],[Full Name]], [1]!all_people5[#Data], 53, 0)</f>
        <v>#N/A</v>
      </c>
      <c r="C1247" s="8" t="s">
        <v>410</v>
      </c>
      <c r="D1247" s="8" t="s">
        <v>411</v>
      </c>
      <c r="E1247" s="8" t="s">
        <v>412</v>
      </c>
      <c r="F1247" s="8" t="s">
        <v>408</v>
      </c>
      <c r="G1247" s="8" t="s">
        <v>407</v>
      </c>
      <c r="H1247" s="8" t="s">
        <v>405</v>
      </c>
      <c r="I1247" s="7" t="str">
        <f>VLOOKUP(Table36[[#This Row],[Reports to Person]], [1]!all_people[#All], 2, 0)</f>
        <v>476544236</v>
      </c>
      <c r="J1247" s="8" t="s">
        <v>10593</v>
      </c>
      <c r="K1247" s="8" t="str">
        <f>VLOOKUP(Table36[[#This Row],[Works for Corrected Majority]],[1]!Table1[#Data],2,0)</f>
        <v>476549660</v>
      </c>
      <c r="L1247" s="8" t="s">
        <v>10593</v>
      </c>
      <c r="M1247" s="7" t="str">
        <f>VLOOKUP(Table36[[#This Row],[Works for Group -OLD]], [1]!all_groups[#All], 2, 0)</f>
        <v>476549660</v>
      </c>
      <c r="N1247" s="6" t="s">
        <v>63</v>
      </c>
      <c r="O1247" s="6" t="s">
        <v>62</v>
      </c>
      <c r="P1247" s="6" t="s">
        <v>69</v>
      </c>
      <c r="Q1247" s="7"/>
      <c r="R1247" s="9" t="s">
        <v>10599</v>
      </c>
      <c r="S1247" s="9" t="s">
        <v>10595</v>
      </c>
      <c r="T1247" s="9" t="s">
        <v>8512</v>
      </c>
      <c r="U1247" s="9" t="s">
        <v>10600</v>
      </c>
      <c r="V1247" s="9" t="s">
        <v>8501</v>
      </c>
      <c r="W1247" s="4"/>
      <c r="AI1247" s="4"/>
      <c r="AJ1247" s="4"/>
      <c r="AK1247" s="4"/>
    </row>
    <row r="1248" spans="1:37" x14ac:dyDescent="0.2">
      <c r="A1248" s="6" t="s">
        <v>6838</v>
      </c>
      <c r="B1248" s="7" t="str">
        <f>VLOOKUP(Table36[[#This Row],[Full Name]], [1]!all_people5[#Data], 53, 0)</f>
        <v>Moore</v>
      </c>
      <c r="C1248" s="8" t="s">
        <v>6839</v>
      </c>
      <c r="D1248" s="8" t="s">
        <v>4168</v>
      </c>
      <c r="E1248" s="8" t="s">
        <v>2104</v>
      </c>
      <c r="F1248" s="8" t="s">
        <v>408</v>
      </c>
      <c r="G1248" s="8" t="s">
        <v>526</v>
      </c>
      <c r="H1248" s="8" t="s">
        <v>10601</v>
      </c>
      <c r="I1248" s="7" t="str">
        <f>VLOOKUP(Table36[[#This Row],[Reports to Person]], [1]!all_people[#All], 2, 0)</f>
        <v>476545011</v>
      </c>
      <c r="J1248" s="8" t="s">
        <v>10602</v>
      </c>
      <c r="K1248" s="8" t="str">
        <f>VLOOKUP(Table36[[#This Row],[Works for Corrected Majority]],[1]!Table1[#Data],2,0)</f>
        <v>476549567</v>
      </c>
      <c r="L1248" s="8" t="s">
        <v>10602</v>
      </c>
      <c r="M1248" s="7" t="str">
        <f>VLOOKUP(Table36[[#This Row],[Works for Group -OLD]], [1]!all_groups[#All], 2, 0)</f>
        <v>476549567</v>
      </c>
      <c r="N1248" s="6" t="s">
        <v>63</v>
      </c>
      <c r="O1248" s="6" t="s">
        <v>62</v>
      </c>
      <c r="P1248" s="6" t="s">
        <v>69</v>
      </c>
      <c r="Q1248" s="7"/>
      <c r="R1248" s="9" t="s">
        <v>10603</v>
      </c>
      <c r="S1248" s="9" t="s">
        <v>10604</v>
      </c>
      <c r="T1248" s="9" t="s">
        <v>8959</v>
      </c>
      <c r="U1248" s="9" t="s">
        <v>8536</v>
      </c>
      <c r="V1248" s="9" t="s">
        <v>8501</v>
      </c>
      <c r="W1248" s="4"/>
      <c r="AI1248" s="4"/>
      <c r="AJ1248" s="4"/>
      <c r="AK1248" s="4"/>
    </row>
    <row r="1249" spans="1:37" x14ac:dyDescent="0.2">
      <c r="A1249" s="6" t="s">
        <v>3457</v>
      </c>
      <c r="B1249" s="7" t="str">
        <f>VLOOKUP(Table36[[#This Row],[Full Name]], [1]!all_people5[#Data], 53, 0)</f>
        <v>Salmon</v>
      </c>
      <c r="C1249" s="8" t="s">
        <v>3458</v>
      </c>
      <c r="D1249" s="8" t="s">
        <v>3459</v>
      </c>
      <c r="E1249" s="8" t="s">
        <v>434</v>
      </c>
      <c r="F1249" s="8" t="s">
        <v>408</v>
      </c>
      <c r="G1249" s="8" t="s">
        <v>526</v>
      </c>
      <c r="H1249" s="8" t="s">
        <v>10601</v>
      </c>
      <c r="I1249" s="7" t="str">
        <f>VLOOKUP(Table36[[#This Row],[Reports to Person]], [1]!all_people[#All], 2, 0)</f>
        <v>476545011</v>
      </c>
      <c r="J1249" s="8" t="s">
        <v>10602</v>
      </c>
      <c r="K1249" s="8" t="str">
        <f>VLOOKUP(Table36[[#This Row],[Works for Corrected Majority]],[1]!Table1[#Data],2,0)</f>
        <v>476549567</v>
      </c>
      <c r="L1249" s="8" t="s">
        <v>10602</v>
      </c>
      <c r="M1249" s="7" t="str">
        <f>VLOOKUP(Table36[[#This Row],[Works for Group -OLD]], [1]!all_groups[#All], 2, 0)</f>
        <v>476549567</v>
      </c>
      <c r="N1249" s="6" t="s">
        <v>63</v>
      </c>
      <c r="O1249" s="6" t="s">
        <v>62</v>
      </c>
      <c r="P1249" s="6" t="s">
        <v>69</v>
      </c>
      <c r="Q1249" s="7"/>
      <c r="R1249" s="9" t="s">
        <v>10605</v>
      </c>
      <c r="S1249" s="9" t="s">
        <v>10604</v>
      </c>
      <c r="T1249" s="9" t="s">
        <v>8959</v>
      </c>
      <c r="U1249" s="9" t="s">
        <v>8515</v>
      </c>
      <c r="V1249" s="9" t="s">
        <v>8501</v>
      </c>
      <c r="W1249" s="4"/>
      <c r="AI1249" s="4"/>
      <c r="AJ1249" s="4"/>
      <c r="AK1249" s="4"/>
    </row>
    <row r="1250" spans="1:37" x14ac:dyDescent="0.2">
      <c r="A1250" s="6" t="s">
        <v>3652</v>
      </c>
      <c r="B1250" s="7" t="str">
        <f>VLOOKUP(Table36[[#This Row],[Full Name]], [1]!all_people5[#Data], 53, 0)</f>
        <v>Caro</v>
      </c>
      <c r="C1250" s="8" t="s">
        <v>3653</v>
      </c>
      <c r="D1250" s="8" t="s">
        <v>3654</v>
      </c>
      <c r="E1250" s="8" t="s">
        <v>3527</v>
      </c>
      <c r="F1250" s="8" t="s">
        <v>408</v>
      </c>
      <c r="G1250" s="8" t="s">
        <v>407</v>
      </c>
      <c r="H1250" s="8" t="s">
        <v>10601</v>
      </c>
      <c r="I1250" s="7" t="str">
        <f>VLOOKUP(Table36[[#This Row],[Reports to Person]], [1]!all_people[#All], 2, 0)</f>
        <v>476545011</v>
      </c>
      <c r="J1250" s="8" t="s">
        <v>10602</v>
      </c>
      <c r="K1250" s="8" t="str">
        <f>VLOOKUP(Table36[[#This Row],[Works for Corrected Majority]],[1]!Table1[#Data],2,0)</f>
        <v>476549567</v>
      </c>
      <c r="L1250" s="8" t="s">
        <v>10602</v>
      </c>
      <c r="M1250" s="7" t="str">
        <f>VLOOKUP(Table36[[#This Row],[Works for Group -OLD]], [1]!all_groups[#All], 2, 0)</f>
        <v>476549567</v>
      </c>
      <c r="N1250" s="6" t="s">
        <v>63</v>
      </c>
      <c r="O1250" s="6" t="s">
        <v>62</v>
      </c>
      <c r="P1250" s="6" t="s">
        <v>69</v>
      </c>
      <c r="Q1250" s="7"/>
      <c r="R1250" s="9" t="s">
        <v>10606</v>
      </c>
      <c r="S1250" s="9" t="s">
        <v>10604</v>
      </c>
      <c r="T1250" s="9" t="s">
        <v>8512</v>
      </c>
      <c r="U1250" s="9" t="s">
        <v>9327</v>
      </c>
      <c r="V1250" s="9" t="s">
        <v>8501</v>
      </c>
      <c r="W1250" s="4"/>
      <c r="AI1250" s="4"/>
      <c r="AJ1250" s="4"/>
      <c r="AK1250" s="4"/>
    </row>
    <row r="1251" spans="1:37" x14ac:dyDescent="0.2">
      <c r="A1251" s="6" t="s">
        <v>6827</v>
      </c>
      <c r="B1251" s="7" t="str">
        <f>VLOOKUP(Table36[[#This Row],[Full Name]], [1]!all_people5[#Data], 53, 0)</f>
        <v>Jonas</v>
      </c>
      <c r="C1251" s="8" t="s">
        <v>6828</v>
      </c>
      <c r="D1251" s="8" t="s">
        <v>6829</v>
      </c>
      <c r="E1251" s="8" t="s">
        <v>3169</v>
      </c>
      <c r="F1251" s="8" t="s">
        <v>408</v>
      </c>
      <c r="G1251" s="8" t="s">
        <v>526</v>
      </c>
      <c r="H1251" s="8" t="s">
        <v>10601</v>
      </c>
      <c r="I1251" s="7" t="str">
        <f>VLOOKUP(Table36[[#This Row],[Reports to Person]], [1]!all_people[#All], 2, 0)</f>
        <v>476545011</v>
      </c>
      <c r="J1251" s="8" t="s">
        <v>10602</v>
      </c>
      <c r="K1251" s="8" t="str">
        <f>VLOOKUP(Table36[[#This Row],[Works for Corrected Majority]],[1]!Table1[#Data],2,0)</f>
        <v>476549567</v>
      </c>
      <c r="L1251" s="8" t="s">
        <v>10602</v>
      </c>
      <c r="M1251" s="7" t="str">
        <f>VLOOKUP(Table36[[#This Row],[Works for Group -OLD]], [1]!all_groups[#All], 2, 0)</f>
        <v>476549567</v>
      </c>
      <c r="N1251" s="6" t="s">
        <v>63</v>
      </c>
      <c r="O1251" s="6" t="s">
        <v>62</v>
      </c>
      <c r="P1251" s="6" t="s">
        <v>69</v>
      </c>
      <c r="Q1251" s="7"/>
      <c r="R1251" s="9" t="s">
        <v>10607</v>
      </c>
      <c r="S1251" s="9" t="s">
        <v>10604</v>
      </c>
      <c r="T1251" s="9" t="s">
        <v>8959</v>
      </c>
      <c r="U1251" s="9" t="s">
        <v>8521</v>
      </c>
      <c r="V1251" s="9" t="s">
        <v>8501</v>
      </c>
      <c r="W1251" s="4"/>
      <c r="AI1251" s="4"/>
      <c r="AJ1251" s="4"/>
      <c r="AK1251" s="4"/>
    </row>
    <row r="1252" spans="1:37" x14ac:dyDescent="0.2">
      <c r="A1252" s="6" t="s">
        <v>3462</v>
      </c>
      <c r="B1252" s="7" t="str">
        <f>VLOOKUP(Table36[[#This Row],[Full Name]], [1]!all_people5[#Data], 53, 0)</f>
        <v>Robbins-cubas</v>
      </c>
      <c r="C1252" s="8" t="s">
        <v>3463</v>
      </c>
      <c r="D1252" s="8" t="s">
        <v>3464</v>
      </c>
      <c r="E1252" s="8" t="s">
        <v>434</v>
      </c>
      <c r="F1252" s="8" t="s">
        <v>408</v>
      </c>
      <c r="G1252" s="8" t="s">
        <v>526</v>
      </c>
      <c r="H1252" s="8" t="s">
        <v>10601</v>
      </c>
      <c r="I1252" s="7" t="str">
        <f>VLOOKUP(Table36[[#This Row],[Reports to Person]], [1]!all_people[#All], 2, 0)</f>
        <v>476545011</v>
      </c>
      <c r="J1252" s="8" t="s">
        <v>10602</v>
      </c>
      <c r="K1252" s="8" t="str">
        <f>VLOOKUP(Table36[[#This Row],[Works for Corrected Majority]],[1]!Table1[#Data],2,0)</f>
        <v>476549567</v>
      </c>
      <c r="L1252" s="8" t="s">
        <v>10602</v>
      </c>
      <c r="M1252" s="7" t="str">
        <f>VLOOKUP(Table36[[#This Row],[Works for Group -OLD]], [1]!all_groups[#All], 2, 0)</f>
        <v>476549567</v>
      </c>
      <c r="N1252" s="6" t="s">
        <v>63</v>
      </c>
      <c r="O1252" s="6" t="s">
        <v>62</v>
      </c>
      <c r="P1252" s="6" t="s">
        <v>69</v>
      </c>
      <c r="Q1252" s="7"/>
      <c r="R1252" s="9" t="s">
        <v>10608</v>
      </c>
      <c r="S1252" s="9" t="s">
        <v>10604</v>
      </c>
      <c r="T1252" s="9" t="s">
        <v>8959</v>
      </c>
      <c r="U1252" s="9" t="s">
        <v>8515</v>
      </c>
      <c r="V1252" s="9" t="s">
        <v>8501</v>
      </c>
      <c r="W1252" s="4"/>
      <c r="AI1252" s="4"/>
      <c r="AJ1252" s="4"/>
      <c r="AK1252" s="4"/>
    </row>
    <row r="1253" spans="1:37" x14ac:dyDescent="0.2">
      <c r="A1253" s="6" t="s">
        <v>7591</v>
      </c>
      <c r="B1253" s="7" t="str">
        <f>VLOOKUP(Table36[[#This Row],[Full Name]], [1]!all_people5[#Data], 53, 0)</f>
        <v>Leung</v>
      </c>
      <c r="C1253" s="8" t="s">
        <v>7592</v>
      </c>
      <c r="D1253" s="8" t="s">
        <v>7593</v>
      </c>
      <c r="E1253" s="8" t="s">
        <v>426</v>
      </c>
      <c r="F1253" s="8" t="s">
        <v>408</v>
      </c>
      <c r="G1253" s="8" t="s">
        <v>526</v>
      </c>
      <c r="H1253" s="8" t="s">
        <v>10601</v>
      </c>
      <c r="I1253" s="7" t="str">
        <f>VLOOKUP(Table36[[#This Row],[Reports to Person]], [1]!all_people[#All], 2, 0)</f>
        <v>476545011</v>
      </c>
      <c r="J1253" s="8" t="s">
        <v>10602</v>
      </c>
      <c r="K1253" s="8" t="str">
        <f>VLOOKUP(Table36[[#This Row],[Works for Corrected Majority]],[1]!Table1[#Data],2,0)</f>
        <v>476549567</v>
      </c>
      <c r="L1253" s="8" t="s">
        <v>10602</v>
      </c>
      <c r="M1253" s="7" t="str">
        <f>VLOOKUP(Table36[[#This Row],[Works for Group -OLD]], [1]!all_groups[#All], 2, 0)</f>
        <v>476549567</v>
      </c>
      <c r="N1253" s="6" t="s">
        <v>63</v>
      </c>
      <c r="O1253" s="6" t="s">
        <v>62</v>
      </c>
      <c r="P1253" s="6" t="s">
        <v>69</v>
      </c>
      <c r="Q1253" s="7"/>
      <c r="R1253" s="9" t="s">
        <v>10609</v>
      </c>
      <c r="S1253" s="9" t="s">
        <v>10604</v>
      </c>
      <c r="T1253" s="9" t="s">
        <v>8959</v>
      </c>
      <c r="U1253" s="9" t="s">
        <v>8549</v>
      </c>
      <c r="V1253" s="9" t="s">
        <v>8501</v>
      </c>
      <c r="W1253" s="4"/>
      <c r="AI1253" s="4"/>
      <c r="AJ1253" s="4"/>
      <c r="AK1253"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531"/>
  <sheetViews>
    <sheetView topLeftCell="A1496" workbookViewId="0">
      <selection activeCell="A2" sqref="A2:A1531"/>
    </sheetView>
  </sheetViews>
  <sheetFormatPr baseColWidth="10" defaultRowHeight="15" x14ac:dyDescent="0.2"/>
  <cols>
    <col min="1" max="1" width="24.1640625" bestFit="1" customWidth="1"/>
    <col min="2" max="3" width="24.1640625" customWidth="1"/>
    <col min="4" max="4" width="12" customWidth="1"/>
    <col min="5" max="5" width="11.83203125" customWidth="1"/>
    <col min="6" max="6" width="15.5" customWidth="1"/>
    <col min="8" max="8" width="17.5" customWidth="1"/>
    <col min="10" max="10" width="21" customWidth="1"/>
    <col min="11" max="11" width="16.83203125" customWidth="1"/>
    <col min="12" max="12" width="21.6640625" customWidth="1"/>
    <col min="13" max="13" width="26.6640625" customWidth="1"/>
    <col min="14" max="14" width="17.1640625" customWidth="1"/>
    <col min="15" max="15" width="216.5" bestFit="1" customWidth="1"/>
    <col min="16" max="16" width="18.6640625" customWidth="1"/>
    <col min="17" max="17" width="13" customWidth="1"/>
    <col min="20" max="20" width="13.33203125" customWidth="1"/>
    <col min="24" max="24" width="21.83203125" customWidth="1"/>
    <col min="25" max="25" width="32.1640625" customWidth="1"/>
    <col min="26" max="26" width="15.83203125" customWidth="1"/>
    <col min="27" max="27" width="19.33203125" customWidth="1"/>
    <col min="28" max="28" width="29.5" customWidth="1"/>
    <col min="29" max="29" width="23" customWidth="1"/>
    <col min="30" max="30" width="33.33203125" customWidth="1"/>
    <col min="31" max="31" width="17" customWidth="1"/>
    <col min="34" max="34" width="17.83203125" customWidth="1"/>
    <col min="37" max="37" width="17.5" customWidth="1"/>
    <col min="38" max="38" width="14.83203125" customWidth="1"/>
    <col min="39" max="39" width="22.33203125" customWidth="1"/>
    <col min="40" max="40" width="19.33203125" customWidth="1"/>
    <col min="41" max="41" width="25" customWidth="1"/>
    <col min="42" max="42" width="16" customWidth="1"/>
    <col min="43" max="43" width="11.6640625" customWidth="1"/>
    <col min="44" max="45" width="32.83203125" customWidth="1"/>
    <col min="46" max="46" width="24" customWidth="1"/>
    <col min="47" max="47" width="24.33203125" customWidth="1"/>
    <col min="48" max="48" width="33.83203125" customWidth="1"/>
    <col min="49" max="49" width="25" customWidth="1"/>
    <col min="50" max="50" width="18" customWidth="1"/>
    <col min="51" max="51" width="34.33203125" customWidth="1"/>
    <col min="52" max="52" width="23" customWidth="1"/>
    <col min="54" max="54" width="11.6640625" customWidth="1"/>
    <col min="55" max="55" width="11.33203125" customWidth="1"/>
    <col min="57" max="57" width="15.83203125" customWidth="1"/>
    <col min="59" max="59" width="19.5" customWidth="1"/>
    <col min="60" max="60" width="14.6640625" customWidth="1"/>
    <col min="61" max="61" width="14" customWidth="1"/>
  </cols>
  <sheetData>
    <row r="1" spans="1:61" x14ac:dyDescent="0.2">
      <c r="A1" t="s">
        <v>49</v>
      </c>
      <c r="B1" t="s">
        <v>10615</v>
      </c>
      <c r="C1" t="s">
        <v>10614</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50</v>
      </c>
      <c r="BB1" t="s">
        <v>51</v>
      </c>
      <c r="BC1" t="s">
        <v>52</v>
      </c>
      <c r="BD1" t="s">
        <v>53</v>
      </c>
      <c r="BE1" t="s">
        <v>54</v>
      </c>
      <c r="BF1" t="s">
        <v>55</v>
      </c>
      <c r="BG1" t="s">
        <v>56</v>
      </c>
      <c r="BH1" t="s">
        <v>57</v>
      </c>
      <c r="BI1" t="s">
        <v>58</v>
      </c>
    </row>
    <row r="2" spans="1:61" s="20" customFormat="1" x14ac:dyDescent="0.2">
      <c r="A2" t="s">
        <v>533</v>
      </c>
      <c r="B2" t="str">
        <f>VLOOKUP(Table1[[#This Row],[Full Name]],payroll_active[],1,0)</f>
        <v>Aaron Q Miner</v>
      </c>
      <c r="C2" t="str">
        <f>VLOOKUP(Table1[[#This Row],[Full Name]],Table36[],1,0)</f>
        <v>Aaron Q Miner</v>
      </c>
      <c r="D2" s="1">
        <v>43495.48846064815</v>
      </c>
      <c r="E2" t="s">
        <v>59</v>
      </c>
      <c r="F2" t="s">
        <v>532</v>
      </c>
      <c r="G2"/>
      <c r="H2"/>
      <c r="I2"/>
      <c r="J2"/>
      <c r="K2"/>
      <c r="L2"/>
      <c r="M2"/>
      <c r="N2" t="s">
        <v>524</v>
      </c>
      <c r="O2" t="s">
        <v>525</v>
      </c>
      <c r="P2" t="s">
        <v>526</v>
      </c>
      <c r="Q2"/>
      <c r="R2"/>
      <c r="S2"/>
      <c r="T2"/>
      <c r="U2"/>
      <c r="V2"/>
      <c r="W2"/>
      <c r="X2"/>
      <c r="Y2"/>
      <c r="Z2"/>
      <c r="AA2"/>
      <c r="AB2"/>
      <c r="AC2"/>
      <c r="AD2"/>
      <c r="AE2"/>
      <c r="AF2"/>
      <c r="AG2"/>
      <c r="AH2"/>
      <c r="AI2"/>
      <c r="AJ2" t="s">
        <v>62</v>
      </c>
      <c r="AK2" t="s">
        <v>63</v>
      </c>
      <c r="AL2"/>
      <c r="AM2"/>
      <c r="AN2" t="s">
        <v>408</v>
      </c>
      <c r="AO2"/>
      <c r="AP2"/>
      <c r="AQ2"/>
      <c r="AR2"/>
      <c r="AS2"/>
      <c r="AT2"/>
      <c r="AU2"/>
      <c r="AV2"/>
      <c r="AW2"/>
      <c r="AX2"/>
      <c r="AY2"/>
      <c r="AZ2"/>
      <c r="BA2" t="s">
        <v>534</v>
      </c>
      <c r="BB2" t="s">
        <v>535</v>
      </c>
      <c r="BC2" t="s">
        <v>536</v>
      </c>
      <c r="BD2"/>
      <c r="BE2" t="s">
        <v>69</v>
      </c>
      <c r="BF2"/>
      <c r="BG2"/>
      <c r="BH2" t="s">
        <v>537</v>
      </c>
      <c r="BI2"/>
    </row>
    <row r="3" spans="1:61" s="20" customFormat="1" x14ac:dyDescent="0.2">
      <c r="A3" t="s">
        <v>336</v>
      </c>
      <c r="B3" t="str">
        <f>VLOOKUP(Table1[[#This Row],[Full Name]],payroll_active[],1,0)</f>
        <v>Aaron T Bentley</v>
      </c>
      <c r="C3" t="str">
        <f>VLOOKUP(Table1[[#This Row],[Full Name]],Table36[],1,0)</f>
        <v>Aaron T Bentley</v>
      </c>
      <c r="D3" s="1">
        <v>43495.488483796304</v>
      </c>
      <c r="E3" t="s">
        <v>59</v>
      </c>
      <c r="F3" t="s">
        <v>335</v>
      </c>
      <c r="G3"/>
      <c r="H3"/>
      <c r="I3"/>
      <c r="J3"/>
      <c r="K3"/>
      <c r="L3"/>
      <c r="M3"/>
      <c r="N3"/>
      <c r="O3" t="s">
        <v>284</v>
      </c>
      <c r="P3"/>
      <c r="Q3"/>
      <c r="R3"/>
      <c r="S3"/>
      <c r="T3"/>
      <c r="U3"/>
      <c r="V3"/>
      <c r="W3"/>
      <c r="X3"/>
      <c r="Y3"/>
      <c r="Z3"/>
      <c r="AA3"/>
      <c r="AB3"/>
      <c r="AC3"/>
      <c r="AD3"/>
      <c r="AE3"/>
      <c r="AF3"/>
      <c r="AG3"/>
      <c r="AH3"/>
      <c r="AI3"/>
      <c r="AJ3" t="s">
        <v>62</v>
      </c>
      <c r="AK3" t="s">
        <v>63</v>
      </c>
      <c r="AL3"/>
      <c r="AM3"/>
      <c r="AN3" t="s">
        <v>64</v>
      </c>
      <c r="AO3"/>
      <c r="AP3"/>
      <c r="AQ3"/>
      <c r="AR3"/>
      <c r="AS3"/>
      <c r="AT3"/>
      <c r="AU3"/>
      <c r="AV3"/>
      <c r="AW3"/>
      <c r="AX3"/>
      <c r="AY3"/>
      <c r="AZ3"/>
      <c r="BA3" t="s">
        <v>337</v>
      </c>
      <c r="BB3" t="s">
        <v>338</v>
      </c>
      <c r="BC3" t="s">
        <v>288</v>
      </c>
      <c r="BD3"/>
      <c r="BE3" t="s">
        <v>69</v>
      </c>
      <c r="BF3"/>
      <c r="BG3"/>
      <c r="BH3" t="s">
        <v>339</v>
      </c>
      <c r="BI3"/>
    </row>
    <row r="4" spans="1:61" s="20" customFormat="1" x14ac:dyDescent="0.2">
      <c r="A4" t="s">
        <v>3899</v>
      </c>
      <c r="B4" t="str">
        <f>VLOOKUP(Table1[[#This Row],[Full Name]],payroll_active[],1,0)</f>
        <v>Ada B Cruz</v>
      </c>
      <c r="C4" t="str">
        <f>VLOOKUP(Table1[[#This Row],[Full Name]],Table36[],1,0)</f>
        <v>Ada B Cruz</v>
      </c>
      <c r="D4" s="1">
        <v>42788.818449074082</v>
      </c>
      <c r="E4" t="s">
        <v>1195</v>
      </c>
      <c r="F4" t="s">
        <v>3898</v>
      </c>
      <c r="G4"/>
      <c r="H4"/>
      <c r="I4"/>
      <c r="J4"/>
      <c r="K4"/>
      <c r="L4"/>
      <c r="M4"/>
      <c r="N4" t="s">
        <v>524</v>
      </c>
      <c r="O4" t="s">
        <v>525</v>
      </c>
      <c r="P4" t="s">
        <v>526</v>
      </c>
      <c r="Q4"/>
      <c r="R4"/>
      <c r="S4"/>
      <c r="T4"/>
      <c r="U4"/>
      <c r="V4"/>
      <c r="W4"/>
      <c r="X4"/>
      <c r="Y4"/>
      <c r="Z4"/>
      <c r="AA4"/>
      <c r="AB4"/>
      <c r="AC4"/>
      <c r="AD4"/>
      <c r="AE4"/>
      <c r="AF4"/>
      <c r="AG4"/>
      <c r="AH4"/>
      <c r="AI4"/>
      <c r="AJ4" t="s">
        <v>62</v>
      </c>
      <c r="AK4" t="s">
        <v>63</v>
      </c>
      <c r="AL4"/>
      <c r="AM4"/>
      <c r="AN4" t="s">
        <v>408</v>
      </c>
      <c r="AO4" t="s">
        <v>526</v>
      </c>
      <c r="AP4"/>
      <c r="AQ4"/>
      <c r="AR4"/>
      <c r="AS4"/>
      <c r="AT4"/>
      <c r="AU4"/>
      <c r="AV4"/>
      <c r="AW4"/>
      <c r="AX4"/>
      <c r="AY4"/>
      <c r="AZ4"/>
      <c r="BA4" t="s">
        <v>3900</v>
      </c>
      <c r="BB4" t="s">
        <v>3649</v>
      </c>
      <c r="BC4" t="s">
        <v>3901</v>
      </c>
      <c r="BD4"/>
      <c r="BE4" t="s">
        <v>69</v>
      </c>
      <c r="BF4"/>
      <c r="BG4"/>
      <c r="BH4" t="s">
        <v>3902</v>
      </c>
      <c r="BI4"/>
    </row>
    <row r="5" spans="1:61" s="20" customFormat="1" x14ac:dyDescent="0.2">
      <c r="A5" t="s">
        <v>7253</v>
      </c>
      <c r="B5" t="str">
        <f>VLOOKUP(Table1[[#This Row],[Full Name]],payroll_active[],1,0)</f>
        <v>Adam C Naumovitz</v>
      </c>
      <c r="C5" t="str">
        <f>VLOOKUP(Table1[[#This Row],[Full Name]],Table36[],1,0)</f>
        <v>Adam C Naumovitz</v>
      </c>
      <c r="D5" s="1">
        <v>42618.939872685187</v>
      </c>
      <c r="E5" t="s">
        <v>1195</v>
      </c>
      <c r="F5" t="s">
        <v>7252</v>
      </c>
      <c r="G5"/>
      <c r="H5"/>
      <c r="I5"/>
      <c r="J5"/>
      <c r="K5"/>
      <c r="L5"/>
      <c r="M5"/>
      <c r="N5"/>
      <c r="O5" t="s">
        <v>391</v>
      </c>
      <c r="P5"/>
      <c r="Q5"/>
      <c r="R5"/>
      <c r="S5"/>
      <c r="T5"/>
      <c r="U5"/>
      <c r="V5"/>
      <c r="W5"/>
      <c r="X5"/>
      <c r="Y5"/>
      <c r="Z5"/>
      <c r="AA5"/>
      <c r="AB5"/>
      <c r="AC5"/>
      <c r="AD5"/>
      <c r="AE5"/>
      <c r="AF5"/>
      <c r="AG5"/>
      <c r="AH5"/>
      <c r="AI5"/>
      <c r="AJ5" t="s">
        <v>62</v>
      </c>
      <c r="AK5" t="s">
        <v>63</v>
      </c>
      <c r="AL5"/>
      <c r="AM5"/>
      <c r="AN5" t="s">
        <v>64</v>
      </c>
      <c r="AO5"/>
      <c r="AP5"/>
      <c r="AQ5"/>
      <c r="AR5"/>
      <c r="AS5"/>
      <c r="AT5"/>
      <c r="AU5"/>
      <c r="AV5"/>
      <c r="AW5"/>
      <c r="AX5"/>
      <c r="AY5"/>
      <c r="AZ5"/>
      <c r="BA5" t="s">
        <v>7254</v>
      </c>
      <c r="BB5" t="s">
        <v>7255</v>
      </c>
      <c r="BC5" t="s">
        <v>916</v>
      </c>
      <c r="BD5"/>
      <c r="BE5" t="s">
        <v>69</v>
      </c>
      <c r="BF5"/>
      <c r="BG5"/>
      <c r="BH5" t="s">
        <v>7256</v>
      </c>
      <c r="BI5"/>
    </row>
    <row r="6" spans="1:61" s="20" customFormat="1" x14ac:dyDescent="0.2">
      <c r="A6" t="s">
        <v>4512</v>
      </c>
      <c r="B6" t="str">
        <f>VLOOKUP(Table1[[#This Row],[Full Name]],payroll_active[],1,0)</f>
        <v>Adam D Kramer</v>
      </c>
      <c r="C6" t="str">
        <f>VLOOKUP(Table1[[#This Row],[Full Name]],Table36[],1,0)</f>
        <v>Adam D Kramer</v>
      </c>
      <c r="D6" s="1">
        <v>42618.942627314813</v>
      </c>
      <c r="E6" t="s">
        <v>1195</v>
      </c>
      <c r="F6" t="s">
        <v>4511</v>
      </c>
      <c r="G6"/>
      <c r="H6"/>
      <c r="I6"/>
      <c r="J6"/>
      <c r="K6"/>
      <c r="L6"/>
      <c r="M6"/>
      <c r="N6" t="s">
        <v>1374</v>
      </c>
      <c r="O6" t="s">
        <v>1375</v>
      </c>
      <c r="P6" t="s">
        <v>407</v>
      </c>
      <c r="Q6"/>
      <c r="R6"/>
      <c r="S6"/>
      <c r="T6"/>
      <c r="U6"/>
      <c r="V6"/>
      <c r="W6"/>
      <c r="X6" t="s">
        <v>4473</v>
      </c>
      <c r="Y6"/>
      <c r="Z6"/>
      <c r="AA6"/>
      <c r="AB6"/>
      <c r="AC6"/>
      <c r="AD6"/>
      <c r="AE6"/>
      <c r="AF6"/>
      <c r="AG6"/>
      <c r="AH6"/>
      <c r="AI6"/>
      <c r="AJ6" t="s">
        <v>62</v>
      </c>
      <c r="AK6" t="s">
        <v>63</v>
      </c>
      <c r="AL6"/>
      <c r="AM6"/>
      <c r="AN6" t="s">
        <v>408</v>
      </c>
      <c r="AO6" t="s">
        <v>407</v>
      </c>
      <c r="AP6"/>
      <c r="AQ6"/>
      <c r="AR6"/>
      <c r="AS6"/>
      <c r="AT6"/>
      <c r="AU6"/>
      <c r="AV6"/>
      <c r="AW6"/>
      <c r="AX6"/>
      <c r="AY6"/>
      <c r="AZ6"/>
      <c r="BA6" t="s">
        <v>4513</v>
      </c>
      <c r="BB6" t="s">
        <v>4514</v>
      </c>
      <c r="BC6" t="s">
        <v>856</v>
      </c>
      <c r="BD6"/>
      <c r="BE6" t="s">
        <v>69</v>
      </c>
      <c r="BF6"/>
      <c r="BG6"/>
      <c r="BH6" t="s">
        <v>4515</v>
      </c>
      <c r="BI6"/>
    </row>
    <row r="7" spans="1:61" s="20" customFormat="1" x14ac:dyDescent="0.2">
      <c r="A7" t="s">
        <v>4635</v>
      </c>
      <c r="B7" t="str">
        <f>VLOOKUP(Table1[[#This Row],[Full Name]],payroll_active[],1,0)</f>
        <v>Adam J Barth</v>
      </c>
      <c r="C7" t="str">
        <f>VLOOKUP(Table1[[#This Row],[Full Name]],Table36[],1,0)</f>
        <v>Adam J Barth</v>
      </c>
      <c r="D7" s="1">
        <v>42618.942488425928</v>
      </c>
      <c r="E7" t="s">
        <v>1195</v>
      </c>
      <c r="F7" t="s">
        <v>4634</v>
      </c>
      <c r="G7"/>
      <c r="H7"/>
      <c r="I7"/>
      <c r="J7"/>
      <c r="K7"/>
      <c r="L7"/>
      <c r="M7"/>
      <c r="N7" t="s">
        <v>1292</v>
      </c>
      <c r="O7" t="s">
        <v>1293</v>
      </c>
      <c r="P7" t="s">
        <v>407</v>
      </c>
      <c r="Q7"/>
      <c r="R7"/>
      <c r="S7"/>
      <c r="T7"/>
      <c r="U7"/>
      <c r="V7"/>
      <c r="W7"/>
      <c r="X7"/>
      <c r="Y7"/>
      <c r="Z7"/>
      <c r="AA7"/>
      <c r="AB7"/>
      <c r="AC7"/>
      <c r="AD7"/>
      <c r="AE7"/>
      <c r="AF7"/>
      <c r="AG7"/>
      <c r="AH7"/>
      <c r="AI7"/>
      <c r="AJ7" t="s">
        <v>62</v>
      </c>
      <c r="AK7" t="s">
        <v>63</v>
      </c>
      <c r="AL7"/>
      <c r="AM7"/>
      <c r="AN7" t="s">
        <v>408</v>
      </c>
      <c r="AO7" t="s">
        <v>407</v>
      </c>
      <c r="AP7"/>
      <c r="AQ7"/>
      <c r="AR7"/>
      <c r="AS7"/>
      <c r="AT7"/>
      <c r="AU7"/>
      <c r="AV7"/>
      <c r="AW7"/>
      <c r="AX7"/>
      <c r="AY7"/>
      <c r="AZ7"/>
      <c r="BA7" t="s">
        <v>4636</v>
      </c>
      <c r="BB7" t="s">
        <v>4637</v>
      </c>
      <c r="BC7" t="s">
        <v>2410</v>
      </c>
      <c r="BD7"/>
      <c r="BE7" t="s">
        <v>69</v>
      </c>
      <c r="BF7"/>
      <c r="BG7"/>
      <c r="BH7" t="s">
        <v>4638</v>
      </c>
      <c r="BI7"/>
    </row>
    <row r="8" spans="1:61" s="20" customFormat="1" x14ac:dyDescent="0.2">
      <c r="A8" t="s">
        <v>5944</v>
      </c>
      <c r="B8" t="str">
        <f>VLOOKUP(Table1[[#This Row],[Full Name]],payroll_active[],1,0)</f>
        <v>Adam S Denenberg</v>
      </c>
      <c r="C8" t="str">
        <f>VLOOKUP(Table1[[#This Row],[Full Name]],Table36[],1,0)</f>
        <v>Adam S Denenberg</v>
      </c>
      <c r="D8" s="1">
        <v>42618.941157407397</v>
      </c>
      <c r="E8" t="s">
        <v>1195</v>
      </c>
      <c r="F8" t="s">
        <v>5943</v>
      </c>
      <c r="G8"/>
      <c r="H8"/>
      <c r="I8"/>
      <c r="J8"/>
      <c r="K8"/>
      <c r="L8"/>
      <c r="M8"/>
      <c r="N8"/>
      <c r="O8" t="s">
        <v>1444</v>
      </c>
      <c r="P8"/>
      <c r="Q8"/>
      <c r="R8"/>
      <c r="S8"/>
      <c r="T8"/>
      <c r="U8"/>
      <c r="V8"/>
      <c r="W8"/>
      <c r="X8"/>
      <c r="Y8"/>
      <c r="Z8"/>
      <c r="AA8"/>
      <c r="AB8"/>
      <c r="AC8"/>
      <c r="AD8"/>
      <c r="AE8"/>
      <c r="AF8"/>
      <c r="AG8"/>
      <c r="AH8"/>
      <c r="AI8"/>
      <c r="AJ8" t="s">
        <v>62</v>
      </c>
      <c r="AK8" t="s">
        <v>63</v>
      </c>
      <c r="AL8"/>
      <c r="AM8"/>
      <c r="AN8" t="s">
        <v>64</v>
      </c>
      <c r="AO8"/>
      <c r="AP8"/>
      <c r="AQ8"/>
      <c r="AR8"/>
      <c r="AS8"/>
      <c r="AT8"/>
      <c r="AU8"/>
      <c r="AV8"/>
      <c r="AW8"/>
      <c r="AX8"/>
      <c r="AY8"/>
      <c r="AZ8"/>
      <c r="BA8" t="s">
        <v>2734</v>
      </c>
      <c r="BB8" t="s">
        <v>5945</v>
      </c>
      <c r="BC8" t="s">
        <v>5745</v>
      </c>
      <c r="BD8"/>
      <c r="BE8" t="s">
        <v>69</v>
      </c>
      <c r="BF8"/>
      <c r="BG8"/>
      <c r="BH8" t="s">
        <v>5946</v>
      </c>
      <c r="BI8"/>
    </row>
    <row r="9" spans="1:61" s="20" customFormat="1" x14ac:dyDescent="0.2">
      <c r="A9" t="s">
        <v>2733</v>
      </c>
      <c r="B9" t="str">
        <f>VLOOKUP(Table1[[#This Row],[Full Name]],payroll_active[],1,0)</f>
        <v>Adam S Fogel</v>
      </c>
      <c r="C9" t="str">
        <f>VLOOKUP(Table1[[#This Row],[Full Name]],Table36[],1,0)</f>
        <v>Adam S Fogel</v>
      </c>
      <c r="D9" s="1">
        <v>42832.568622685183</v>
      </c>
      <c r="E9" t="s">
        <v>59</v>
      </c>
      <c r="F9" t="s">
        <v>2731</v>
      </c>
      <c r="G9"/>
      <c r="H9"/>
      <c r="I9"/>
      <c r="J9"/>
      <c r="K9"/>
      <c r="L9"/>
      <c r="M9"/>
      <c r="N9" t="s">
        <v>1923</v>
      </c>
      <c r="O9" t="s">
        <v>1924</v>
      </c>
      <c r="P9" t="s">
        <v>526</v>
      </c>
      <c r="Q9"/>
      <c r="R9"/>
      <c r="S9"/>
      <c r="T9"/>
      <c r="U9"/>
      <c r="V9" t="s">
        <v>2732</v>
      </c>
      <c r="W9"/>
      <c r="X9"/>
      <c r="Y9"/>
      <c r="Z9"/>
      <c r="AA9"/>
      <c r="AB9"/>
      <c r="AC9"/>
      <c r="AD9"/>
      <c r="AE9"/>
      <c r="AF9"/>
      <c r="AG9"/>
      <c r="AH9"/>
      <c r="AI9"/>
      <c r="AJ9" t="s">
        <v>62</v>
      </c>
      <c r="AK9" t="s">
        <v>63</v>
      </c>
      <c r="AL9"/>
      <c r="AM9"/>
      <c r="AN9" t="s">
        <v>408</v>
      </c>
      <c r="AO9" t="s">
        <v>526</v>
      </c>
      <c r="AP9"/>
      <c r="AQ9"/>
      <c r="AR9"/>
      <c r="AS9"/>
      <c r="AT9"/>
      <c r="AU9"/>
      <c r="AV9"/>
      <c r="AW9"/>
      <c r="AX9"/>
      <c r="AY9"/>
      <c r="AZ9"/>
      <c r="BA9" t="s">
        <v>2734</v>
      </c>
      <c r="BB9" t="s">
        <v>2735</v>
      </c>
      <c r="BC9" t="s">
        <v>426</v>
      </c>
      <c r="BD9"/>
      <c r="BE9" t="s">
        <v>69</v>
      </c>
      <c r="BF9"/>
      <c r="BG9"/>
      <c r="BH9" t="s">
        <v>2736</v>
      </c>
      <c r="BI9"/>
    </row>
    <row r="10" spans="1:61" s="20" customFormat="1" x14ac:dyDescent="0.2">
      <c r="A10" t="s">
        <v>2260</v>
      </c>
      <c r="B10" t="str">
        <f>VLOOKUP(Table1[[#This Row],[Full Name]],payroll_active[],1,0)</f>
        <v>Adeline C Rudolph</v>
      </c>
      <c r="C10" t="str">
        <f>VLOOKUP(Table1[[#This Row],[Full Name]],Table36[],1,0)</f>
        <v>Adeline C Rudolph</v>
      </c>
      <c r="D10" s="1">
        <v>42990.605740740742</v>
      </c>
      <c r="E10" t="s">
        <v>59</v>
      </c>
      <c r="F10" t="s">
        <v>2258</v>
      </c>
      <c r="G10"/>
      <c r="H10"/>
      <c r="I10"/>
      <c r="J10"/>
      <c r="K10"/>
      <c r="L10"/>
      <c r="M10" t="s">
        <v>2259</v>
      </c>
      <c r="N10" t="s">
        <v>1692</v>
      </c>
      <c r="O10" t="s">
        <v>1693</v>
      </c>
      <c r="P10" t="s">
        <v>526</v>
      </c>
      <c r="Q10"/>
      <c r="R10"/>
      <c r="S10"/>
      <c r="T10"/>
      <c r="U10"/>
      <c r="V10"/>
      <c r="W10"/>
      <c r="X10"/>
      <c r="Y10"/>
      <c r="Z10"/>
      <c r="AA10"/>
      <c r="AB10"/>
      <c r="AC10"/>
      <c r="AD10"/>
      <c r="AE10"/>
      <c r="AF10"/>
      <c r="AG10"/>
      <c r="AH10"/>
      <c r="AI10"/>
      <c r="AJ10" t="s">
        <v>62</v>
      </c>
      <c r="AK10" t="s">
        <v>63</v>
      </c>
      <c r="AL10"/>
      <c r="AM10"/>
      <c r="AN10" t="s">
        <v>408</v>
      </c>
      <c r="AO10" t="s">
        <v>526</v>
      </c>
      <c r="AP10"/>
      <c r="AQ10"/>
      <c r="AR10"/>
      <c r="AS10"/>
      <c r="AT10"/>
      <c r="AU10"/>
      <c r="AV10"/>
      <c r="AW10"/>
      <c r="AX10"/>
      <c r="AY10"/>
      <c r="AZ10"/>
      <c r="BA10" t="s">
        <v>2261</v>
      </c>
      <c r="BB10" t="s">
        <v>1603</v>
      </c>
      <c r="BC10" t="s">
        <v>477</v>
      </c>
      <c r="BD10"/>
      <c r="BE10" t="s">
        <v>69</v>
      </c>
      <c r="BF10"/>
      <c r="BG10"/>
      <c r="BH10" t="s">
        <v>2262</v>
      </c>
      <c r="BI10"/>
    </row>
    <row r="11" spans="1:61" s="20" customFormat="1" x14ac:dyDescent="0.2">
      <c r="A11" t="s">
        <v>2722</v>
      </c>
      <c r="B11" t="str">
        <f>VLOOKUP(Table1[[#This Row],[Full Name]],payroll_active[],1,0)</f>
        <v>Aidan P Hughes</v>
      </c>
      <c r="C11" t="str">
        <f>VLOOKUP(Table1[[#This Row],[Full Name]],Table36[],1,0)</f>
        <v>Aidan P Hughes</v>
      </c>
      <c r="D11" s="1">
        <v>42895.599351851852</v>
      </c>
      <c r="E11" t="s">
        <v>59</v>
      </c>
      <c r="F11" t="s">
        <v>2721</v>
      </c>
      <c r="G11"/>
      <c r="H11"/>
      <c r="I11"/>
      <c r="J11"/>
      <c r="K11"/>
      <c r="L11"/>
      <c r="M11"/>
      <c r="N11" t="s">
        <v>524</v>
      </c>
      <c r="O11" t="s">
        <v>525</v>
      </c>
      <c r="P11" t="s">
        <v>526</v>
      </c>
      <c r="Q11"/>
      <c r="R11"/>
      <c r="S11"/>
      <c r="T11"/>
      <c r="U11"/>
      <c r="V11"/>
      <c r="W11"/>
      <c r="X11"/>
      <c r="Y11"/>
      <c r="Z11"/>
      <c r="AA11"/>
      <c r="AB11"/>
      <c r="AC11"/>
      <c r="AD11"/>
      <c r="AE11"/>
      <c r="AF11"/>
      <c r="AG11"/>
      <c r="AH11"/>
      <c r="AI11"/>
      <c r="AJ11" t="s">
        <v>62</v>
      </c>
      <c r="AK11" t="s">
        <v>63</v>
      </c>
      <c r="AL11"/>
      <c r="AM11"/>
      <c r="AN11" t="s">
        <v>408</v>
      </c>
      <c r="AO11" t="s">
        <v>526</v>
      </c>
      <c r="AP11"/>
      <c r="AQ11"/>
      <c r="AR11"/>
      <c r="AS11"/>
      <c r="AT11"/>
      <c r="AU11"/>
      <c r="AV11"/>
      <c r="AW11"/>
      <c r="AX11"/>
      <c r="AY11"/>
      <c r="AZ11"/>
      <c r="BA11" t="s">
        <v>2723</v>
      </c>
      <c r="BB11" t="s">
        <v>2724</v>
      </c>
      <c r="BC11" t="s">
        <v>536</v>
      </c>
      <c r="BD11"/>
      <c r="BE11" t="s">
        <v>69</v>
      </c>
      <c r="BF11"/>
      <c r="BG11"/>
      <c r="BH11" t="s">
        <v>2725</v>
      </c>
      <c r="BI11"/>
    </row>
    <row r="12" spans="1:61" s="20" customFormat="1" x14ac:dyDescent="0.2">
      <c r="A12" s="20" t="s">
        <v>6632</v>
      </c>
      <c r="B12" s="20" t="e">
        <f>VLOOKUP(Table1[[#This Row],[Full Name]],payroll_active[],1,0)</f>
        <v>#N/A</v>
      </c>
      <c r="C12" s="20" t="str">
        <f>VLOOKUP(Table1[[#This Row],[Full Name]],Table36[],1,0)</f>
        <v>Alec D Lewis</v>
      </c>
      <c r="D12" s="21">
        <v>42618.940405092602</v>
      </c>
      <c r="E12" s="20" t="s">
        <v>1195</v>
      </c>
      <c r="F12" s="20" t="s">
        <v>6631</v>
      </c>
      <c r="O12" s="20" t="s">
        <v>1756</v>
      </c>
      <c r="AJ12" s="20" t="s">
        <v>62</v>
      </c>
      <c r="AK12" s="20" t="s">
        <v>63</v>
      </c>
      <c r="AN12" s="20" t="s">
        <v>64</v>
      </c>
      <c r="BA12" s="20" t="s">
        <v>6633</v>
      </c>
      <c r="BB12" s="20" t="s">
        <v>1187</v>
      </c>
      <c r="BC12" s="20" t="s">
        <v>440</v>
      </c>
      <c r="BE12" s="20" t="s">
        <v>69</v>
      </c>
      <c r="BH12" s="20" t="s">
        <v>6634</v>
      </c>
    </row>
    <row r="13" spans="1:61" x14ac:dyDescent="0.2">
      <c r="A13" s="20" t="s">
        <v>6145</v>
      </c>
      <c r="B13" s="20" t="e">
        <f>VLOOKUP(Table1[[#This Row],[Full Name]],payroll_active[],1,0)</f>
        <v>#N/A</v>
      </c>
      <c r="C13" s="20" t="str">
        <f>VLOOKUP(Table1[[#This Row],[Full Name]],Table36[],1,0)</f>
        <v>Alejandra N Paulino</v>
      </c>
      <c r="D13" s="21">
        <v>42618.940983796303</v>
      </c>
      <c r="E13" s="20" t="s">
        <v>1195</v>
      </c>
      <c r="F13" s="20" t="s">
        <v>6144</v>
      </c>
      <c r="G13" s="20"/>
      <c r="H13" s="20"/>
      <c r="I13" s="20"/>
      <c r="J13" s="20"/>
      <c r="K13" s="20"/>
      <c r="L13" s="20"/>
      <c r="M13" s="20"/>
      <c r="N13" s="20"/>
      <c r="O13" s="20" t="s">
        <v>1054</v>
      </c>
      <c r="P13" s="20"/>
      <c r="Q13" s="20"/>
      <c r="R13" s="20"/>
      <c r="S13" s="20"/>
      <c r="T13" s="20"/>
      <c r="U13" s="20"/>
      <c r="V13" s="20"/>
      <c r="W13" s="20"/>
      <c r="X13" s="20"/>
      <c r="Y13" s="20"/>
      <c r="Z13" s="20"/>
      <c r="AA13" s="20"/>
      <c r="AB13" s="20"/>
      <c r="AC13" s="20"/>
      <c r="AD13" s="20"/>
      <c r="AE13" s="20"/>
      <c r="AF13" s="20"/>
      <c r="AG13" s="20"/>
      <c r="AH13" s="20"/>
      <c r="AI13" s="20"/>
      <c r="AJ13" s="20" t="s">
        <v>62</v>
      </c>
      <c r="AK13" s="20" t="s">
        <v>63</v>
      </c>
      <c r="AL13" s="20"/>
      <c r="AM13" s="20"/>
      <c r="AN13" s="20" t="s">
        <v>64</v>
      </c>
      <c r="AO13" s="20"/>
      <c r="AP13" s="20"/>
      <c r="AQ13" s="20"/>
      <c r="AR13" s="20"/>
      <c r="AS13" s="20"/>
      <c r="AT13" s="20"/>
      <c r="AU13" s="20"/>
      <c r="AV13" s="20"/>
      <c r="AW13" s="20"/>
      <c r="AX13" s="20"/>
      <c r="AY13" s="20"/>
      <c r="AZ13" s="20"/>
      <c r="BA13" s="20" t="s">
        <v>6146</v>
      </c>
      <c r="BB13" s="20" t="s">
        <v>6147</v>
      </c>
      <c r="BC13" s="20" t="s">
        <v>6148</v>
      </c>
      <c r="BD13" s="20"/>
      <c r="BE13" s="20" t="s">
        <v>69</v>
      </c>
      <c r="BF13" s="20"/>
      <c r="BG13" s="20"/>
      <c r="BH13" s="20" t="s">
        <v>6149</v>
      </c>
      <c r="BI13" s="20"/>
    </row>
    <row r="14" spans="1:61" x14ac:dyDescent="0.2">
      <c r="A14" t="s">
        <v>7964</v>
      </c>
      <c r="B14" t="str">
        <f>VLOOKUP(Table1[[#This Row],[Full Name]],payroll_active[],1,0)</f>
        <v>Alexander C Barrette</v>
      </c>
      <c r="C14" t="str">
        <f>VLOOKUP(Table1[[#This Row],[Full Name]],Table36[],1,0)</f>
        <v>Alexander C Barrette</v>
      </c>
      <c r="D14" s="1">
        <v>42618.939074074071</v>
      </c>
      <c r="E14" t="s">
        <v>1195</v>
      </c>
      <c r="F14" t="s">
        <v>7963</v>
      </c>
      <c r="N14" t="s">
        <v>602</v>
      </c>
      <c r="O14" t="s">
        <v>603</v>
      </c>
      <c r="P14" t="s">
        <v>526</v>
      </c>
      <c r="AJ14" t="s">
        <v>62</v>
      </c>
      <c r="AK14" t="s">
        <v>63</v>
      </c>
      <c r="AN14" t="s">
        <v>408</v>
      </c>
      <c r="AO14" t="s">
        <v>526</v>
      </c>
      <c r="BA14" t="s">
        <v>7965</v>
      </c>
      <c r="BB14" t="s">
        <v>7966</v>
      </c>
      <c r="BC14" t="s">
        <v>7967</v>
      </c>
      <c r="BE14" t="s">
        <v>69</v>
      </c>
      <c r="BH14" t="s">
        <v>7968</v>
      </c>
    </row>
    <row r="15" spans="1:61" x14ac:dyDescent="0.2">
      <c r="A15" t="s">
        <v>881</v>
      </c>
      <c r="B15" t="str">
        <f>VLOOKUP(Table1[[#This Row],[Full Name]],payroll_active[],1,0)</f>
        <v>Alexander D Goddard</v>
      </c>
      <c r="C15" t="str">
        <f>VLOOKUP(Table1[[#This Row],[Full Name]],Table36[],1,0)</f>
        <v>Alexander D Goddard</v>
      </c>
      <c r="D15" s="1">
        <v>43495.488402777781</v>
      </c>
      <c r="E15" t="s">
        <v>59</v>
      </c>
      <c r="F15" t="s">
        <v>880</v>
      </c>
      <c r="N15" t="s">
        <v>487</v>
      </c>
      <c r="O15" t="s">
        <v>488</v>
      </c>
      <c r="P15" t="s">
        <v>526</v>
      </c>
      <c r="AJ15" t="s">
        <v>62</v>
      </c>
      <c r="AK15" t="s">
        <v>63</v>
      </c>
      <c r="AN15" t="s">
        <v>408</v>
      </c>
      <c r="BA15" t="s">
        <v>882</v>
      </c>
      <c r="BB15" t="s">
        <v>883</v>
      </c>
      <c r="BC15" t="s">
        <v>884</v>
      </c>
      <c r="BE15" t="s">
        <v>69</v>
      </c>
      <c r="BH15" t="s">
        <v>885</v>
      </c>
    </row>
    <row r="16" spans="1:61" x14ac:dyDescent="0.2">
      <c r="A16" t="s">
        <v>1294</v>
      </c>
      <c r="B16" t="str">
        <f>VLOOKUP(Table1[[#This Row],[Full Name]],payroll_active[],1,0)</f>
        <v>Alexander H Marion</v>
      </c>
      <c r="C16" t="str">
        <f>VLOOKUP(Table1[[#This Row],[Full Name]],Table36[],1,0)</f>
        <v>Alexander H Marion</v>
      </c>
      <c r="D16" s="1">
        <v>43203.545138888891</v>
      </c>
      <c r="E16" t="s">
        <v>59</v>
      </c>
      <c r="F16" t="s">
        <v>1291</v>
      </c>
      <c r="N16" t="s">
        <v>1292</v>
      </c>
      <c r="O16" t="s">
        <v>1293</v>
      </c>
      <c r="P16" t="s">
        <v>526</v>
      </c>
      <c r="AJ16" t="s">
        <v>62</v>
      </c>
      <c r="AK16" t="s">
        <v>63</v>
      </c>
      <c r="AN16" t="s">
        <v>408</v>
      </c>
      <c r="AO16" t="s">
        <v>526</v>
      </c>
      <c r="BA16" t="s">
        <v>1295</v>
      </c>
      <c r="BB16" t="s">
        <v>1296</v>
      </c>
      <c r="BC16" t="s">
        <v>513</v>
      </c>
      <c r="BE16" t="s">
        <v>69</v>
      </c>
      <c r="BH16" t="s">
        <v>1297</v>
      </c>
    </row>
    <row r="17" spans="1:61" x14ac:dyDescent="0.2">
      <c r="A17" t="s">
        <v>3887</v>
      </c>
      <c r="B17" t="str">
        <f>VLOOKUP(Table1[[#This Row],[Full Name]],payroll_active[],1,0)</f>
        <v>Alexander J Blizinski</v>
      </c>
      <c r="C17" t="str">
        <f>VLOOKUP(Table1[[#This Row],[Full Name]],Table36[],1,0)</f>
        <v>Alexander J Blizinski</v>
      </c>
      <c r="D17" s="1">
        <v>42788.839050925933</v>
      </c>
      <c r="E17" t="s">
        <v>1195</v>
      </c>
      <c r="F17" t="s">
        <v>3886</v>
      </c>
      <c r="N17" t="s">
        <v>1374</v>
      </c>
      <c r="O17" t="s">
        <v>1375</v>
      </c>
      <c r="P17" t="s">
        <v>407</v>
      </c>
      <c r="AJ17" t="s">
        <v>62</v>
      </c>
      <c r="AK17" t="s">
        <v>63</v>
      </c>
      <c r="AN17" t="s">
        <v>408</v>
      </c>
      <c r="AO17" t="s">
        <v>407</v>
      </c>
      <c r="BA17" t="s">
        <v>2137</v>
      </c>
      <c r="BB17" t="s">
        <v>3888</v>
      </c>
      <c r="BC17" t="s">
        <v>827</v>
      </c>
      <c r="BE17" t="s">
        <v>69</v>
      </c>
      <c r="BH17" t="s">
        <v>3889</v>
      </c>
    </row>
    <row r="18" spans="1:61" x14ac:dyDescent="0.2">
      <c r="A18" t="s">
        <v>2205</v>
      </c>
      <c r="B18" t="str">
        <f>VLOOKUP(Table1[[#This Row],[Full Name]],payroll_active[],1,0)</f>
        <v>Alexander J Fox</v>
      </c>
      <c r="C18" t="str">
        <f>VLOOKUP(Table1[[#This Row],[Full Name]],Table36[],1,0)</f>
        <v>Alexander J Fox</v>
      </c>
      <c r="D18" s="1">
        <v>42990.605752314812</v>
      </c>
      <c r="E18" t="s">
        <v>59</v>
      </c>
      <c r="F18" t="s">
        <v>2204</v>
      </c>
      <c r="N18" t="s">
        <v>524</v>
      </c>
      <c r="O18" t="s">
        <v>525</v>
      </c>
      <c r="P18" t="s">
        <v>526</v>
      </c>
      <c r="AJ18" t="s">
        <v>62</v>
      </c>
      <c r="AK18" t="s">
        <v>63</v>
      </c>
      <c r="AN18" t="s">
        <v>408</v>
      </c>
      <c r="AO18" t="s">
        <v>526</v>
      </c>
      <c r="BA18" t="s">
        <v>2137</v>
      </c>
      <c r="BB18" t="s">
        <v>2206</v>
      </c>
      <c r="BC18" t="s">
        <v>440</v>
      </c>
      <c r="BE18" t="s">
        <v>69</v>
      </c>
      <c r="BH18" t="s">
        <v>2207</v>
      </c>
    </row>
    <row r="19" spans="1:61" x14ac:dyDescent="0.2">
      <c r="A19" t="s">
        <v>354</v>
      </c>
      <c r="B19" t="str">
        <f>VLOOKUP(Table1[[#This Row],[Full Name]],payroll_active[],1,0)</f>
        <v>Alexander M Vidal</v>
      </c>
      <c r="C19" t="str">
        <f>VLOOKUP(Table1[[#This Row],[Full Name]],Table36[],1,0)</f>
        <v>Alexander M Vidal</v>
      </c>
      <c r="D19" s="1">
        <v>43495.48847222222</v>
      </c>
      <c r="E19" t="s">
        <v>59</v>
      </c>
      <c r="F19" t="s">
        <v>352</v>
      </c>
      <c r="O19" t="s">
        <v>353</v>
      </c>
      <c r="AJ19" t="s">
        <v>62</v>
      </c>
      <c r="AK19" t="s">
        <v>63</v>
      </c>
      <c r="AN19" t="s">
        <v>64</v>
      </c>
      <c r="BA19" t="s">
        <v>355</v>
      </c>
      <c r="BB19" t="s">
        <v>356</v>
      </c>
      <c r="BC19" t="s">
        <v>357</v>
      </c>
      <c r="BE19" t="s">
        <v>69</v>
      </c>
      <c r="BH19" t="s">
        <v>358</v>
      </c>
    </row>
    <row r="20" spans="1:61" x14ac:dyDescent="0.2">
      <c r="A20" t="s">
        <v>79</v>
      </c>
      <c r="B20" t="str">
        <f>VLOOKUP(Table1[[#This Row],[Full Name]],payroll_active[],1,0)</f>
        <v>Alexander P Kerker</v>
      </c>
      <c r="C20" t="str">
        <f>VLOOKUP(Table1[[#This Row],[Full Name]],Table36[],1,0)</f>
        <v>Alexander P Kerker</v>
      </c>
      <c r="D20" s="1">
        <v>43495.488518518519</v>
      </c>
      <c r="E20" t="s">
        <v>59</v>
      </c>
      <c r="F20" t="s">
        <v>78</v>
      </c>
      <c r="O20" t="s">
        <v>72</v>
      </c>
      <c r="AJ20" t="s">
        <v>62</v>
      </c>
      <c r="AK20" t="s">
        <v>63</v>
      </c>
      <c r="AN20" t="s">
        <v>64</v>
      </c>
      <c r="BA20" t="s">
        <v>80</v>
      </c>
      <c r="BB20" t="s">
        <v>81</v>
      </c>
      <c r="BC20" t="s">
        <v>76</v>
      </c>
      <c r="BE20" t="s">
        <v>69</v>
      </c>
      <c r="BH20" t="s">
        <v>82</v>
      </c>
    </row>
    <row r="21" spans="1:61" x14ac:dyDescent="0.2">
      <c r="A21" s="20" t="s">
        <v>6616</v>
      </c>
      <c r="B21" s="20" t="e">
        <f>VLOOKUP(Table1[[#This Row],[Full Name]],payroll_active[],1,0)</f>
        <v>#N/A</v>
      </c>
      <c r="C21" s="20" t="str">
        <f>VLOOKUP(Table1[[#This Row],[Full Name]],Table36[],1,0)</f>
        <v>Alexander S Elmasri</v>
      </c>
      <c r="D21" s="21">
        <v>42618.940428240741</v>
      </c>
      <c r="E21" s="20" t="s">
        <v>1195</v>
      </c>
      <c r="F21" s="20" t="s">
        <v>6614</v>
      </c>
      <c r="G21" s="20"/>
      <c r="H21" s="20"/>
      <c r="I21" s="20"/>
      <c r="J21" s="20"/>
      <c r="K21" s="20"/>
      <c r="L21" s="20"/>
      <c r="M21" s="20" t="s">
        <v>6615</v>
      </c>
      <c r="N21" s="20"/>
      <c r="O21" s="20" t="s">
        <v>1756</v>
      </c>
      <c r="P21" s="20"/>
      <c r="Q21" s="20"/>
      <c r="R21" s="20"/>
      <c r="S21" s="20"/>
      <c r="T21" s="20"/>
      <c r="U21" s="20"/>
      <c r="V21" s="20"/>
      <c r="W21" s="20"/>
      <c r="X21" s="20"/>
      <c r="Y21" s="20"/>
      <c r="Z21" s="20"/>
      <c r="AA21" s="20"/>
      <c r="AB21" s="20"/>
      <c r="AC21" s="20"/>
      <c r="AD21" s="20"/>
      <c r="AE21" s="20"/>
      <c r="AF21" s="20"/>
      <c r="AG21" s="20"/>
      <c r="AH21" s="20"/>
      <c r="AI21" s="20"/>
      <c r="AJ21" s="20" t="s">
        <v>62</v>
      </c>
      <c r="AK21" s="20" t="s">
        <v>63</v>
      </c>
      <c r="AL21" s="20"/>
      <c r="AM21" s="20"/>
      <c r="AN21" s="20" t="s">
        <v>64</v>
      </c>
      <c r="AO21" s="20"/>
      <c r="AP21" s="20"/>
      <c r="AQ21" s="20"/>
      <c r="AR21" s="20"/>
      <c r="AS21" s="20"/>
      <c r="AT21" s="20"/>
      <c r="AU21" s="20"/>
      <c r="AV21" s="20"/>
      <c r="AW21" s="20"/>
      <c r="AX21" s="20"/>
      <c r="AY21" s="20"/>
      <c r="AZ21" s="20"/>
      <c r="BA21" s="20" t="s">
        <v>6617</v>
      </c>
      <c r="BB21" s="20" t="s">
        <v>6618</v>
      </c>
      <c r="BC21" s="20" t="s">
        <v>3574</v>
      </c>
      <c r="BD21" s="20"/>
      <c r="BE21" s="20" t="s">
        <v>69</v>
      </c>
      <c r="BF21" s="20"/>
      <c r="BG21" s="20"/>
      <c r="BH21" s="20" t="s">
        <v>6619</v>
      </c>
      <c r="BI21" s="20"/>
    </row>
    <row r="22" spans="1:61" x14ac:dyDescent="0.2">
      <c r="A22" t="s">
        <v>2209</v>
      </c>
      <c r="B22" t="str">
        <f>VLOOKUP(Table1[[#This Row],[Full Name]],payroll_active[],1,0)</f>
        <v>Alexandra Farbenblum</v>
      </c>
      <c r="C22" t="str">
        <f>VLOOKUP(Table1[[#This Row],[Full Name]],Table36[],1,0)</f>
        <v>Alexandra Farbenblum</v>
      </c>
      <c r="D22" s="1">
        <v>42990.605752314812</v>
      </c>
      <c r="E22" t="s">
        <v>59</v>
      </c>
      <c r="F22" t="s">
        <v>2208</v>
      </c>
      <c r="N22" t="s">
        <v>524</v>
      </c>
      <c r="O22" t="s">
        <v>525</v>
      </c>
      <c r="P22" t="s">
        <v>526</v>
      </c>
      <c r="AJ22" t="s">
        <v>62</v>
      </c>
      <c r="AK22" t="s">
        <v>63</v>
      </c>
      <c r="AN22" t="s">
        <v>408</v>
      </c>
      <c r="AO22" t="s">
        <v>526</v>
      </c>
      <c r="BA22" t="s">
        <v>2210</v>
      </c>
      <c r="BB22" t="s">
        <v>2211</v>
      </c>
      <c r="BC22" t="s">
        <v>624</v>
      </c>
      <c r="BE22" t="s">
        <v>69</v>
      </c>
      <c r="BH22" t="s">
        <v>2212</v>
      </c>
    </row>
    <row r="23" spans="1:61" x14ac:dyDescent="0.2">
      <c r="A23" t="s">
        <v>5435</v>
      </c>
      <c r="B23" t="str">
        <f>VLOOKUP(Table1[[#This Row],[Full Name]],payroll_active[],1,0)</f>
        <v>Alexandra J Pasquale</v>
      </c>
      <c r="C23" t="str">
        <f>VLOOKUP(Table1[[#This Row],[Full Name]],Table36[],1,0)</f>
        <v>Alexandra J Pasquale</v>
      </c>
      <c r="D23" s="1">
        <v>42618.941655092603</v>
      </c>
      <c r="E23" t="s">
        <v>1195</v>
      </c>
      <c r="F23" t="s">
        <v>5434</v>
      </c>
      <c r="N23" t="s">
        <v>996</v>
      </c>
      <c r="O23" t="s">
        <v>997</v>
      </c>
      <c r="P23" t="s">
        <v>526</v>
      </c>
      <c r="AJ23" t="s">
        <v>62</v>
      </c>
      <c r="AK23" t="s">
        <v>63</v>
      </c>
      <c r="AN23" t="s">
        <v>408</v>
      </c>
      <c r="AO23" t="s">
        <v>526</v>
      </c>
      <c r="BA23" t="s">
        <v>5436</v>
      </c>
      <c r="BB23" t="s">
        <v>5437</v>
      </c>
      <c r="BC23" t="s">
        <v>2663</v>
      </c>
      <c r="BE23" t="s">
        <v>69</v>
      </c>
      <c r="BH23" t="s">
        <v>5438</v>
      </c>
    </row>
    <row r="24" spans="1:61" x14ac:dyDescent="0.2">
      <c r="A24" t="s">
        <v>230</v>
      </c>
      <c r="B24" t="str">
        <f>VLOOKUP(Table1[[#This Row],[Full Name]],payroll_active[],1,0)</f>
        <v>Alexia L Holden</v>
      </c>
      <c r="C24" t="str">
        <f>VLOOKUP(Table1[[#This Row],[Full Name]],Table36[],1,0)</f>
        <v>Alexia L Holden</v>
      </c>
      <c r="D24" s="1">
        <v>43495.488495370373</v>
      </c>
      <c r="E24" t="s">
        <v>59</v>
      </c>
      <c r="F24" t="s">
        <v>229</v>
      </c>
      <c r="O24" t="s">
        <v>138</v>
      </c>
      <c r="AJ24" t="s">
        <v>62</v>
      </c>
      <c r="AK24" t="s">
        <v>63</v>
      </c>
      <c r="AN24" t="s">
        <v>64</v>
      </c>
      <c r="BA24" t="s">
        <v>231</v>
      </c>
      <c r="BB24" t="s">
        <v>232</v>
      </c>
      <c r="BC24" t="s">
        <v>142</v>
      </c>
      <c r="BE24" t="s">
        <v>69</v>
      </c>
      <c r="BH24" t="s">
        <v>233</v>
      </c>
    </row>
    <row r="25" spans="1:61" x14ac:dyDescent="0.2">
      <c r="A25" t="s">
        <v>210</v>
      </c>
      <c r="B25" t="str">
        <f>VLOOKUP(Table1[[#This Row],[Full Name]],payroll_active[],1,0)</f>
        <v>Alexios G Marinides</v>
      </c>
      <c r="C25" t="str">
        <f>VLOOKUP(Table1[[#This Row],[Full Name]],Table36[],1,0)</f>
        <v>Alexios G Marinides</v>
      </c>
      <c r="D25" s="1">
        <v>43495.488495370373</v>
      </c>
      <c r="E25" t="s">
        <v>59</v>
      </c>
      <c r="F25" t="s">
        <v>209</v>
      </c>
      <c r="O25" t="s">
        <v>138</v>
      </c>
      <c r="AJ25" t="s">
        <v>62</v>
      </c>
      <c r="AK25" t="s">
        <v>63</v>
      </c>
      <c r="AN25" t="s">
        <v>64</v>
      </c>
      <c r="BA25" t="s">
        <v>211</v>
      </c>
      <c r="BB25" t="s">
        <v>212</v>
      </c>
      <c r="BC25" t="s">
        <v>142</v>
      </c>
      <c r="BE25" t="s">
        <v>69</v>
      </c>
      <c r="BH25" t="s">
        <v>213</v>
      </c>
    </row>
    <row r="26" spans="1:61" x14ac:dyDescent="0.2">
      <c r="A26" t="s">
        <v>1191</v>
      </c>
      <c r="B26" t="str">
        <f>VLOOKUP(Table1[[#This Row],[Full Name]],payroll_active[],1,0)</f>
        <v>Alexis N Mcdonald</v>
      </c>
      <c r="C26" t="str">
        <f>VLOOKUP(Table1[[#This Row],[Full Name]],Table36[],1,0)</f>
        <v>Alexis N Mcdonald</v>
      </c>
      <c r="D26" s="1">
        <v>43370.480347222219</v>
      </c>
      <c r="E26" t="s">
        <v>59</v>
      </c>
      <c r="F26" t="s">
        <v>1189</v>
      </c>
      <c r="N26" t="s">
        <v>503</v>
      </c>
      <c r="O26" t="s">
        <v>504</v>
      </c>
      <c r="P26" t="s">
        <v>407</v>
      </c>
      <c r="V26" t="s">
        <v>1190</v>
      </c>
      <c r="AJ26" t="s">
        <v>62</v>
      </c>
      <c r="AK26" t="s">
        <v>63</v>
      </c>
      <c r="AN26" t="s">
        <v>408</v>
      </c>
      <c r="BA26" t="s">
        <v>1192</v>
      </c>
      <c r="BB26" t="s">
        <v>1193</v>
      </c>
      <c r="BC26" t="s">
        <v>937</v>
      </c>
      <c r="BE26" t="s">
        <v>69</v>
      </c>
      <c r="BH26" t="s">
        <v>1194</v>
      </c>
    </row>
    <row r="27" spans="1:61" x14ac:dyDescent="0.2">
      <c r="A27" t="s">
        <v>291</v>
      </c>
      <c r="B27" t="str">
        <f>VLOOKUP(Table1[[#This Row],[Full Name]],payroll_active[],1,0)</f>
        <v>Alexmarie Poteralski</v>
      </c>
      <c r="C27" t="str">
        <f>VLOOKUP(Table1[[#This Row],[Full Name]],Table36[],1,0)</f>
        <v>Alexmarie Poteralski</v>
      </c>
      <c r="D27" s="1">
        <v>43495.488483796304</v>
      </c>
      <c r="E27" t="s">
        <v>59</v>
      </c>
      <c r="F27" t="s">
        <v>290</v>
      </c>
      <c r="O27" t="s">
        <v>284</v>
      </c>
      <c r="AJ27" t="s">
        <v>62</v>
      </c>
      <c r="AK27" t="s">
        <v>63</v>
      </c>
      <c r="AN27" t="s">
        <v>64</v>
      </c>
      <c r="BA27" t="s">
        <v>292</v>
      </c>
      <c r="BB27" t="s">
        <v>293</v>
      </c>
      <c r="BC27" t="s">
        <v>288</v>
      </c>
      <c r="BE27" t="s">
        <v>69</v>
      </c>
      <c r="BH27" t="s">
        <v>294</v>
      </c>
    </row>
    <row r="28" spans="1:61" x14ac:dyDescent="0.2">
      <c r="A28" s="20" t="s">
        <v>3894</v>
      </c>
      <c r="B28" s="20" t="e">
        <f>VLOOKUP(Table1[[#This Row],[Full Name]],payroll_active[],1,0)</f>
        <v>#N/A</v>
      </c>
      <c r="C28" s="20" t="str">
        <f>VLOOKUP(Table1[[#This Row],[Full Name]],Table36[],1,0)</f>
        <v>Alicia G Artessa</v>
      </c>
      <c r="D28" s="21">
        <v>42788.838865740741</v>
      </c>
      <c r="E28" s="20" t="s">
        <v>1195</v>
      </c>
      <c r="F28" s="20" t="s">
        <v>3890</v>
      </c>
      <c r="G28" s="20"/>
      <c r="H28" s="20"/>
      <c r="I28" s="20"/>
      <c r="J28" s="20"/>
      <c r="K28" s="20"/>
      <c r="L28" s="20"/>
      <c r="M28" s="20"/>
      <c r="N28" s="20"/>
      <c r="O28" s="20" t="s">
        <v>1133</v>
      </c>
      <c r="P28" s="20"/>
      <c r="Q28" s="20"/>
      <c r="R28" s="20"/>
      <c r="S28" s="20"/>
      <c r="T28" s="20"/>
      <c r="U28" s="20"/>
      <c r="V28" s="20" t="s">
        <v>3891</v>
      </c>
      <c r="W28" s="20"/>
      <c r="X28" s="20" t="s">
        <v>3892</v>
      </c>
      <c r="Y28" s="20"/>
      <c r="Z28" s="20"/>
      <c r="AA28" s="20"/>
      <c r="AB28" s="20"/>
      <c r="AC28" s="20"/>
      <c r="AD28" s="20"/>
      <c r="AE28" s="20"/>
      <c r="AF28" s="20"/>
      <c r="AG28" s="20"/>
      <c r="AH28" s="20"/>
      <c r="AI28" s="20" t="s">
        <v>3893</v>
      </c>
      <c r="AJ28" s="20" t="s">
        <v>62</v>
      </c>
      <c r="AK28" s="20" t="s">
        <v>63</v>
      </c>
      <c r="AL28" s="20"/>
      <c r="AM28" s="20"/>
      <c r="AN28" s="20" t="s">
        <v>64</v>
      </c>
      <c r="AO28" s="20"/>
      <c r="AP28" s="20"/>
      <c r="AQ28" s="20"/>
      <c r="AR28" s="20"/>
      <c r="AS28" s="20"/>
      <c r="AT28" s="20"/>
      <c r="AU28" s="20"/>
      <c r="AV28" s="20"/>
      <c r="AW28" s="20"/>
      <c r="AX28" s="20"/>
      <c r="AY28" s="20"/>
      <c r="AZ28" s="20"/>
      <c r="BA28" s="20" t="s">
        <v>3895</v>
      </c>
      <c r="BB28" s="20" t="s">
        <v>3896</v>
      </c>
      <c r="BC28" s="20" t="s">
        <v>1101</v>
      </c>
      <c r="BD28" s="20"/>
      <c r="BE28" s="20" t="s">
        <v>69</v>
      </c>
      <c r="BF28" s="20"/>
      <c r="BG28" s="20"/>
      <c r="BH28" s="20" t="s">
        <v>3897</v>
      </c>
      <c r="BI28" s="20"/>
    </row>
    <row r="29" spans="1:61" x14ac:dyDescent="0.2">
      <c r="A29" t="s">
        <v>1503</v>
      </c>
      <c r="B29" t="str">
        <f>VLOOKUP(Table1[[#This Row],[Full Name]],payroll_active[],1,0)</f>
        <v>Alina Barnas</v>
      </c>
      <c r="C29" t="str">
        <f>VLOOKUP(Table1[[#This Row],[Full Name]],Table36[],1,0)</f>
        <v>Alina Barnas</v>
      </c>
      <c r="D29" s="1">
        <v>43203.545115740737</v>
      </c>
      <c r="E29" t="s">
        <v>59</v>
      </c>
      <c r="F29" t="s">
        <v>1501</v>
      </c>
      <c r="O29" t="s">
        <v>1502</v>
      </c>
      <c r="AJ29" t="s">
        <v>62</v>
      </c>
      <c r="AK29" t="s">
        <v>63</v>
      </c>
      <c r="AN29" t="s">
        <v>64</v>
      </c>
      <c r="BA29" t="s">
        <v>1504</v>
      </c>
      <c r="BB29" t="s">
        <v>1505</v>
      </c>
      <c r="BC29" t="s">
        <v>1506</v>
      </c>
      <c r="BE29" t="s">
        <v>69</v>
      </c>
      <c r="BH29" t="s">
        <v>1507</v>
      </c>
    </row>
    <row r="30" spans="1:61" x14ac:dyDescent="0.2">
      <c r="A30" t="s">
        <v>3881</v>
      </c>
      <c r="B30" t="str">
        <f>VLOOKUP(Table1[[#This Row],[Full Name]],payroll_active[],1,0)</f>
        <v>Alison G Heaphy</v>
      </c>
      <c r="C30" t="str">
        <f>VLOOKUP(Table1[[#This Row],[Full Name]],Table36[],1,0)</f>
        <v>Alison G Heaphy</v>
      </c>
      <c r="D30" s="1">
        <v>42788.839247685188</v>
      </c>
      <c r="E30" t="s">
        <v>1195</v>
      </c>
      <c r="F30" t="s">
        <v>3880</v>
      </c>
      <c r="O30" t="s">
        <v>2157</v>
      </c>
      <c r="AJ30" t="s">
        <v>62</v>
      </c>
      <c r="AK30" t="s">
        <v>63</v>
      </c>
      <c r="AN30" t="s">
        <v>64</v>
      </c>
      <c r="BA30" t="s">
        <v>3882</v>
      </c>
      <c r="BB30" t="s">
        <v>3883</v>
      </c>
      <c r="BC30" t="s">
        <v>3884</v>
      </c>
      <c r="BE30" t="s">
        <v>69</v>
      </c>
      <c r="BH30" t="s">
        <v>3885</v>
      </c>
    </row>
    <row r="31" spans="1:61" x14ac:dyDescent="0.2">
      <c r="A31" t="s">
        <v>5674</v>
      </c>
      <c r="B31" t="str">
        <f>VLOOKUP(Table1[[#This Row],[Full Name]],payroll_active[],1,0)</f>
        <v>Allison J Gold</v>
      </c>
      <c r="C31" t="str">
        <f>VLOOKUP(Table1[[#This Row],[Full Name]],Table36[],1,0)</f>
        <v>Allison J Gold</v>
      </c>
      <c r="D31" s="1">
        <v>42618.941377314812</v>
      </c>
      <c r="E31" t="s">
        <v>1195</v>
      </c>
      <c r="F31" t="s">
        <v>5671</v>
      </c>
      <c r="O31" t="s">
        <v>1401</v>
      </c>
      <c r="X31" t="s">
        <v>5672</v>
      </c>
      <c r="AI31" t="s">
        <v>5673</v>
      </c>
      <c r="AJ31" t="s">
        <v>62</v>
      </c>
      <c r="AK31" t="s">
        <v>63</v>
      </c>
      <c r="AN31" t="s">
        <v>64</v>
      </c>
      <c r="BA31" t="s">
        <v>5675</v>
      </c>
      <c r="BB31" t="s">
        <v>5676</v>
      </c>
      <c r="BC31" t="s">
        <v>1463</v>
      </c>
      <c r="BE31" t="s">
        <v>69</v>
      </c>
      <c r="BH31" t="s">
        <v>5677</v>
      </c>
    </row>
    <row r="32" spans="1:61" x14ac:dyDescent="0.2">
      <c r="A32" t="s">
        <v>5526</v>
      </c>
      <c r="B32" t="str">
        <f>VLOOKUP(Table1[[#This Row],[Full Name]],payroll_active[],1,0)</f>
        <v>Allison L Bradley</v>
      </c>
      <c r="C32" t="str">
        <f>VLOOKUP(Table1[[#This Row],[Full Name]],Table36[],1,0)</f>
        <v>Allison L Bradley</v>
      </c>
      <c r="D32" s="1">
        <v>42618.941562499997</v>
      </c>
      <c r="E32" t="s">
        <v>1195</v>
      </c>
      <c r="F32" t="s">
        <v>5524</v>
      </c>
      <c r="O32" t="s">
        <v>131</v>
      </c>
      <c r="V32" t="s">
        <v>5525</v>
      </c>
      <c r="AJ32" t="s">
        <v>62</v>
      </c>
      <c r="AK32" t="s">
        <v>63</v>
      </c>
      <c r="AN32" t="s">
        <v>64</v>
      </c>
      <c r="BA32" t="s">
        <v>5527</v>
      </c>
      <c r="BB32" t="s">
        <v>5528</v>
      </c>
      <c r="BC32" t="s">
        <v>1058</v>
      </c>
      <c r="BE32" t="s">
        <v>69</v>
      </c>
      <c r="BH32" t="s">
        <v>5529</v>
      </c>
    </row>
    <row r="33" spans="1:61" x14ac:dyDescent="0.2">
      <c r="A33" t="s">
        <v>2269</v>
      </c>
      <c r="B33" t="str">
        <f>VLOOKUP(Table1[[#This Row],[Full Name]],payroll_active[],1,0)</f>
        <v>Allyson N Bero</v>
      </c>
      <c r="C33" t="str">
        <f>VLOOKUP(Table1[[#This Row],[Full Name]],Table36[],1,0)</f>
        <v>Allyson N Bero</v>
      </c>
      <c r="D33" s="1">
        <v>42990.605740740742</v>
      </c>
      <c r="E33" t="s">
        <v>59</v>
      </c>
      <c r="F33" t="s">
        <v>2268</v>
      </c>
      <c r="N33" t="s">
        <v>1692</v>
      </c>
      <c r="O33" t="s">
        <v>1693</v>
      </c>
      <c r="P33" t="s">
        <v>526</v>
      </c>
      <c r="AJ33" t="s">
        <v>62</v>
      </c>
      <c r="AK33" t="s">
        <v>63</v>
      </c>
      <c r="AN33" t="s">
        <v>408</v>
      </c>
      <c r="AO33" t="s">
        <v>526</v>
      </c>
      <c r="BA33" t="s">
        <v>2270</v>
      </c>
      <c r="BB33" t="s">
        <v>2271</v>
      </c>
      <c r="BC33" t="s">
        <v>2272</v>
      </c>
      <c r="BE33" t="s">
        <v>69</v>
      </c>
      <c r="BH33" t="s">
        <v>2273</v>
      </c>
    </row>
    <row r="34" spans="1:61" x14ac:dyDescent="0.2">
      <c r="A34" t="s">
        <v>3855</v>
      </c>
      <c r="B34" t="str">
        <f>VLOOKUP(Table1[[#This Row],[Full Name]],payroll_active[],1,0)</f>
        <v>Alyssa B Kogon</v>
      </c>
      <c r="C34" t="str">
        <f>VLOOKUP(Table1[[#This Row],[Full Name]],Table36[],1,0)</f>
        <v>Alyssa B Kogon</v>
      </c>
      <c r="D34" s="1">
        <v>42788.853460648148</v>
      </c>
      <c r="E34" t="s">
        <v>1195</v>
      </c>
      <c r="F34" t="s">
        <v>3854</v>
      </c>
      <c r="N34" t="s">
        <v>546</v>
      </c>
      <c r="O34" t="s">
        <v>547</v>
      </c>
      <c r="P34" t="s">
        <v>526</v>
      </c>
      <c r="AJ34" t="s">
        <v>62</v>
      </c>
      <c r="AK34" t="s">
        <v>63</v>
      </c>
      <c r="AN34" t="s">
        <v>408</v>
      </c>
      <c r="AO34" t="s">
        <v>526</v>
      </c>
      <c r="BA34" t="s">
        <v>3856</v>
      </c>
      <c r="BB34" t="s">
        <v>3857</v>
      </c>
      <c r="BC34" t="s">
        <v>2974</v>
      </c>
      <c r="BE34" t="s">
        <v>69</v>
      </c>
      <c r="BH34" t="s">
        <v>3858</v>
      </c>
    </row>
    <row r="35" spans="1:61" x14ac:dyDescent="0.2">
      <c r="A35" t="s">
        <v>7044</v>
      </c>
      <c r="B35" t="str">
        <f>VLOOKUP(Table1[[#This Row],[Full Name]],payroll_active[],1,0)</f>
        <v>Amanda A Fallon</v>
      </c>
      <c r="C35" t="str">
        <f>VLOOKUP(Table1[[#This Row],[Full Name]],Table36[],1,0)</f>
        <v>Amanda A Fallon</v>
      </c>
      <c r="D35" s="1">
        <v>42618.940011574072</v>
      </c>
      <c r="E35" t="s">
        <v>1195</v>
      </c>
      <c r="F35" t="s">
        <v>7043</v>
      </c>
      <c r="N35" t="s">
        <v>480</v>
      </c>
      <c r="O35" t="s">
        <v>481</v>
      </c>
      <c r="P35" t="s">
        <v>407</v>
      </c>
      <c r="AJ35" t="s">
        <v>62</v>
      </c>
      <c r="AK35" t="s">
        <v>63</v>
      </c>
      <c r="AN35" t="s">
        <v>408</v>
      </c>
      <c r="AO35" t="s">
        <v>407</v>
      </c>
      <c r="BA35" t="s">
        <v>3851</v>
      </c>
      <c r="BB35" t="s">
        <v>401</v>
      </c>
      <c r="BC35" t="s">
        <v>7045</v>
      </c>
      <c r="BE35" t="s">
        <v>69</v>
      </c>
      <c r="BH35" t="s">
        <v>7046</v>
      </c>
    </row>
    <row r="36" spans="1:61" x14ac:dyDescent="0.2">
      <c r="A36" s="20" t="s">
        <v>3850</v>
      </c>
      <c r="B36" s="20" t="e">
        <f>VLOOKUP(Table1[[#This Row],[Full Name]],payroll_active[],1,0)</f>
        <v>#N/A</v>
      </c>
      <c r="C36" s="20" t="str">
        <f>VLOOKUP(Table1[[#This Row],[Full Name]],Table36[],1,0)</f>
        <v>Amanda A Godkin</v>
      </c>
      <c r="D36" s="21">
        <v>42788.853668981479</v>
      </c>
      <c r="E36" s="20" t="s">
        <v>1195</v>
      </c>
      <c r="F36" s="20" t="s">
        <v>3844</v>
      </c>
      <c r="G36" s="20"/>
      <c r="H36" s="20"/>
      <c r="I36" s="20"/>
      <c r="J36" s="20"/>
      <c r="K36" s="20"/>
      <c r="L36" s="20"/>
      <c r="M36" s="20"/>
      <c r="N36" s="20"/>
      <c r="O36" s="20" t="s">
        <v>3845</v>
      </c>
      <c r="P36" s="20"/>
      <c r="Q36" s="20"/>
      <c r="R36" s="20"/>
      <c r="S36" s="20"/>
      <c r="T36" s="20"/>
      <c r="U36" s="20"/>
      <c r="V36" s="20" t="s">
        <v>3846</v>
      </c>
      <c r="W36" s="20" t="s">
        <v>3847</v>
      </c>
      <c r="X36" s="20" t="s">
        <v>3848</v>
      </c>
      <c r="Y36" s="20"/>
      <c r="Z36" s="20"/>
      <c r="AA36" s="20"/>
      <c r="AB36" s="20"/>
      <c r="AC36" s="20"/>
      <c r="AD36" s="20"/>
      <c r="AE36" s="20"/>
      <c r="AF36" s="20"/>
      <c r="AG36" s="20"/>
      <c r="AH36" s="20"/>
      <c r="AI36" s="20" t="s">
        <v>3849</v>
      </c>
      <c r="AJ36" s="20" t="s">
        <v>62</v>
      </c>
      <c r="AK36" s="20" t="s">
        <v>63</v>
      </c>
      <c r="AL36" s="20"/>
      <c r="AM36" s="20"/>
      <c r="AN36" s="20" t="s">
        <v>64</v>
      </c>
      <c r="AO36" s="20"/>
      <c r="AP36" s="20"/>
      <c r="AQ36" s="20"/>
      <c r="AR36" s="20"/>
      <c r="AS36" s="20"/>
      <c r="AT36" s="20"/>
      <c r="AU36" s="20"/>
      <c r="AV36" s="20"/>
      <c r="AW36" s="20"/>
      <c r="AX36" s="20"/>
      <c r="AY36" s="20"/>
      <c r="AZ36" s="20"/>
      <c r="BA36" s="20" t="s">
        <v>3851</v>
      </c>
      <c r="BB36" s="20" t="s">
        <v>3852</v>
      </c>
      <c r="BC36" s="20" t="s">
        <v>1139</v>
      </c>
      <c r="BD36" s="20"/>
      <c r="BE36" s="20" t="s">
        <v>69</v>
      </c>
      <c r="BF36" s="20"/>
      <c r="BG36" s="20"/>
      <c r="BH36" s="20" t="s">
        <v>3853</v>
      </c>
      <c r="BI36" s="20"/>
    </row>
    <row r="37" spans="1:61" x14ac:dyDescent="0.2">
      <c r="A37" t="s">
        <v>6481</v>
      </c>
      <c r="B37" t="str">
        <f>VLOOKUP(Table1[[#This Row],[Full Name]],payroll_active[],1,0)</f>
        <v>Amanda D Salgado</v>
      </c>
      <c r="C37" t="str">
        <f>VLOOKUP(Table1[[#This Row],[Full Name]],Table36[],1,0)</f>
        <v>Amanda D Salgado</v>
      </c>
      <c r="D37" s="1">
        <v>42618.940555555557</v>
      </c>
      <c r="E37" t="s">
        <v>1195</v>
      </c>
      <c r="F37" t="s">
        <v>6480</v>
      </c>
      <c r="N37" t="s">
        <v>1243</v>
      </c>
      <c r="O37" t="s">
        <v>353</v>
      </c>
      <c r="P37" t="s">
        <v>526</v>
      </c>
      <c r="AJ37" t="s">
        <v>62</v>
      </c>
      <c r="AK37" t="s">
        <v>63</v>
      </c>
      <c r="AN37" t="s">
        <v>64</v>
      </c>
      <c r="AO37" t="s">
        <v>526</v>
      </c>
      <c r="BA37" t="s">
        <v>6482</v>
      </c>
      <c r="BB37" t="s">
        <v>709</v>
      </c>
      <c r="BC37" t="s">
        <v>599</v>
      </c>
      <c r="BE37" t="s">
        <v>69</v>
      </c>
      <c r="BH37" t="s">
        <v>6483</v>
      </c>
    </row>
    <row r="38" spans="1:61" x14ac:dyDescent="0.2">
      <c r="A38" t="s">
        <v>4257</v>
      </c>
      <c r="B38" t="str">
        <f>VLOOKUP(Table1[[#This Row],[Full Name]],payroll_active[],1,0)</f>
        <v>Amanda E Holzer</v>
      </c>
      <c r="C38" t="str">
        <f>VLOOKUP(Table1[[#This Row],[Full Name]],Table36[],1,0)</f>
        <v>Amanda E Holzer</v>
      </c>
      <c r="D38" s="1">
        <v>42618.942916666667</v>
      </c>
      <c r="E38" t="s">
        <v>1195</v>
      </c>
      <c r="F38" t="s">
        <v>4256</v>
      </c>
      <c r="O38" t="s">
        <v>378</v>
      </c>
      <c r="AJ38" t="s">
        <v>62</v>
      </c>
      <c r="AK38" t="s">
        <v>63</v>
      </c>
      <c r="AN38" t="s">
        <v>64</v>
      </c>
      <c r="BA38" t="s">
        <v>1022</v>
      </c>
      <c r="BB38" t="s">
        <v>4258</v>
      </c>
      <c r="BC38" t="s">
        <v>440</v>
      </c>
      <c r="BE38" t="s">
        <v>69</v>
      </c>
      <c r="BH38" t="s">
        <v>4259</v>
      </c>
    </row>
    <row r="39" spans="1:61" x14ac:dyDescent="0.2">
      <c r="A39" s="20" t="s">
        <v>1021</v>
      </c>
      <c r="B39" s="20" t="e">
        <f>VLOOKUP(Table1[[#This Row],[Full Name]],payroll_active[],1,0)</f>
        <v>#N/A</v>
      </c>
      <c r="C39" s="20" t="str">
        <f>VLOOKUP(Table1[[#This Row],[Full Name]],Table36[],1,0)</f>
        <v>Amanda E Stout</v>
      </c>
      <c r="D39" s="21">
        <v>43489.480358796303</v>
      </c>
      <c r="E39" s="20" t="s">
        <v>59</v>
      </c>
      <c r="F39" s="20" t="s">
        <v>1019</v>
      </c>
      <c r="G39" s="20"/>
      <c r="H39" s="20"/>
      <c r="I39" s="20"/>
      <c r="J39" s="20"/>
      <c r="K39" s="20"/>
      <c r="L39" s="20"/>
      <c r="M39" s="20"/>
      <c r="N39" s="20"/>
      <c r="O39" s="20" t="s">
        <v>1020</v>
      </c>
      <c r="P39" s="20"/>
      <c r="Q39" s="20"/>
      <c r="R39" s="20"/>
      <c r="S39" s="20"/>
      <c r="T39" s="20"/>
      <c r="U39" s="20"/>
      <c r="V39" s="20"/>
      <c r="W39" s="20"/>
      <c r="X39" s="20"/>
      <c r="Y39" s="20"/>
      <c r="Z39" s="20"/>
      <c r="AA39" s="20"/>
      <c r="AB39" s="20"/>
      <c r="AC39" s="20"/>
      <c r="AD39" s="20"/>
      <c r="AE39" s="20"/>
      <c r="AF39" s="20"/>
      <c r="AG39" s="20"/>
      <c r="AH39" s="20"/>
      <c r="AI39" s="20"/>
      <c r="AJ39" s="20" t="s">
        <v>62</v>
      </c>
      <c r="AK39" s="20" t="s">
        <v>63</v>
      </c>
      <c r="AL39" s="20"/>
      <c r="AM39" s="20"/>
      <c r="AN39" s="20" t="s">
        <v>64</v>
      </c>
      <c r="AO39" s="20"/>
      <c r="AP39" s="20"/>
      <c r="AQ39" s="20"/>
      <c r="AR39" s="20"/>
      <c r="AS39" s="20"/>
      <c r="AT39" s="20"/>
      <c r="AU39" s="20"/>
      <c r="AV39" s="20"/>
      <c r="AW39" s="20"/>
      <c r="AX39" s="20"/>
      <c r="AY39" s="20"/>
      <c r="AZ39" s="20"/>
      <c r="BA39" s="20" t="s">
        <v>1022</v>
      </c>
      <c r="BB39" s="20" t="s">
        <v>1023</v>
      </c>
      <c r="BC39" s="20" t="s">
        <v>1024</v>
      </c>
      <c r="BD39" s="20"/>
      <c r="BE39" s="20" t="s">
        <v>69</v>
      </c>
      <c r="BF39" s="20"/>
      <c r="BG39" s="20"/>
      <c r="BH39" s="20" t="s">
        <v>1025</v>
      </c>
      <c r="BI39" s="20"/>
    </row>
    <row r="40" spans="1:61" x14ac:dyDescent="0.2">
      <c r="A40" t="s">
        <v>326</v>
      </c>
      <c r="B40" t="str">
        <f>VLOOKUP(Table1[[#This Row],[Full Name]],payroll_active[],1,0)</f>
        <v>Amanda G Goldfine</v>
      </c>
      <c r="C40" t="str">
        <f>VLOOKUP(Table1[[#This Row],[Full Name]],Table36[],1,0)</f>
        <v>Amanda G Goldfine</v>
      </c>
      <c r="D40" s="1">
        <v>43495.488483796304</v>
      </c>
      <c r="E40" t="s">
        <v>59</v>
      </c>
      <c r="F40" t="s">
        <v>325</v>
      </c>
      <c r="O40" t="s">
        <v>284</v>
      </c>
      <c r="AJ40" t="s">
        <v>62</v>
      </c>
      <c r="AK40" t="s">
        <v>63</v>
      </c>
      <c r="AN40" t="s">
        <v>64</v>
      </c>
      <c r="BA40" t="s">
        <v>327</v>
      </c>
      <c r="BB40" t="s">
        <v>328</v>
      </c>
      <c r="BC40" t="s">
        <v>288</v>
      </c>
      <c r="BE40" t="s">
        <v>69</v>
      </c>
      <c r="BH40" t="s">
        <v>329</v>
      </c>
    </row>
    <row r="41" spans="1:61" x14ac:dyDescent="0.2">
      <c r="A41" t="s">
        <v>4252</v>
      </c>
      <c r="B41" t="str">
        <f>VLOOKUP(Table1[[#This Row],[Full Name]],payroll_active[],1,0)</f>
        <v>Amanda J Surber Gonzalez</v>
      </c>
      <c r="C41" t="str">
        <f>VLOOKUP(Table1[[#This Row],[Full Name]],Table36[],1,0)</f>
        <v>Amanda J Surber Gonzalez</v>
      </c>
      <c r="D41" s="1">
        <v>42618.942928240736</v>
      </c>
      <c r="E41" t="s">
        <v>1195</v>
      </c>
      <c r="F41" t="s">
        <v>4251</v>
      </c>
      <c r="N41" t="s">
        <v>2219</v>
      </c>
      <c r="O41" t="s">
        <v>353</v>
      </c>
      <c r="P41" t="s">
        <v>526</v>
      </c>
      <c r="AJ41" t="s">
        <v>62</v>
      </c>
      <c r="AK41" t="s">
        <v>63</v>
      </c>
      <c r="AN41" t="s">
        <v>64</v>
      </c>
      <c r="AO41" t="s">
        <v>526</v>
      </c>
      <c r="BA41" t="s">
        <v>4253</v>
      </c>
      <c r="BB41" t="s">
        <v>4254</v>
      </c>
      <c r="BC41" t="s">
        <v>3901</v>
      </c>
      <c r="BE41" t="s">
        <v>69</v>
      </c>
      <c r="BH41" t="s">
        <v>4255</v>
      </c>
    </row>
    <row r="42" spans="1:61" x14ac:dyDescent="0.2">
      <c r="A42" t="s">
        <v>5889</v>
      </c>
      <c r="B42" t="str">
        <f>VLOOKUP(Table1[[#This Row],[Full Name]],payroll_active[],1,0)</f>
        <v>Amanda K Talham</v>
      </c>
      <c r="C42" t="str">
        <f>VLOOKUP(Table1[[#This Row],[Full Name]],Table36[],1,0)</f>
        <v>Amanda K Talham</v>
      </c>
      <c r="D42" s="1">
        <v>42618.94121527778</v>
      </c>
      <c r="E42" t="s">
        <v>1195</v>
      </c>
      <c r="F42" t="s">
        <v>5888</v>
      </c>
      <c r="O42" t="s">
        <v>3787</v>
      </c>
      <c r="AJ42" t="s">
        <v>62</v>
      </c>
      <c r="AK42" t="s">
        <v>63</v>
      </c>
      <c r="AN42" t="s">
        <v>64</v>
      </c>
      <c r="BA42" t="s">
        <v>5890</v>
      </c>
      <c r="BB42" t="s">
        <v>5891</v>
      </c>
      <c r="BC42" t="s">
        <v>5892</v>
      </c>
      <c r="BE42" t="s">
        <v>69</v>
      </c>
      <c r="BH42" t="s">
        <v>5893</v>
      </c>
    </row>
    <row r="43" spans="1:61" x14ac:dyDescent="0.2">
      <c r="A43" t="s">
        <v>8233</v>
      </c>
      <c r="B43" t="str">
        <f>VLOOKUP(Table1[[#This Row],[Full Name]],payroll_active[],1,0)</f>
        <v>Amanda L Vennard</v>
      </c>
      <c r="C43" t="str">
        <f>VLOOKUP(Table1[[#This Row],[Full Name]],Table36[],1,0)</f>
        <v>Amanda L Vennard</v>
      </c>
      <c r="D43" s="1">
        <v>42618.938958333332</v>
      </c>
      <c r="E43" t="s">
        <v>1195</v>
      </c>
      <c r="F43" t="s">
        <v>8232</v>
      </c>
      <c r="N43" t="s">
        <v>2532</v>
      </c>
      <c r="O43" t="s">
        <v>2533</v>
      </c>
      <c r="P43" t="s">
        <v>407</v>
      </c>
      <c r="AJ43" t="s">
        <v>62</v>
      </c>
      <c r="AK43" t="s">
        <v>63</v>
      </c>
      <c r="AN43" t="s">
        <v>408</v>
      </c>
      <c r="AO43" t="s">
        <v>407</v>
      </c>
      <c r="BA43" t="s">
        <v>1867</v>
      </c>
      <c r="BB43" t="s">
        <v>8234</v>
      </c>
      <c r="BC43" t="s">
        <v>434</v>
      </c>
      <c r="BE43" t="s">
        <v>69</v>
      </c>
      <c r="BH43" t="s">
        <v>8235</v>
      </c>
    </row>
    <row r="44" spans="1:61" x14ac:dyDescent="0.2">
      <c r="A44" t="s">
        <v>896</v>
      </c>
      <c r="B44" t="str">
        <f>VLOOKUP(Table1[[#This Row],[Full Name]],payroll_active[],1,0)</f>
        <v>Amanda M Valera</v>
      </c>
      <c r="C44" t="str">
        <f>VLOOKUP(Table1[[#This Row],[Full Name]],Table36[],1,0)</f>
        <v>Amanda M Valera</v>
      </c>
      <c r="D44" s="1">
        <v>43495.488402777781</v>
      </c>
      <c r="E44" t="s">
        <v>59</v>
      </c>
      <c r="F44" t="s">
        <v>893</v>
      </c>
      <c r="N44" t="s">
        <v>894</v>
      </c>
      <c r="O44" t="s">
        <v>895</v>
      </c>
      <c r="P44" t="s">
        <v>526</v>
      </c>
      <c r="AJ44" t="s">
        <v>62</v>
      </c>
      <c r="AK44" t="s">
        <v>63</v>
      </c>
      <c r="AN44" t="s">
        <v>408</v>
      </c>
      <c r="BA44" t="s">
        <v>897</v>
      </c>
      <c r="BB44" t="s">
        <v>898</v>
      </c>
      <c r="BC44" t="s">
        <v>434</v>
      </c>
      <c r="BE44" t="s">
        <v>69</v>
      </c>
      <c r="BH44" t="s">
        <v>899</v>
      </c>
    </row>
    <row r="45" spans="1:61" x14ac:dyDescent="0.2">
      <c r="A45" t="s">
        <v>285</v>
      </c>
      <c r="B45" t="str">
        <f>VLOOKUP(Table1[[#This Row],[Full Name]],payroll_active[],1,0)</f>
        <v>Amy J Rapp</v>
      </c>
      <c r="C45" t="str">
        <f>VLOOKUP(Table1[[#This Row],[Full Name]],Table36[],1,0)</f>
        <v>Amy J Rapp</v>
      </c>
      <c r="D45" s="1">
        <v>43495.488483796304</v>
      </c>
      <c r="E45" t="s">
        <v>59</v>
      </c>
      <c r="F45" t="s">
        <v>283</v>
      </c>
      <c r="O45" t="s">
        <v>284</v>
      </c>
      <c r="AJ45" t="s">
        <v>62</v>
      </c>
      <c r="AK45" t="s">
        <v>63</v>
      </c>
      <c r="AN45" t="s">
        <v>64</v>
      </c>
      <c r="BA45" t="s">
        <v>286</v>
      </c>
      <c r="BB45" t="s">
        <v>287</v>
      </c>
      <c r="BC45" t="s">
        <v>288</v>
      </c>
      <c r="BE45" t="s">
        <v>69</v>
      </c>
      <c r="BH45" t="s">
        <v>289</v>
      </c>
    </row>
    <row r="46" spans="1:61" x14ac:dyDescent="0.2">
      <c r="A46" t="s">
        <v>3872</v>
      </c>
      <c r="B46" t="str">
        <f>VLOOKUP(Table1[[#This Row],[Full Name]],payroll_active[],1,0)</f>
        <v>Amy L Church</v>
      </c>
      <c r="C46" t="str">
        <f>VLOOKUP(Table1[[#This Row],[Full Name]],Table36[],1,0)</f>
        <v>Amy L Church</v>
      </c>
      <c r="D46" s="1">
        <v>42788.839791666673</v>
      </c>
      <c r="E46" t="s">
        <v>1195</v>
      </c>
      <c r="F46" t="s">
        <v>3869</v>
      </c>
      <c r="O46" t="s">
        <v>1401</v>
      </c>
      <c r="X46" t="s">
        <v>3870</v>
      </c>
      <c r="AI46" t="s">
        <v>3871</v>
      </c>
      <c r="AJ46" t="s">
        <v>62</v>
      </c>
      <c r="AK46" t="s">
        <v>63</v>
      </c>
      <c r="AN46" t="s">
        <v>64</v>
      </c>
      <c r="BA46" t="s">
        <v>843</v>
      </c>
      <c r="BB46" t="s">
        <v>3873</v>
      </c>
      <c r="BC46" t="s">
        <v>135</v>
      </c>
      <c r="BE46" t="s">
        <v>69</v>
      </c>
      <c r="BH46" t="s">
        <v>3874</v>
      </c>
    </row>
    <row r="47" spans="1:61" x14ac:dyDescent="0.2">
      <c r="A47" t="s">
        <v>842</v>
      </c>
      <c r="B47" t="str">
        <f>VLOOKUP(Table1[[#This Row],[Full Name]],payroll_active[],1,0)</f>
        <v>Amy L Myslik</v>
      </c>
      <c r="C47" t="str">
        <f>VLOOKUP(Table1[[#This Row],[Full Name]],Table36[],1,0)</f>
        <v>Amy L Myslik</v>
      </c>
      <c r="D47" s="1">
        <v>43495.488402777781</v>
      </c>
      <c r="E47" t="s">
        <v>59</v>
      </c>
      <c r="F47" t="s">
        <v>841</v>
      </c>
      <c r="N47" t="s">
        <v>480</v>
      </c>
      <c r="O47" t="s">
        <v>481</v>
      </c>
      <c r="P47" t="s">
        <v>526</v>
      </c>
      <c r="AJ47" t="s">
        <v>62</v>
      </c>
      <c r="AK47" t="s">
        <v>63</v>
      </c>
      <c r="AN47" t="s">
        <v>408</v>
      </c>
      <c r="BA47" t="s">
        <v>843</v>
      </c>
      <c r="BB47" t="s">
        <v>844</v>
      </c>
      <c r="BC47" t="s">
        <v>845</v>
      </c>
      <c r="BE47" t="s">
        <v>69</v>
      </c>
      <c r="BH47" t="s">
        <v>846</v>
      </c>
    </row>
    <row r="48" spans="1:61" x14ac:dyDescent="0.2">
      <c r="A48" t="s">
        <v>527</v>
      </c>
      <c r="B48" t="str">
        <f>VLOOKUP(Table1[[#This Row],[Full Name]],payroll_active[],1,0)</f>
        <v>Andrea C Wilkins</v>
      </c>
      <c r="C48" t="str">
        <f>VLOOKUP(Table1[[#This Row],[Full Name]],Table36[],1,0)</f>
        <v>Andrea C Wilkins</v>
      </c>
      <c r="D48" s="1">
        <v>43495.48846064815</v>
      </c>
      <c r="E48" t="s">
        <v>59</v>
      </c>
      <c r="F48" t="s">
        <v>523</v>
      </c>
      <c r="N48" t="s">
        <v>524</v>
      </c>
      <c r="O48" t="s">
        <v>525</v>
      </c>
      <c r="P48" t="s">
        <v>526</v>
      </c>
      <c r="AJ48" t="s">
        <v>62</v>
      </c>
      <c r="AK48" t="s">
        <v>63</v>
      </c>
      <c r="AN48" t="s">
        <v>408</v>
      </c>
      <c r="BA48" t="s">
        <v>528</v>
      </c>
      <c r="BB48" t="s">
        <v>529</v>
      </c>
      <c r="BC48" t="s">
        <v>530</v>
      </c>
      <c r="BE48" t="s">
        <v>69</v>
      </c>
      <c r="BH48" t="s">
        <v>531</v>
      </c>
    </row>
    <row r="49" spans="1:61" x14ac:dyDescent="0.2">
      <c r="A49" t="s">
        <v>1363</v>
      </c>
      <c r="B49" t="str">
        <f>VLOOKUP(Table1[[#This Row],[Full Name]],payroll_active[],1,0)</f>
        <v>Andrea M Brown</v>
      </c>
      <c r="C49" t="str">
        <f>VLOOKUP(Table1[[#This Row],[Full Name]],Table36[],1,0)</f>
        <v>Andrea M Brown</v>
      </c>
      <c r="D49" s="1">
        <v>43203.545138888891</v>
      </c>
      <c r="E49" t="s">
        <v>59</v>
      </c>
      <c r="F49" t="s">
        <v>1362</v>
      </c>
      <c r="N49" t="s">
        <v>1013</v>
      </c>
      <c r="O49" t="s">
        <v>1014</v>
      </c>
      <c r="P49" t="s">
        <v>526</v>
      </c>
      <c r="AJ49" t="s">
        <v>62</v>
      </c>
      <c r="AK49" t="s">
        <v>63</v>
      </c>
      <c r="AN49" t="s">
        <v>408</v>
      </c>
      <c r="AO49" t="s">
        <v>526</v>
      </c>
      <c r="BA49" t="s">
        <v>1364</v>
      </c>
      <c r="BB49" t="s">
        <v>1365</v>
      </c>
      <c r="BC49" t="s">
        <v>521</v>
      </c>
      <c r="BE49" t="s">
        <v>69</v>
      </c>
      <c r="BH49" t="s">
        <v>1366</v>
      </c>
    </row>
    <row r="50" spans="1:61" x14ac:dyDescent="0.2">
      <c r="A50" t="s">
        <v>3860</v>
      </c>
      <c r="B50" t="str">
        <f>VLOOKUP(Table1[[#This Row],[Full Name]],payroll_active[],1,0)</f>
        <v>Andrew C Taranto</v>
      </c>
      <c r="C50" t="str">
        <f>VLOOKUP(Table1[[#This Row],[Full Name]],Table36[],1,0)</f>
        <v>Andrew C Taranto</v>
      </c>
      <c r="D50" s="1">
        <v>42788.840451388889</v>
      </c>
      <c r="E50" t="s">
        <v>1195</v>
      </c>
      <c r="F50" t="s">
        <v>3859</v>
      </c>
      <c r="N50" t="s">
        <v>693</v>
      </c>
      <c r="O50" t="s">
        <v>694</v>
      </c>
      <c r="P50" t="s">
        <v>526</v>
      </c>
      <c r="AJ50" t="s">
        <v>62</v>
      </c>
      <c r="AK50" t="s">
        <v>63</v>
      </c>
      <c r="AN50" t="s">
        <v>408</v>
      </c>
      <c r="AO50" t="s">
        <v>526</v>
      </c>
      <c r="BA50" t="s">
        <v>3861</v>
      </c>
      <c r="BB50" t="s">
        <v>3862</v>
      </c>
      <c r="BC50" t="s">
        <v>1308</v>
      </c>
      <c r="BE50" t="s">
        <v>69</v>
      </c>
      <c r="BH50" t="s">
        <v>3863</v>
      </c>
    </row>
    <row r="51" spans="1:61" x14ac:dyDescent="0.2">
      <c r="A51" t="s">
        <v>2843</v>
      </c>
      <c r="B51" t="str">
        <f>VLOOKUP(Table1[[#This Row],[Full Name]],payroll_active[],1,0)</f>
        <v>Andrew D Razzore</v>
      </c>
      <c r="C51" t="str">
        <f>VLOOKUP(Table1[[#This Row],[Full Name]],Table36[],1,0)</f>
        <v>Andrew D Razzore</v>
      </c>
      <c r="D51" s="1">
        <v>42789.531828703701</v>
      </c>
      <c r="E51" t="s">
        <v>59</v>
      </c>
      <c r="F51" t="s">
        <v>2841</v>
      </c>
      <c r="M51" t="s">
        <v>2842</v>
      </c>
      <c r="N51" t="s">
        <v>996</v>
      </c>
      <c r="O51" t="s">
        <v>997</v>
      </c>
      <c r="P51" t="s">
        <v>526</v>
      </c>
      <c r="AJ51" t="s">
        <v>62</v>
      </c>
      <c r="AK51" t="s">
        <v>63</v>
      </c>
      <c r="AN51" t="s">
        <v>408</v>
      </c>
      <c r="AO51" t="s">
        <v>526</v>
      </c>
      <c r="BA51" t="s">
        <v>2844</v>
      </c>
      <c r="BB51" t="s">
        <v>2845</v>
      </c>
      <c r="BC51" t="s">
        <v>737</v>
      </c>
      <c r="BE51" t="s">
        <v>69</v>
      </c>
      <c r="BH51" t="s">
        <v>2846</v>
      </c>
    </row>
    <row r="52" spans="1:61" x14ac:dyDescent="0.2">
      <c r="A52" t="s">
        <v>7487</v>
      </c>
      <c r="B52" t="str">
        <f>VLOOKUP(Table1[[#This Row],[Full Name]],payroll_active[],1,0)</f>
        <v>Andrew D Strum</v>
      </c>
      <c r="C52" t="str">
        <f>VLOOKUP(Table1[[#This Row],[Full Name]],Table36[],1,0)</f>
        <v>Andrew D Strum</v>
      </c>
      <c r="D52" s="1">
        <v>42618.939386574071</v>
      </c>
      <c r="E52" t="s">
        <v>1195</v>
      </c>
      <c r="F52" t="s">
        <v>7486</v>
      </c>
      <c r="O52" t="s">
        <v>84</v>
      </c>
      <c r="AJ52" t="s">
        <v>62</v>
      </c>
      <c r="AK52" t="s">
        <v>63</v>
      </c>
      <c r="AN52" t="s">
        <v>64</v>
      </c>
      <c r="BA52" t="s">
        <v>2844</v>
      </c>
      <c r="BB52" t="s">
        <v>7488</v>
      </c>
      <c r="BC52" t="s">
        <v>7489</v>
      </c>
      <c r="BE52" t="s">
        <v>69</v>
      </c>
      <c r="BH52" t="s">
        <v>7490</v>
      </c>
    </row>
    <row r="53" spans="1:61" x14ac:dyDescent="0.2">
      <c r="A53" s="20" t="s">
        <v>6340</v>
      </c>
      <c r="B53" s="20" t="e">
        <f>VLOOKUP(Table1[[#This Row],[Full Name]],payroll_active[],1,0)</f>
        <v>#N/A</v>
      </c>
      <c r="C53" s="20" t="str">
        <f>VLOOKUP(Table1[[#This Row],[Full Name]],Table36[],1,0)</f>
        <v>Andrew J Postiglione</v>
      </c>
      <c r="D53" s="21">
        <v>42618.940810185188</v>
      </c>
      <c r="E53" s="20" t="s">
        <v>1195</v>
      </c>
      <c r="F53" s="20" t="s">
        <v>6336</v>
      </c>
      <c r="G53" s="20"/>
      <c r="H53" s="20"/>
      <c r="I53" s="20"/>
      <c r="J53" s="20"/>
      <c r="K53" s="20"/>
      <c r="L53" s="20"/>
      <c r="M53" s="20"/>
      <c r="N53" s="20"/>
      <c r="O53" s="20" t="s">
        <v>6337</v>
      </c>
      <c r="P53" s="20"/>
      <c r="Q53" s="20"/>
      <c r="R53" s="20"/>
      <c r="S53" s="20"/>
      <c r="T53" s="20"/>
      <c r="U53" s="20"/>
      <c r="V53" s="20" t="s">
        <v>6338</v>
      </c>
      <c r="W53" s="20" t="s">
        <v>6339</v>
      </c>
      <c r="X53" s="20"/>
      <c r="Y53" s="20"/>
      <c r="Z53" s="20"/>
      <c r="AA53" s="20"/>
      <c r="AB53" s="20"/>
      <c r="AC53" s="20"/>
      <c r="AD53" s="20"/>
      <c r="AE53" s="20"/>
      <c r="AF53" s="20"/>
      <c r="AG53" s="20"/>
      <c r="AH53" s="20"/>
      <c r="AI53" s="20"/>
      <c r="AJ53" s="20" t="s">
        <v>62</v>
      </c>
      <c r="AK53" s="20" t="s">
        <v>63</v>
      </c>
      <c r="AL53" s="20"/>
      <c r="AM53" s="20"/>
      <c r="AN53" s="20" t="s">
        <v>64</v>
      </c>
      <c r="AO53" s="20"/>
      <c r="AP53" s="20"/>
      <c r="AQ53" s="20"/>
      <c r="AR53" s="20"/>
      <c r="AS53" s="20"/>
      <c r="AT53" s="20"/>
      <c r="AU53" s="20"/>
      <c r="AV53" s="20"/>
      <c r="AW53" s="20"/>
      <c r="AX53" s="20"/>
      <c r="AY53" s="20"/>
      <c r="AZ53" s="20"/>
      <c r="BA53" s="20" t="s">
        <v>5294</v>
      </c>
      <c r="BB53" s="20" t="s">
        <v>6341</v>
      </c>
      <c r="BC53" s="20" t="s">
        <v>4886</v>
      </c>
      <c r="BD53" s="20"/>
      <c r="BE53" s="20" t="s">
        <v>69</v>
      </c>
      <c r="BF53" s="20"/>
      <c r="BG53" s="20"/>
      <c r="BH53" s="20" t="s">
        <v>6342</v>
      </c>
      <c r="BI53" s="20"/>
    </row>
    <row r="54" spans="1:61" x14ac:dyDescent="0.2">
      <c r="A54" t="s">
        <v>5293</v>
      </c>
      <c r="B54" t="str">
        <f>VLOOKUP(Table1[[#This Row],[Full Name]],payroll_active[],1,0)</f>
        <v>Andrew J Winchell</v>
      </c>
      <c r="C54" t="str">
        <f>VLOOKUP(Table1[[#This Row],[Full Name]],Table36[],1,0)</f>
        <v>Andrew J Winchell</v>
      </c>
      <c r="D54" s="1">
        <v>42618.941793981481</v>
      </c>
      <c r="E54" t="s">
        <v>1195</v>
      </c>
      <c r="F54" t="s">
        <v>5291</v>
      </c>
      <c r="N54" t="s">
        <v>2525</v>
      </c>
      <c r="O54" t="s">
        <v>2526</v>
      </c>
      <c r="P54" t="s">
        <v>407</v>
      </c>
      <c r="V54" t="s">
        <v>5292</v>
      </c>
      <c r="AJ54" t="s">
        <v>62</v>
      </c>
      <c r="AK54" t="s">
        <v>63</v>
      </c>
      <c r="AN54" t="s">
        <v>408</v>
      </c>
      <c r="AO54" t="s">
        <v>407</v>
      </c>
      <c r="BA54" t="s">
        <v>5294</v>
      </c>
      <c r="BB54" t="s">
        <v>5295</v>
      </c>
      <c r="BC54" t="s">
        <v>426</v>
      </c>
      <c r="BE54" t="s">
        <v>69</v>
      </c>
      <c r="BH54" t="s">
        <v>5296</v>
      </c>
    </row>
    <row r="55" spans="1:61" x14ac:dyDescent="0.2">
      <c r="A55" t="s">
        <v>2822</v>
      </c>
      <c r="B55" t="str">
        <f>VLOOKUP(Table1[[#This Row],[Full Name]],payroll_active[],1,0)</f>
        <v>Andrew M Dugan</v>
      </c>
      <c r="C55" t="str">
        <f>VLOOKUP(Table1[[#This Row],[Full Name]],Table36[],1,0)</f>
        <v>Andrew M Dugan</v>
      </c>
      <c r="D55" s="1">
        <v>42790.666087962964</v>
      </c>
      <c r="E55" t="s">
        <v>59</v>
      </c>
      <c r="F55" t="s">
        <v>2820</v>
      </c>
      <c r="N55" t="s">
        <v>2622</v>
      </c>
      <c r="O55" t="s">
        <v>2623</v>
      </c>
      <c r="P55" t="s">
        <v>407</v>
      </c>
      <c r="V55" t="s">
        <v>2821</v>
      </c>
      <c r="AJ55" t="s">
        <v>62</v>
      </c>
      <c r="AK55" t="s">
        <v>63</v>
      </c>
      <c r="AN55" t="s">
        <v>408</v>
      </c>
      <c r="AO55" t="s">
        <v>407</v>
      </c>
      <c r="BA55" t="s">
        <v>2823</v>
      </c>
      <c r="BB55" t="s">
        <v>2824</v>
      </c>
      <c r="BC55" t="s">
        <v>513</v>
      </c>
      <c r="BE55" t="s">
        <v>69</v>
      </c>
      <c r="BH55" t="s">
        <v>2825</v>
      </c>
    </row>
    <row r="56" spans="1:61" x14ac:dyDescent="0.2">
      <c r="A56" t="s">
        <v>4763</v>
      </c>
      <c r="B56" t="str">
        <f>VLOOKUP(Table1[[#This Row],[Full Name]],payroll_active[],1,0)</f>
        <v>Andrew W Buder</v>
      </c>
      <c r="C56" t="str">
        <f>VLOOKUP(Table1[[#This Row],[Full Name]],Table36[],1,0)</f>
        <v>Andrew W Buder</v>
      </c>
      <c r="D56" s="1">
        <v>42618.942337962973</v>
      </c>
      <c r="E56" t="s">
        <v>1195</v>
      </c>
      <c r="F56" t="s">
        <v>4761</v>
      </c>
      <c r="M56" t="s">
        <v>4762</v>
      </c>
      <c r="N56" t="s">
        <v>554</v>
      </c>
      <c r="O56" t="s">
        <v>555</v>
      </c>
      <c r="P56" t="s">
        <v>526</v>
      </c>
      <c r="AJ56" t="s">
        <v>62</v>
      </c>
      <c r="AK56" t="s">
        <v>63</v>
      </c>
      <c r="AN56" t="s">
        <v>408</v>
      </c>
      <c r="AO56" t="s">
        <v>440</v>
      </c>
      <c r="BA56" t="s">
        <v>4764</v>
      </c>
      <c r="BB56" t="s">
        <v>4765</v>
      </c>
      <c r="BC56" t="s">
        <v>2410</v>
      </c>
      <c r="BE56" t="s">
        <v>69</v>
      </c>
      <c r="BH56" t="s">
        <v>4766</v>
      </c>
    </row>
    <row r="57" spans="1:61" x14ac:dyDescent="0.2">
      <c r="A57" s="20" t="s">
        <v>3235</v>
      </c>
      <c r="B57" s="20" t="e">
        <f>VLOOKUP(Table1[[#This Row],[Full Name]],payroll_active[],1,0)</f>
        <v>#N/A</v>
      </c>
      <c r="C57" s="20" t="str">
        <f>VLOOKUP(Table1[[#This Row],[Full Name]],Table36[],1,0)</f>
        <v>Angel I Vasquez</v>
      </c>
      <c r="D57" s="21">
        <v>42789.531689814823</v>
      </c>
      <c r="E57" s="20" t="s">
        <v>59</v>
      </c>
      <c r="F57" s="20" t="s">
        <v>3233</v>
      </c>
      <c r="G57" s="20"/>
      <c r="H57" s="20"/>
      <c r="I57" s="20"/>
      <c r="J57" s="20"/>
      <c r="K57" s="20"/>
      <c r="L57" s="20"/>
      <c r="M57" s="20"/>
      <c r="N57" s="20" t="s">
        <v>1285</v>
      </c>
      <c r="O57" s="20" t="s">
        <v>1043</v>
      </c>
      <c r="P57" s="20" t="s">
        <v>526</v>
      </c>
      <c r="Q57" s="20"/>
      <c r="R57" s="20"/>
      <c r="S57" s="20"/>
      <c r="T57" s="20"/>
      <c r="U57" s="20"/>
      <c r="V57" s="20" t="s">
        <v>3234</v>
      </c>
      <c r="W57" s="20"/>
      <c r="X57" s="20"/>
      <c r="Y57" s="20"/>
      <c r="Z57" s="20"/>
      <c r="AA57" s="20"/>
      <c r="AB57" s="20"/>
      <c r="AC57" s="20"/>
      <c r="AD57" s="20"/>
      <c r="AE57" s="20"/>
      <c r="AF57" s="20"/>
      <c r="AG57" s="20"/>
      <c r="AH57" s="20"/>
      <c r="AI57" s="20"/>
      <c r="AJ57" s="20" t="s">
        <v>62</v>
      </c>
      <c r="AK57" s="20" t="s">
        <v>63</v>
      </c>
      <c r="AL57" s="20"/>
      <c r="AM57" s="20"/>
      <c r="AN57" s="20" t="s">
        <v>64</v>
      </c>
      <c r="AO57" s="20" t="s">
        <v>526</v>
      </c>
      <c r="AP57" s="20"/>
      <c r="AQ57" s="20"/>
      <c r="AR57" s="20"/>
      <c r="AS57" s="20"/>
      <c r="AT57" s="20"/>
      <c r="AU57" s="20"/>
      <c r="AV57" s="20"/>
      <c r="AW57" s="20"/>
      <c r="AX57" s="20"/>
      <c r="AY57" s="20"/>
      <c r="AZ57" s="20"/>
      <c r="BA57" s="20" t="s">
        <v>3236</v>
      </c>
      <c r="BB57" s="20" t="s">
        <v>3237</v>
      </c>
      <c r="BC57" s="20" t="s">
        <v>426</v>
      </c>
      <c r="BD57" s="20"/>
      <c r="BE57" s="20" t="s">
        <v>69</v>
      </c>
      <c r="BF57" s="20"/>
      <c r="BG57" s="20"/>
      <c r="BH57" s="20" t="s">
        <v>3238</v>
      </c>
      <c r="BI57" s="20"/>
    </row>
    <row r="58" spans="1:61" x14ac:dyDescent="0.2">
      <c r="A58" t="s">
        <v>7376</v>
      </c>
      <c r="B58" t="str">
        <f>VLOOKUP(Table1[[#This Row],[Full Name]],payroll_active[],1,0)</f>
        <v>Angel M Rivera</v>
      </c>
      <c r="C58" t="str">
        <f>VLOOKUP(Table1[[#This Row],[Full Name]],Table36[],1,0)</f>
        <v>Angel M Rivera</v>
      </c>
      <c r="D58" s="1">
        <v>42618.939791666657</v>
      </c>
      <c r="E58" t="s">
        <v>1195</v>
      </c>
      <c r="F58" t="s">
        <v>7375</v>
      </c>
      <c r="N58" t="s">
        <v>1311</v>
      </c>
      <c r="O58" t="s">
        <v>1312</v>
      </c>
      <c r="P58" t="s">
        <v>526</v>
      </c>
      <c r="AJ58" t="s">
        <v>62</v>
      </c>
      <c r="AK58" t="s">
        <v>63</v>
      </c>
      <c r="AN58" t="s">
        <v>408</v>
      </c>
      <c r="AO58" t="s">
        <v>526</v>
      </c>
      <c r="BA58" t="s">
        <v>7377</v>
      </c>
      <c r="BB58" t="s">
        <v>644</v>
      </c>
      <c r="BC58" t="s">
        <v>564</v>
      </c>
      <c r="BE58" t="s">
        <v>69</v>
      </c>
      <c r="BH58" t="s">
        <v>7378</v>
      </c>
    </row>
    <row r="59" spans="1:61" x14ac:dyDescent="0.2">
      <c r="A59" t="s">
        <v>6296</v>
      </c>
      <c r="B59" t="str">
        <f>VLOOKUP(Table1[[#This Row],[Full Name]],payroll_active[],1,0)</f>
        <v>Angela Meyer</v>
      </c>
      <c r="C59" t="str">
        <f>VLOOKUP(Table1[[#This Row],[Full Name]],Table36[],1,0)</f>
        <v>Angela Meyer</v>
      </c>
      <c r="D59" s="1">
        <v>42618.940833333327</v>
      </c>
      <c r="E59" t="s">
        <v>1195</v>
      </c>
      <c r="F59" t="s">
        <v>6295</v>
      </c>
      <c r="N59" t="s">
        <v>4052</v>
      </c>
      <c r="O59" t="s">
        <v>4053</v>
      </c>
      <c r="P59" t="s">
        <v>526</v>
      </c>
      <c r="AJ59" t="s">
        <v>62</v>
      </c>
      <c r="AK59" t="s">
        <v>63</v>
      </c>
      <c r="AN59" t="s">
        <v>408</v>
      </c>
      <c r="AO59" t="s">
        <v>526</v>
      </c>
      <c r="BA59" t="s">
        <v>6297</v>
      </c>
      <c r="BB59" t="s">
        <v>4603</v>
      </c>
      <c r="BC59" t="s">
        <v>6163</v>
      </c>
      <c r="BE59" t="s">
        <v>69</v>
      </c>
      <c r="BH59" t="s">
        <v>6298</v>
      </c>
    </row>
    <row r="60" spans="1:61" x14ac:dyDescent="0.2">
      <c r="A60" t="s">
        <v>8025</v>
      </c>
      <c r="B60" t="str">
        <f>VLOOKUP(Table1[[#This Row],[Full Name]],payroll_active[],1,0)</f>
        <v>Ann B Parmely</v>
      </c>
      <c r="C60" t="str">
        <f>VLOOKUP(Table1[[#This Row],[Full Name]],Table36[],1,0)</f>
        <v>Ann B Parmely</v>
      </c>
      <c r="D60" s="1">
        <v>42618.939039351862</v>
      </c>
      <c r="E60" t="s">
        <v>1195</v>
      </c>
      <c r="F60" t="s">
        <v>8023</v>
      </c>
      <c r="N60" t="s">
        <v>1311</v>
      </c>
      <c r="O60" t="s">
        <v>1312</v>
      </c>
      <c r="P60" t="s">
        <v>526</v>
      </c>
      <c r="V60" t="s">
        <v>8024</v>
      </c>
      <c r="AJ60" t="s">
        <v>62</v>
      </c>
      <c r="AK60" t="s">
        <v>63</v>
      </c>
      <c r="AN60" t="s">
        <v>408</v>
      </c>
      <c r="AO60" t="s">
        <v>526</v>
      </c>
      <c r="BA60" t="s">
        <v>8026</v>
      </c>
      <c r="BB60" t="s">
        <v>8027</v>
      </c>
      <c r="BC60" t="s">
        <v>937</v>
      </c>
      <c r="BE60" t="s">
        <v>69</v>
      </c>
      <c r="BH60" t="s">
        <v>8028</v>
      </c>
    </row>
    <row r="61" spans="1:61" x14ac:dyDescent="0.2">
      <c r="A61" t="s">
        <v>2447</v>
      </c>
      <c r="B61" t="str">
        <f>VLOOKUP(Table1[[#This Row],[Full Name]],payroll_active[],1,0)</f>
        <v>Ann E Shaw</v>
      </c>
      <c r="C61" t="str">
        <f>VLOOKUP(Table1[[#This Row],[Full Name]],Table36[],1,0)</f>
        <v>Ann E Shaw</v>
      </c>
      <c r="D61" s="1">
        <v>42895.599456018521</v>
      </c>
      <c r="E61" t="s">
        <v>59</v>
      </c>
      <c r="F61" t="s">
        <v>2445</v>
      </c>
      <c r="O61" t="s">
        <v>2446</v>
      </c>
      <c r="AJ61" t="s">
        <v>62</v>
      </c>
      <c r="AK61" t="s">
        <v>63</v>
      </c>
      <c r="AN61" t="s">
        <v>64</v>
      </c>
      <c r="BA61" t="s">
        <v>2448</v>
      </c>
      <c r="BB61" t="s">
        <v>2449</v>
      </c>
      <c r="BC61" t="s">
        <v>2450</v>
      </c>
      <c r="BE61" t="s">
        <v>69</v>
      </c>
      <c r="BH61" t="s">
        <v>2451</v>
      </c>
    </row>
    <row r="62" spans="1:61" x14ac:dyDescent="0.2">
      <c r="A62" t="s">
        <v>7557</v>
      </c>
      <c r="B62" t="str">
        <f>VLOOKUP(Table1[[#This Row],[Full Name]],payroll_active[],1,0)</f>
        <v>Ann Eisenhut</v>
      </c>
      <c r="C62" t="str">
        <f>VLOOKUP(Table1[[#This Row],[Full Name]],Table36[],1,0)</f>
        <v>Ann Eisenhut</v>
      </c>
      <c r="D62" s="1">
        <v>42618.939351851863</v>
      </c>
      <c r="E62" t="s">
        <v>1195</v>
      </c>
      <c r="F62" t="s">
        <v>7556</v>
      </c>
      <c r="N62" t="s">
        <v>3720</v>
      </c>
      <c r="O62" t="s">
        <v>3721</v>
      </c>
      <c r="P62" t="s">
        <v>407</v>
      </c>
      <c r="AJ62" t="s">
        <v>62</v>
      </c>
      <c r="AK62" t="s">
        <v>63</v>
      </c>
      <c r="AN62" t="s">
        <v>408</v>
      </c>
      <c r="AO62" t="s">
        <v>407</v>
      </c>
      <c r="BA62" t="s">
        <v>7558</v>
      </c>
      <c r="BB62" t="s">
        <v>7559</v>
      </c>
      <c r="BC62" t="s">
        <v>350</v>
      </c>
      <c r="BE62" t="s">
        <v>69</v>
      </c>
      <c r="BH62" t="s">
        <v>7560</v>
      </c>
    </row>
    <row r="63" spans="1:61" x14ac:dyDescent="0.2">
      <c r="A63" t="s">
        <v>7919</v>
      </c>
      <c r="B63" t="str">
        <f>VLOOKUP(Table1[[#This Row],[Full Name]],payroll_active[],1,0)</f>
        <v>Ann Y Bush</v>
      </c>
      <c r="C63" t="str">
        <f>VLOOKUP(Table1[[#This Row],[Full Name]],Table36[],1,0)</f>
        <v>Ann Y Bush</v>
      </c>
      <c r="D63" s="1">
        <v>42618.939085648148</v>
      </c>
      <c r="E63" t="s">
        <v>1195</v>
      </c>
      <c r="F63" t="s">
        <v>7918</v>
      </c>
      <c r="O63" t="s">
        <v>2157</v>
      </c>
      <c r="AJ63" t="s">
        <v>62</v>
      </c>
      <c r="AK63" t="s">
        <v>63</v>
      </c>
      <c r="AN63" t="s">
        <v>64</v>
      </c>
      <c r="BA63" t="s">
        <v>7920</v>
      </c>
      <c r="BB63" t="s">
        <v>7921</v>
      </c>
      <c r="BC63" t="s">
        <v>3831</v>
      </c>
      <c r="BE63" t="s">
        <v>69</v>
      </c>
      <c r="BH63" t="s">
        <v>7922</v>
      </c>
    </row>
    <row r="64" spans="1:61" x14ac:dyDescent="0.2">
      <c r="A64" t="s">
        <v>6456</v>
      </c>
      <c r="B64" t="str">
        <f>VLOOKUP(Table1[[#This Row],[Full Name]],payroll_active[],1,0)</f>
        <v>Anna M Hunt</v>
      </c>
      <c r="C64" t="str">
        <f>VLOOKUP(Table1[[#This Row],[Full Name]],Table36[],1,0)</f>
        <v>Anna M Hunt</v>
      </c>
      <c r="D64" s="1">
        <v>42618.940578703703</v>
      </c>
      <c r="E64" t="s">
        <v>1195</v>
      </c>
      <c r="F64" t="s">
        <v>6455</v>
      </c>
      <c r="O64" t="s">
        <v>1479</v>
      </c>
      <c r="AJ64" t="s">
        <v>62</v>
      </c>
      <c r="AK64" t="s">
        <v>63</v>
      </c>
      <c r="AN64" t="s">
        <v>64</v>
      </c>
      <c r="BA64" t="s">
        <v>6457</v>
      </c>
      <c r="BB64" t="s">
        <v>6458</v>
      </c>
      <c r="BC64" t="s">
        <v>6459</v>
      </c>
      <c r="BE64" t="s">
        <v>69</v>
      </c>
      <c r="BH64" t="s">
        <v>6460</v>
      </c>
    </row>
    <row r="65" spans="1:61" x14ac:dyDescent="0.2">
      <c r="A65" t="s">
        <v>4857</v>
      </c>
      <c r="B65" t="str">
        <f>VLOOKUP(Table1[[#This Row],[Full Name]],payroll_active[],1,0)</f>
        <v>Annalicia P Finol</v>
      </c>
      <c r="C65" t="str">
        <f>VLOOKUP(Table1[[#This Row],[Full Name]],Table36[],1,0)</f>
        <v>Annalicia P Finol</v>
      </c>
      <c r="D65" s="1">
        <v>42618.942256944443</v>
      </c>
      <c r="E65" t="s">
        <v>1195</v>
      </c>
      <c r="F65" t="s">
        <v>4855</v>
      </c>
      <c r="N65" t="s">
        <v>771</v>
      </c>
      <c r="O65" t="s">
        <v>772</v>
      </c>
      <c r="P65" t="s">
        <v>526</v>
      </c>
      <c r="V65" t="s">
        <v>4856</v>
      </c>
      <c r="AJ65" t="s">
        <v>62</v>
      </c>
      <c r="AK65" t="s">
        <v>63</v>
      </c>
      <c r="AN65" t="s">
        <v>408</v>
      </c>
      <c r="AO65" t="s">
        <v>526</v>
      </c>
      <c r="BA65" t="s">
        <v>4858</v>
      </c>
      <c r="BB65" t="s">
        <v>4859</v>
      </c>
      <c r="BC65" t="s">
        <v>426</v>
      </c>
      <c r="BE65" t="s">
        <v>69</v>
      </c>
      <c r="BH65" t="s">
        <v>4860</v>
      </c>
    </row>
    <row r="66" spans="1:61" x14ac:dyDescent="0.2">
      <c r="A66" t="s">
        <v>7391</v>
      </c>
      <c r="B66" t="str">
        <f>VLOOKUP(Table1[[#This Row],[Full Name]],payroll_active[],1,0)</f>
        <v>Anne F Chwiecko</v>
      </c>
      <c r="C66" t="str">
        <f>VLOOKUP(Table1[[#This Row],[Full Name]],Table36[],1,0)</f>
        <v>Anne F Chwiecko</v>
      </c>
      <c r="D66" s="1">
        <v>42618.939780092587</v>
      </c>
      <c r="E66" t="s">
        <v>1195</v>
      </c>
      <c r="F66" t="s">
        <v>7390</v>
      </c>
      <c r="N66" t="s">
        <v>1328</v>
      </c>
      <c r="O66" t="s">
        <v>1329</v>
      </c>
      <c r="P66" t="s">
        <v>526</v>
      </c>
      <c r="AJ66" t="s">
        <v>62</v>
      </c>
      <c r="AK66" t="s">
        <v>63</v>
      </c>
      <c r="AN66" t="s">
        <v>408</v>
      </c>
      <c r="AO66" t="s">
        <v>526</v>
      </c>
      <c r="BA66" t="s">
        <v>7392</v>
      </c>
      <c r="BB66" t="s">
        <v>7393</v>
      </c>
      <c r="BC66" t="s">
        <v>7394</v>
      </c>
      <c r="BE66" t="s">
        <v>69</v>
      </c>
      <c r="BH66" t="s">
        <v>7395</v>
      </c>
    </row>
    <row r="67" spans="1:61" x14ac:dyDescent="0.2">
      <c r="A67" s="20" t="s">
        <v>5716</v>
      </c>
      <c r="B67" s="20" t="e">
        <f>VLOOKUP(Table1[[#This Row],[Full Name]],payroll_active[],1,0)</f>
        <v>#N/A</v>
      </c>
      <c r="C67" s="20" t="str">
        <f>VLOOKUP(Table1[[#This Row],[Full Name]],Table36[],1,0)</f>
        <v>Anne Rhea L Smith</v>
      </c>
      <c r="D67" s="21">
        <v>42618.941331018519</v>
      </c>
      <c r="E67" s="20" t="s">
        <v>1195</v>
      </c>
      <c r="F67" s="20" t="s">
        <v>5715</v>
      </c>
      <c r="G67" s="20"/>
      <c r="H67" s="20"/>
      <c r="I67" s="20"/>
      <c r="J67" s="20"/>
      <c r="K67" s="20"/>
      <c r="L67" s="20"/>
      <c r="M67" s="20"/>
      <c r="N67" s="20" t="s">
        <v>1303</v>
      </c>
      <c r="O67" s="20" t="s">
        <v>1043</v>
      </c>
      <c r="P67" s="20" t="s">
        <v>526</v>
      </c>
      <c r="Q67" s="20"/>
      <c r="R67" s="20"/>
      <c r="S67" s="20"/>
      <c r="T67" s="20"/>
      <c r="U67" s="20"/>
      <c r="V67" s="20"/>
      <c r="W67" s="20"/>
      <c r="X67" s="20"/>
      <c r="Y67" s="20"/>
      <c r="Z67" s="20"/>
      <c r="AA67" s="20"/>
      <c r="AB67" s="20"/>
      <c r="AC67" s="20"/>
      <c r="AD67" s="20"/>
      <c r="AE67" s="20"/>
      <c r="AF67" s="20"/>
      <c r="AG67" s="20"/>
      <c r="AH67" s="20"/>
      <c r="AI67" s="20"/>
      <c r="AJ67" s="20" t="s">
        <v>62</v>
      </c>
      <c r="AK67" s="20" t="s">
        <v>63</v>
      </c>
      <c r="AL67" s="20"/>
      <c r="AM67" s="20"/>
      <c r="AN67" s="20" t="s">
        <v>64</v>
      </c>
      <c r="AO67" s="20" t="s">
        <v>526</v>
      </c>
      <c r="AP67" s="20"/>
      <c r="AQ67" s="20"/>
      <c r="AR67" s="20"/>
      <c r="AS67" s="20"/>
      <c r="AT67" s="20"/>
      <c r="AU67" s="20"/>
      <c r="AV67" s="20"/>
      <c r="AW67" s="20"/>
      <c r="AX67" s="20"/>
      <c r="AY67" s="20"/>
      <c r="AZ67" s="20"/>
      <c r="BA67" s="20" t="s">
        <v>5717</v>
      </c>
      <c r="BB67" s="20" t="s">
        <v>2576</v>
      </c>
      <c r="BC67" s="20" t="s">
        <v>5718</v>
      </c>
      <c r="BD67" s="20"/>
      <c r="BE67" s="20" t="s">
        <v>69</v>
      </c>
      <c r="BF67" s="20"/>
      <c r="BG67" s="20"/>
      <c r="BH67" s="20" t="s">
        <v>5719</v>
      </c>
      <c r="BI67" s="20"/>
    </row>
    <row r="68" spans="1:61" x14ac:dyDescent="0.2">
      <c r="A68" t="s">
        <v>5184</v>
      </c>
      <c r="B68" t="str">
        <f>VLOOKUP(Table1[[#This Row],[Full Name]],payroll_active[],1,0)</f>
        <v>Anne S Tarpinian</v>
      </c>
      <c r="C68" t="str">
        <f>VLOOKUP(Table1[[#This Row],[Full Name]],Table36[],1,0)</f>
        <v>Anne S Tarpinian</v>
      </c>
      <c r="D68" s="1">
        <v>42618.941932870373</v>
      </c>
      <c r="E68" t="s">
        <v>1195</v>
      </c>
      <c r="F68" t="s">
        <v>5183</v>
      </c>
      <c r="O68" t="s">
        <v>1401</v>
      </c>
      <c r="AJ68" t="s">
        <v>62</v>
      </c>
      <c r="AK68" t="s">
        <v>63</v>
      </c>
      <c r="AN68" t="s">
        <v>64</v>
      </c>
      <c r="BA68" t="s">
        <v>5185</v>
      </c>
      <c r="BB68" t="s">
        <v>5186</v>
      </c>
      <c r="BC68" t="s">
        <v>5187</v>
      </c>
      <c r="BE68" t="s">
        <v>69</v>
      </c>
      <c r="BH68" t="s">
        <v>5188</v>
      </c>
    </row>
    <row r="69" spans="1:61" x14ac:dyDescent="0.2">
      <c r="A69" t="s">
        <v>139</v>
      </c>
      <c r="B69" t="str">
        <f>VLOOKUP(Table1[[#This Row],[Full Name]],payroll_active[],1,0)</f>
        <v>Annie L Willis</v>
      </c>
      <c r="C69" t="str">
        <f>VLOOKUP(Table1[[#This Row],[Full Name]],Table36[],1,0)</f>
        <v>Annie L Willis</v>
      </c>
      <c r="D69" s="1">
        <v>43495.488506944443</v>
      </c>
      <c r="E69" t="s">
        <v>59</v>
      </c>
      <c r="F69" t="s">
        <v>137</v>
      </c>
      <c r="O69" t="s">
        <v>138</v>
      </c>
      <c r="AJ69" t="s">
        <v>62</v>
      </c>
      <c r="AK69" t="s">
        <v>63</v>
      </c>
      <c r="AN69" t="s">
        <v>64</v>
      </c>
      <c r="BA69" t="s">
        <v>140</v>
      </c>
      <c r="BB69" t="s">
        <v>141</v>
      </c>
      <c r="BC69" t="s">
        <v>142</v>
      </c>
      <c r="BE69" t="s">
        <v>69</v>
      </c>
      <c r="BH69" t="s">
        <v>143</v>
      </c>
    </row>
    <row r="70" spans="1:61" x14ac:dyDescent="0.2">
      <c r="A70" t="s">
        <v>5960</v>
      </c>
      <c r="B70" t="str">
        <f>VLOOKUP(Table1[[#This Row],[Full Name]],payroll_active[],1,0)</f>
        <v>Annmarie Costella</v>
      </c>
      <c r="C70" t="str">
        <f>VLOOKUP(Table1[[#This Row],[Full Name]],Table36[],1,0)</f>
        <v>Annmarie Costella</v>
      </c>
      <c r="D70" s="1">
        <v>42618.941145833327</v>
      </c>
      <c r="E70" t="s">
        <v>1195</v>
      </c>
      <c r="F70" t="s">
        <v>5959</v>
      </c>
      <c r="N70" t="s">
        <v>887</v>
      </c>
      <c r="O70" t="s">
        <v>888</v>
      </c>
      <c r="P70" t="s">
        <v>526</v>
      </c>
      <c r="AJ70" t="s">
        <v>62</v>
      </c>
      <c r="AK70" t="s">
        <v>63</v>
      </c>
      <c r="AN70" t="s">
        <v>408</v>
      </c>
      <c r="AO70" t="s">
        <v>526</v>
      </c>
      <c r="BA70" t="s">
        <v>5105</v>
      </c>
      <c r="BB70" t="s">
        <v>5961</v>
      </c>
      <c r="BC70" t="s">
        <v>624</v>
      </c>
      <c r="BE70" t="s">
        <v>69</v>
      </c>
      <c r="BH70" t="s">
        <v>5962</v>
      </c>
    </row>
    <row r="71" spans="1:61" x14ac:dyDescent="0.2">
      <c r="A71" t="s">
        <v>5104</v>
      </c>
      <c r="B71" t="str">
        <f>VLOOKUP(Table1[[#This Row],[Full Name]],payroll_active[],1,0)</f>
        <v>Annmarie Lang</v>
      </c>
      <c r="C71" t="str">
        <f>VLOOKUP(Table1[[#This Row],[Full Name]],Table36[],1,0)</f>
        <v>Annmarie Lang</v>
      </c>
      <c r="D71" s="1">
        <v>42618.942002314812</v>
      </c>
      <c r="E71" t="s">
        <v>1195</v>
      </c>
      <c r="F71" t="s">
        <v>5103</v>
      </c>
      <c r="N71" t="s">
        <v>4052</v>
      </c>
      <c r="O71" t="s">
        <v>4053</v>
      </c>
      <c r="P71" t="s">
        <v>526</v>
      </c>
      <c r="AJ71" t="s">
        <v>62</v>
      </c>
      <c r="AK71" t="s">
        <v>63</v>
      </c>
      <c r="AN71" t="s">
        <v>408</v>
      </c>
      <c r="AO71" t="s">
        <v>526</v>
      </c>
      <c r="BA71" t="s">
        <v>5105</v>
      </c>
      <c r="BB71" t="s">
        <v>5106</v>
      </c>
      <c r="BC71" t="s">
        <v>827</v>
      </c>
      <c r="BE71" t="s">
        <v>69</v>
      </c>
      <c r="BH71" t="s">
        <v>5107</v>
      </c>
    </row>
    <row r="72" spans="1:61" x14ac:dyDescent="0.2">
      <c r="A72" t="s">
        <v>2158</v>
      </c>
      <c r="B72" t="str">
        <f>VLOOKUP(Table1[[#This Row],[Full Name]],payroll_active[],1,0)</f>
        <v>Anthony A Calabrese</v>
      </c>
      <c r="C72" t="str">
        <f>VLOOKUP(Table1[[#This Row],[Full Name]],Table36[],1,0)</f>
        <v>Anthony A Calabrese</v>
      </c>
      <c r="D72" s="1">
        <v>42990.605763888889</v>
      </c>
      <c r="E72" t="s">
        <v>59</v>
      </c>
      <c r="F72" t="s">
        <v>2156</v>
      </c>
      <c r="O72" t="s">
        <v>2157</v>
      </c>
      <c r="AJ72" t="s">
        <v>62</v>
      </c>
      <c r="AK72" t="s">
        <v>63</v>
      </c>
      <c r="AN72" t="s">
        <v>64</v>
      </c>
      <c r="BA72" t="s">
        <v>2159</v>
      </c>
      <c r="BB72" t="s">
        <v>2160</v>
      </c>
      <c r="BC72" t="s">
        <v>2161</v>
      </c>
      <c r="BE72" t="s">
        <v>69</v>
      </c>
      <c r="BH72" t="s">
        <v>2162</v>
      </c>
    </row>
    <row r="73" spans="1:61" x14ac:dyDescent="0.2">
      <c r="A73" t="s">
        <v>7471</v>
      </c>
      <c r="B73" t="str">
        <f>VLOOKUP(Table1[[#This Row],[Full Name]],payroll_active[],1,0)</f>
        <v>Anthony A Shufon Jr</v>
      </c>
      <c r="C73" t="str">
        <f>VLOOKUP(Table1[[#This Row],[Full Name]],Table36[],1,0)</f>
        <v>Anthony A Shufon Jr</v>
      </c>
      <c r="D73" s="1">
        <v>42618.939386574071</v>
      </c>
      <c r="E73" t="s">
        <v>1195</v>
      </c>
      <c r="F73" t="s">
        <v>7470</v>
      </c>
      <c r="O73" t="s">
        <v>84</v>
      </c>
      <c r="AJ73" t="s">
        <v>62</v>
      </c>
      <c r="AK73" t="s">
        <v>63</v>
      </c>
      <c r="AN73" t="s">
        <v>64</v>
      </c>
      <c r="BA73" t="s">
        <v>2159</v>
      </c>
      <c r="BB73" t="s">
        <v>7472</v>
      </c>
      <c r="BC73" t="s">
        <v>7473</v>
      </c>
      <c r="BE73" t="s">
        <v>69</v>
      </c>
      <c r="BH73" t="s">
        <v>7474</v>
      </c>
    </row>
    <row r="74" spans="1:61" x14ac:dyDescent="0.2">
      <c r="A74" t="s">
        <v>6767</v>
      </c>
      <c r="B74" t="str">
        <f>VLOOKUP(Table1[[#This Row],[Full Name]],payroll_active[],1,0)</f>
        <v>Anthony D Katsur</v>
      </c>
      <c r="C74" t="str">
        <f>VLOOKUP(Table1[[#This Row],[Full Name]],Table36[],1,0)</f>
        <v>Anthony D Katsur</v>
      </c>
      <c r="D74" s="1">
        <v>42618.940254629633</v>
      </c>
      <c r="E74" t="s">
        <v>1195</v>
      </c>
      <c r="F74" t="s">
        <v>6766</v>
      </c>
      <c r="O74" t="s">
        <v>103</v>
      </c>
      <c r="AJ74" t="s">
        <v>62</v>
      </c>
      <c r="AK74" t="s">
        <v>63</v>
      </c>
      <c r="AN74" t="s">
        <v>64</v>
      </c>
      <c r="BA74" t="s">
        <v>6768</v>
      </c>
      <c r="BB74" t="s">
        <v>6769</v>
      </c>
      <c r="BC74" t="s">
        <v>1421</v>
      </c>
      <c r="BE74" t="s">
        <v>69</v>
      </c>
      <c r="BH74" t="s">
        <v>6770</v>
      </c>
    </row>
    <row r="75" spans="1:61" x14ac:dyDescent="0.2">
      <c r="A75" t="s">
        <v>2012</v>
      </c>
      <c r="B75" t="str">
        <f>VLOOKUP(Table1[[#This Row],[Full Name]],payroll_active[],1,0)</f>
        <v>Anthony Giudice</v>
      </c>
      <c r="C75" t="str">
        <f>VLOOKUP(Table1[[#This Row],[Full Name]],Table36[],1,0)</f>
        <v>Anthony Giudice</v>
      </c>
      <c r="D75" s="1">
        <v>43119.618217592593</v>
      </c>
      <c r="E75" t="s">
        <v>59</v>
      </c>
      <c r="F75" t="s">
        <v>2009</v>
      </c>
      <c r="N75" t="s">
        <v>2010</v>
      </c>
      <c r="O75" t="s">
        <v>2011</v>
      </c>
      <c r="P75" t="s">
        <v>526</v>
      </c>
      <c r="AJ75" t="s">
        <v>62</v>
      </c>
      <c r="AK75" t="s">
        <v>63</v>
      </c>
      <c r="AN75" t="s">
        <v>408</v>
      </c>
      <c r="AO75" t="s">
        <v>526</v>
      </c>
      <c r="BA75" t="s">
        <v>2013</v>
      </c>
      <c r="BB75" t="s">
        <v>2014</v>
      </c>
      <c r="BC75" t="s">
        <v>2015</v>
      </c>
      <c r="BE75" t="s">
        <v>69</v>
      </c>
      <c r="BH75" t="s">
        <v>2016</v>
      </c>
    </row>
    <row r="76" spans="1:61" x14ac:dyDescent="0.2">
      <c r="A76" t="s">
        <v>2519</v>
      </c>
      <c r="B76" t="str">
        <f>VLOOKUP(Table1[[#This Row],[Full Name]],payroll_active[],1,0)</f>
        <v>Anthony J Capozzi</v>
      </c>
      <c r="C76" t="str">
        <f>VLOOKUP(Table1[[#This Row],[Full Name]],Table36[],1,0)</f>
        <v>Anthony J Capozzi</v>
      </c>
      <c r="D76" s="1">
        <v>42895.599421296298</v>
      </c>
      <c r="E76" t="s">
        <v>59</v>
      </c>
      <c r="F76" t="s">
        <v>2518</v>
      </c>
      <c r="N76" t="s">
        <v>911</v>
      </c>
      <c r="O76" t="s">
        <v>912</v>
      </c>
      <c r="P76" t="s">
        <v>526</v>
      </c>
      <c r="AJ76" t="s">
        <v>62</v>
      </c>
      <c r="AK76" t="s">
        <v>63</v>
      </c>
      <c r="AN76" t="s">
        <v>408</v>
      </c>
      <c r="AO76" t="s">
        <v>526</v>
      </c>
      <c r="BA76" t="s">
        <v>2520</v>
      </c>
      <c r="BB76" t="s">
        <v>2521</v>
      </c>
      <c r="BC76" t="s">
        <v>426</v>
      </c>
      <c r="BE76" t="s">
        <v>69</v>
      </c>
      <c r="BH76" t="s">
        <v>2522</v>
      </c>
    </row>
    <row r="77" spans="1:61" x14ac:dyDescent="0.2">
      <c r="A77" t="s">
        <v>7533</v>
      </c>
      <c r="B77" t="str">
        <f>VLOOKUP(Table1[[#This Row],[Full Name]],payroll_active[],1,0)</f>
        <v>Anthony J Graziano</v>
      </c>
      <c r="C77" t="str">
        <f>VLOOKUP(Table1[[#This Row],[Full Name]],Table36[],1,0)</f>
        <v>Anthony J Graziano</v>
      </c>
      <c r="D77" s="1">
        <v>42618.939363425918</v>
      </c>
      <c r="E77" t="s">
        <v>1195</v>
      </c>
      <c r="F77" t="s">
        <v>7532</v>
      </c>
      <c r="O77" t="s">
        <v>2446</v>
      </c>
      <c r="AJ77" t="s">
        <v>62</v>
      </c>
      <c r="AK77" t="s">
        <v>63</v>
      </c>
      <c r="AN77" t="s">
        <v>64</v>
      </c>
      <c r="BA77" t="s">
        <v>2520</v>
      </c>
      <c r="BB77" t="s">
        <v>7534</v>
      </c>
      <c r="BC77" t="s">
        <v>7535</v>
      </c>
      <c r="BE77" t="s">
        <v>69</v>
      </c>
      <c r="BH77" t="s">
        <v>7536</v>
      </c>
    </row>
    <row r="78" spans="1:61" x14ac:dyDescent="0.2">
      <c r="A78" t="s">
        <v>5019</v>
      </c>
      <c r="B78" t="str">
        <f>VLOOKUP(Table1[[#This Row],[Full Name]],payroll_active[],1,0)</f>
        <v>Anthony J Reinhart</v>
      </c>
      <c r="C78" t="str">
        <f>VLOOKUP(Table1[[#This Row],[Full Name]],Table36[],1,0)</f>
        <v>Anthony J Reinhart</v>
      </c>
      <c r="D78" s="1">
        <v>42618.942083333342</v>
      </c>
      <c r="E78" t="s">
        <v>1195</v>
      </c>
      <c r="F78" t="s">
        <v>5018</v>
      </c>
      <c r="N78" t="s">
        <v>996</v>
      </c>
      <c r="O78" t="s">
        <v>997</v>
      </c>
      <c r="P78" t="s">
        <v>526</v>
      </c>
      <c r="AJ78" t="s">
        <v>62</v>
      </c>
      <c r="AK78" t="s">
        <v>63</v>
      </c>
      <c r="AN78" t="s">
        <v>408</v>
      </c>
      <c r="AO78" t="s">
        <v>526</v>
      </c>
      <c r="BA78" t="s">
        <v>2520</v>
      </c>
      <c r="BB78" t="s">
        <v>5020</v>
      </c>
      <c r="BC78" t="s">
        <v>2104</v>
      </c>
      <c r="BE78" t="s">
        <v>69</v>
      </c>
      <c r="BH78" t="s">
        <v>5021</v>
      </c>
    </row>
    <row r="79" spans="1:61" x14ac:dyDescent="0.2">
      <c r="A79" t="s">
        <v>5176</v>
      </c>
      <c r="B79" t="str">
        <f>VLOOKUP(Table1[[#This Row],[Full Name]],payroll_active[],1,0)</f>
        <v>Anthony P Piscitelli</v>
      </c>
      <c r="C79" t="str">
        <f>VLOOKUP(Table1[[#This Row],[Full Name]],Table36[],1,0)</f>
        <v>Anthony P Piscitelli</v>
      </c>
      <c r="D79" s="1">
        <v>42618.941944444443</v>
      </c>
      <c r="E79" t="s">
        <v>1195</v>
      </c>
      <c r="F79" t="s">
        <v>5173</v>
      </c>
      <c r="O79" t="s">
        <v>1401</v>
      </c>
      <c r="X79" t="s">
        <v>5174</v>
      </c>
      <c r="AI79" t="s">
        <v>5175</v>
      </c>
      <c r="AJ79" t="s">
        <v>62</v>
      </c>
      <c r="AK79" t="s">
        <v>63</v>
      </c>
      <c r="AN79" t="s">
        <v>64</v>
      </c>
      <c r="BA79" t="s">
        <v>5177</v>
      </c>
      <c r="BB79" t="s">
        <v>5178</v>
      </c>
      <c r="BC79" t="s">
        <v>1139</v>
      </c>
      <c r="BE79" t="s">
        <v>69</v>
      </c>
      <c r="BH79" t="s">
        <v>5179</v>
      </c>
    </row>
    <row r="80" spans="1:61" x14ac:dyDescent="0.2">
      <c r="A80" t="s">
        <v>2810</v>
      </c>
      <c r="B80" t="str">
        <f>VLOOKUP(Table1[[#This Row],[Full Name]],payroll_active[],1,0)</f>
        <v>Anton A Konev</v>
      </c>
      <c r="C80" t="str">
        <f>VLOOKUP(Table1[[#This Row],[Full Name]],Table36[],1,0)</f>
        <v>Anton A Konev</v>
      </c>
      <c r="D80" s="1">
        <v>42790.666134259263</v>
      </c>
      <c r="E80" t="s">
        <v>59</v>
      </c>
      <c r="F80" t="s">
        <v>2807</v>
      </c>
      <c r="M80" t="s">
        <v>2808</v>
      </c>
      <c r="N80" t="s">
        <v>671</v>
      </c>
      <c r="O80" t="s">
        <v>672</v>
      </c>
      <c r="P80" t="s">
        <v>407</v>
      </c>
      <c r="V80" t="s">
        <v>2809</v>
      </c>
      <c r="AJ80" t="s">
        <v>62</v>
      </c>
      <c r="AK80" t="s">
        <v>63</v>
      </c>
      <c r="AN80" t="s">
        <v>408</v>
      </c>
      <c r="BA80" t="s">
        <v>2811</v>
      </c>
      <c r="BB80" t="s">
        <v>2812</v>
      </c>
      <c r="BC80" t="s">
        <v>2813</v>
      </c>
      <c r="BE80" t="s">
        <v>69</v>
      </c>
      <c r="BH80" t="s">
        <v>2814</v>
      </c>
    </row>
    <row r="81" spans="1:61" x14ac:dyDescent="0.2">
      <c r="A81" s="20" t="s">
        <v>1185</v>
      </c>
      <c r="B81" s="20" t="e">
        <f>VLOOKUP(Table1[[#This Row],[Full Name]],payroll_active[],1,0)</f>
        <v>#N/A</v>
      </c>
      <c r="C81" s="20" t="str">
        <f>VLOOKUP(Table1[[#This Row],[Full Name]],Table36[],1,0)</f>
        <v>Antonette K Lewis</v>
      </c>
      <c r="D81" s="21">
        <v>43488.674537037034</v>
      </c>
      <c r="E81" s="20" t="s">
        <v>59</v>
      </c>
      <c r="F81" s="20" t="s">
        <v>1182</v>
      </c>
      <c r="G81" s="20"/>
      <c r="H81" s="20"/>
      <c r="I81" s="20"/>
      <c r="J81" s="20"/>
      <c r="K81" s="20"/>
      <c r="L81" s="20"/>
      <c r="M81" s="20"/>
      <c r="N81" s="20"/>
      <c r="O81" s="20" t="s">
        <v>1133</v>
      </c>
      <c r="P81" s="20"/>
      <c r="Q81" s="20"/>
      <c r="R81" s="20"/>
      <c r="S81" s="20"/>
      <c r="T81" s="20"/>
      <c r="U81" s="20"/>
      <c r="V81" s="20" t="s">
        <v>1183</v>
      </c>
      <c r="W81" s="20" t="s">
        <v>1184</v>
      </c>
      <c r="X81" s="20"/>
      <c r="Y81" s="20"/>
      <c r="Z81" s="20"/>
      <c r="AA81" s="20"/>
      <c r="AB81" s="20"/>
      <c r="AC81" s="20"/>
      <c r="AD81" s="20"/>
      <c r="AE81" s="20"/>
      <c r="AF81" s="20"/>
      <c r="AG81" s="20"/>
      <c r="AH81" s="20"/>
      <c r="AI81" s="20"/>
      <c r="AJ81" s="20" t="s">
        <v>62</v>
      </c>
      <c r="AK81" s="20" t="s">
        <v>63</v>
      </c>
      <c r="AL81" s="20"/>
      <c r="AM81" s="20"/>
      <c r="AN81" s="20" t="s">
        <v>64</v>
      </c>
      <c r="AO81" s="20"/>
      <c r="AP81" s="20"/>
      <c r="AQ81" s="20"/>
      <c r="AR81" s="20"/>
      <c r="AS81" s="20"/>
      <c r="AT81" s="20"/>
      <c r="AU81" s="20"/>
      <c r="AV81" s="20"/>
      <c r="AW81" s="20"/>
      <c r="AX81" s="20"/>
      <c r="AY81" s="20"/>
      <c r="AZ81" s="20"/>
      <c r="BA81" s="20" t="s">
        <v>1186</v>
      </c>
      <c r="BB81" s="20" t="s">
        <v>1187</v>
      </c>
      <c r="BC81" s="20" t="s">
        <v>135</v>
      </c>
      <c r="BD81" s="20"/>
      <c r="BE81" s="20" t="s">
        <v>69</v>
      </c>
      <c r="BF81" s="20"/>
      <c r="BG81" s="20"/>
      <c r="BH81" s="20" t="s">
        <v>1188</v>
      </c>
      <c r="BI81" s="20"/>
    </row>
    <row r="82" spans="1:61" x14ac:dyDescent="0.2">
      <c r="A82" t="s">
        <v>4480</v>
      </c>
      <c r="B82" t="str">
        <f>VLOOKUP(Table1[[#This Row],[Full Name]],payroll_active[],1,0)</f>
        <v>Antonietta E Kurdt</v>
      </c>
      <c r="C82" t="str">
        <f>VLOOKUP(Table1[[#This Row],[Full Name]],Table36[],1,0)</f>
        <v>Antonietta E Kurdt</v>
      </c>
      <c r="D82" s="1">
        <v>42618.942650462966</v>
      </c>
      <c r="E82" t="s">
        <v>1195</v>
      </c>
      <c r="F82" t="s">
        <v>4479</v>
      </c>
      <c r="O82" t="s">
        <v>1502</v>
      </c>
      <c r="AJ82" t="s">
        <v>62</v>
      </c>
      <c r="AK82" t="s">
        <v>63</v>
      </c>
      <c r="AN82" t="s">
        <v>64</v>
      </c>
      <c r="BA82" t="s">
        <v>4481</v>
      </c>
      <c r="BB82" t="s">
        <v>4482</v>
      </c>
      <c r="BC82" t="s">
        <v>1506</v>
      </c>
      <c r="BE82" t="s">
        <v>69</v>
      </c>
      <c r="BH82" t="s">
        <v>4483</v>
      </c>
    </row>
    <row r="83" spans="1:61" x14ac:dyDescent="0.2">
      <c r="A83" t="s">
        <v>1376</v>
      </c>
      <c r="B83" t="str">
        <f>VLOOKUP(Table1[[#This Row],[Full Name]],payroll_active[],1,0)</f>
        <v>Antonio M Bianchi</v>
      </c>
      <c r="C83" t="str">
        <f>VLOOKUP(Table1[[#This Row],[Full Name]],Table36[],1,0)</f>
        <v>Antonio M Bianchi</v>
      </c>
      <c r="D83" s="1">
        <v>43203.545127314806</v>
      </c>
      <c r="E83" t="s">
        <v>59</v>
      </c>
      <c r="F83" t="s">
        <v>1373</v>
      </c>
      <c r="N83" t="s">
        <v>1374</v>
      </c>
      <c r="O83" t="s">
        <v>1375</v>
      </c>
      <c r="P83" t="s">
        <v>526</v>
      </c>
      <c r="AJ83" t="s">
        <v>62</v>
      </c>
      <c r="AK83" t="s">
        <v>63</v>
      </c>
      <c r="AN83" t="s">
        <v>408</v>
      </c>
      <c r="AO83" t="s">
        <v>526</v>
      </c>
      <c r="BA83" t="s">
        <v>1377</v>
      </c>
      <c r="BB83" t="s">
        <v>1378</v>
      </c>
      <c r="BC83" t="s">
        <v>737</v>
      </c>
      <c r="BE83" t="s">
        <v>69</v>
      </c>
      <c r="BH83" t="s">
        <v>1379</v>
      </c>
    </row>
    <row r="84" spans="1:61" x14ac:dyDescent="0.2">
      <c r="A84" s="20" t="s">
        <v>2275</v>
      </c>
      <c r="B84" s="20" t="e">
        <f>VLOOKUP(Table1[[#This Row],[Full Name]],payroll_active[],1,0)</f>
        <v>#N/A</v>
      </c>
      <c r="C84" s="20" t="str">
        <f>VLOOKUP(Table1[[#This Row],[Full Name]],Table36[],1,0)</f>
        <v>Arielis M Ramos</v>
      </c>
      <c r="D84" s="21">
        <v>42990.605740740742</v>
      </c>
      <c r="E84" s="20" t="s">
        <v>59</v>
      </c>
      <c r="F84" s="20" t="s">
        <v>2274</v>
      </c>
      <c r="G84" s="20"/>
      <c r="H84" s="20"/>
      <c r="I84" s="20"/>
      <c r="J84" s="20"/>
      <c r="K84" s="20"/>
      <c r="L84" s="20"/>
      <c r="M84" s="20"/>
      <c r="N84" s="20" t="s">
        <v>1987</v>
      </c>
      <c r="O84" s="20" t="s">
        <v>1043</v>
      </c>
      <c r="P84" s="20" t="s">
        <v>526</v>
      </c>
      <c r="Q84" s="20"/>
      <c r="R84" s="20"/>
      <c r="S84" s="20"/>
      <c r="T84" s="20"/>
      <c r="U84" s="20"/>
      <c r="V84" s="20"/>
      <c r="W84" s="20"/>
      <c r="X84" s="20"/>
      <c r="Y84" s="20"/>
      <c r="Z84" s="20"/>
      <c r="AA84" s="20"/>
      <c r="AB84" s="20"/>
      <c r="AC84" s="20"/>
      <c r="AD84" s="20"/>
      <c r="AE84" s="20"/>
      <c r="AF84" s="20"/>
      <c r="AG84" s="20"/>
      <c r="AH84" s="20"/>
      <c r="AI84" s="20"/>
      <c r="AJ84" s="20" t="s">
        <v>62</v>
      </c>
      <c r="AK84" s="20" t="s">
        <v>63</v>
      </c>
      <c r="AL84" s="20"/>
      <c r="AM84" s="20"/>
      <c r="AN84" s="20" t="s">
        <v>64</v>
      </c>
      <c r="AO84" s="20" t="s">
        <v>526</v>
      </c>
      <c r="AP84" s="20"/>
      <c r="AQ84" s="20"/>
      <c r="AR84" s="20"/>
      <c r="AS84" s="20"/>
      <c r="AT84" s="20"/>
      <c r="AU84" s="20"/>
      <c r="AV84" s="20"/>
      <c r="AW84" s="20"/>
      <c r="AX84" s="20"/>
      <c r="AY84" s="20"/>
      <c r="AZ84" s="20"/>
      <c r="BA84" s="20" t="s">
        <v>2276</v>
      </c>
      <c r="BB84" s="20" t="s">
        <v>2277</v>
      </c>
      <c r="BC84" s="20" t="s">
        <v>1826</v>
      </c>
      <c r="BD84" s="20"/>
      <c r="BE84" s="20" t="s">
        <v>69</v>
      </c>
      <c r="BF84" s="20"/>
      <c r="BG84" s="20"/>
      <c r="BH84" s="20" t="s">
        <v>2278</v>
      </c>
      <c r="BI84" s="20"/>
    </row>
    <row r="85" spans="1:61" x14ac:dyDescent="0.2">
      <c r="A85" t="s">
        <v>8421</v>
      </c>
      <c r="B85" t="str">
        <f>VLOOKUP(Table1[[#This Row],[Full Name]],payroll_active[],1,0)</f>
        <v>Arlene Rutuelo</v>
      </c>
      <c r="C85" t="str">
        <f>VLOOKUP(Table1[[#This Row],[Full Name]],Table36[],1,0)</f>
        <v>Arlene Rutuelo</v>
      </c>
      <c r="D85" s="1">
        <v>42618.938831018517</v>
      </c>
      <c r="E85" t="s">
        <v>1195</v>
      </c>
      <c r="F85" t="s">
        <v>8419</v>
      </c>
      <c r="N85" t="s">
        <v>1994</v>
      </c>
      <c r="O85" t="s">
        <v>353</v>
      </c>
      <c r="P85" t="s">
        <v>526</v>
      </c>
      <c r="V85" t="s">
        <v>8420</v>
      </c>
      <c r="AJ85" t="s">
        <v>62</v>
      </c>
      <c r="AK85" t="s">
        <v>63</v>
      </c>
      <c r="AN85" t="s">
        <v>64</v>
      </c>
      <c r="AO85" t="s">
        <v>526</v>
      </c>
      <c r="BA85" t="s">
        <v>8422</v>
      </c>
      <c r="BB85" t="s">
        <v>8423</v>
      </c>
      <c r="BC85" t="s">
        <v>350</v>
      </c>
      <c r="BE85" t="s">
        <v>69</v>
      </c>
      <c r="BH85" t="s">
        <v>8424</v>
      </c>
    </row>
    <row r="86" spans="1:61" x14ac:dyDescent="0.2">
      <c r="A86" s="20" t="s">
        <v>4401</v>
      </c>
      <c r="B86" s="20" t="e">
        <f>VLOOKUP(Table1[[#This Row],[Full Name]],payroll_active[],1,0)</f>
        <v>#N/A</v>
      </c>
      <c r="C86" s="20" t="str">
        <f>VLOOKUP(Table1[[#This Row],[Full Name]],Table36[],1,0)</f>
        <v>Arthur L Lumpkin</v>
      </c>
      <c r="D86" s="21">
        <v>42618.942719907413</v>
      </c>
      <c r="E86" s="20" t="s">
        <v>1195</v>
      </c>
      <c r="F86" s="20" t="s">
        <v>4398</v>
      </c>
      <c r="G86" s="20"/>
      <c r="H86" s="20"/>
      <c r="I86" s="20"/>
      <c r="J86" s="20"/>
      <c r="K86" s="20"/>
      <c r="L86" s="20"/>
      <c r="M86" s="20" t="s">
        <v>4399</v>
      </c>
      <c r="N86" s="20"/>
      <c r="O86" s="20" t="s">
        <v>1043</v>
      </c>
      <c r="P86" s="20" t="s">
        <v>407</v>
      </c>
      <c r="Q86" s="20"/>
      <c r="R86" s="20"/>
      <c r="S86" s="20"/>
      <c r="T86" s="20"/>
      <c r="U86" s="20"/>
      <c r="V86" s="20"/>
      <c r="W86" s="20"/>
      <c r="X86" s="20" t="s">
        <v>4400</v>
      </c>
      <c r="Y86" s="20"/>
      <c r="Z86" s="20"/>
      <c r="AA86" s="20"/>
      <c r="AB86" s="20"/>
      <c r="AC86" s="20"/>
      <c r="AD86" s="20"/>
      <c r="AE86" s="20"/>
      <c r="AF86" s="20"/>
      <c r="AG86" s="20"/>
      <c r="AH86" s="20"/>
      <c r="AI86" s="20"/>
      <c r="AJ86" s="20" t="s">
        <v>62</v>
      </c>
      <c r="AK86" s="20" t="s">
        <v>63</v>
      </c>
      <c r="AL86" s="20"/>
      <c r="AM86" s="20"/>
      <c r="AN86" s="20" t="s">
        <v>64</v>
      </c>
      <c r="AO86" s="20"/>
      <c r="AP86" s="20"/>
      <c r="AQ86" s="20"/>
      <c r="AR86" s="20"/>
      <c r="AS86" s="20"/>
      <c r="AT86" s="20"/>
      <c r="AU86" s="20"/>
      <c r="AV86" s="20"/>
      <c r="AW86" s="20"/>
      <c r="AX86" s="20"/>
      <c r="AY86" s="20"/>
      <c r="AZ86" s="20"/>
      <c r="BA86" s="20" t="s">
        <v>4402</v>
      </c>
      <c r="BB86" s="20" t="s">
        <v>4403</v>
      </c>
      <c r="BC86" s="20" t="s">
        <v>1845</v>
      </c>
      <c r="BD86" s="20"/>
      <c r="BE86" s="20" t="s">
        <v>69</v>
      </c>
      <c r="BF86" s="20"/>
      <c r="BG86" s="20"/>
      <c r="BH86" s="20" t="s">
        <v>4404</v>
      </c>
      <c r="BI86" s="20"/>
    </row>
    <row r="87" spans="1:61" x14ac:dyDescent="0.2">
      <c r="A87" s="20" t="s">
        <v>6688</v>
      </c>
      <c r="B87" s="20" t="e">
        <f>VLOOKUP(Table1[[#This Row],[Full Name]],payroll_active[],1,0)</f>
        <v>#N/A</v>
      </c>
      <c r="C87" s="20" t="str">
        <f>VLOOKUP(Table1[[#This Row],[Full Name]],Table36[],1,0)</f>
        <v>Ashley C Dougherty</v>
      </c>
      <c r="D87" s="21">
        <v>42618.940358796302</v>
      </c>
      <c r="E87" s="20" t="s">
        <v>1195</v>
      </c>
      <c r="F87" s="20" t="s">
        <v>6684</v>
      </c>
      <c r="G87" s="20"/>
      <c r="H87" s="20"/>
      <c r="I87" s="20"/>
      <c r="J87" s="20"/>
      <c r="K87" s="20"/>
      <c r="L87" s="20"/>
      <c r="M87" s="20"/>
      <c r="N87" s="20"/>
      <c r="O87" s="20" t="s">
        <v>1043</v>
      </c>
      <c r="P87" s="20"/>
      <c r="Q87" s="20"/>
      <c r="R87" s="20"/>
      <c r="S87" s="20"/>
      <c r="T87" s="20"/>
      <c r="U87" s="20"/>
      <c r="V87" s="20" t="s">
        <v>6685</v>
      </c>
      <c r="W87" s="20" t="s">
        <v>3535</v>
      </c>
      <c r="X87" s="20" t="s">
        <v>6543</v>
      </c>
      <c r="Y87" s="20" t="s">
        <v>6686</v>
      </c>
      <c r="Z87" s="20"/>
      <c r="AA87" s="20"/>
      <c r="AB87" s="20"/>
      <c r="AC87" s="20"/>
      <c r="AD87" s="20"/>
      <c r="AE87" s="20"/>
      <c r="AF87" s="20"/>
      <c r="AG87" s="20"/>
      <c r="AH87" s="20"/>
      <c r="AI87" s="20" t="s">
        <v>6687</v>
      </c>
      <c r="AJ87" s="20" t="s">
        <v>62</v>
      </c>
      <c r="AK87" s="20" t="s">
        <v>63</v>
      </c>
      <c r="AL87" s="20"/>
      <c r="AM87" s="20"/>
      <c r="AN87" s="20" t="s">
        <v>64</v>
      </c>
      <c r="AO87" s="20"/>
      <c r="AP87" s="20"/>
      <c r="AQ87" s="20"/>
      <c r="AR87" s="20"/>
      <c r="AS87" s="20"/>
      <c r="AT87" s="20"/>
      <c r="AU87" s="20"/>
      <c r="AV87" s="20"/>
      <c r="AW87" s="20"/>
      <c r="AX87" s="20"/>
      <c r="AY87" s="20"/>
      <c r="AZ87" s="20"/>
      <c r="BA87" s="20" t="s">
        <v>6689</v>
      </c>
      <c r="BB87" s="20" t="s">
        <v>6690</v>
      </c>
      <c r="BC87" s="20" t="s">
        <v>375</v>
      </c>
      <c r="BD87" s="20"/>
      <c r="BE87" s="20" t="s">
        <v>69</v>
      </c>
      <c r="BF87" s="20"/>
      <c r="BG87" s="20"/>
      <c r="BH87" s="20" t="s">
        <v>6691</v>
      </c>
      <c r="BI87" s="20"/>
    </row>
    <row r="88" spans="1:61" x14ac:dyDescent="0.2">
      <c r="A88" t="s">
        <v>3044</v>
      </c>
      <c r="B88" t="str">
        <f>VLOOKUP(Table1[[#This Row],[Full Name]],payroll_active[],1,0)</f>
        <v>Ashley L O'neill</v>
      </c>
      <c r="C88" t="str">
        <f>VLOOKUP(Table1[[#This Row],[Full Name]],Table36[],1,0)</f>
        <v>Ashley L O'neill</v>
      </c>
      <c r="D88" s="1">
        <v>42789.531759259262</v>
      </c>
      <c r="E88" t="s">
        <v>59</v>
      </c>
      <c r="F88" t="s">
        <v>3043</v>
      </c>
      <c r="N88" t="s">
        <v>887</v>
      </c>
      <c r="O88" t="s">
        <v>888</v>
      </c>
      <c r="P88" t="s">
        <v>526</v>
      </c>
      <c r="AJ88" t="s">
        <v>62</v>
      </c>
      <c r="AK88" t="s">
        <v>63</v>
      </c>
      <c r="AN88" t="s">
        <v>408</v>
      </c>
      <c r="AO88" t="s">
        <v>526</v>
      </c>
      <c r="BA88" t="s">
        <v>3045</v>
      </c>
      <c r="BB88" t="s">
        <v>3046</v>
      </c>
      <c r="BC88" t="s">
        <v>2742</v>
      </c>
      <c r="BE88" t="s">
        <v>69</v>
      </c>
      <c r="BH88" t="s">
        <v>3047</v>
      </c>
    </row>
    <row r="89" spans="1:61" x14ac:dyDescent="0.2">
      <c r="A89" t="s">
        <v>2616</v>
      </c>
      <c r="B89" t="str">
        <f>VLOOKUP(Table1[[#This Row],[Full Name]],payroll_active[],1,0)</f>
        <v>Ashley Meza</v>
      </c>
      <c r="C89" t="str">
        <f>VLOOKUP(Table1[[#This Row],[Full Name]],Table36[],1,0)</f>
        <v>Ashley Meza</v>
      </c>
      <c r="D89" s="1">
        <v>42895.599398148152</v>
      </c>
      <c r="E89" t="s">
        <v>59</v>
      </c>
      <c r="F89" t="s">
        <v>2615</v>
      </c>
      <c r="N89" t="s">
        <v>894</v>
      </c>
      <c r="O89" t="s">
        <v>895</v>
      </c>
      <c r="P89" t="s">
        <v>526</v>
      </c>
      <c r="AJ89" t="s">
        <v>62</v>
      </c>
      <c r="AK89" t="s">
        <v>63</v>
      </c>
      <c r="AN89" t="s">
        <v>408</v>
      </c>
      <c r="AO89" t="s">
        <v>526</v>
      </c>
      <c r="BA89" t="s">
        <v>1178</v>
      </c>
      <c r="BB89" t="s">
        <v>2617</v>
      </c>
      <c r="BC89" t="s">
        <v>2618</v>
      </c>
      <c r="BE89" t="s">
        <v>69</v>
      </c>
      <c r="BH89" t="s">
        <v>2619</v>
      </c>
    </row>
    <row r="90" spans="1:61" x14ac:dyDescent="0.2">
      <c r="A90" t="s">
        <v>3177</v>
      </c>
      <c r="B90" t="str">
        <f>VLOOKUP(Table1[[#This Row],[Full Name]],payroll_active[],1,0)</f>
        <v>Ashley P Dotter</v>
      </c>
      <c r="C90" t="str">
        <f>VLOOKUP(Table1[[#This Row],[Full Name]],Table36[],1,0)</f>
        <v>Ashley P Dotter</v>
      </c>
      <c r="D90" s="1">
        <v>42789.531701388893</v>
      </c>
      <c r="E90" t="s">
        <v>59</v>
      </c>
      <c r="F90" t="s">
        <v>3176</v>
      </c>
      <c r="N90" t="s">
        <v>732</v>
      </c>
      <c r="O90" t="s">
        <v>733</v>
      </c>
      <c r="P90" t="s">
        <v>526</v>
      </c>
      <c r="AJ90" t="s">
        <v>62</v>
      </c>
      <c r="AK90" t="s">
        <v>63</v>
      </c>
      <c r="AN90" t="s">
        <v>408</v>
      </c>
      <c r="AO90" t="s">
        <v>526</v>
      </c>
      <c r="BA90" t="s">
        <v>3178</v>
      </c>
      <c r="BB90" t="s">
        <v>3179</v>
      </c>
      <c r="BC90" t="s">
        <v>3180</v>
      </c>
      <c r="BE90" t="s">
        <v>69</v>
      </c>
      <c r="BH90" t="s">
        <v>3181</v>
      </c>
    </row>
    <row r="91" spans="1:61" x14ac:dyDescent="0.2">
      <c r="A91" s="20" t="s">
        <v>1177</v>
      </c>
      <c r="B91" s="20" t="e">
        <f>VLOOKUP(Table1[[#This Row],[Full Name]],payroll_active[],1,0)</f>
        <v>#N/A</v>
      </c>
      <c r="C91" s="20" t="str">
        <f>VLOOKUP(Table1[[#This Row],[Full Name]],Table36[],1,0)</f>
        <v>Ashley S Steele</v>
      </c>
      <c r="D91" s="21">
        <v>43488.674537037034</v>
      </c>
      <c r="E91" s="20" t="s">
        <v>59</v>
      </c>
      <c r="F91" s="20" t="s">
        <v>1174</v>
      </c>
      <c r="G91" s="20"/>
      <c r="H91" s="20"/>
      <c r="I91" s="20"/>
      <c r="J91" s="20"/>
      <c r="K91" s="20"/>
      <c r="L91" s="20"/>
      <c r="M91" s="20"/>
      <c r="N91" s="20"/>
      <c r="O91" s="20" t="s">
        <v>1054</v>
      </c>
      <c r="P91" s="20"/>
      <c r="Q91" s="20"/>
      <c r="R91" s="20"/>
      <c r="S91" s="20"/>
      <c r="T91" s="20"/>
      <c r="U91" s="20"/>
      <c r="V91" s="20" t="s">
        <v>1175</v>
      </c>
      <c r="W91" s="20" t="s">
        <v>1176</v>
      </c>
      <c r="X91" s="20"/>
      <c r="Y91" s="20"/>
      <c r="Z91" s="20"/>
      <c r="AA91" s="20"/>
      <c r="AB91" s="20"/>
      <c r="AC91" s="20"/>
      <c r="AD91" s="20"/>
      <c r="AE91" s="20"/>
      <c r="AF91" s="20"/>
      <c r="AG91" s="20"/>
      <c r="AH91" s="20"/>
      <c r="AI91" s="20"/>
      <c r="AJ91" s="20" t="s">
        <v>62</v>
      </c>
      <c r="AK91" s="20" t="s">
        <v>63</v>
      </c>
      <c r="AL91" s="20"/>
      <c r="AM91" s="20"/>
      <c r="AN91" s="20" t="s">
        <v>64</v>
      </c>
      <c r="AO91" s="20"/>
      <c r="AP91" s="20"/>
      <c r="AQ91" s="20"/>
      <c r="AR91" s="20"/>
      <c r="AS91" s="20"/>
      <c r="AT91" s="20"/>
      <c r="AU91" s="20"/>
      <c r="AV91" s="20"/>
      <c r="AW91" s="20"/>
      <c r="AX91" s="20"/>
      <c r="AY91" s="20"/>
      <c r="AZ91" s="20"/>
      <c r="BA91" s="20" t="s">
        <v>1178</v>
      </c>
      <c r="BB91" s="20" t="s">
        <v>1179</v>
      </c>
      <c r="BC91" s="20" t="s">
        <v>1180</v>
      </c>
      <c r="BD91" s="20"/>
      <c r="BE91" s="20" t="s">
        <v>69</v>
      </c>
      <c r="BF91" s="20"/>
      <c r="BG91" s="20"/>
      <c r="BH91" s="20" t="s">
        <v>1181</v>
      </c>
      <c r="BI91" s="20"/>
    </row>
    <row r="92" spans="1:61" x14ac:dyDescent="0.2">
      <c r="A92" t="s">
        <v>6320</v>
      </c>
      <c r="B92" t="str">
        <f>VLOOKUP(Table1[[#This Row],[Full Name]],payroll_active[],1,0)</f>
        <v>Audrey S Esposito</v>
      </c>
      <c r="C92" t="str">
        <f>VLOOKUP(Table1[[#This Row],[Full Name]],Table36[],1,0)</f>
        <v>Audrey S Esposito</v>
      </c>
      <c r="D92" s="1">
        <v>42618.940821759257</v>
      </c>
      <c r="E92" t="s">
        <v>1195</v>
      </c>
      <c r="F92" t="s">
        <v>6319</v>
      </c>
      <c r="O92" t="s">
        <v>96</v>
      </c>
      <c r="AJ92" t="s">
        <v>62</v>
      </c>
      <c r="AK92" t="s">
        <v>63</v>
      </c>
      <c r="AN92" t="s">
        <v>64</v>
      </c>
      <c r="BA92" t="s">
        <v>6321</v>
      </c>
      <c r="BB92" t="s">
        <v>4493</v>
      </c>
      <c r="BC92" t="s">
        <v>6322</v>
      </c>
      <c r="BE92" t="s">
        <v>69</v>
      </c>
      <c r="BH92" t="s">
        <v>6323</v>
      </c>
    </row>
    <row r="93" spans="1:61" x14ac:dyDescent="0.2">
      <c r="A93" t="s">
        <v>8375</v>
      </c>
      <c r="B93" t="str">
        <f>VLOOKUP(Table1[[#This Row],[Full Name]],payroll_active[],1,0)</f>
        <v>Augustus F Bessinger</v>
      </c>
      <c r="C93" t="str">
        <f>VLOOKUP(Table1[[#This Row],[Full Name]],Table36[],1,0)</f>
        <v>Augustus F Bessinger</v>
      </c>
      <c r="D93" s="1">
        <v>42618.938877314817</v>
      </c>
      <c r="E93" t="s">
        <v>1195</v>
      </c>
      <c r="F93" t="s">
        <v>8374</v>
      </c>
      <c r="O93" t="s">
        <v>84</v>
      </c>
      <c r="AJ93" t="s">
        <v>62</v>
      </c>
      <c r="AK93" t="s">
        <v>63</v>
      </c>
      <c r="AN93" t="s">
        <v>64</v>
      </c>
      <c r="BA93" t="s">
        <v>8376</v>
      </c>
      <c r="BB93" t="s">
        <v>8377</v>
      </c>
      <c r="BC93" t="s">
        <v>8143</v>
      </c>
      <c r="BE93" t="s">
        <v>69</v>
      </c>
      <c r="BH93" t="s">
        <v>8378</v>
      </c>
    </row>
    <row r="94" spans="1:61" x14ac:dyDescent="0.2">
      <c r="A94" t="s">
        <v>220</v>
      </c>
      <c r="B94" t="str">
        <f>VLOOKUP(Table1[[#This Row],[Full Name]],payroll_active[],1,0)</f>
        <v>Austin T Lomax</v>
      </c>
      <c r="C94" t="str">
        <f>VLOOKUP(Table1[[#This Row],[Full Name]],Table36[],1,0)</f>
        <v>Austin T Lomax</v>
      </c>
      <c r="D94" s="1">
        <v>43495.488495370373</v>
      </c>
      <c r="E94" t="s">
        <v>59</v>
      </c>
      <c r="F94" t="s">
        <v>219</v>
      </c>
      <c r="O94" t="s">
        <v>138</v>
      </c>
      <c r="AJ94" t="s">
        <v>62</v>
      </c>
      <c r="AK94" t="s">
        <v>63</v>
      </c>
      <c r="AN94" t="s">
        <v>64</v>
      </c>
      <c r="BA94" t="s">
        <v>221</v>
      </c>
      <c r="BB94" t="s">
        <v>222</v>
      </c>
      <c r="BC94" t="s">
        <v>142</v>
      </c>
      <c r="BE94" t="s">
        <v>69</v>
      </c>
      <c r="BH94" t="s">
        <v>223</v>
      </c>
    </row>
    <row r="95" spans="1:61" x14ac:dyDescent="0.2">
      <c r="A95" t="s">
        <v>1197</v>
      </c>
      <c r="B95" t="str">
        <f>VLOOKUP(Table1[[#This Row],[Full Name]],payroll_active[],1,0)</f>
        <v>Avery Cohen</v>
      </c>
      <c r="C95" t="str">
        <f>VLOOKUP(Table1[[#This Row],[Full Name]],Table36[],1,0)</f>
        <v>Avery Cohen</v>
      </c>
      <c r="D95" s="1">
        <v>43353.479930555557</v>
      </c>
      <c r="E95" t="s">
        <v>1195</v>
      </c>
      <c r="F95" t="s">
        <v>1196</v>
      </c>
      <c r="N95" t="s">
        <v>495</v>
      </c>
      <c r="O95" t="s">
        <v>496</v>
      </c>
      <c r="P95" t="s">
        <v>526</v>
      </c>
      <c r="AJ95" t="s">
        <v>62</v>
      </c>
      <c r="AK95" t="s">
        <v>63</v>
      </c>
      <c r="AN95" t="s">
        <v>408</v>
      </c>
      <c r="BA95" t="s">
        <v>1198</v>
      </c>
      <c r="BB95" t="s">
        <v>1199</v>
      </c>
      <c r="BC95" t="s">
        <v>1200</v>
      </c>
      <c r="BE95" t="s">
        <v>69</v>
      </c>
      <c r="BH95" t="s">
        <v>1201</v>
      </c>
    </row>
    <row r="96" spans="1:61" x14ac:dyDescent="0.2">
      <c r="A96" t="s">
        <v>1792</v>
      </c>
      <c r="B96" t="str">
        <f>VLOOKUP(Table1[[#This Row],[Full Name]],payroll_active[],1,0)</f>
        <v>Barbara A Constantino</v>
      </c>
      <c r="C96" t="str">
        <f>VLOOKUP(Table1[[#This Row],[Full Name]],Table36[],1,0)</f>
        <v>Barbara A Constantino</v>
      </c>
      <c r="D96" s="1">
        <v>43119.618287037039</v>
      </c>
      <c r="E96" t="s">
        <v>59</v>
      </c>
      <c r="F96" t="s">
        <v>1790</v>
      </c>
      <c r="O96" t="s">
        <v>1791</v>
      </c>
      <c r="AJ96" t="s">
        <v>62</v>
      </c>
      <c r="AK96" t="s">
        <v>63</v>
      </c>
      <c r="AN96" t="s">
        <v>64</v>
      </c>
      <c r="BA96" t="s">
        <v>1793</v>
      </c>
      <c r="BB96" t="s">
        <v>1794</v>
      </c>
      <c r="BC96" t="s">
        <v>1795</v>
      </c>
      <c r="BE96" t="s">
        <v>69</v>
      </c>
      <c r="BH96" t="s">
        <v>1796</v>
      </c>
    </row>
    <row r="97" spans="1:60" x14ac:dyDescent="0.2">
      <c r="A97" t="s">
        <v>6207</v>
      </c>
      <c r="B97" t="str">
        <f>VLOOKUP(Table1[[#This Row],[Full Name]],payroll_active[],1,0)</f>
        <v>Barbara A Davi</v>
      </c>
      <c r="C97" t="str">
        <f>VLOOKUP(Table1[[#This Row],[Full Name]],Table36[],1,0)</f>
        <v>Barbara A Davi</v>
      </c>
      <c r="D97" s="1">
        <v>42618.940925925926</v>
      </c>
      <c r="E97" t="s">
        <v>1195</v>
      </c>
      <c r="F97" t="s">
        <v>6206</v>
      </c>
      <c r="O97" t="s">
        <v>96</v>
      </c>
      <c r="AJ97" t="s">
        <v>62</v>
      </c>
      <c r="AK97" t="s">
        <v>63</v>
      </c>
      <c r="AN97" t="s">
        <v>64</v>
      </c>
      <c r="BA97" t="s">
        <v>1793</v>
      </c>
      <c r="BB97" t="s">
        <v>6208</v>
      </c>
      <c r="BC97" t="s">
        <v>5992</v>
      </c>
      <c r="BE97" t="s">
        <v>69</v>
      </c>
      <c r="BH97" t="s">
        <v>6209</v>
      </c>
    </row>
    <row r="98" spans="1:60" x14ac:dyDescent="0.2">
      <c r="A98" t="s">
        <v>5144</v>
      </c>
      <c r="B98" t="str">
        <f>VLOOKUP(Table1[[#This Row],[Full Name]],payroll_active[],1,0)</f>
        <v>Barbara A Mcredmond</v>
      </c>
      <c r="C98" t="str">
        <f>VLOOKUP(Table1[[#This Row],[Full Name]],Table36[],1,0)</f>
        <v>Barbara A Mcredmond</v>
      </c>
      <c r="D98" s="1">
        <v>42618.941979166673</v>
      </c>
      <c r="E98" t="s">
        <v>1195</v>
      </c>
      <c r="F98" t="s">
        <v>5141</v>
      </c>
      <c r="O98" t="s">
        <v>1401</v>
      </c>
      <c r="X98" t="s">
        <v>5142</v>
      </c>
      <c r="AI98" t="s">
        <v>5143</v>
      </c>
      <c r="AJ98" t="s">
        <v>62</v>
      </c>
      <c r="AK98" t="s">
        <v>63</v>
      </c>
      <c r="AN98" t="s">
        <v>64</v>
      </c>
      <c r="BA98" t="s">
        <v>1793</v>
      </c>
      <c r="BB98" t="s">
        <v>5145</v>
      </c>
      <c r="BC98" t="s">
        <v>1463</v>
      </c>
      <c r="BE98" t="s">
        <v>69</v>
      </c>
      <c r="BH98" t="s">
        <v>5146</v>
      </c>
    </row>
    <row r="99" spans="1:60" x14ac:dyDescent="0.2">
      <c r="A99" t="s">
        <v>808</v>
      </c>
      <c r="B99" t="str">
        <f>VLOOKUP(Table1[[#This Row],[Full Name]],payroll_active[],1,0)</f>
        <v>Barbara Baruch</v>
      </c>
      <c r="C99" t="str">
        <f>VLOOKUP(Table1[[#This Row],[Full Name]],Table36[],1,0)</f>
        <v>Barbara Baruch</v>
      </c>
      <c r="D99" s="1">
        <v>43495.48841435185</v>
      </c>
      <c r="E99" t="s">
        <v>59</v>
      </c>
      <c r="F99" t="s">
        <v>807</v>
      </c>
      <c r="N99" t="s">
        <v>790</v>
      </c>
      <c r="O99" t="s">
        <v>791</v>
      </c>
      <c r="P99" t="s">
        <v>526</v>
      </c>
      <c r="AJ99" t="s">
        <v>62</v>
      </c>
      <c r="AK99" t="s">
        <v>63</v>
      </c>
      <c r="AN99" t="s">
        <v>408</v>
      </c>
      <c r="BA99" t="s">
        <v>809</v>
      </c>
      <c r="BB99" t="s">
        <v>810</v>
      </c>
      <c r="BC99" t="s">
        <v>811</v>
      </c>
      <c r="BE99" t="s">
        <v>69</v>
      </c>
      <c r="BH99" t="s">
        <v>812</v>
      </c>
    </row>
    <row r="100" spans="1:60" x14ac:dyDescent="0.2">
      <c r="A100" t="s">
        <v>5939</v>
      </c>
      <c r="B100" t="str">
        <f>VLOOKUP(Table1[[#This Row],[Full Name]],payroll_active[],1,0)</f>
        <v>Barbara H Wojtowicz</v>
      </c>
      <c r="C100" t="str">
        <f>VLOOKUP(Table1[[#This Row],[Full Name]],Table36[],1,0)</f>
        <v>Barbara H Wojtowicz</v>
      </c>
      <c r="D100" s="1">
        <v>42618.941157407397</v>
      </c>
      <c r="E100" t="s">
        <v>1195</v>
      </c>
      <c r="F100" t="s">
        <v>5938</v>
      </c>
      <c r="O100" t="s">
        <v>1444</v>
      </c>
      <c r="AJ100" t="s">
        <v>62</v>
      </c>
      <c r="AK100" t="s">
        <v>63</v>
      </c>
      <c r="AN100" t="s">
        <v>64</v>
      </c>
      <c r="BA100" t="s">
        <v>5940</v>
      </c>
      <c r="BB100" t="s">
        <v>5941</v>
      </c>
      <c r="BC100" t="s">
        <v>2471</v>
      </c>
      <c r="BE100" t="s">
        <v>69</v>
      </c>
      <c r="BH100" t="s">
        <v>5942</v>
      </c>
    </row>
    <row r="101" spans="1:60" x14ac:dyDescent="0.2">
      <c r="A101" t="s">
        <v>7118</v>
      </c>
      <c r="B101" t="str">
        <f>VLOOKUP(Table1[[#This Row],[Full Name]],payroll_active[],1,0)</f>
        <v>Barbara J Ardman</v>
      </c>
      <c r="C101" t="str">
        <f>VLOOKUP(Table1[[#This Row],[Full Name]],Table36[],1,0)</f>
        <v>Barbara J Ardman</v>
      </c>
      <c r="D101" s="1">
        <v>42618.939965277779</v>
      </c>
      <c r="E101" t="s">
        <v>1195</v>
      </c>
      <c r="F101" t="s">
        <v>7117</v>
      </c>
      <c r="O101" t="s">
        <v>3787</v>
      </c>
      <c r="AJ101" t="s">
        <v>62</v>
      </c>
      <c r="AK101" t="s">
        <v>63</v>
      </c>
      <c r="AN101" t="s">
        <v>64</v>
      </c>
      <c r="BA101" t="s">
        <v>7119</v>
      </c>
      <c r="BB101" t="s">
        <v>7120</v>
      </c>
      <c r="BC101" t="s">
        <v>5892</v>
      </c>
      <c r="BE101" t="s">
        <v>69</v>
      </c>
      <c r="BH101" t="s">
        <v>7121</v>
      </c>
    </row>
    <row r="102" spans="1:60" x14ac:dyDescent="0.2">
      <c r="A102" t="s">
        <v>6755</v>
      </c>
      <c r="B102" t="str">
        <f>VLOOKUP(Table1[[#This Row],[Full Name]],payroll_active[],1,0)</f>
        <v>Barbara M Oneill</v>
      </c>
      <c r="C102" t="str">
        <f>VLOOKUP(Table1[[#This Row],[Full Name]],Table36[],1,0)</f>
        <v>Barbara M Oneill</v>
      </c>
      <c r="D102" s="1">
        <v>42618.94027777778</v>
      </c>
      <c r="E102" t="s">
        <v>1195</v>
      </c>
      <c r="F102" t="s">
        <v>6752</v>
      </c>
      <c r="N102" t="s">
        <v>919</v>
      </c>
      <c r="O102" t="s">
        <v>920</v>
      </c>
      <c r="P102" t="s">
        <v>407</v>
      </c>
      <c r="V102" t="s">
        <v>6753</v>
      </c>
      <c r="Y102" t="s">
        <v>6754</v>
      </c>
      <c r="AJ102" t="s">
        <v>62</v>
      </c>
      <c r="AK102" t="s">
        <v>63</v>
      </c>
      <c r="AN102" t="s">
        <v>408</v>
      </c>
      <c r="BA102" t="s">
        <v>6756</v>
      </c>
      <c r="BB102" t="s">
        <v>6757</v>
      </c>
      <c r="BC102" t="s">
        <v>1235</v>
      </c>
      <c r="BE102" t="s">
        <v>69</v>
      </c>
      <c r="BH102" t="s">
        <v>6758</v>
      </c>
    </row>
    <row r="103" spans="1:60" x14ac:dyDescent="0.2">
      <c r="A103" t="s">
        <v>5936</v>
      </c>
      <c r="B103" t="str">
        <f>VLOOKUP(Table1[[#This Row],[Full Name]],payroll_active[],1,0)</f>
        <v>Barbara Mcdonald</v>
      </c>
      <c r="C103" t="str">
        <f>VLOOKUP(Table1[[#This Row],[Full Name]],Table36[],1,0)</f>
        <v>Barbara Mcdonald</v>
      </c>
      <c r="D103" s="1">
        <v>42618.941168981481</v>
      </c>
      <c r="E103" t="s">
        <v>1195</v>
      </c>
      <c r="F103" t="s">
        <v>5935</v>
      </c>
      <c r="O103" t="s">
        <v>1444</v>
      </c>
      <c r="AJ103" t="s">
        <v>62</v>
      </c>
      <c r="AK103" t="s">
        <v>63</v>
      </c>
      <c r="AN103" t="s">
        <v>64</v>
      </c>
      <c r="BA103" t="s">
        <v>809</v>
      </c>
      <c r="BB103" t="s">
        <v>1193</v>
      </c>
      <c r="BC103" t="s">
        <v>5745</v>
      </c>
      <c r="BE103" t="s">
        <v>69</v>
      </c>
      <c r="BH103" t="s">
        <v>5937</v>
      </c>
    </row>
    <row r="104" spans="1:60" x14ac:dyDescent="0.2">
      <c r="A104" t="s">
        <v>5406</v>
      </c>
      <c r="B104" t="str">
        <f>VLOOKUP(Table1[[#This Row],[Full Name]],payroll_active[],1,0)</f>
        <v>Barbra S Fischetti</v>
      </c>
      <c r="C104" t="str">
        <f>VLOOKUP(Table1[[#This Row],[Full Name]],Table36[],1,0)</f>
        <v>Barbra S Fischetti</v>
      </c>
      <c r="D104" s="1">
        <v>42618.941678240742</v>
      </c>
      <c r="E104" t="s">
        <v>1195</v>
      </c>
      <c r="F104" t="s">
        <v>5405</v>
      </c>
      <c r="N104" t="s">
        <v>996</v>
      </c>
      <c r="O104" t="s">
        <v>997</v>
      </c>
      <c r="P104" t="s">
        <v>526</v>
      </c>
      <c r="AJ104" t="s">
        <v>62</v>
      </c>
      <c r="AK104" t="s">
        <v>63</v>
      </c>
      <c r="AN104" t="s">
        <v>408</v>
      </c>
      <c r="AO104" t="s">
        <v>526</v>
      </c>
      <c r="BA104" t="s">
        <v>5407</v>
      </c>
      <c r="BB104" t="s">
        <v>5408</v>
      </c>
      <c r="BC104" t="s">
        <v>698</v>
      </c>
      <c r="BE104" t="s">
        <v>69</v>
      </c>
      <c r="BH104" t="s">
        <v>5409</v>
      </c>
    </row>
    <row r="105" spans="1:60" x14ac:dyDescent="0.2">
      <c r="A105" t="s">
        <v>4083</v>
      </c>
      <c r="B105" t="str">
        <f>VLOOKUP(Table1[[#This Row],[Full Name]],payroll_active[],1,0)</f>
        <v>Beatrice L Armony</v>
      </c>
      <c r="C105" t="str">
        <f>VLOOKUP(Table1[[#This Row],[Full Name]],Table36[],1,0)</f>
        <v>Beatrice L Armony</v>
      </c>
      <c r="D105" s="1">
        <v>42618.943124999998</v>
      </c>
      <c r="E105" t="s">
        <v>1195</v>
      </c>
      <c r="F105" t="s">
        <v>4081</v>
      </c>
      <c r="M105" t="s">
        <v>4082</v>
      </c>
      <c r="N105" t="s">
        <v>1328</v>
      </c>
      <c r="O105" t="s">
        <v>1329</v>
      </c>
      <c r="P105" t="s">
        <v>407</v>
      </c>
      <c r="AJ105" t="s">
        <v>62</v>
      </c>
      <c r="AK105" t="s">
        <v>63</v>
      </c>
      <c r="AN105" t="s">
        <v>408</v>
      </c>
      <c r="BA105" t="s">
        <v>4084</v>
      </c>
      <c r="BB105" t="s">
        <v>4085</v>
      </c>
      <c r="BC105" t="s">
        <v>4086</v>
      </c>
      <c r="BE105" t="s">
        <v>69</v>
      </c>
      <c r="BH105" t="s">
        <v>4087</v>
      </c>
    </row>
    <row r="106" spans="1:60" x14ac:dyDescent="0.2">
      <c r="A106" t="s">
        <v>8223</v>
      </c>
      <c r="B106" t="str">
        <f>VLOOKUP(Table1[[#This Row],[Full Name]],payroll_active[],1,0)</f>
        <v>Becki S Rappazzo</v>
      </c>
      <c r="C106" t="str">
        <f>VLOOKUP(Table1[[#This Row],[Full Name]],Table36[],1,0)</f>
        <v>Becki S Rappazzo</v>
      </c>
      <c r="D106" s="1">
        <v>42618.938969907409</v>
      </c>
      <c r="E106" t="s">
        <v>1195</v>
      </c>
      <c r="F106" t="s">
        <v>8222</v>
      </c>
      <c r="N106" t="s">
        <v>2532</v>
      </c>
      <c r="O106" t="s">
        <v>2533</v>
      </c>
      <c r="P106" t="s">
        <v>407</v>
      </c>
      <c r="AJ106" t="s">
        <v>62</v>
      </c>
      <c r="AK106" t="s">
        <v>63</v>
      </c>
      <c r="AN106" t="s">
        <v>408</v>
      </c>
      <c r="AO106" t="s">
        <v>407</v>
      </c>
      <c r="BA106" t="s">
        <v>8224</v>
      </c>
      <c r="BB106" t="s">
        <v>8225</v>
      </c>
      <c r="BC106" t="s">
        <v>4139</v>
      </c>
      <c r="BE106" t="s">
        <v>69</v>
      </c>
      <c r="BH106" t="s">
        <v>8226</v>
      </c>
    </row>
    <row r="107" spans="1:60" x14ac:dyDescent="0.2">
      <c r="A107" t="s">
        <v>2169</v>
      </c>
      <c r="B107" t="str">
        <f>VLOOKUP(Table1[[#This Row],[Full Name]],payroll_active[],1,0)</f>
        <v>Benjamen M Shankland</v>
      </c>
      <c r="C107" t="str">
        <f>VLOOKUP(Table1[[#This Row],[Full Name]],Table36[],1,0)</f>
        <v>Benjamen M Shankland</v>
      </c>
      <c r="D107" s="1">
        <v>42990.605763888889</v>
      </c>
      <c r="E107" t="s">
        <v>59</v>
      </c>
      <c r="F107" t="s">
        <v>2168</v>
      </c>
      <c r="O107" t="s">
        <v>96</v>
      </c>
      <c r="AJ107" t="s">
        <v>62</v>
      </c>
      <c r="AK107" t="s">
        <v>63</v>
      </c>
      <c r="AN107" t="s">
        <v>64</v>
      </c>
      <c r="BA107" t="s">
        <v>2170</v>
      </c>
      <c r="BB107" t="s">
        <v>2171</v>
      </c>
      <c r="BC107" t="s">
        <v>2172</v>
      </c>
      <c r="BE107" t="s">
        <v>69</v>
      </c>
      <c r="BH107" t="s">
        <v>2173</v>
      </c>
    </row>
    <row r="108" spans="1:60" x14ac:dyDescent="0.2">
      <c r="A108" t="s">
        <v>4136</v>
      </c>
      <c r="B108" t="str">
        <f>VLOOKUP(Table1[[#This Row],[Full Name]],payroll_active[],1,0)</f>
        <v>Benjamin A Young</v>
      </c>
      <c r="C108" t="str">
        <f>VLOOKUP(Table1[[#This Row],[Full Name]],Table36[],1,0)</f>
        <v>Benjamin A Young</v>
      </c>
      <c r="D108" s="1">
        <v>42618.943090277768</v>
      </c>
      <c r="E108" t="s">
        <v>1195</v>
      </c>
      <c r="F108" t="s">
        <v>4134</v>
      </c>
      <c r="N108" t="s">
        <v>429</v>
      </c>
      <c r="O108" t="s">
        <v>430</v>
      </c>
      <c r="P108" t="s">
        <v>407</v>
      </c>
      <c r="V108" t="s">
        <v>4135</v>
      </c>
      <c r="AJ108" t="s">
        <v>62</v>
      </c>
      <c r="AK108" t="s">
        <v>63</v>
      </c>
      <c r="AN108" t="s">
        <v>408</v>
      </c>
      <c r="AO108" t="s">
        <v>526</v>
      </c>
      <c r="BA108" t="s">
        <v>4137</v>
      </c>
      <c r="BB108" t="s">
        <v>4138</v>
      </c>
      <c r="BC108" t="s">
        <v>4139</v>
      </c>
      <c r="BE108" t="s">
        <v>69</v>
      </c>
      <c r="BH108" t="s">
        <v>4140</v>
      </c>
    </row>
    <row r="109" spans="1:60" x14ac:dyDescent="0.2">
      <c r="A109" t="s">
        <v>2981</v>
      </c>
      <c r="B109" t="str">
        <f>VLOOKUP(Table1[[#This Row],[Full Name]],payroll_active[],1,0)</f>
        <v>Benjamin H Kosinski</v>
      </c>
      <c r="C109" t="str">
        <f>VLOOKUP(Table1[[#This Row],[Full Name]],Table36[],1,0)</f>
        <v>Benjamin H Kosinski</v>
      </c>
      <c r="D109" s="1">
        <v>42789.531770833331</v>
      </c>
      <c r="E109" t="s">
        <v>59</v>
      </c>
      <c r="F109" t="s">
        <v>2980</v>
      </c>
      <c r="O109" t="s">
        <v>1401</v>
      </c>
      <c r="P109" t="s">
        <v>407</v>
      </c>
      <c r="AJ109" t="s">
        <v>62</v>
      </c>
      <c r="AK109" t="s">
        <v>63</v>
      </c>
      <c r="AN109" t="s">
        <v>64</v>
      </c>
      <c r="BA109" t="s">
        <v>2982</v>
      </c>
      <c r="BB109" t="s">
        <v>2983</v>
      </c>
      <c r="BC109" t="s">
        <v>1463</v>
      </c>
      <c r="BE109" t="s">
        <v>69</v>
      </c>
      <c r="BH109" t="s">
        <v>2984</v>
      </c>
    </row>
    <row r="110" spans="1:60" x14ac:dyDescent="0.2">
      <c r="A110" t="s">
        <v>2971</v>
      </c>
      <c r="B110" t="str">
        <f>VLOOKUP(Table1[[#This Row],[Full Name]],payroll_active[],1,0)</f>
        <v>Benjamin L Federman</v>
      </c>
      <c r="C110" t="str">
        <f>VLOOKUP(Table1[[#This Row],[Full Name]],Table36[],1,0)</f>
        <v>Benjamin L Federman</v>
      </c>
      <c r="D110" s="1">
        <v>42789.531782407408</v>
      </c>
      <c r="E110" t="s">
        <v>59</v>
      </c>
      <c r="F110" t="s">
        <v>2970</v>
      </c>
      <c r="N110" t="s">
        <v>911</v>
      </c>
      <c r="O110" t="s">
        <v>912</v>
      </c>
      <c r="P110" t="s">
        <v>526</v>
      </c>
      <c r="AJ110" t="s">
        <v>62</v>
      </c>
      <c r="AK110" t="s">
        <v>63</v>
      </c>
      <c r="AN110" t="s">
        <v>408</v>
      </c>
      <c r="AO110" t="s">
        <v>526</v>
      </c>
      <c r="BA110" t="s">
        <v>2972</v>
      </c>
      <c r="BB110" t="s">
        <v>2973</v>
      </c>
      <c r="BC110" t="s">
        <v>2974</v>
      </c>
      <c r="BE110" t="s">
        <v>69</v>
      </c>
      <c r="BH110" t="s">
        <v>2975</v>
      </c>
    </row>
    <row r="111" spans="1:60" x14ac:dyDescent="0.2">
      <c r="A111" t="s">
        <v>104</v>
      </c>
      <c r="B111" t="str">
        <f>VLOOKUP(Table1[[#This Row],[Full Name]],payroll_active[],1,0)</f>
        <v>Benjamin M Sturges Iii</v>
      </c>
      <c r="C111" t="str">
        <f>VLOOKUP(Table1[[#This Row],[Full Name]],Table36[],1,0)</f>
        <v>Benjamin M Sturges Iii</v>
      </c>
      <c r="D111" s="1">
        <v>43495.488518518519</v>
      </c>
      <c r="E111" t="s">
        <v>59</v>
      </c>
      <c r="F111" t="s">
        <v>102</v>
      </c>
      <c r="O111" t="s">
        <v>103</v>
      </c>
      <c r="AJ111" t="s">
        <v>62</v>
      </c>
      <c r="AK111" t="s">
        <v>63</v>
      </c>
      <c r="AN111" t="s">
        <v>64</v>
      </c>
      <c r="BA111" t="s">
        <v>105</v>
      </c>
      <c r="BB111" t="s">
        <v>106</v>
      </c>
      <c r="BC111" t="s">
        <v>107</v>
      </c>
      <c r="BE111" t="s">
        <v>69</v>
      </c>
      <c r="BH111" t="s">
        <v>108</v>
      </c>
    </row>
    <row r="112" spans="1:60" x14ac:dyDescent="0.2">
      <c r="A112" t="s">
        <v>3767</v>
      </c>
      <c r="B112" t="str">
        <f>VLOOKUP(Table1[[#This Row],[Full Name]],payroll_active[],1,0)</f>
        <v>Benjamin R Eddy</v>
      </c>
      <c r="C112" t="str">
        <f>VLOOKUP(Table1[[#This Row],[Full Name]],Table36[],1,0)</f>
        <v>Benjamin R Eddy</v>
      </c>
      <c r="D112" s="1">
        <v>42789.53087962963</v>
      </c>
      <c r="E112" t="s">
        <v>59</v>
      </c>
      <c r="F112" t="s">
        <v>3766</v>
      </c>
      <c r="O112" t="s">
        <v>131</v>
      </c>
      <c r="AJ112" t="s">
        <v>62</v>
      </c>
      <c r="AK112" t="s">
        <v>63</v>
      </c>
      <c r="AN112" t="s">
        <v>64</v>
      </c>
      <c r="BA112" t="s">
        <v>3768</v>
      </c>
      <c r="BB112" t="s">
        <v>3294</v>
      </c>
      <c r="BC112" t="s">
        <v>1499</v>
      </c>
      <c r="BE112" t="s">
        <v>69</v>
      </c>
      <c r="BH112" t="s">
        <v>3769</v>
      </c>
    </row>
    <row r="113" spans="1:61" x14ac:dyDescent="0.2">
      <c r="A113" t="s">
        <v>8370</v>
      </c>
      <c r="B113" t="str">
        <f>VLOOKUP(Table1[[#This Row],[Full Name]],payroll_active[],1,0)</f>
        <v>Benjamin W Gradess</v>
      </c>
      <c r="C113" t="str">
        <f>VLOOKUP(Table1[[#This Row],[Full Name]],Table36[],1,0)</f>
        <v>Benjamin W Gradess</v>
      </c>
      <c r="D113" s="1">
        <v>42618.938888888893</v>
      </c>
      <c r="E113" t="s">
        <v>1195</v>
      </c>
      <c r="F113" t="s">
        <v>8369</v>
      </c>
      <c r="O113" t="s">
        <v>84</v>
      </c>
      <c r="AJ113" t="s">
        <v>62</v>
      </c>
      <c r="AK113" t="s">
        <v>63</v>
      </c>
      <c r="AN113" t="s">
        <v>64</v>
      </c>
      <c r="BA113" t="s">
        <v>8371</v>
      </c>
      <c r="BB113" t="s">
        <v>8372</v>
      </c>
      <c r="BC113" t="s">
        <v>88</v>
      </c>
      <c r="BE113" t="s">
        <v>69</v>
      </c>
      <c r="BH113" t="s">
        <v>8373</v>
      </c>
    </row>
    <row r="114" spans="1:61" x14ac:dyDescent="0.2">
      <c r="A114" s="20" t="s">
        <v>6152</v>
      </c>
      <c r="B114" s="20" t="e">
        <f>VLOOKUP(Table1[[#This Row],[Full Name]],payroll_active[],1,0)</f>
        <v>#N/A</v>
      </c>
      <c r="C114" s="20" t="str">
        <f>VLOOKUP(Table1[[#This Row],[Full Name]],Table36[],1,0)</f>
        <v>Bernadette M Phillips</v>
      </c>
      <c r="D114" s="21">
        <v>42618.940972222219</v>
      </c>
      <c r="E114" s="20" t="s">
        <v>1195</v>
      </c>
      <c r="F114" s="20" t="s">
        <v>6150</v>
      </c>
      <c r="G114" s="20"/>
      <c r="H114" s="20"/>
      <c r="I114" s="20"/>
      <c r="J114" s="20"/>
      <c r="K114" s="20"/>
      <c r="L114" s="20"/>
      <c r="M114" s="20"/>
      <c r="N114" s="20" t="s">
        <v>1877</v>
      </c>
      <c r="O114" s="20" t="s">
        <v>1020</v>
      </c>
      <c r="P114" s="20" t="s">
        <v>407</v>
      </c>
      <c r="Q114" s="20"/>
      <c r="R114" s="20"/>
      <c r="S114" s="20"/>
      <c r="T114" s="20"/>
      <c r="U114" s="20"/>
      <c r="V114" s="20" t="s">
        <v>6151</v>
      </c>
      <c r="W114" s="20"/>
      <c r="X114" s="20"/>
      <c r="Y114" s="20"/>
      <c r="Z114" s="20"/>
      <c r="AA114" s="20"/>
      <c r="AB114" s="20"/>
      <c r="AC114" s="20"/>
      <c r="AD114" s="20"/>
      <c r="AE114" s="20"/>
      <c r="AF114" s="20"/>
      <c r="AG114" s="20"/>
      <c r="AH114" s="20"/>
      <c r="AI114" s="20"/>
      <c r="AJ114" s="20" t="s">
        <v>62</v>
      </c>
      <c r="AK114" s="20" t="s">
        <v>63</v>
      </c>
      <c r="AL114" s="20"/>
      <c r="AM114" s="20"/>
      <c r="AN114" s="20" t="s">
        <v>64</v>
      </c>
      <c r="AO114" s="20" t="s">
        <v>407</v>
      </c>
      <c r="AP114" s="20"/>
      <c r="AQ114" s="20"/>
      <c r="AR114" s="20"/>
      <c r="AS114" s="20"/>
      <c r="AT114" s="20"/>
      <c r="AU114" s="20"/>
      <c r="AV114" s="20"/>
      <c r="AW114" s="20"/>
      <c r="AX114" s="20"/>
      <c r="AY114" s="20"/>
      <c r="AZ114" s="20"/>
      <c r="BA114" s="20" t="s">
        <v>6153</v>
      </c>
      <c r="BB114" s="20" t="s">
        <v>4915</v>
      </c>
      <c r="BC114" s="20" t="s">
        <v>3563</v>
      </c>
      <c r="BD114" s="20"/>
      <c r="BE114" s="20" t="s">
        <v>69</v>
      </c>
      <c r="BF114" s="20"/>
      <c r="BG114" s="20"/>
      <c r="BH114" s="20" t="s">
        <v>6154</v>
      </c>
      <c r="BI114" s="20"/>
    </row>
    <row r="115" spans="1:61" x14ac:dyDescent="0.2">
      <c r="A115" t="s">
        <v>6156</v>
      </c>
      <c r="B115" t="str">
        <f>VLOOKUP(Table1[[#This Row],[Full Name]],payroll_active[],1,0)</f>
        <v>Bernadette R Rich</v>
      </c>
      <c r="C115" t="str">
        <f>VLOOKUP(Table1[[#This Row],[Full Name]],Table36[],1,0)</f>
        <v>Bernadette R Rich</v>
      </c>
      <c r="D115" s="1">
        <v>42618.940972222219</v>
      </c>
      <c r="E115" t="s">
        <v>1195</v>
      </c>
      <c r="F115" t="s">
        <v>6155</v>
      </c>
      <c r="O115" t="s">
        <v>1791</v>
      </c>
      <c r="AJ115" t="s">
        <v>62</v>
      </c>
      <c r="AK115" t="s">
        <v>63</v>
      </c>
      <c r="AN115" t="s">
        <v>64</v>
      </c>
      <c r="BA115" t="s">
        <v>6157</v>
      </c>
      <c r="BB115" t="s">
        <v>6158</v>
      </c>
      <c r="BC115" t="s">
        <v>1795</v>
      </c>
      <c r="BE115" t="s">
        <v>69</v>
      </c>
      <c r="BH115" t="s">
        <v>6159</v>
      </c>
    </row>
    <row r="116" spans="1:61" x14ac:dyDescent="0.2">
      <c r="A116" t="s">
        <v>417</v>
      </c>
      <c r="B116" t="str">
        <f>VLOOKUP(Table1[[#This Row],[Full Name]],payroll_active[],1,0)</f>
        <v>Bernard T Mulligan</v>
      </c>
      <c r="C116" t="str">
        <f>VLOOKUP(Table1[[#This Row],[Full Name]],Table36[],1,0)</f>
        <v>Bernard T Mulligan</v>
      </c>
      <c r="D116" s="1">
        <v>43495.48847222222</v>
      </c>
      <c r="E116" t="s">
        <v>59</v>
      </c>
      <c r="F116" t="s">
        <v>414</v>
      </c>
      <c r="N116" t="s">
        <v>415</v>
      </c>
      <c r="O116" t="s">
        <v>416</v>
      </c>
      <c r="P116" t="s">
        <v>407</v>
      </c>
      <c r="AJ116" t="s">
        <v>62</v>
      </c>
      <c r="AK116" t="s">
        <v>63</v>
      </c>
      <c r="AN116" t="s">
        <v>408</v>
      </c>
      <c r="BA116" t="s">
        <v>418</v>
      </c>
      <c r="BB116" t="s">
        <v>419</v>
      </c>
      <c r="BC116" t="s">
        <v>420</v>
      </c>
      <c r="BE116" t="s">
        <v>69</v>
      </c>
      <c r="BH116" t="s">
        <v>421</v>
      </c>
    </row>
    <row r="117" spans="1:61" x14ac:dyDescent="0.2">
      <c r="A117" t="s">
        <v>5931</v>
      </c>
      <c r="B117" t="str">
        <f>VLOOKUP(Table1[[#This Row],[Full Name]],payroll_active[],1,0)</f>
        <v>Beth A Bonesteel</v>
      </c>
      <c r="C117" t="str">
        <f>VLOOKUP(Table1[[#This Row],[Full Name]],Table36[],1,0)</f>
        <v>Beth A Bonesteel</v>
      </c>
      <c r="D117" s="1">
        <v>42618.941180555557</v>
      </c>
      <c r="E117" t="s">
        <v>1195</v>
      </c>
      <c r="F117" t="s">
        <v>5930</v>
      </c>
      <c r="O117" t="s">
        <v>1444</v>
      </c>
      <c r="AJ117" t="s">
        <v>62</v>
      </c>
      <c r="AK117" t="s">
        <v>63</v>
      </c>
      <c r="AN117" t="s">
        <v>64</v>
      </c>
      <c r="BA117" t="s">
        <v>5453</v>
      </c>
      <c r="BB117" t="s">
        <v>5932</v>
      </c>
      <c r="BC117" t="s">
        <v>5933</v>
      </c>
      <c r="BE117" t="s">
        <v>69</v>
      </c>
      <c r="BH117" t="s">
        <v>5934</v>
      </c>
    </row>
    <row r="118" spans="1:61" x14ac:dyDescent="0.2">
      <c r="A118" t="s">
        <v>7538</v>
      </c>
      <c r="B118" t="str">
        <f>VLOOKUP(Table1[[#This Row],[Full Name]],payroll_active[],1,0)</f>
        <v>Beth A Lamountain</v>
      </c>
      <c r="C118" t="str">
        <f>VLOOKUP(Table1[[#This Row],[Full Name]],Table36[],1,0)</f>
        <v>Beth A Lamountain</v>
      </c>
      <c r="D118" s="1">
        <v>42618.939363425918</v>
      </c>
      <c r="E118" t="s">
        <v>1195</v>
      </c>
      <c r="F118" t="s">
        <v>7537</v>
      </c>
      <c r="N118" t="s">
        <v>3720</v>
      </c>
      <c r="O118" t="s">
        <v>3721</v>
      </c>
      <c r="P118" t="s">
        <v>407</v>
      </c>
      <c r="AJ118" t="s">
        <v>62</v>
      </c>
      <c r="AK118" t="s">
        <v>63</v>
      </c>
      <c r="AN118" t="s">
        <v>408</v>
      </c>
      <c r="AO118" t="s">
        <v>407</v>
      </c>
      <c r="BA118" t="s">
        <v>5453</v>
      </c>
      <c r="BB118" t="s">
        <v>7539</v>
      </c>
      <c r="BC118" t="s">
        <v>4477</v>
      </c>
      <c r="BE118" t="s">
        <v>69</v>
      </c>
      <c r="BH118" t="s">
        <v>7540</v>
      </c>
    </row>
    <row r="119" spans="1:61" x14ac:dyDescent="0.2">
      <c r="A119" t="s">
        <v>5452</v>
      </c>
      <c r="B119" t="str">
        <f>VLOOKUP(Table1[[#This Row],[Full Name]],payroll_active[],1,0)</f>
        <v>Beth A Wright-clemente</v>
      </c>
      <c r="C119" t="str">
        <f>VLOOKUP(Table1[[#This Row],[Full Name]],Table36[],1,0)</f>
        <v>Beth A Wright-clemente</v>
      </c>
      <c r="D119" s="1">
        <v>42618.941643518519</v>
      </c>
      <c r="E119" t="s">
        <v>1195</v>
      </c>
      <c r="F119" t="s">
        <v>5451</v>
      </c>
      <c r="O119" t="s">
        <v>3566</v>
      </c>
      <c r="AJ119" t="s">
        <v>62</v>
      </c>
      <c r="AK119" t="s">
        <v>63</v>
      </c>
      <c r="AN119" t="s">
        <v>64</v>
      </c>
      <c r="BA119" t="s">
        <v>5453</v>
      </c>
      <c r="BB119" t="s">
        <v>5454</v>
      </c>
      <c r="BC119" t="s">
        <v>5455</v>
      </c>
      <c r="BE119" t="s">
        <v>69</v>
      </c>
      <c r="BH119" t="s">
        <v>5456</v>
      </c>
    </row>
    <row r="120" spans="1:61" x14ac:dyDescent="0.2">
      <c r="A120" t="s">
        <v>4380</v>
      </c>
      <c r="B120" t="str">
        <f>VLOOKUP(Table1[[#This Row],[Full Name]],payroll_active[],1,0)</f>
        <v>Bogumil C Poznanski</v>
      </c>
      <c r="C120" t="str">
        <f>VLOOKUP(Table1[[#This Row],[Full Name]],Table36[],1,0)</f>
        <v>Bogumil C Poznanski</v>
      </c>
      <c r="D120" s="1">
        <v>42618.942743055559</v>
      </c>
      <c r="E120" t="s">
        <v>1195</v>
      </c>
      <c r="F120" t="s">
        <v>4379</v>
      </c>
      <c r="O120" t="s">
        <v>124</v>
      </c>
      <c r="AJ120" t="s">
        <v>62</v>
      </c>
      <c r="AK120" t="s">
        <v>63</v>
      </c>
      <c r="AN120" t="s">
        <v>64</v>
      </c>
      <c r="BA120" t="s">
        <v>4381</v>
      </c>
      <c r="BB120" t="s">
        <v>4382</v>
      </c>
      <c r="BC120" t="s">
        <v>128</v>
      </c>
      <c r="BE120" t="s">
        <v>69</v>
      </c>
      <c r="BH120" t="s">
        <v>4383</v>
      </c>
    </row>
    <row r="121" spans="1:61" x14ac:dyDescent="0.2">
      <c r="A121" t="s">
        <v>8189</v>
      </c>
      <c r="B121" t="str">
        <f>VLOOKUP(Table1[[#This Row],[Full Name]],payroll_active[],1,0)</f>
        <v>Bonnie J Fikes</v>
      </c>
      <c r="C121" t="str">
        <f>VLOOKUP(Table1[[#This Row],[Full Name]],Table36[],1,0)</f>
        <v>Bonnie J Fikes</v>
      </c>
      <c r="D121" s="1">
        <v>42618.938969907409</v>
      </c>
      <c r="E121" t="s">
        <v>1195</v>
      </c>
      <c r="F121" t="s">
        <v>8188</v>
      </c>
      <c r="N121" t="s">
        <v>627</v>
      </c>
      <c r="O121" t="s">
        <v>628</v>
      </c>
      <c r="P121" t="s">
        <v>526</v>
      </c>
      <c r="AJ121" t="s">
        <v>62</v>
      </c>
      <c r="AK121" t="s">
        <v>63</v>
      </c>
      <c r="AN121" t="s">
        <v>408</v>
      </c>
      <c r="AO121" t="s">
        <v>526</v>
      </c>
      <c r="BA121" t="s">
        <v>7054</v>
      </c>
      <c r="BB121" t="s">
        <v>8190</v>
      </c>
      <c r="BC121" t="s">
        <v>8191</v>
      </c>
      <c r="BE121" t="s">
        <v>69</v>
      </c>
      <c r="BH121" t="s">
        <v>8192</v>
      </c>
    </row>
    <row r="122" spans="1:61" x14ac:dyDescent="0.2">
      <c r="A122" t="s">
        <v>7053</v>
      </c>
      <c r="B122" t="str">
        <f>VLOOKUP(Table1[[#This Row],[Full Name]],payroll_active[],1,0)</f>
        <v>Bonnie J Lucas</v>
      </c>
      <c r="C122" t="str">
        <f>VLOOKUP(Table1[[#This Row],[Full Name]],Table36[],1,0)</f>
        <v>Bonnie J Lucas</v>
      </c>
      <c r="D122" s="1">
        <v>42618.94</v>
      </c>
      <c r="E122" t="s">
        <v>1195</v>
      </c>
      <c r="F122" t="s">
        <v>7052</v>
      </c>
      <c r="N122" t="s">
        <v>2935</v>
      </c>
      <c r="O122" t="s">
        <v>2936</v>
      </c>
      <c r="P122" t="s">
        <v>526</v>
      </c>
      <c r="AJ122" t="s">
        <v>62</v>
      </c>
      <c r="AK122" t="s">
        <v>63</v>
      </c>
      <c r="AN122" t="s">
        <v>408</v>
      </c>
      <c r="AO122" t="s">
        <v>526</v>
      </c>
      <c r="BA122" t="s">
        <v>7054</v>
      </c>
      <c r="BB122" t="s">
        <v>4848</v>
      </c>
      <c r="BC122" t="s">
        <v>2910</v>
      </c>
      <c r="BE122" t="s">
        <v>69</v>
      </c>
      <c r="BH122" t="s">
        <v>7055</v>
      </c>
    </row>
    <row r="123" spans="1:61" x14ac:dyDescent="0.2">
      <c r="A123" t="s">
        <v>6744</v>
      </c>
      <c r="B123" t="str">
        <f>VLOOKUP(Table1[[#This Row],[Full Name]],payroll_active[],1,0)</f>
        <v>Bradley R Usher</v>
      </c>
      <c r="C123" t="str">
        <f>VLOOKUP(Table1[[#This Row],[Full Name]],Table36[],1,0)</f>
        <v>Bradley R Usher</v>
      </c>
      <c r="D123" s="1">
        <v>42618.940289351849</v>
      </c>
      <c r="E123" t="s">
        <v>1195</v>
      </c>
      <c r="F123" t="s">
        <v>6742</v>
      </c>
      <c r="N123" t="s">
        <v>2550</v>
      </c>
      <c r="O123" t="s">
        <v>2551</v>
      </c>
      <c r="P123" t="s">
        <v>526</v>
      </c>
      <c r="V123" t="s">
        <v>6743</v>
      </c>
      <c r="AJ123" t="s">
        <v>62</v>
      </c>
      <c r="AK123" t="s">
        <v>63</v>
      </c>
      <c r="AN123" t="s">
        <v>408</v>
      </c>
      <c r="AO123" t="s">
        <v>526</v>
      </c>
      <c r="BA123" t="s">
        <v>6745</v>
      </c>
      <c r="BB123" t="s">
        <v>6746</v>
      </c>
      <c r="BC123" t="s">
        <v>426</v>
      </c>
      <c r="BE123" t="s">
        <v>69</v>
      </c>
      <c r="BH123" t="s">
        <v>6747</v>
      </c>
    </row>
    <row r="124" spans="1:61" x14ac:dyDescent="0.2">
      <c r="A124" t="s">
        <v>3951</v>
      </c>
      <c r="B124" t="str">
        <f>VLOOKUP(Table1[[#This Row],[Full Name]],payroll_active[],1,0)</f>
        <v>Brandon S Patterson</v>
      </c>
      <c r="C124" t="str">
        <f>VLOOKUP(Table1[[#This Row],[Full Name]],Table36[],1,0)</f>
        <v>Brandon S Patterson</v>
      </c>
      <c r="D124" s="1">
        <v>42618.943298611113</v>
      </c>
      <c r="E124" t="s">
        <v>1195</v>
      </c>
      <c r="F124" t="s">
        <v>3949</v>
      </c>
      <c r="N124" t="s">
        <v>919</v>
      </c>
      <c r="O124" t="s">
        <v>920</v>
      </c>
      <c r="P124" t="s">
        <v>526</v>
      </c>
      <c r="V124" t="s">
        <v>3950</v>
      </c>
      <c r="AJ124" t="s">
        <v>62</v>
      </c>
      <c r="AK124" t="s">
        <v>63</v>
      </c>
      <c r="AN124" t="s">
        <v>408</v>
      </c>
      <c r="AO124" t="s">
        <v>526</v>
      </c>
      <c r="BA124" t="s">
        <v>3952</v>
      </c>
      <c r="BB124" t="s">
        <v>3953</v>
      </c>
      <c r="BC124" t="s">
        <v>916</v>
      </c>
      <c r="BE124" t="s">
        <v>69</v>
      </c>
      <c r="BH124" t="s">
        <v>3954</v>
      </c>
    </row>
    <row r="125" spans="1:61" x14ac:dyDescent="0.2">
      <c r="A125" t="s">
        <v>3732</v>
      </c>
      <c r="B125" t="str">
        <f>VLOOKUP(Table1[[#This Row],[Full Name]],payroll_active[],1,0)</f>
        <v>Breanna L Morin</v>
      </c>
      <c r="C125" t="str">
        <f>VLOOKUP(Table1[[#This Row],[Full Name]],Table36[],1,0)</f>
        <v>Breanna L Morin</v>
      </c>
      <c r="D125" s="1">
        <v>42789.530902777777</v>
      </c>
      <c r="E125" t="s">
        <v>59</v>
      </c>
      <c r="F125" t="s">
        <v>3731</v>
      </c>
      <c r="N125" t="s">
        <v>996</v>
      </c>
      <c r="O125" t="s">
        <v>997</v>
      </c>
      <c r="P125" t="s">
        <v>407</v>
      </c>
      <c r="AJ125" t="s">
        <v>62</v>
      </c>
      <c r="AK125" t="s">
        <v>63</v>
      </c>
      <c r="AN125" t="s">
        <v>408</v>
      </c>
      <c r="AO125" t="s">
        <v>407</v>
      </c>
      <c r="BA125" t="s">
        <v>3733</v>
      </c>
      <c r="BB125" t="s">
        <v>3734</v>
      </c>
      <c r="BC125" t="s">
        <v>1890</v>
      </c>
      <c r="BE125" t="s">
        <v>69</v>
      </c>
      <c r="BH125" t="s">
        <v>3735</v>
      </c>
    </row>
    <row r="126" spans="1:61" x14ac:dyDescent="0.2">
      <c r="A126" t="s">
        <v>1217</v>
      </c>
      <c r="B126" t="str">
        <f>VLOOKUP(Table1[[#This Row],[Full Name]],payroll_active[],1,0)</f>
        <v>Brendan C Cahill</v>
      </c>
      <c r="C126" t="str">
        <f>VLOOKUP(Table1[[#This Row],[Full Name]],Table36[],1,0)</f>
        <v>Brendan C Cahill</v>
      </c>
      <c r="D126" s="1">
        <v>43221.689687500002</v>
      </c>
      <c r="E126" t="s">
        <v>59</v>
      </c>
      <c r="F126" t="s">
        <v>1215</v>
      </c>
      <c r="N126" t="s">
        <v>926</v>
      </c>
      <c r="O126" t="s">
        <v>927</v>
      </c>
      <c r="P126" t="s">
        <v>526</v>
      </c>
      <c r="V126" t="s">
        <v>1216</v>
      </c>
      <c r="AJ126" t="s">
        <v>62</v>
      </c>
      <c r="AK126" t="s">
        <v>63</v>
      </c>
      <c r="AN126" t="s">
        <v>408</v>
      </c>
      <c r="BA126" t="s">
        <v>1218</v>
      </c>
      <c r="BB126" t="s">
        <v>1219</v>
      </c>
      <c r="BC126" t="s">
        <v>937</v>
      </c>
      <c r="BE126" t="s">
        <v>69</v>
      </c>
      <c r="BH126" t="s">
        <v>1220</v>
      </c>
    </row>
    <row r="127" spans="1:61" x14ac:dyDescent="0.2">
      <c r="A127" t="s">
        <v>6996</v>
      </c>
      <c r="B127" t="str">
        <f>VLOOKUP(Table1[[#This Row],[Full Name]],payroll_active[],1,0)</f>
        <v>Brendan G Coyne</v>
      </c>
      <c r="C127" t="str">
        <f>VLOOKUP(Table1[[#This Row],[Full Name]],Table36[],1,0)</f>
        <v>Brendan G Coyne</v>
      </c>
      <c r="D127" s="1">
        <v>42618.940081018518</v>
      </c>
      <c r="E127" t="s">
        <v>1195</v>
      </c>
      <c r="F127" t="s">
        <v>6994</v>
      </c>
      <c r="N127" t="s">
        <v>487</v>
      </c>
      <c r="O127" t="s">
        <v>488</v>
      </c>
      <c r="P127" t="s">
        <v>526</v>
      </c>
      <c r="V127" t="s">
        <v>6995</v>
      </c>
      <c r="X127" t="s">
        <v>6090</v>
      </c>
      <c r="AJ127" t="s">
        <v>62</v>
      </c>
      <c r="AK127" t="s">
        <v>63</v>
      </c>
      <c r="AN127" t="s">
        <v>408</v>
      </c>
      <c r="BA127" t="s">
        <v>6997</v>
      </c>
      <c r="BB127" t="s">
        <v>6998</v>
      </c>
      <c r="BC127" t="s">
        <v>6999</v>
      </c>
      <c r="BE127" t="s">
        <v>69</v>
      </c>
      <c r="BH127" t="s">
        <v>7000</v>
      </c>
    </row>
    <row r="128" spans="1:61" x14ac:dyDescent="0.2">
      <c r="A128" t="s">
        <v>5504</v>
      </c>
      <c r="B128" t="str">
        <f>VLOOKUP(Table1[[#This Row],[Full Name]],payroll_active[],1,0)</f>
        <v>Brendan J Boyle</v>
      </c>
      <c r="C128" t="str">
        <f>VLOOKUP(Table1[[#This Row],[Full Name]],Table36[],1,0)</f>
        <v>Brendan J Boyle</v>
      </c>
      <c r="D128" s="1">
        <v>42618.94158564815</v>
      </c>
      <c r="E128" t="s">
        <v>1195</v>
      </c>
      <c r="F128" t="s">
        <v>5503</v>
      </c>
      <c r="O128" t="s">
        <v>131</v>
      </c>
      <c r="AJ128" t="s">
        <v>62</v>
      </c>
      <c r="AK128" t="s">
        <v>63</v>
      </c>
      <c r="AN128" t="s">
        <v>64</v>
      </c>
      <c r="BA128" t="s">
        <v>5505</v>
      </c>
      <c r="BB128" t="s">
        <v>5506</v>
      </c>
      <c r="BC128" t="s">
        <v>382</v>
      </c>
      <c r="BE128" t="s">
        <v>69</v>
      </c>
      <c r="BH128" t="s">
        <v>5507</v>
      </c>
    </row>
    <row r="129" spans="1:61" x14ac:dyDescent="0.2">
      <c r="A129" s="20" t="s">
        <v>2514</v>
      </c>
      <c r="B129" s="20" t="e">
        <f>VLOOKUP(Table1[[#This Row],[Full Name]],payroll_active[],1,0)</f>
        <v>#N/A</v>
      </c>
      <c r="C129" s="20" t="str">
        <f>VLOOKUP(Table1[[#This Row],[Full Name]],Table36[],1,0)</f>
        <v>Brennan J Ward</v>
      </c>
      <c r="D129" s="21">
        <v>42895.599421296298</v>
      </c>
      <c r="E129" s="20" t="s">
        <v>59</v>
      </c>
      <c r="F129" s="20" t="s">
        <v>2513</v>
      </c>
      <c r="G129" s="20"/>
      <c r="H129" s="20"/>
      <c r="I129" s="20"/>
      <c r="J129" s="20"/>
      <c r="K129" s="20"/>
      <c r="L129" s="20"/>
      <c r="M129" s="20"/>
      <c r="N129" s="20" t="s">
        <v>1285</v>
      </c>
      <c r="O129" s="20" t="s">
        <v>1043</v>
      </c>
      <c r="P129" s="20" t="s">
        <v>526</v>
      </c>
      <c r="Q129" s="20"/>
      <c r="R129" s="20"/>
      <c r="S129" s="20"/>
      <c r="T129" s="20"/>
      <c r="U129" s="20"/>
      <c r="V129" s="20"/>
      <c r="W129" s="20"/>
      <c r="X129" s="20"/>
      <c r="Y129" s="20"/>
      <c r="Z129" s="20"/>
      <c r="AA129" s="20"/>
      <c r="AB129" s="20"/>
      <c r="AC129" s="20"/>
      <c r="AD129" s="20"/>
      <c r="AE129" s="20"/>
      <c r="AF129" s="20"/>
      <c r="AG129" s="20"/>
      <c r="AH129" s="20"/>
      <c r="AI129" s="20"/>
      <c r="AJ129" s="20" t="s">
        <v>62</v>
      </c>
      <c r="AK129" s="20" t="s">
        <v>63</v>
      </c>
      <c r="AL129" s="20"/>
      <c r="AM129" s="20"/>
      <c r="AN129" s="20" t="s">
        <v>64</v>
      </c>
      <c r="AO129" s="20" t="s">
        <v>526</v>
      </c>
      <c r="AP129" s="20"/>
      <c r="AQ129" s="20"/>
      <c r="AR129" s="20"/>
      <c r="AS129" s="20"/>
      <c r="AT129" s="20"/>
      <c r="AU129" s="20"/>
      <c r="AV129" s="20"/>
      <c r="AW129" s="20"/>
      <c r="AX129" s="20"/>
      <c r="AY129" s="20"/>
      <c r="AZ129" s="20"/>
      <c r="BA129" s="20" t="s">
        <v>2515</v>
      </c>
      <c r="BB129" s="20" t="s">
        <v>2516</v>
      </c>
      <c r="BC129" s="20" t="s">
        <v>937</v>
      </c>
      <c r="BD129" s="20"/>
      <c r="BE129" s="20" t="s">
        <v>69</v>
      </c>
      <c r="BF129" s="20"/>
      <c r="BG129" s="20"/>
      <c r="BH129" s="20" t="s">
        <v>2517</v>
      </c>
      <c r="BI129" s="20"/>
    </row>
    <row r="130" spans="1:61" x14ac:dyDescent="0.2">
      <c r="A130" t="s">
        <v>1341</v>
      </c>
      <c r="B130" t="str">
        <f>VLOOKUP(Table1[[#This Row],[Full Name]],payroll_active[],1,0)</f>
        <v>Bret A Filancia</v>
      </c>
      <c r="C130" t="str">
        <f>VLOOKUP(Table1[[#This Row],[Full Name]],Table36[],1,0)</f>
        <v>Bret A Filancia</v>
      </c>
      <c r="D130" s="1">
        <v>43203.545138888891</v>
      </c>
      <c r="E130" t="s">
        <v>59</v>
      </c>
      <c r="F130" t="s">
        <v>1340</v>
      </c>
      <c r="N130" t="s">
        <v>546</v>
      </c>
      <c r="O130" t="s">
        <v>547</v>
      </c>
      <c r="P130" t="s">
        <v>526</v>
      </c>
      <c r="AJ130" t="s">
        <v>62</v>
      </c>
      <c r="AK130" t="s">
        <v>63</v>
      </c>
      <c r="AN130" t="s">
        <v>408</v>
      </c>
      <c r="AO130" t="s">
        <v>526</v>
      </c>
      <c r="BA130" t="s">
        <v>1342</v>
      </c>
      <c r="BB130" t="s">
        <v>1343</v>
      </c>
      <c r="BC130" t="s">
        <v>1344</v>
      </c>
      <c r="BE130" t="s">
        <v>69</v>
      </c>
      <c r="BH130" t="s">
        <v>1345</v>
      </c>
    </row>
    <row r="131" spans="1:61" x14ac:dyDescent="0.2">
      <c r="A131" t="s">
        <v>379</v>
      </c>
      <c r="B131" t="str">
        <f>VLOOKUP(Table1[[#This Row],[Full Name]],payroll_active[],1,0)</f>
        <v>Brett A Robinson</v>
      </c>
      <c r="C131" t="str">
        <f>VLOOKUP(Table1[[#This Row],[Full Name]],Table36[],1,0)</f>
        <v>Brett A Robinson</v>
      </c>
      <c r="D131" s="1">
        <v>43495.48847222222</v>
      </c>
      <c r="E131" t="s">
        <v>59</v>
      </c>
      <c r="F131" t="s">
        <v>377</v>
      </c>
      <c r="O131" t="s">
        <v>378</v>
      </c>
      <c r="AJ131" t="s">
        <v>62</v>
      </c>
      <c r="AK131" t="s">
        <v>63</v>
      </c>
      <c r="AN131" t="s">
        <v>64</v>
      </c>
      <c r="BA131" t="s">
        <v>380</v>
      </c>
      <c r="BB131" t="s">
        <v>381</v>
      </c>
      <c r="BC131" t="s">
        <v>382</v>
      </c>
      <c r="BE131" t="s">
        <v>69</v>
      </c>
      <c r="BH131" t="s">
        <v>383</v>
      </c>
    </row>
    <row r="132" spans="1:61" x14ac:dyDescent="0.2">
      <c r="A132" t="s">
        <v>3554</v>
      </c>
      <c r="B132" t="str">
        <f>VLOOKUP(Table1[[#This Row],[Full Name]],payroll_active[],1,0)</f>
        <v>Brian A Abreu</v>
      </c>
      <c r="C132" t="str">
        <f>VLOOKUP(Table1[[#This Row],[Full Name]],Table36[],1,0)</f>
        <v>Brian A Abreu</v>
      </c>
      <c r="D132" s="1">
        <v>42789.530972222223</v>
      </c>
      <c r="E132" t="s">
        <v>59</v>
      </c>
      <c r="F132" t="s">
        <v>3553</v>
      </c>
      <c r="O132" t="s">
        <v>1444</v>
      </c>
      <c r="AJ132" t="s">
        <v>62</v>
      </c>
      <c r="AK132" t="s">
        <v>63</v>
      </c>
      <c r="AN132" t="s">
        <v>64</v>
      </c>
      <c r="BA132" t="s">
        <v>3555</v>
      </c>
      <c r="BB132" t="s">
        <v>3556</v>
      </c>
      <c r="BC132" t="s">
        <v>2471</v>
      </c>
      <c r="BE132" t="s">
        <v>69</v>
      </c>
      <c r="BH132" t="s">
        <v>3557</v>
      </c>
    </row>
    <row r="133" spans="1:61" x14ac:dyDescent="0.2">
      <c r="A133" t="s">
        <v>7166</v>
      </c>
      <c r="B133" t="str">
        <f>VLOOKUP(Table1[[#This Row],[Full Name]],payroll_active[],1,0)</f>
        <v>Brian A Styk</v>
      </c>
      <c r="C133" t="str">
        <f>VLOOKUP(Table1[[#This Row],[Full Name]],Table36[],1,0)</f>
        <v>Brian A Styk</v>
      </c>
      <c r="D133" s="1">
        <v>42618.939942129633</v>
      </c>
      <c r="E133" t="s">
        <v>1195</v>
      </c>
      <c r="F133" t="s">
        <v>7165</v>
      </c>
      <c r="O133" t="s">
        <v>391</v>
      </c>
      <c r="AJ133" t="s">
        <v>62</v>
      </c>
      <c r="AK133" t="s">
        <v>63</v>
      </c>
      <c r="AN133" t="s">
        <v>64</v>
      </c>
      <c r="BA133" t="s">
        <v>3555</v>
      </c>
      <c r="BB133" t="s">
        <v>7167</v>
      </c>
      <c r="BC133" t="s">
        <v>6813</v>
      </c>
      <c r="BE133" t="s">
        <v>69</v>
      </c>
      <c r="BH133" t="s">
        <v>7168</v>
      </c>
    </row>
    <row r="134" spans="1:61" x14ac:dyDescent="0.2">
      <c r="A134" t="s">
        <v>5446</v>
      </c>
      <c r="B134" t="str">
        <f>VLOOKUP(Table1[[#This Row],[Full Name]],payroll_active[],1,0)</f>
        <v>Brian C Watson</v>
      </c>
      <c r="C134" t="str">
        <f>VLOOKUP(Table1[[#This Row],[Full Name]],Table36[],1,0)</f>
        <v>Brian C Watson</v>
      </c>
      <c r="D134" s="1">
        <v>42618.941643518519</v>
      </c>
      <c r="E134" t="s">
        <v>1195</v>
      </c>
      <c r="F134" t="s">
        <v>5445</v>
      </c>
      <c r="O134" t="s">
        <v>3566</v>
      </c>
      <c r="AJ134" t="s">
        <v>62</v>
      </c>
      <c r="AK134" t="s">
        <v>63</v>
      </c>
      <c r="AN134" t="s">
        <v>64</v>
      </c>
      <c r="BA134" t="s">
        <v>5447</v>
      </c>
      <c r="BB134" t="s">
        <v>5448</v>
      </c>
      <c r="BC134" t="s">
        <v>5449</v>
      </c>
      <c r="BE134" t="s">
        <v>69</v>
      </c>
      <c r="BH134" t="s">
        <v>5450</v>
      </c>
    </row>
    <row r="135" spans="1:61" x14ac:dyDescent="0.2">
      <c r="A135" s="20" t="s">
        <v>5927</v>
      </c>
      <c r="B135" s="20" t="e">
        <f>VLOOKUP(Table1[[#This Row],[Full Name]],payroll_active[],1,0)</f>
        <v>#N/A</v>
      </c>
      <c r="C135" s="20" t="str">
        <f>VLOOKUP(Table1[[#This Row],[Full Name]],Table36[],1,0)</f>
        <v>Brian D Kelly</v>
      </c>
      <c r="D135" s="21">
        <v>42618.941180555557</v>
      </c>
      <c r="E135" s="20" t="s">
        <v>1195</v>
      </c>
      <c r="F135" s="20" t="s">
        <v>5924</v>
      </c>
      <c r="G135" s="20"/>
      <c r="H135" s="20"/>
      <c r="I135" s="20"/>
      <c r="J135" s="20"/>
      <c r="K135" s="20"/>
      <c r="L135" s="20"/>
      <c r="M135" s="20" t="s">
        <v>5925</v>
      </c>
      <c r="N135" s="20"/>
      <c r="O135" s="20" t="s">
        <v>1756</v>
      </c>
      <c r="P135" s="20" t="s">
        <v>526</v>
      </c>
      <c r="Q135" s="20"/>
      <c r="R135" s="20"/>
      <c r="S135" s="20"/>
      <c r="T135" s="20"/>
      <c r="U135" s="20"/>
      <c r="V135" s="20"/>
      <c r="W135" s="20"/>
      <c r="X135" s="20" t="s">
        <v>5926</v>
      </c>
      <c r="Y135" s="20"/>
      <c r="Z135" s="20"/>
      <c r="AA135" s="20"/>
      <c r="AB135" s="20"/>
      <c r="AC135" s="20"/>
      <c r="AD135" s="20"/>
      <c r="AE135" s="20"/>
      <c r="AF135" s="20"/>
      <c r="AG135" s="20"/>
      <c r="AH135" s="20"/>
      <c r="AI135" s="20"/>
      <c r="AJ135" s="20" t="s">
        <v>62</v>
      </c>
      <c r="AK135" s="20" t="s">
        <v>63</v>
      </c>
      <c r="AL135" s="20"/>
      <c r="AM135" s="20"/>
      <c r="AN135" s="20" t="s">
        <v>64</v>
      </c>
      <c r="AO135" s="20"/>
      <c r="AP135" s="20"/>
      <c r="AQ135" s="20"/>
      <c r="AR135" s="20"/>
      <c r="AS135" s="20"/>
      <c r="AT135" s="20"/>
      <c r="AU135" s="20"/>
      <c r="AV135" s="20"/>
      <c r="AW135" s="20"/>
      <c r="AX135" s="20"/>
      <c r="AY135" s="20"/>
      <c r="AZ135" s="20"/>
      <c r="BA135" s="20" t="s">
        <v>5928</v>
      </c>
      <c r="BB135" s="20" t="s">
        <v>975</v>
      </c>
      <c r="BC135" s="20" t="s">
        <v>3443</v>
      </c>
      <c r="BD135" s="20"/>
      <c r="BE135" s="20" t="s">
        <v>69</v>
      </c>
      <c r="BF135" s="20"/>
      <c r="BG135" s="20"/>
      <c r="BH135" s="20" t="s">
        <v>5929</v>
      </c>
      <c r="BI135" s="20"/>
    </row>
    <row r="136" spans="1:61" x14ac:dyDescent="0.2">
      <c r="A136" t="s">
        <v>7903</v>
      </c>
      <c r="B136" t="str">
        <f>VLOOKUP(Table1[[#This Row],[Full Name]],payroll_active[],1,0)</f>
        <v>Brian H Phillips</v>
      </c>
      <c r="C136" t="str">
        <f>VLOOKUP(Table1[[#This Row],[Full Name]],Table36[],1,0)</f>
        <v>Brian H Phillips</v>
      </c>
      <c r="D136" s="1">
        <v>42618.939085648148</v>
      </c>
      <c r="E136" t="s">
        <v>1195</v>
      </c>
      <c r="F136" t="s">
        <v>7902</v>
      </c>
      <c r="O136" t="s">
        <v>2157</v>
      </c>
      <c r="AJ136" t="s">
        <v>62</v>
      </c>
      <c r="AK136" t="s">
        <v>63</v>
      </c>
      <c r="AN136" t="s">
        <v>64</v>
      </c>
      <c r="BA136" t="s">
        <v>7904</v>
      </c>
      <c r="BB136" t="s">
        <v>4915</v>
      </c>
      <c r="BC136" t="s">
        <v>7905</v>
      </c>
      <c r="BE136" t="s">
        <v>69</v>
      </c>
      <c r="BH136" t="s">
        <v>7906</v>
      </c>
    </row>
    <row r="137" spans="1:61" x14ac:dyDescent="0.2">
      <c r="A137" t="s">
        <v>7898</v>
      </c>
      <c r="B137" t="str">
        <f>VLOOKUP(Table1[[#This Row],[Full Name]],payroll_active[],1,0)</f>
        <v>Brian Heitner</v>
      </c>
      <c r="C137" t="str">
        <f>VLOOKUP(Table1[[#This Row],[Full Name]],Table36[],1,0)</f>
        <v>Brian Heitner</v>
      </c>
      <c r="D137" s="1">
        <v>42618.939097222217</v>
      </c>
      <c r="E137" t="s">
        <v>1195</v>
      </c>
      <c r="F137" t="s">
        <v>7897</v>
      </c>
      <c r="O137" t="s">
        <v>2157</v>
      </c>
      <c r="AJ137" t="s">
        <v>62</v>
      </c>
      <c r="AK137" t="s">
        <v>63</v>
      </c>
      <c r="AN137" t="s">
        <v>64</v>
      </c>
      <c r="BA137" t="s">
        <v>7899</v>
      </c>
      <c r="BB137" t="s">
        <v>7900</v>
      </c>
      <c r="BC137" t="s">
        <v>3831</v>
      </c>
      <c r="BE137" t="s">
        <v>69</v>
      </c>
      <c r="BH137" t="s">
        <v>7901</v>
      </c>
    </row>
    <row r="138" spans="1:61" x14ac:dyDescent="0.2">
      <c r="A138" t="s">
        <v>1967</v>
      </c>
      <c r="B138" t="str">
        <f>VLOOKUP(Table1[[#This Row],[Full Name]],payroll_active[],1,0)</f>
        <v>Brian J Dwyer</v>
      </c>
      <c r="C138" t="str">
        <f>VLOOKUP(Table1[[#This Row],[Full Name]],Table36[],1,0)</f>
        <v>Brian J Dwyer</v>
      </c>
      <c r="D138" s="1">
        <v>43119.61824074074</v>
      </c>
      <c r="E138" t="s">
        <v>59</v>
      </c>
      <c r="F138" t="s">
        <v>1966</v>
      </c>
      <c r="N138" t="s">
        <v>627</v>
      </c>
      <c r="O138" t="s">
        <v>628</v>
      </c>
      <c r="P138" t="s">
        <v>526</v>
      </c>
      <c r="AJ138" t="s">
        <v>62</v>
      </c>
      <c r="AK138" t="s">
        <v>63</v>
      </c>
      <c r="AN138" t="s">
        <v>408</v>
      </c>
      <c r="AO138" t="s">
        <v>526</v>
      </c>
      <c r="BA138" t="s">
        <v>1968</v>
      </c>
      <c r="BB138" t="s">
        <v>1969</v>
      </c>
      <c r="BC138" t="s">
        <v>513</v>
      </c>
      <c r="BE138" t="s">
        <v>69</v>
      </c>
      <c r="BH138" t="s">
        <v>1970</v>
      </c>
    </row>
    <row r="139" spans="1:61" x14ac:dyDescent="0.2">
      <c r="A139" t="s">
        <v>3402</v>
      </c>
      <c r="B139" t="str">
        <f>VLOOKUP(Table1[[#This Row],[Full Name]],payroll_active[],1,0)</f>
        <v>Brian K Austin</v>
      </c>
      <c r="C139" t="str">
        <f>VLOOKUP(Table1[[#This Row],[Full Name]],Table36[],1,0)</f>
        <v>Brian K Austin</v>
      </c>
      <c r="D139" s="1">
        <v>42789.531608796293</v>
      </c>
      <c r="E139" t="s">
        <v>59</v>
      </c>
      <c r="F139" t="s">
        <v>3401</v>
      </c>
      <c r="N139" t="s">
        <v>2584</v>
      </c>
      <c r="O139" t="s">
        <v>2585</v>
      </c>
      <c r="P139" t="s">
        <v>526</v>
      </c>
      <c r="AJ139" t="s">
        <v>62</v>
      </c>
      <c r="AK139" t="s">
        <v>63</v>
      </c>
      <c r="AN139" t="s">
        <v>408</v>
      </c>
      <c r="AO139" t="s">
        <v>526</v>
      </c>
      <c r="BA139" t="s">
        <v>3403</v>
      </c>
      <c r="BB139" t="s">
        <v>3404</v>
      </c>
      <c r="BC139" t="s">
        <v>3405</v>
      </c>
      <c r="BE139" t="s">
        <v>69</v>
      </c>
      <c r="BH139" t="s">
        <v>3406</v>
      </c>
    </row>
    <row r="140" spans="1:61" x14ac:dyDescent="0.2">
      <c r="A140" t="s">
        <v>8365</v>
      </c>
      <c r="B140" t="str">
        <f>VLOOKUP(Table1[[#This Row],[Full Name]],payroll_active[],1,0)</f>
        <v>Brian L Sabourin</v>
      </c>
      <c r="C140" t="str">
        <f>VLOOKUP(Table1[[#This Row],[Full Name]],Table36[],1,0)</f>
        <v>Brian L Sabourin</v>
      </c>
      <c r="D140" s="1">
        <v>42618.938888888893</v>
      </c>
      <c r="E140" t="s">
        <v>1195</v>
      </c>
      <c r="F140" t="s">
        <v>8364</v>
      </c>
      <c r="O140" t="s">
        <v>84</v>
      </c>
      <c r="AJ140" t="s">
        <v>62</v>
      </c>
      <c r="AK140" t="s">
        <v>63</v>
      </c>
      <c r="AN140" t="s">
        <v>64</v>
      </c>
      <c r="BA140" t="s">
        <v>8366</v>
      </c>
      <c r="BB140" t="s">
        <v>8367</v>
      </c>
      <c r="BC140" t="s">
        <v>88</v>
      </c>
      <c r="BE140" t="s">
        <v>69</v>
      </c>
      <c r="BH140" t="s">
        <v>8368</v>
      </c>
    </row>
    <row r="141" spans="1:61" x14ac:dyDescent="0.2">
      <c r="A141" t="s">
        <v>2803</v>
      </c>
      <c r="B141" t="str">
        <f>VLOOKUP(Table1[[#This Row],[Full Name]],payroll_active[],1,0)</f>
        <v>Brian M Coffin</v>
      </c>
      <c r="C141" t="str">
        <f>VLOOKUP(Table1[[#This Row],[Full Name]],Table36[],1,0)</f>
        <v>Brian M Coffin</v>
      </c>
      <c r="D141" s="1">
        <v>42790.666215277779</v>
      </c>
      <c r="E141" t="s">
        <v>59</v>
      </c>
      <c r="F141" t="s">
        <v>2801</v>
      </c>
      <c r="N141" t="s">
        <v>926</v>
      </c>
      <c r="O141" t="s">
        <v>927</v>
      </c>
      <c r="P141" t="s">
        <v>407</v>
      </c>
      <c r="V141" t="s">
        <v>2802</v>
      </c>
      <c r="AJ141" t="s">
        <v>62</v>
      </c>
      <c r="AK141" t="s">
        <v>63</v>
      </c>
      <c r="AN141" t="s">
        <v>408</v>
      </c>
      <c r="BA141" t="s">
        <v>2804</v>
      </c>
      <c r="BB141" t="s">
        <v>2805</v>
      </c>
      <c r="BC141" t="s">
        <v>440</v>
      </c>
      <c r="BE141" t="s">
        <v>69</v>
      </c>
      <c r="BH141" t="s">
        <v>2806</v>
      </c>
    </row>
    <row r="142" spans="1:61" x14ac:dyDescent="0.2">
      <c r="A142" t="s">
        <v>6415</v>
      </c>
      <c r="B142" t="str">
        <f>VLOOKUP(Table1[[#This Row],[Full Name]],payroll_active[],1,0)</f>
        <v>Brian M Gambacorta</v>
      </c>
      <c r="C142" t="str">
        <f>VLOOKUP(Table1[[#This Row],[Full Name]],Table36[],1,0)</f>
        <v>Brian M Gambacorta</v>
      </c>
      <c r="D142" s="1">
        <v>42618.940706018519</v>
      </c>
      <c r="E142" t="s">
        <v>1195</v>
      </c>
      <c r="F142" t="s">
        <v>6414</v>
      </c>
      <c r="O142" t="s">
        <v>1479</v>
      </c>
      <c r="AJ142" t="s">
        <v>62</v>
      </c>
      <c r="AK142" t="s">
        <v>63</v>
      </c>
      <c r="AN142" t="s">
        <v>64</v>
      </c>
      <c r="BA142" t="s">
        <v>2804</v>
      </c>
      <c r="BB142" t="s">
        <v>6416</v>
      </c>
      <c r="BC142" t="s">
        <v>2346</v>
      </c>
      <c r="BE142" t="s">
        <v>69</v>
      </c>
      <c r="BH142" t="s">
        <v>6417</v>
      </c>
    </row>
    <row r="143" spans="1:61" x14ac:dyDescent="0.2">
      <c r="A143" t="s">
        <v>7586</v>
      </c>
      <c r="B143" t="str">
        <f>VLOOKUP(Table1[[#This Row],[Full Name]],payroll_active[],1,0)</f>
        <v>Brian M Maher</v>
      </c>
      <c r="C143" t="str">
        <f>VLOOKUP(Table1[[#This Row],[Full Name]],Table36[],1,0)</f>
        <v>Brian M Maher</v>
      </c>
      <c r="D143" s="1">
        <v>42618.939340277779</v>
      </c>
      <c r="E143" t="s">
        <v>1195</v>
      </c>
      <c r="F143" t="s">
        <v>7585</v>
      </c>
      <c r="N143" t="s">
        <v>2564</v>
      </c>
      <c r="O143" t="s">
        <v>353</v>
      </c>
      <c r="P143" t="s">
        <v>526</v>
      </c>
      <c r="AJ143" t="s">
        <v>62</v>
      </c>
      <c r="AK143" t="s">
        <v>63</v>
      </c>
      <c r="AN143" t="s">
        <v>64</v>
      </c>
      <c r="AO143" t="s">
        <v>526</v>
      </c>
      <c r="BA143" t="s">
        <v>2804</v>
      </c>
      <c r="BB143" t="s">
        <v>7587</v>
      </c>
      <c r="BC143" t="s">
        <v>513</v>
      </c>
      <c r="BE143" t="s">
        <v>69</v>
      </c>
      <c r="BH143" t="s">
        <v>7588</v>
      </c>
    </row>
    <row r="144" spans="1:61" x14ac:dyDescent="0.2">
      <c r="A144" t="s">
        <v>5320</v>
      </c>
      <c r="B144" t="str">
        <f>VLOOKUP(Table1[[#This Row],[Full Name]],payroll_active[],1,0)</f>
        <v>Brian M Murphy</v>
      </c>
      <c r="C144" t="str">
        <f>VLOOKUP(Table1[[#This Row],[Full Name]],Table36[],1,0)</f>
        <v>Brian M Murphy</v>
      </c>
      <c r="D144" s="1">
        <v>42618.941770833328</v>
      </c>
      <c r="E144" t="s">
        <v>1195</v>
      </c>
      <c r="F144" t="s">
        <v>5319</v>
      </c>
      <c r="N144" t="s">
        <v>3720</v>
      </c>
      <c r="O144" t="s">
        <v>3721</v>
      </c>
      <c r="P144" t="s">
        <v>407</v>
      </c>
      <c r="AJ144" t="s">
        <v>62</v>
      </c>
      <c r="AK144" t="s">
        <v>63</v>
      </c>
      <c r="AN144" t="s">
        <v>408</v>
      </c>
      <c r="AO144" t="s">
        <v>407</v>
      </c>
      <c r="BA144" t="s">
        <v>2804</v>
      </c>
      <c r="BB144" t="s">
        <v>3729</v>
      </c>
      <c r="BC144" t="s">
        <v>375</v>
      </c>
      <c r="BE144" t="s">
        <v>69</v>
      </c>
      <c r="BH144" t="s">
        <v>5321</v>
      </c>
    </row>
    <row r="145" spans="1:61" x14ac:dyDescent="0.2">
      <c r="A145" t="s">
        <v>4623</v>
      </c>
      <c r="B145" t="str">
        <f>VLOOKUP(Table1[[#This Row],[Full Name]],payroll_active[],1,0)</f>
        <v>Brian R Beresford</v>
      </c>
      <c r="C145" t="str">
        <f>VLOOKUP(Table1[[#This Row],[Full Name]],Table36[],1,0)</f>
        <v>Brian R Beresford</v>
      </c>
      <c r="D145" s="1">
        <v>42618.942499999997</v>
      </c>
      <c r="E145" t="s">
        <v>1195</v>
      </c>
      <c r="F145" t="s">
        <v>4622</v>
      </c>
      <c r="O145" t="s">
        <v>4501</v>
      </c>
      <c r="AJ145" t="s">
        <v>62</v>
      </c>
      <c r="AK145" t="s">
        <v>63</v>
      </c>
      <c r="AN145" t="s">
        <v>64</v>
      </c>
      <c r="BA145" t="s">
        <v>4624</v>
      </c>
      <c r="BB145" t="s">
        <v>4625</v>
      </c>
      <c r="BC145" t="s">
        <v>4626</v>
      </c>
      <c r="BE145" t="s">
        <v>69</v>
      </c>
      <c r="BH145" t="s">
        <v>4627</v>
      </c>
    </row>
    <row r="146" spans="1:61" x14ac:dyDescent="0.2">
      <c r="A146" t="s">
        <v>7656</v>
      </c>
      <c r="B146" t="str">
        <f>VLOOKUP(Table1[[#This Row],[Full Name]],payroll_active[],1,0)</f>
        <v>Brian S Alapatt</v>
      </c>
      <c r="C146" t="str">
        <f>VLOOKUP(Table1[[#This Row],[Full Name]],Table36[],1,0)</f>
        <v>Brian S Alapatt</v>
      </c>
      <c r="D146" s="1">
        <v>42618.939259259263</v>
      </c>
      <c r="E146" t="s">
        <v>1195</v>
      </c>
      <c r="F146" t="s">
        <v>7655</v>
      </c>
      <c r="N146" t="s">
        <v>1606</v>
      </c>
      <c r="O146" t="s">
        <v>1607</v>
      </c>
      <c r="P146" t="s">
        <v>407</v>
      </c>
      <c r="AJ146" t="s">
        <v>62</v>
      </c>
      <c r="AK146" t="s">
        <v>63</v>
      </c>
      <c r="AN146" t="s">
        <v>408</v>
      </c>
      <c r="AO146" t="s">
        <v>407</v>
      </c>
      <c r="BA146" t="s">
        <v>7657</v>
      </c>
      <c r="BB146" t="s">
        <v>7658</v>
      </c>
      <c r="BC146" t="s">
        <v>440</v>
      </c>
      <c r="BE146" t="s">
        <v>69</v>
      </c>
      <c r="BH146" t="s">
        <v>7659</v>
      </c>
    </row>
    <row r="147" spans="1:61" x14ac:dyDescent="0.2">
      <c r="A147" t="s">
        <v>4427</v>
      </c>
      <c r="B147" t="str">
        <f>VLOOKUP(Table1[[#This Row],[Full Name]],payroll_active[],1,0)</f>
        <v>Brian T Adey</v>
      </c>
      <c r="C147" t="str">
        <f>VLOOKUP(Table1[[#This Row],[Full Name]],Table36[],1,0)</f>
        <v>Brian T Adey</v>
      </c>
      <c r="D147" s="1">
        <v>42618.942696759259</v>
      </c>
      <c r="E147" t="s">
        <v>1195</v>
      </c>
      <c r="F147" t="s">
        <v>4426</v>
      </c>
      <c r="N147" t="s">
        <v>740</v>
      </c>
      <c r="O147" t="s">
        <v>741</v>
      </c>
      <c r="P147" t="s">
        <v>526</v>
      </c>
      <c r="AJ147" t="s">
        <v>62</v>
      </c>
      <c r="AK147" t="s">
        <v>63</v>
      </c>
      <c r="AN147" t="s">
        <v>408</v>
      </c>
      <c r="AO147" t="s">
        <v>526</v>
      </c>
      <c r="BA147" t="s">
        <v>4428</v>
      </c>
      <c r="BB147" t="s">
        <v>4429</v>
      </c>
      <c r="BC147" t="s">
        <v>4430</v>
      </c>
      <c r="BE147" t="s">
        <v>69</v>
      </c>
      <c r="BH147" t="s">
        <v>4431</v>
      </c>
    </row>
    <row r="148" spans="1:61" x14ac:dyDescent="0.2">
      <c r="A148" t="s">
        <v>947</v>
      </c>
      <c r="B148" t="str">
        <f>VLOOKUP(Table1[[#This Row],[Full Name]],payroll_active[],1,0)</f>
        <v>Bridget A Corcoran</v>
      </c>
      <c r="C148" t="str">
        <f>VLOOKUP(Table1[[#This Row],[Full Name]],Table36[],1,0)</f>
        <v>Bridget A Corcoran</v>
      </c>
      <c r="D148" s="1">
        <v>43495.488391203697</v>
      </c>
      <c r="E148" t="s">
        <v>59</v>
      </c>
      <c r="F148" t="s">
        <v>944</v>
      </c>
      <c r="N148" t="s">
        <v>945</v>
      </c>
      <c r="O148" t="s">
        <v>946</v>
      </c>
      <c r="P148" t="s">
        <v>526</v>
      </c>
      <c r="AJ148" t="s">
        <v>62</v>
      </c>
      <c r="AK148" t="s">
        <v>63</v>
      </c>
      <c r="AN148" t="s">
        <v>408</v>
      </c>
      <c r="BA148" t="s">
        <v>948</v>
      </c>
      <c r="BB148" t="s">
        <v>949</v>
      </c>
      <c r="BC148" t="s">
        <v>426</v>
      </c>
      <c r="BE148" t="s">
        <v>69</v>
      </c>
      <c r="BH148" t="s">
        <v>950</v>
      </c>
    </row>
    <row r="149" spans="1:61" x14ac:dyDescent="0.2">
      <c r="A149" t="s">
        <v>6704</v>
      </c>
      <c r="B149" t="str">
        <f>VLOOKUP(Table1[[#This Row],[Full Name]],payroll_active[],1,0)</f>
        <v>Brielle J Christian</v>
      </c>
      <c r="C149" t="str">
        <f>VLOOKUP(Table1[[#This Row],[Full Name]],Table36[],1,0)</f>
        <v>Brielle J Christian</v>
      </c>
      <c r="D149" s="1">
        <v>42618.940335648149</v>
      </c>
      <c r="E149" t="s">
        <v>1195</v>
      </c>
      <c r="F149" t="s">
        <v>6702</v>
      </c>
      <c r="N149" t="s">
        <v>524</v>
      </c>
      <c r="O149" t="s">
        <v>525</v>
      </c>
      <c r="P149" t="s">
        <v>407</v>
      </c>
      <c r="V149" t="s">
        <v>6703</v>
      </c>
      <c r="X149" t="s">
        <v>6543</v>
      </c>
      <c r="AJ149" t="s">
        <v>62</v>
      </c>
      <c r="AK149" t="s">
        <v>63</v>
      </c>
      <c r="AN149" t="s">
        <v>408</v>
      </c>
      <c r="AO149" t="s">
        <v>407</v>
      </c>
      <c r="BA149" t="s">
        <v>6705</v>
      </c>
      <c r="BB149" t="s">
        <v>6706</v>
      </c>
      <c r="BC149" t="s">
        <v>5081</v>
      </c>
      <c r="BE149" t="s">
        <v>69</v>
      </c>
      <c r="BH149" t="s">
        <v>6707</v>
      </c>
    </row>
    <row r="150" spans="1:61" x14ac:dyDescent="0.2">
      <c r="A150" s="20" t="s">
        <v>1027</v>
      </c>
      <c r="B150" s="20" t="e">
        <f>VLOOKUP(Table1[[#This Row],[Full Name]],payroll_active[],1,0)</f>
        <v>#N/A</v>
      </c>
      <c r="C150" s="20" t="str">
        <f>VLOOKUP(Table1[[#This Row],[Full Name]],Table36[],1,0)</f>
        <v>Brittany A Kenny</v>
      </c>
      <c r="D150" s="21">
        <v>43489.480358796303</v>
      </c>
      <c r="E150" s="20" t="s">
        <v>59</v>
      </c>
      <c r="F150" s="20" t="s">
        <v>1026</v>
      </c>
      <c r="G150" s="20"/>
      <c r="H150" s="20"/>
      <c r="I150" s="20"/>
      <c r="J150" s="20"/>
      <c r="K150" s="20"/>
      <c r="L150" s="20"/>
      <c r="M150" s="20"/>
      <c r="N150" s="20"/>
      <c r="O150" s="20" t="s">
        <v>1020</v>
      </c>
      <c r="P150" s="20"/>
      <c r="Q150" s="20"/>
      <c r="R150" s="20"/>
      <c r="S150" s="20"/>
      <c r="T150" s="20"/>
      <c r="U150" s="20"/>
      <c r="V150" s="20"/>
      <c r="W150" s="20"/>
      <c r="X150" s="20"/>
      <c r="Y150" s="20"/>
      <c r="Z150" s="20"/>
      <c r="AA150" s="20"/>
      <c r="AB150" s="20"/>
      <c r="AC150" s="20"/>
      <c r="AD150" s="20"/>
      <c r="AE150" s="20"/>
      <c r="AF150" s="20"/>
      <c r="AG150" s="20"/>
      <c r="AH150" s="20"/>
      <c r="AI150" s="20"/>
      <c r="AJ150" s="20" t="s">
        <v>62</v>
      </c>
      <c r="AK150" s="20" t="s">
        <v>63</v>
      </c>
      <c r="AL150" s="20"/>
      <c r="AM150" s="20"/>
      <c r="AN150" s="20" t="s">
        <v>64</v>
      </c>
      <c r="AO150" s="20"/>
      <c r="AP150" s="20"/>
      <c r="AQ150" s="20"/>
      <c r="AR150" s="20"/>
      <c r="AS150" s="20"/>
      <c r="AT150" s="20"/>
      <c r="AU150" s="20"/>
      <c r="AV150" s="20"/>
      <c r="AW150" s="20"/>
      <c r="AX150" s="20"/>
      <c r="AY150" s="20"/>
      <c r="AZ150" s="20"/>
      <c r="BA150" s="20" t="s">
        <v>1028</v>
      </c>
      <c r="BB150" s="20" t="s">
        <v>1029</v>
      </c>
      <c r="BC150" s="20" t="s">
        <v>1024</v>
      </c>
      <c r="BD150" s="20"/>
      <c r="BE150" s="20" t="s">
        <v>69</v>
      </c>
      <c r="BF150" s="20"/>
      <c r="BG150" s="20"/>
      <c r="BH150" s="20" t="s">
        <v>1030</v>
      </c>
      <c r="BI150" s="20"/>
    </row>
    <row r="151" spans="1:61" x14ac:dyDescent="0.2">
      <c r="A151" t="s">
        <v>1402</v>
      </c>
      <c r="B151" t="str">
        <f>VLOOKUP(Table1[[#This Row],[Full Name]],payroll_active[],1,0)</f>
        <v>Brittany C Volpe</v>
      </c>
      <c r="C151" t="str">
        <f>VLOOKUP(Table1[[#This Row],[Full Name]],Table36[],1,0)</f>
        <v>Brittany C Volpe</v>
      </c>
      <c r="D151" s="1">
        <v>43203.545127314806</v>
      </c>
      <c r="E151" t="s">
        <v>59</v>
      </c>
      <c r="F151" t="s">
        <v>1400</v>
      </c>
      <c r="O151" t="s">
        <v>1401</v>
      </c>
      <c r="AJ151" t="s">
        <v>62</v>
      </c>
      <c r="AK151" t="s">
        <v>63</v>
      </c>
      <c r="AN151" t="s">
        <v>64</v>
      </c>
      <c r="BA151" t="s">
        <v>1403</v>
      </c>
      <c r="BB151" t="s">
        <v>1404</v>
      </c>
      <c r="BC151" t="s">
        <v>745</v>
      </c>
      <c r="BE151" t="s">
        <v>69</v>
      </c>
      <c r="BH151" t="s">
        <v>1405</v>
      </c>
    </row>
    <row r="152" spans="1:61" x14ac:dyDescent="0.2">
      <c r="A152" t="s">
        <v>7326</v>
      </c>
      <c r="B152" t="str">
        <f>VLOOKUP(Table1[[#This Row],[Full Name]],payroll_active[],1,0)</f>
        <v>Brittany M Henne</v>
      </c>
      <c r="C152" t="str">
        <f>VLOOKUP(Table1[[#This Row],[Full Name]],Table36[],1,0)</f>
        <v>Brittany M Henne</v>
      </c>
      <c r="D152" s="1">
        <v>42618.939826388887</v>
      </c>
      <c r="E152" t="s">
        <v>1195</v>
      </c>
      <c r="F152" t="s">
        <v>7325</v>
      </c>
      <c r="O152" t="s">
        <v>3476</v>
      </c>
      <c r="AJ152" t="s">
        <v>62</v>
      </c>
      <c r="AK152" t="s">
        <v>63</v>
      </c>
      <c r="AN152" t="s">
        <v>64</v>
      </c>
      <c r="BA152" t="s">
        <v>7327</v>
      </c>
      <c r="BB152" t="s">
        <v>7328</v>
      </c>
      <c r="BC152" t="s">
        <v>3480</v>
      </c>
      <c r="BE152" t="s">
        <v>69</v>
      </c>
      <c r="BH152" t="s">
        <v>7329</v>
      </c>
    </row>
    <row r="153" spans="1:61" x14ac:dyDescent="0.2">
      <c r="A153" t="s">
        <v>7528</v>
      </c>
      <c r="B153" t="str">
        <f>VLOOKUP(Table1[[#This Row],[Full Name]],payroll_active[],1,0)</f>
        <v>Bruce G Blower II</v>
      </c>
      <c r="C153" t="str">
        <f>VLOOKUP(Table1[[#This Row],[Full Name]],Table36[],1,0)</f>
        <v>Bruce G Blower II</v>
      </c>
      <c r="D153" s="1">
        <v>42618.939363425918</v>
      </c>
      <c r="E153" t="s">
        <v>1195</v>
      </c>
      <c r="F153" t="s">
        <v>7527</v>
      </c>
      <c r="N153" t="s">
        <v>3720</v>
      </c>
      <c r="O153" t="s">
        <v>3721</v>
      </c>
      <c r="P153" t="s">
        <v>526</v>
      </c>
      <c r="AJ153" t="s">
        <v>62</v>
      </c>
      <c r="AK153" t="s">
        <v>63</v>
      </c>
      <c r="AN153" t="s">
        <v>408</v>
      </c>
      <c r="AO153" t="s">
        <v>526</v>
      </c>
      <c r="BA153" t="s">
        <v>7529</v>
      </c>
      <c r="BB153" t="s">
        <v>7530</v>
      </c>
      <c r="BC153" t="s">
        <v>513</v>
      </c>
      <c r="BE153" t="s">
        <v>69</v>
      </c>
      <c r="BH153" t="s">
        <v>7531</v>
      </c>
    </row>
    <row r="154" spans="1:61" x14ac:dyDescent="0.2">
      <c r="A154" t="s">
        <v>5440</v>
      </c>
      <c r="B154" t="str">
        <f>VLOOKUP(Table1[[#This Row],[Full Name]],payroll_active[],1,0)</f>
        <v>Bryan J Gorman</v>
      </c>
      <c r="C154" t="str">
        <f>VLOOKUP(Table1[[#This Row],[Full Name]],Table36[],1,0)</f>
        <v>Bryan J Gorman</v>
      </c>
      <c r="D154" s="1">
        <v>42618.941655092603</v>
      </c>
      <c r="E154" t="s">
        <v>1195</v>
      </c>
      <c r="F154" t="s">
        <v>5439</v>
      </c>
      <c r="O154" t="s">
        <v>3566</v>
      </c>
      <c r="AJ154" t="s">
        <v>62</v>
      </c>
      <c r="AK154" t="s">
        <v>63</v>
      </c>
      <c r="AN154" t="s">
        <v>64</v>
      </c>
      <c r="BA154" t="s">
        <v>5441</v>
      </c>
      <c r="BB154" t="s">
        <v>5442</v>
      </c>
      <c r="BC154" t="s">
        <v>5443</v>
      </c>
      <c r="BE154" t="s">
        <v>69</v>
      </c>
      <c r="BH154" t="s">
        <v>5444</v>
      </c>
    </row>
    <row r="155" spans="1:61" x14ac:dyDescent="0.2">
      <c r="A155" s="20" t="s">
        <v>7224</v>
      </c>
      <c r="B155" s="20" t="e">
        <f>VLOOKUP(Table1[[#This Row],[Full Name]],payroll_active[],1,0)</f>
        <v>#N/A</v>
      </c>
      <c r="C155" s="20" t="str">
        <f>VLOOKUP(Table1[[#This Row],[Full Name]],Table36[],1,0)</f>
        <v>Bryan M Clenahan</v>
      </c>
      <c r="D155" s="21">
        <v>42618.93990740741</v>
      </c>
      <c r="E155" s="20" t="s">
        <v>1195</v>
      </c>
      <c r="F155" s="20" t="s">
        <v>7221</v>
      </c>
      <c r="G155" s="20"/>
      <c r="H155" s="20"/>
      <c r="I155" s="20"/>
      <c r="J155" s="20"/>
      <c r="K155" s="20"/>
      <c r="L155" s="20"/>
      <c r="M155" s="20"/>
      <c r="N155" s="20" t="s">
        <v>919</v>
      </c>
      <c r="O155" s="20" t="s">
        <v>1133</v>
      </c>
      <c r="P155" s="20" t="s">
        <v>407</v>
      </c>
      <c r="Q155" s="20"/>
      <c r="R155" s="20"/>
      <c r="S155" s="20"/>
      <c r="T155" s="20"/>
      <c r="U155" s="20"/>
      <c r="V155" s="20" t="s">
        <v>7222</v>
      </c>
      <c r="W155" s="20" t="s">
        <v>7223</v>
      </c>
      <c r="X155" s="20"/>
      <c r="Y155" s="20"/>
      <c r="Z155" s="20"/>
      <c r="AA155" s="20"/>
      <c r="AB155" s="20"/>
      <c r="AC155" s="20"/>
      <c r="AD155" s="20"/>
      <c r="AE155" s="20"/>
      <c r="AF155" s="20"/>
      <c r="AG155" s="20"/>
      <c r="AH155" s="20"/>
      <c r="AI155" s="20"/>
      <c r="AJ155" s="20" t="s">
        <v>62</v>
      </c>
      <c r="AK155" s="20" t="s">
        <v>63</v>
      </c>
      <c r="AL155" s="20"/>
      <c r="AM155" s="20"/>
      <c r="AN155" s="20" t="s">
        <v>64</v>
      </c>
      <c r="AO155" s="20" t="s">
        <v>407</v>
      </c>
      <c r="AP155" s="20"/>
      <c r="AQ155" s="20"/>
      <c r="AR155" s="20"/>
      <c r="AS155" s="20"/>
      <c r="AT155" s="20"/>
      <c r="AU155" s="20"/>
      <c r="AV155" s="20"/>
      <c r="AW155" s="20"/>
      <c r="AX155" s="20"/>
      <c r="AY155" s="20"/>
      <c r="AZ155" s="20"/>
      <c r="BA155" s="20" t="s">
        <v>7225</v>
      </c>
      <c r="BB155" s="20" t="s">
        <v>7226</v>
      </c>
      <c r="BC155" s="20" t="s">
        <v>1139</v>
      </c>
      <c r="BD155" s="20"/>
      <c r="BE155" s="20" t="s">
        <v>69</v>
      </c>
      <c r="BF155" s="20"/>
      <c r="BG155" s="20"/>
      <c r="BH155" s="20" t="s">
        <v>7227</v>
      </c>
      <c r="BI155" s="20"/>
    </row>
    <row r="156" spans="1:61" x14ac:dyDescent="0.2">
      <c r="A156" t="s">
        <v>2636</v>
      </c>
      <c r="B156" t="str">
        <f>VLOOKUP(Table1[[#This Row],[Full Name]],payroll_active[],1,0)</f>
        <v>Bryan W Best</v>
      </c>
      <c r="C156" t="str">
        <f>VLOOKUP(Table1[[#This Row],[Full Name]],Table36[],1,0)</f>
        <v>Bryan W Best</v>
      </c>
      <c r="D156" s="1">
        <v>42895.599386574067</v>
      </c>
      <c r="E156" t="s">
        <v>59</v>
      </c>
      <c r="F156" t="s">
        <v>2635</v>
      </c>
      <c r="N156" t="s">
        <v>1368</v>
      </c>
      <c r="O156" t="s">
        <v>1369</v>
      </c>
      <c r="P156" t="s">
        <v>407</v>
      </c>
      <c r="AJ156" t="s">
        <v>62</v>
      </c>
      <c r="AK156" t="s">
        <v>63</v>
      </c>
      <c r="AN156" t="s">
        <v>408</v>
      </c>
      <c r="AO156" t="s">
        <v>407</v>
      </c>
      <c r="BA156" t="s">
        <v>2637</v>
      </c>
      <c r="BB156" t="s">
        <v>2638</v>
      </c>
      <c r="BC156" t="s">
        <v>2639</v>
      </c>
      <c r="BE156" t="s">
        <v>69</v>
      </c>
      <c r="BH156" t="s">
        <v>2640</v>
      </c>
    </row>
    <row r="157" spans="1:61" x14ac:dyDescent="0.2">
      <c r="A157" t="s">
        <v>4913</v>
      </c>
      <c r="B157" t="str">
        <f>VLOOKUP(Table1[[#This Row],[Full Name]],payroll_active[],1,0)</f>
        <v>Burton W Phillips</v>
      </c>
      <c r="C157" t="str">
        <f>VLOOKUP(Table1[[#This Row],[Full Name]],Table36[],1,0)</f>
        <v>Burton W Phillips</v>
      </c>
      <c r="D157" s="1">
        <v>42618.942199074067</v>
      </c>
      <c r="E157" t="s">
        <v>1195</v>
      </c>
      <c r="F157" t="s">
        <v>4911</v>
      </c>
      <c r="M157" t="s">
        <v>4912</v>
      </c>
      <c r="N157" t="s">
        <v>495</v>
      </c>
      <c r="O157" t="s">
        <v>496</v>
      </c>
      <c r="P157" t="s">
        <v>407</v>
      </c>
      <c r="AJ157" t="s">
        <v>62</v>
      </c>
      <c r="AK157" t="s">
        <v>63</v>
      </c>
      <c r="AN157" t="s">
        <v>408</v>
      </c>
      <c r="BA157" t="s">
        <v>4914</v>
      </c>
      <c r="BB157" t="s">
        <v>4915</v>
      </c>
      <c r="BC157" t="s">
        <v>4916</v>
      </c>
      <c r="BE157" t="s">
        <v>69</v>
      </c>
      <c r="BH157" t="s">
        <v>4917</v>
      </c>
    </row>
    <row r="158" spans="1:61" x14ac:dyDescent="0.2">
      <c r="A158" t="s">
        <v>2199</v>
      </c>
      <c r="B158" t="str">
        <f>VLOOKUP(Table1[[#This Row],[Full Name]],payroll_active[],1,0)</f>
        <v>Caitlin B Gilligan</v>
      </c>
      <c r="C158" t="str">
        <f>VLOOKUP(Table1[[#This Row],[Full Name]],Table36[],1,0)</f>
        <v>Caitlin B Gilligan</v>
      </c>
      <c r="D158" s="1">
        <v>42990.605752314812</v>
      </c>
      <c r="E158" t="s">
        <v>59</v>
      </c>
      <c r="F158" t="s">
        <v>2198</v>
      </c>
      <c r="O158" t="s">
        <v>1805</v>
      </c>
      <c r="AJ158" t="s">
        <v>62</v>
      </c>
      <c r="AK158" t="s">
        <v>63</v>
      </c>
      <c r="AN158" t="s">
        <v>64</v>
      </c>
      <c r="BA158" t="s">
        <v>2200</v>
      </c>
      <c r="BB158" t="s">
        <v>2201</v>
      </c>
      <c r="BC158" t="s">
        <v>2202</v>
      </c>
      <c r="BE158" t="s">
        <v>69</v>
      </c>
      <c r="BH158" t="s">
        <v>2203</v>
      </c>
    </row>
    <row r="159" spans="1:61" x14ac:dyDescent="0.2">
      <c r="A159" t="s">
        <v>3567</v>
      </c>
      <c r="B159" t="str">
        <f>VLOOKUP(Table1[[#This Row],[Full Name]],payroll_active[],1,0)</f>
        <v>Caitlin B Scholl</v>
      </c>
      <c r="C159" t="str">
        <f>VLOOKUP(Table1[[#This Row],[Full Name]],Table36[],1,0)</f>
        <v>Caitlin B Scholl</v>
      </c>
      <c r="D159" s="1">
        <v>42789.530960648153</v>
      </c>
      <c r="E159" t="s">
        <v>59</v>
      </c>
      <c r="F159" t="s">
        <v>3565</v>
      </c>
      <c r="O159" t="s">
        <v>3566</v>
      </c>
      <c r="AJ159" t="s">
        <v>62</v>
      </c>
      <c r="AK159" t="s">
        <v>63</v>
      </c>
      <c r="AN159" t="s">
        <v>64</v>
      </c>
      <c r="BA159" t="s">
        <v>2200</v>
      </c>
      <c r="BB159" t="s">
        <v>3568</v>
      </c>
      <c r="BC159" t="s">
        <v>3569</v>
      </c>
      <c r="BE159" t="s">
        <v>69</v>
      </c>
      <c r="BH159" t="s">
        <v>3570</v>
      </c>
    </row>
    <row r="160" spans="1:61" x14ac:dyDescent="0.2">
      <c r="A160" t="s">
        <v>1313</v>
      </c>
      <c r="B160" t="str">
        <f>VLOOKUP(Table1[[#This Row],[Full Name]],payroll_active[],1,0)</f>
        <v>Caitlin M Lamneck</v>
      </c>
      <c r="C160" t="str">
        <f>VLOOKUP(Table1[[#This Row],[Full Name]],Table36[],1,0)</f>
        <v>Caitlin M Lamneck</v>
      </c>
      <c r="D160" s="1">
        <v>43203.545138888891</v>
      </c>
      <c r="E160" t="s">
        <v>59</v>
      </c>
      <c r="F160" t="s">
        <v>1310</v>
      </c>
      <c r="N160" t="s">
        <v>1311</v>
      </c>
      <c r="O160" t="s">
        <v>1312</v>
      </c>
      <c r="P160" t="s">
        <v>526</v>
      </c>
      <c r="AJ160" t="s">
        <v>62</v>
      </c>
      <c r="AK160" t="s">
        <v>63</v>
      </c>
      <c r="AN160" t="s">
        <v>408</v>
      </c>
      <c r="AO160" t="s">
        <v>526</v>
      </c>
      <c r="BA160" t="s">
        <v>1314</v>
      </c>
      <c r="BB160" t="s">
        <v>1315</v>
      </c>
      <c r="BC160" t="s">
        <v>1316</v>
      </c>
      <c r="BE160" t="s">
        <v>69</v>
      </c>
      <c r="BH160" t="s">
        <v>1317</v>
      </c>
    </row>
    <row r="161" spans="1:60" x14ac:dyDescent="0.2">
      <c r="A161" t="s">
        <v>3379</v>
      </c>
      <c r="B161" t="str">
        <f>VLOOKUP(Table1[[#This Row],[Full Name]],payroll_active[],1,0)</f>
        <v>Caitlin M Mcgowan</v>
      </c>
      <c r="C161" t="str">
        <f>VLOOKUP(Table1[[#This Row],[Full Name]],Table36[],1,0)</f>
        <v>Caitlin M Mcgowan</v>
      </c>
      <c r="D161" s="1">
        <v>42789.53162037037</v>
      </c>
      <c r="E161" t="s">
        <v>59</v>
      </c>
      <c r="F161" t="s">
        <v>3378</v>
      </c>
      <c r="N161" t="s">
        <v>546</v>
      </c>
      <c r="O161" t="s">
        <v>547</v>
      </c>
      <c r="P161" t="s">
        <v>407</v>
      </c>
      <c r="AJ161" t="s">
        <v>62</v>
      </c>
      <c r="AK161" t="s">
        <v>63</v>
      </c>
      <c r="AN161" t="s">
        <v>408</v>
      </c>
      <c r="AO161" t="s">
        <v>407</v>
      </c>
      <c r="BA161" t="s">
        <v>1314</v>
      </c>
      <c r="BB161" t="s">
        <v>3380</v>
      </c>
      <c r="BC161" t="s">
        <v>375</v>
      </c>
      <c r="BE161" t="s">
        <v>69</v>
      </c>
      <c r="BH161" t="s">
        <v>3381</v>
      </c>
    </row>
    <row r="162" spans="1:60" x14ac:dyDescent="0.2">
      <c r="A162" t="s">
        <v>6845</v>
      </c>
      <c r="B162" t="str">
        <f>VLOOKUP(Table1[[#This Row],[Full Name]],payroll_active[],1,0)</f>
        <v>Candice M Giove</v>
      </c>
      <c r="C162" t="str">
        <f>VLOOKUP(Table1[[#This Row],[Full Name]],Table36[],1,0)</f>
        <v>Candice M Giove</v>
      </c>
      <c r="D162" s="1">
        <v>42618.940196759257</v>
      </c>
      <c r="E162" t="s">
        <v>1195</v>
      </c>
      <c r="F162" t="s">
        <v>6841</v>
      </c>
      <c r="O162" t="s">
        <v>3559</v>
      </c>
      <c r="V162" t="s">
        <v>6842</v>
      </c>
      <c r="X162" t="s">
        <v>6843</v>
      </c>
      <c r="Y162" t="s">
        <v>6844</v>
      </c>
      <c r="AI162" t="s">
        <v>6558</v>
      </c>
      <c r="AJ162" t="s">
        <v>62</v>
      </c>
      <c r="AK162" t="s">
        <v>63</v>
      </c>
      <c r="AN162" t="s">
        <v>64</v>
      </c>
      <c r="BA162" t="s">
        <v>6846</v>
      </c>
      <c r="BB162" t="s">
        <v>6847</v>
      </c>
      <c r="BC162" t="s">
        <v>6056</v>
      </c>
      <c r="BE162" t="s">
        <v>69</v>
      </c>
      <c r="BH162" t="s">
        <v>6848</v>
      </c>
    </row>
    <row r="163" spans="1:60" x14ac:dyDescent="0.2">
      <c r="A163" t="s">
        <v>586</v>
      </c>
      <c r="B163" t="str">
        <f>VLOOKUP(Table1[[#This Row],[Full Name]],payroll_active[],1,0)</f>
        <v>Caridad P Figueroa</v>
      </c>
      <c r="C163" t="str">
        <f>VLOOKUP(Table1[[#This Row],[Full Name]],Table36[],1,0)</f>
        <v>Caridad P Figueroa</v>
      </c>
      <c r="D163" s="1">
        <v>43495.488449074073</v>
      </c>
      <c r="E163" t="s">
        <v>59</v>
      </c>
      <c r="F163" t="s">
        <v>585</v>
      </c>
      <c r="N163" t="s">
        <v>415</v>
      </c>
      <c r="O163" t="s">
        <v>416</v>
      </c>
      <c r="P163" t="s">
        <v>526</v>
      </c>
      <c r="AJ163" t="s">
        <v>62</v>
      </c>
      <c r="AK163" t="s">
        <v>63</v>
      </c>
      <c r="AN163" t="s">
        <v>408</v>
      </c>
      <c r="BA163" t="s">
        <v>587</v>
      </c>
      <c r="BB163" t="s">
        <v>588</v>
      </c>
      <c r="BC163" t="s">
        <v>434</v>
      </c>
      <c r="BE163" t="s">
        <v>69</v>
      </c>
      <c r="BH163" t="s">
        <v>589</v>
      </c>
    </row>
    <row r="164" spans="1:60" x14ac:dyDescent="0.2">
      <c r="A164" t="s">
        <v>6279</v>
      </c>
      <c r="B164" t="str">
        <f>VLOOKUP(Table1[[#This Row],[Full Name]],payroll_active[],1,0)</f>
        <v>Carl Mills III</v>
      </c>
      <c r="C164" t="str">
        <f>VLOOKUP(Table1[[#This Row],[Full Name]],Table36[],1,0)</f>
        <v>Carl Mills III</v>
      </c>
      <c r="D164" s="1">
        <v>42618.940844907411</v>
      </c>
      <c r="E164" t="s">
        <v>1195</v>
      </c>
      <c r="F164" t="s">
        <v>6277</v>
      </c>
      <c r="M164" t="s">
        <v>6278</v>
      </c>
      <c r="O164" t="s">
        <v>378</v>
      </c>
      <c r="P164" t="s">
        <v>407</v>
      </c>
      <c r="AJ164" t="s">
        <v>62</v>
      </c>
      <c r="AK164" t="s">
        <v>63</v>
      </c>
      <c r="AN164" t="s">
        <v>64</v>
      </c>
      <c r="BA164" t="s">
        <v>6280</v>
      </c>
      <c r="BB164" t="s">
        <v>6281</v>
      </c>
      <c r="BC164" t="s">
        <v>6282</v>
      </c>
      <c r="BE164" t="s">
        <v>69</v>
      </c>
      <c r="BH164" t="s">
        <v>6283</v>
      </c>
    </row>
    <row r="165" spans="1:60" x14ac:dyDescent="0.2">
      <c r="A165" t="s">
        <v>4166</v>
      </c>
      <c r="B165" t="str">
        <f>VLOOKUP(Table1[[#This Row],[Full Name]],payroll_active[],1,0)</f>
        <v>Carl V Moore</v>
      </c>
      <c r="C165" t="str">
        <f>VLOOKUP(Table1[[#This Row],[Full Name]],Table36[],1,0)</f>
        <v>Carl V Moore</v>
      </c>
      <c r="D165" s="1">
        <v>42618.943055555559</v>
      </c>
      <c r="E165" t="s">
        <v>1195</v>
      </c>
      <c r="F165" t="s">
        <v>4165</v>
      </c>
      <c r="N165" t="s">
        <v>2010</v>
      </c>
      <c r="O165" t="s">
        <v>2011</v>
      </c>
      <c r="P165" t="s">
        <v>526</v>
      </c>
      <c r="AJ165" t="s">
        <v>62</v>
      </c>
      <c r="AK165" t="s">
        <v>63</v>
      </c>
      <c r="AN165" t="s">
        <v>408</v>
      </c>
      <c r="AO165" t="s">
        <v>526</v>
      </c>
      <c r="BA165" t="s">
        <v>4167</v>
      </c>
      <c r="BB165" t="s">
        <v>4168</v>
      </c>
      <c r="BC165" t="s">
        <v>698</v>
      </c>
      <c r="BE165" t="s">
        <v>69</v>
      </c>
      <c r="BH165" t="s">
        <v>4169</v>
      </c>
    </row>
    <row r="166" spans="1:60" x14ac:dyDescent="0.2">
      <c r="A166" t="s">
        <v>6091</v>
      </c>
      <c r="B166" t="str">
        <f>VLOOKUP(Table1[[#This Row],[Full Name]],payroll_active[],1,0)</f>
        <v>Carlos F Valle</v>
      </c>
      <c r="C166" t="str">
        <f>VLOOKUP(Table1[[#This Row],[Full Name]],Table36[],1,0)</f>
        <v>Carlos F Valle</v>
      </c>
      <c r="D166" s="1">
        <v>42618.941018518519</v>
      </c>
      <c r="E166" t="s">
        <v>1195</v>
      </c>
      <c r="F166" t="s">
        <v>6088</v>
      </c>
      <c r="N166" t="s">
        <v>487</v>
      </c>
      <c r="O166" t="s">
        <v>488</v>
      </c>
      <c r="P166" t="s">
        <v>526</v>
      </c>
      <c r="V166" t="s">
        <v>6089</v>
      </c>
      <c r="X166" t="s">
        <v>6090</v>
      </c>
      <c r="AJ166" t="s">
        <v>62</v>
      </c>
      <c r="AK166" t="s">
        <v>63</v>
      </c>
      <c r="AN166" t="s">
        <v>408</v>
      </c>
      <c r="BA166" t="s">
        <v>6092</v>
      </c>
      <c r="BB166" t="s">
        <v>6093</v>
      </c>
      <c r="BC166" t="s">
        <v>426</v>
      </c>
      <c r="BE166" t="s">
        <v>69</v>
      </c>
      <c r="BH166" t="s">
        <v>6094</v>
      </c>
    </row>
    <row r="167" spans="1:60" x14ac:dyDescent="0.2">
      <c r="A167" t="s">
        <v>2224</v>
      </c>
      <c r="B167" t="str">
        <f>VLOOKUP(Table1[[#This Row],[Full Name]],payroll_active[],1,0)</f>
        <v>Carly E Bulgia</v>
      </c>
      <c r="C167" t="str">
        <f>VLOOKUP(Table1[[#This Row],[Full Name]],Table36[],1,0)</f>
        <v>Carly E Bulgia</v>
      </c>
      <c r="D167" s="1">
        <v>42990.605752314812</v>
      </c>
      <c r="E167" t="s">
        <v>59</v>
      </c>
      <c r="F167" t="s">
        <v>2223</v>
      </c>
      <c r="N167" t="s">
        <v>546</v>
      </c>
      <c r="O167" t="s">
        <v>547</v>
      </c>
      <c r="P167" t="s">
        <v>526</v>
      </c>
      <c r="AJ167" t="s">
        <v>62</v>
      </c>
      <c r="AK167" t="s">
        <v>63</v>
      </c>
      <c r="AN167" t="s">
        <v>408</v>
      </c>
      <c r="AO167" t="s">
        <v>526</v>
      </c>
      <c r="BA167" t="s">
        <v>2225</v>
      </c>
      <c r="BB167" t="s">
        <v>2226</v>
      </c>
      <c r="BC167" t="s">
        <v>2227</v>
      </c>
      <c r="BE167" t="s">
        <v>69</v>
      </c>
      <c r="BH167" t="s">
        <v>2228</v>
      </c>
    </row>
    <row r="168" spans="1:60" x14ac:dyDescent="0.2">
      <c r="A168" t="s">
        <v>2937</v>
      </c>
      <c r="B168" t="str">
        <f>VLOOKUP(Table1[[#This Row],[Full Name]],payroll_active[],1,0)</f>
        <v>Carmella R Mantello</v>
      </c>
      <c r="C168" t="str">
        <f>VLOOKUP(Table1[[#This Row],[Full Name]],Table36[],1,0)</f>
        <v>Carmella R Mantello</v>
      </c>
      <c r="D168" s="1">
        <v>42789.531793981478</v>
      </c>
      <c r="E168" t="s">
        <v>59</v>
      </c>
      <c r="F168" t="s">
        <v>2934</v>
      </c>
      <c r="N168" t="s">
        <v>2935</v>
      </c>
      <c r="O168" t="s">
        <v>2936</v>
      </c>
      <c r="P168" t="s">
        <v>407</v>
      </c>
      <c r="AJ168" t="s">
        <v>62</v>
      </c>
      <c r="AK168" t="s">
        <v>63</v>
      </c>
      <c r="AN168" t="s">
        <v>408</v>
      </c>
      <c r="AO168" t="s">
        <v>407</v>
      </c>
      <c r="BA168" t="s">
        <v>2938</v>
      </c>
      <c r="BB168" t="s">
        <v>2939</v>
      </c>
      <c r="BC168" t="s">
        <v>440</v>
      </c>
      <c r="BE168" t="s">
        <v>69</v>
      </c>
      <c r="BH168" t="s">
        <v>2940</v>
      </c>
    </row>
    <row r="169" spans="1:60" x14ac:dyDescent="0.2">
      <c r="A169" t="s">
        <v>3919</v>
      </c>
      <c r="B169" t="str">
        <f>VLOOKUP(Table1[[#This Row],[Full Name]],payroll_active[],1,0)</f>
        <v>Carmine Berghela Jr</v>
      </c>
      <c r="C169" t="str">
        <f>VLOOKUP(Table1[[#This Row],[Full Name]],Table36[],1,0)</f>
        <v>Carmine Berghela Jr</v>
      </c>
      <c r="D169" s="1">
        <v>42618.94332175926</v>
      </c>
      <c r="E169" t="s">
        <v>1195</v>
      </c>
      <c r="F169" t="s">
        <v>3918</v>
      </c>
      <c r="O169" t="s">
        <v>2453</v>
      </c>
      <c r="AJ169" t="s">
        <v>62</v>
      </c>
      <c r="AK169" t="s">
        <v>63</v>
      </c>
      <c r="AN169" t="s">
        <v>64</v>
      </c>
      <c r="BA169" t="s">
        <v>3920</v>
      </c>
      <c r="BB169" t="s">
        <v>3921</v>
      </c>
      <c r="BC169" t="s">
        <v>3922</v>
      </c>
      <c r="BE169" t="s">
        <v>69</v>
      </c>
      <c r="BH169" t="s">
        <v>3923</v>
      </c>
    </row>
    <row r="170" spans="1:60" x14ac:dyDescent="0.2">
      <c r="A170" t="s">
        <v>5088</v>
      </c>
      <c r="B170" t="str">
        <f>VLOOKUP(Table1[[#This Row],[Full Name]],payroll_active[],1,0)</f>
        <v>Carol A Decarmine-nucci</v>
      </c>
      <c r="C170" t="str">
        <f>VLOOKUP(Table1[[#This Row],[Full Name]],Table36[],1,0)</f>
        <v>Carol A Decarmine-nucci</v>
      </c>
      <c r="D170" s="1">
        <v>42618.942013888889</v>
      </c>
      <c r="E170" t="s">
        <v>1195</v>
      </c>
      <c r="F170" t="s">
        <v>5087</v>
      </c>
      <c r="N170" t="s">
        <v>4052</v>
      </c>
      <c r="O170" t="s">
        <v>4053</v>
      </c>
      <c r="P170" t="s">
        <v>526</v>
      </c>
      <c r="AJ170" t="s">
        <v>62</v>
      </c>
      <c r="AK170" t="s">
        <v>63</v>
      </c>
      <c r="AN170" t="s">
        <v>408</v>
      </c>
      <c r="AO170" t="s">
        <v>526</v>
      </c>
      <c r="BA170" t="s">
        <v>5089</v>
      </c>
      <c r="BB170" t="s">
        <v>5090</v>
      </c>
      <c r="BC170" t="s">
        <v>827</v>
      </c>
      <c r="BE170" t="s">
        <v>69</v>
      </c>
      <c r="BH170" t="s">
        <v>5091</v>
      </c>
    </row>
    <row r="171" spans="1:60" x14ac:dyDescent="0.2">
      <c r="A171" t="s">
        <v>8078</v>
      </c>
      <c r="B171" t="str">
        <f>VLOOKUP(Table1[[#This Row],[Full Name]],payroll_active[],1,0)</f>
        <v>Carol A Macielak-wojtkowski</v>
      </c>
      <c r="C171" t="str">
        <f>VLOOKUP(Table1[[#This Row],[Full Name]],Table36[],1,0)</f>
        <v>Carol A Macielak-wojtkowski</v>
      </c>
      <c r="D171" s="1">
        <v>42618.939016203702</v>
      </c>
      <c r="E171" t="s">
        <v>1195</v>
      </c>
      <c r="F171" t="s">
        <v>8077</v>
      </c>
      <c r="N171" t="s">
        <v>663</v>
      </c>
      <c r="O171" t="s">
        <v>664</v>
      </c>
      <c r="P171" t="s">
        <v>526</v>
      </c>
      <c r="AJ171" t="s">
        <v>62</v>
      </c>
      <c r="AK171" t="s">
        <v>63</v>
      </c>
      <c r="AN171" t="s">
        <v>408</v>
      </c>
      <c r="AO171" t="s">
        <v>526</v>
      </c>
      <c r="BA171" t="s">
        <v>5089</v>
      </c>
      <c r="BB171" t="s">
        <v>8079</v>
      </c>
      <c r="BC171" t="s">
        <v>8080</v>
      </c>
      <c r="BE171" t="s">
        <v>69</v>
      </c>
      <c r="BH171" t="s">
        <v>8081</v>
      </c>
    </row>
    <row r="172" spans="1:60" x14ac:dyDescent="0.2">
      <c r="A172" t="s">
        <v>7970</v>
      </c>
      <c r="B172" t="str">
        <f>VLOOKUP(Table1[[#This Row],[Full Name]],payroll_active[],1,0)</f>
        <v>Carole L Gensicki</v>
      </c>
      <c r="C172" t="str">
        <f>VLOOKUP(Table1[[#This Row],[Full Name]],Table36[],1,0)</f>
        <v>Carole L Gensicki</v>
      </c>
      <c r="D172" s="1">
        <v>42618.939062500001</v>
      </c>
      <c r="E172" t="s">
        <v>1195</v>
      </c>
      <c r="F172" t="s">
        <v>7969</v>
      </c>
      <c r="O172" t="s">
        <v>2446</v>
      </c>
      <c r="AJ172" t="s">
        <v>62</v>
      </c>
      <c r="AK172" t="s">
        <v>63</v>
      </c>
      <c r="AN172" t="s">
        <v>64</v>
      </c>
      <c r="BA172" t="s">
        <v>7971</v>
      </c>
      <c r="BB172" t="s">
        <v>7972</v>
      </c>
      <c r="BC172" t="s">
        <v>7973</v>
      </c>
      <c r="BE172" t="s">
        <v>69</v>
      </c>
      <c r="BH172" t="s">
        <v>7974</v>
      </c>
    </row>
    <row r="173" spans="1:60" x14ac:dyDescent="0.2">
      <c r="A173" t="s">
        <v>5421</v>
      </c>
      <c r="B173" t="str">
        <f>VLOOKUP(Table1[[#This Row],[Full Name]],payroll_active[],1,0)</f>
        <v>Carole M Luther</v>
      </c>
      <c r="C173" t="str">
        <f>VLOOKUP(Table1[[#This Row],[Full Name]],Table36[],1,0)</f>
        <v>Carole M Luther</v>
      </c>
      <c r="D173" s="1">
        <v>42618.941666666673</v>
      </c>
      <c r="E173" t="s">
        <v>1195</v>
      </c>
      <c r="F173" t="s">
        <v>5420</v>
      </c>
      <c r="N173" t="s">
        <v>814</v>
      </c>
      <c r="O173" t="s">
        <v>815</v>
      </c>
      <c r="P173" t="s">
        <v>407</v>
      </c>
      <c r="AJ173" t="s">
        <v>62</v>
      </c>
      <c r="AK173" t="s">
        <v>63</v>
      </c>
      <c r="AN173" t="s">
        <v>408</v>
      </c>
      <c r="AO173" t="s">
        <v>407</v>
      </c>
      <c r="BA173" t="s">
        <v>5422</v>
      </c>
      <c r="BB173" t="s">
        <v>5423</v>
      </c>
      <c r="BC173" t="s">
        <v>957</v>
      </c>
      <c r="BE173" t="s">
        <v>69</v>
      </c>
      <c r="BH173" t="s">
        <v>5424</v>
      </c>
    </row>
    <row r="174" spans="1:60" x14ac:dyDescent="0.2">
      <c r="A174" t="s">
        <v>4374</v>
      </c>
      <c r="B174" t="str">
        <f>VLOOKUP(Table1[[#This Row],[Full Name]],payroll_active[],1,0)</f>
        <v>Carole R Maddalla</v>
      </c>
      <c r="C174" t="str">
        <f>VLOOKUP(Table1[[#This Row],[Full Name]],Table36[],1,0)</f>
        <v>Carole R Maddalla</v>
      </c>
      <c r="D174" s="1">
        <v>42618.942743055559</v>
      </c>
      <c r="E174" t="s">
        <v>1195</v>
      </c>
      <c r="F174" t="s">
        <v>4373</v>
      </c>
      <c r="N174" t="s">
        <v>2093</v>
      </c>
      <c r="O174" t="s">
        <v>2094</v>
      </c>
      <c r="P174" t="s">
        <v>407</v>
      </c>
      <c r="AJ174" t="s">
        <v>62</v>
      </c>
      <c r="AK174" t="s">
        <v>63</v>
      </c>
      <c r="AN174" t="s">
        <v>408</v>
      </c>
      <c r="AO174" t="s">
        <v>407</v>
      </c>
      <c r="BA174" t="s">
        <v>4375</v>
      </c>
      <c r="BB174" t="s">
        <v>4376</v>
      </c>
      <c r="BC174" t="s">
        <v>4377</v>
      </c>
      <c r="BE174" t="s">
        <v>69</v>
      </c>
      <c r="BH174" t="s">
        <v>4378</v>
      </c>
    </row>
    <row r="175" spans="1:60" x14ac:dyDescent="0.2">
      <c r="A175" t="s">
        <v>7770</v>
      </c>
      <c r="B175" t="str">
        <f>VLOOKUP(Table1[[#This Row],[Full Name]],payroll_active[],1,0)</f>
        <v>Caroline Chauvin</v>
      </c>
      <c r="C175" t="str">
        <f>VLOOKUP(Table1[[#This Row],[Full Name]],Table36[],1,0)</f>
        <v>Caroline Chauvin</v>
      </c>
      <c r="D175" s="1">
        <v>42618.93917824074</v>
      </c>
      <c r="E175" t="s">
        <v>1195</v>
      </c>
      <c r="F175" t="s">
        <v>7768</v>
      </c>
      <c r="N175" t="s">
        <v>546</v>
      </c>
      <c r="O175" t="s">
        <v>547</v>
      </c>
      <c r="P175" t="s">
        <v>407</v>
      </c>
      <c r="V175" t="s">
        <v>7769</v>
      </c>
      <c r="AJ175" t="s">
        <v>62</v>
      </c>
      <c r="AK175" t="s">
        <v>63</v>
      </c>
      <c r="AN175" t="s">
        <v>408</v>
      </c>
      <c r="AO175" t="s">
        <v>407</v>
      </c>
      <c r="BA175" t="s">
        <v>7771</v>
      </c>
      <c r="BB175" t="s">
        <v>7772</v>
      </c>
      <c r="BC175" t="s">
        <v>2932</v>
      </c>
      <c r="BE175" t="s">
        <v>69</v>
      </c>
      <c r="BH175" t="s">
        <v>7773</v>
      </c>
    </row>
    <row r="176" spans="1:60" x14ac:dyDescent="0.2">
      <c r="A176" t="s">
        <v>2642</v>
      </c>
      <c r="B176" t="str">
        <f>VLOOKUP(Table1[[#This Row],[Full Name]],payroll_active[],1,0)</f>
        <v>Caroline M Wekselbaum</v>
      </c>
      <c r="C176" t="str">
        <f>VLOOKUP(Table1[[#This Row],[Full Name]],Table36[],1,0)</f>
        <v>Caroline M Wekselbaum</v>
      </c>
      <c r="D176" s="1">
        <v>42895.599386574067</v>
      </c>
      <c r="E176" t="s">
        <v>59</v>
      </c>
      <c r="F176" t="s">
        <v>2641</v>
      </c>
      <c r="N176" t="s">
        <v>495</v>
      </c>
      <c r="O176" t="s">
        <v>496</v>
      </c>
      <c r="P176" t="s">
        <v>526</v>
      </c>
      <c r="AJ176" t="s">
        <v>62</v>
      </c>
      <c r="AK176" t="s">
        <v>63</v>
      </c>
      <c r="AN176" t="s">
        <v>408</v>
      </c>
      <c r="AO176" t="s">
        <v>526</v>
      </c>
      <c r="BA176" t="s">
        <v>2643</v>
      </c>
      <c r="BB176" t="s">
        <v>2644</v>
      </c>
      <c r="BC176" t="s">
        <v>2645</v>
      </c>
      <c r="BE176" t="s">
        <v>69</v>
      </c>
      <c r="BH176" t="s">
        <v>2646</v>
      </c>
    </row>
    <row r="177" spans="1:61" x14ac:dyDescent="0.2">
      <c r="A177" t="s">
        <v>4618</v>
      </c>
      <c r="B177" t="str">
        <f>VLOOKUP(Table1[[#This Row],[Full Name]],payroll_active[],1,0)</f>
        <v>Carolyn A Reichelt</v>
      </c>
      <c r="C177" t="str">
        <f>VLOOKUP(Table1[[#This Row],[Full Name]],Table36[],1,0)</f>
        <v>Carolyn A Reichelt</v>
      </c>
      <c r="D177" s="1">
        <v>42618.942511574067</v>
      </c>
      <c r="E177" t="s">
        <v>1195</v>
      </c>
      <c r="F177" t="s">
        <v>4617</v>
      </c>
      <c r="O177" t="s">
        <v>4501</v>
      </c>
      <c r="AJ177" t="s">
        <v>62</v>
      </c>
      <c r="AK177" t="s">
        <v>63</v>
      </c>
      <c r="AN177" t="s">
        <v>64</v>
      </c>
      <c r="BA177" t="s">
        <v>4619</v>
      </c>
      <c r="BB177" t="s">
        <v>4620</v>
      </c>
      <c r="BC177" t="s">
        <v>135</v>
      </c>
      <c r="BE177" t="s">
        <v>69</v>
      </c>
      <c r="BH177" t="s">
        <v>4621</v>
      </c>
    </row>
    <row r="178" spans="1:61" x14ac:dyDescent="0.2">
      <c r="A178" t="s">
        <v>5875</v>
      </c>
      <c r="B178" t="str">
        <f>VLOOKUP(Table1[[#This Row],[Full Name]],payroll_active[],1,0)</f>
        <v>Carolyn M Reisinger</v>
      </c>
      <c r="C178" t="str">
        <f>VLOOKUP(Table1[[#This Row],[Full Name]],Table36[],1,0)</f>
        <v>Carolyn M Reisinger</v>
      </c>
      <c r="D178" s="1">
        <v>42618.94121527778</v>
      </c>
      <c r="E178" t="s">
        <v>1195</v>
      </c>
      <c r="F178" t="s">
        <v>5874</v>
      </c>
      <c r="O178" t="s">
        <v>378</v>
      </c>
      <c r="AJ178" t="s">
        <v>62</v>
      </c>
      <c r="AK178" t="s">
        <v>63</v>
      </c>
      <c r="AN178" t="s">
        <v>64</v>
      </c>
      <c r="BA178" t="s">
        <v>5876</v>
      </c>
      <c r="BB178" t="s">
        <v>5877</v>
      </c>
      <c r="BC178" t="s">
        <v>5750</v>
      </c>
      <c r="BE178" t="s">
        <v>69</v>
      </c>
      <c r="BH178" t="s">
        <v>5878</v>
      </c>
    </row>
    <row r="179" spans="1:61" x14ac:dyDescent="0.2">
      <c r="A179" t="s">
        <v>2297</v>
      </c>
      <c r="B179" t="str">
        <f>VLOOKUP(Table1[[#This Row],[Full Name]],payroll_active[],1,0)</f>
        <v>Carolyn T Stone</v>
      </c>
      <c r="C179" t="str">
        <f>VLOOKUP(Table1[[#This Row],[Full Name]],Table36[],1,0)</f>
        <v>Carolyn T Stone</v>
      </c>
      <c r="D179" s="1">
        <v>42990.605740740742</v>
      </c>
      <c r="E179" t="s">
        <v>59</v>
      </c>
      <c r="F179" t="s">
        <v>2296</v>
      </c>
      <c r="N179" t="s">
        <v>822</v>
      </c>
      <c r="O179" t="s">
        <v>823</v>
      </c>
      <c r="P179" t="s">
        <v>526</v>
      </c>
      <c r="AJ179" t="s">
        <v>62</v>
      </c>
      <c r="AK179" t="s">
        <v>63</v>
      </c>
      <c r="AN179" t="s">
        <v>408</v>
      </c>
      <c r="AO179" t="s">
        <v>526</v>
      </c>
      <c r="BA179" t="s">
        <v>2298</v>
      </c>
      <c r="BB179" t="s">
        <v>2299</v>
      </c>
      <c r="BC179" t="s">
        <v>624</v>
      </c>
      <c r="BE179" t="s">
        <v>69</v>
      </c>
      <c r="BH179" t="s">
        <v>2300</v>
      </c>
    </row>
    <row r="180" spans="1:61" x14ac:dyDescent="0.2">
      <c r="A180" t="s">
        <v>6729</v>
      </c>
      <c r="B180" t="str">
        <f>VLOOKUP(Table1[[#This Row],[Full Name]],payroll_active[],1,0)</f>
        <v>Carolyn W Burke</v>
      </c>
      <c r="C180" t="str">
        <f>VLOOKUP(Table1[[#This Row],[Full Name]],Table36[],1,0)</f>
        <v>Carolyn W Burke</v>
      </c>
      <c r="D180" s="1">
        <v>42618.940300925933</v>
      </c>
      <c r="E180" t="s">
        <v>1195</v>
      </c>
      <c r="F180" t="s">
        <v>6728</v>
      </c>
      <c r="N180" t="s">
        <v>2550</v>
      </c>
      <c r="O180" t="s">
        <v>2551</v>
      </c>
      <c r="P180" t="s">
        <v>407</v>
      </c>
      <c r="AJ180" t="s">
        <v>62</v>
      </c>
      <c r="AK180" t="s">
        <v>63</v>
      </c>
      <c r="AN180" t="s">
        <v>408</v>
      </c>
      <c r="AO180" t="s">
        <v>407</v>
      </c>
      <c r="BA180" t="s">
        <v>6730</v>
      </c>
      <c r="BB180" t="s">
        <v>261</v>
      </c>
      <c r="BC180" t="s">
        <v>440</v>
      </c>
      <c r="BE180" t="s">
        <v>69</v>
      </c>
      <c r="BH180" t="s">
        <v>6731</v>
      </c>
    </row>
    <row r="181" spans="1:61" x14ac:dyDescent="0.2">
      <c r="A181" t="s">
        <v>1480</v>
      </c>
      <c r="B181" t="str">
        <f>VLOOKUP(Table1[[#This Row],[Full Name]],payroll_active[],1,0)</f>
        <v>Carrie A Claypool</v>
      </c>
      <c r="C181" t="str">
        <f>VLOOKUP(Table1[[#This Row],[Full Name]],Table36[],1,0)</f>
        <v>Carrie A Claypool</v>
      </c>
      <c r="D181" s="1">
        <v>43203.545115740737</v>
      </c>
      <c r="E181" t="s">
        <v>59</v>
      </c>
      <c r="F181" t="s">
        <v>1478</v>
      </c>
      <c r="O181" t="s">
        <v>1479</v>
      </c>
      <c r="AJ181" t="s">
        <v>62</v>
      </c>
      <c r="AK181" t="s">
        <v>63</v>
      </c>
      <c r="AN181" t="s">
        <v>64</v>
      </c>
      <c r="BA181" t="s">
        <v>1481</v>
      </c>
      <c r="BB181" t="s">
        <v>1482</v>
      </c>
      <c r="BC181" t="s">
        <v>135</v>
      </c>
      <c r="BE181" t="s">
        <v>69</v>
      </c>
      <c r="BH181" t="s">
        <v>1483</v>
      </c>
    </row>
    <row r="182" spans="1:61" x14ac:dyDescent="0.2">
      <c r="A182" t="s">
        <v>3748</v>
      </c>
      <c r="B182" t="str">
        <f>VLOOKUP(Table1[[#This Row],[Full Name]],payroll_active[],1,0)</f>
        <v>Casey D Fenton</v>
      </c>
      <c r="C182" t="str">
        <f>VLOOKUP(Table1[[#This Row],[Full Name]],Table36[],1,0)</f>
        <v>Casey D Fenton</v>
      </c>
      <c r="D182" s="1">
        <v>42789.530891203707</v>
      </c>
      <c r="E182" t="s">
        <v>59</v>
      </c>
      <c r="F182" t="s">
        <v>3747</v>
      </c>
      <c r="N182" t="s">
        <v>1374</v>
      </c>
      <c r="O182" t="s">
        <v>1375</v>
      </c>
      <c r="P182" t="s">
        <v>407</v>
      </c>
      <c r="AJ182" t="s">
        <v>62</v>
      </c>
      <c r="AK182" t="s">
        <v>63</v>
      </c>
      <c r="AN182" t="s">
        <v>408</v>
      </c>
      <c r="AO182" t="s">
        <v>407</v>
      </c>
      <c r="BA182" t="s">
        <v>3749</v>
      </c>
      <c r="BB182" t="s">
        <v>3750</v>
      </c>
      <c r="BC182" t="s">
        <v>827</v>
      </c>
      <c r="BE182" t="s">
        <v>69</v>
      </c>
      <c r="BH182" t="s">
        <v>3751</v>
      </c>
    </row>
    <row r="183" spans="1:61" x14ac:dyDescent="0.2">
      <c r="A183" t="s">
        <v>4718</v>
      </c>
      <c r="B183" t="str">
        <f>VLOOKUP(Table1[[#This Row],[Full Name]],payroll_active[],1,0)</f>
        <v>Casey E Flaherty</v>
      </c>
      <c r="C183" t="str">
        <f>VLOOKUP(Table1[[#This Row],[Full Name]],Table36[],1,0)</f>
        <v>Casey E Flaherty</v>
      </c>
      <c r="D183" s="1">
        <v>42618.942372685182</v>
      </c>
      <c r="E183" t="s">
        <v>1195</v>
      </c>
      <c r="F183" t="s">
        <v>4717</v>
      </c>
      <c r="O183" t="s">
        <v>4629</v>
      </c>
      <c r="AJ183" t="s">
        <v>62</v>
      </c>
      <c r="AK183" t="s">
        <v>63</v>
      </c>
      <c r="AN183" t="s">
        <v>64</v>
      </c>
      <c r="BA183" t="s">
        <v>4719</v>
      </c>
      <c r="BB183" t="s">
        <v>4720</v>
      </c>
      <c r="BC183" t="s">
        <v>2346</v>
      </c>
      <c r="BE183" t="s">
        <v>69</v>
      </c>
      <c r="BH183" t="s">
        <v>4721</v>
      </c>
    </row>
    <row r="184" spans="1:61" x14ac:dyDescent="0.2">
      <c r="A184" t="s">
        <v>7441</v>
      </c>
      <c r="B184" t="str">
        <f>VLOOKUP(Table1[[#This Row],[Full Name]],payroll_active[],1,0)</f>
        <v>Catherine H Barton</v>
      </c>
      <c r="C184" t="str">
        <f>VLOOKUP(Table1[[#This Row],[Full Name]],Table36[],1,0)</f>
        <v>Catherine H Barton</v>
      </c>
      <c r="D184" s="1">
        <v>42618.939733796287</v>
      </c>
      <c r="E184" t="s">
        <v>1195</v>
      </c>
      <c r="F184" t="s">
        <v>7440</v>
      </c>
      <c r="N184" t="s">
        <v>2935</v>
      </c>
      <c r="O184" t="s">
        <v>2936</v>
      </c>
      <c r="P184" t="s">
        <v>526</v>
      </c>
      <c r="AJ184" t="s">
        <v>62</v>
      </c>
      <c r="AK184" t="s">
        <v>63</v>
      </c>
      <c r="AN184" t="s">
        <v>408</v>
      </c>
      <c r="AO184" t="s">
        <v>526</v>
      </c>
      <c r="BA184" t="s">
        <v>7442</v>
      </c>
      <c r="BB184" t="s">
        <v>7443</v>
      </c>
      <c r="BC184" t="s">
        <v>2568</v>
      </c>
      <c r="BE184" t="s">
        <v>69</v>
      </c>
      <c r="BH184" t="s">
        <v>7444</v>
      </c>
    </row>
    <row r="185" spans="1:61" x14ac:dyDescent="0.2">
      <c r="A185" t="s">
        <v>2057</v>
      </c>
      <c r="B185" t="str">
        <f>VLOOKUP(Table1[[#This Row],[Full Name]],payroll_active[],1,0)</f>
        <v>Catherine M Seamon</v>
      </c>
      <c r="C185" t="str">
        <f>VLOOKUP(Table1[[#This Row],[Full Name]],Table36[],1,0)</f>
        <v>Catherine M Seamon</v>
      </c>
      <c r="D185" s="1">
        <v>43119.618206018517</v>
      </c>
      <c r="E185" t="s">
        <v>59</v>
      </c>
      <c r="F185" t="s">
        <v>2056</v>
      </c>
      <c r="N185" t="s">
        <v>1877</v>
      </c>
      <c r="O185" t="s">
        <v>1878</v>
      </c>
      <c r="P185" t="s">
        <v>526</v>
      </c>
      <c r="AJ185" t="s">
        <v>62</v>
      </c>
      <c r="AK185" t="s">
        <v>63</v>
      </c>
      <c r="AN185" t="s">
        <v>408</v>
      </c>
      <c r="AO185" t="s">
        <v>526</v>
      </c>
      <c r="BA185" t="s">
        <v>2058</v>
      </c>
      <c r="BB185" t="s">
        <v>2059</v>
      </c>
      <c r="BC185" t="s">
        <v>350</v>
      </c>
      <c r="BE185" t="s">
        <v>69</v>
      </c>
      <c r="BH185" t="s">
        <v>2060</v>
      </c>
    </row>
    <row r="186" spans="1:61" x14ac:dyDescent="0.2">
      <c r="A186" t="s">
        <v>7514</v>
      </c>
      <c r="B186" t="str">
        <f>VLOOKUP(Table1[[#This Row],[Full Name]],payroll_active[],1,0)</f>
        <v>Catherine M Secor</v>
      </c>
      <c r="C186" t="str">
        <f>VLOOKUP(Table1[[#This Row],[Full Name]],Table36[],1,0)</f>
        <v>Catherine M Secor</v>
      </c>
      <c r="D186" s="1">
        <v>42618.939375000002</v>
      </c>
      <c r="E186" t="s">
        <v>1195</v>
      </c>
      <c r="F186" t="s">
        <v>7512</v>
      </c>
      <c r="M186" t="s">
        <v>7513</v>
      </c>
      <c r="O186" t="s">
        <v>4044</v>
      </c>
      <c r="AJ186" t="s">
        <v>62</v>
      </c>
      <c r="AK186" t="s">
        <v>63</v>
      </c>
      <c r="AN186" t="s">
        <v>64</v>
      </c>
      <c r="BA186" t="s">
        <v>2058</v>
      </c>
      <c r="BB186" t="s">
        <v>7515</v>
      </c>
      <c r="BC186" t="s">
        <v>4100</v>
      </c>
      <c r="BE186" t="s">
        <v>69</v>
      </c>
      <c r="BH186" t="s">
        <v>7516</v>
      </c>
    </row>
    <row r="187" spans="1:61" x14ac:dyDescent="0.2">
      <c r="A187" t="s">
        <v>6367</v>
      </c>
      <c r="B187" t="str">
        <f>VLOOKUP(Table1[[#This Row],[Full Name]],payroll_active[],1,0)</f>
        <v>Cathy L Cardillo</v>
      </c>
      <c r="C187" t="str">
        <f>VLOOKUP(Table1[[#This Row],[Full Name]],Table36[],1,0)</f>
        <v>Cathy L Cardillo</v>
      </c>
      <c r="D187" s="1">
        <v>42618.940752314818</v>
      </c>
      <c r="E187" t="s">
        <v>1195</v>
      </c>
      <c r="F187" t="s">
        <v>6366</v>
      </c>
      <c r="N187" t="s">
        <v>1885</v>
      </c>
      <c r="O187" t="s">
        <v>1886</v>
      </c>
      <c r="P187" t="s">
        <v>407</v>
      </c>
      <c r="AJ187" t="s">
        <v>62</v>
      </c>
      <c r="AK187" t="s">
        <v>63</v>
      </c>
      <c r="AN187" t="s">
        <v>408</v>
      </c>
      <c r="AO187" t="s">
        <v>407</v>
      </c>
      <c r="BA187" t="s">
        <v>6368</v>
      </c>
      <c r="BB187" t="s">
        <v>6369</v>
      </c>
      <c r="BC187" t="s">
        <v>440</v>
      </c>
      <c r="BE187" t="s">
        <v>69</v>
      </c>
      <c r="BH187" t="s">
        <v>6370</v>
      </c>
    </row>
    <row r="188" spans="1:61" x14ac:dyDescent="0.2">
      <c r="A188" t="s">
        <v>3364</v>
      </c>
      <c r="B188" t="str">
        <f>VLOOKUP(Table1[[#This Row],[Full Name]],payroll_active[],1,0)</f>
        <v>Cecilia Hernandez</v>
      </c>
      <c r="C188" t="str">
        <f>VLOOKUP(Table1[[#This Row],[Full Name]],Table36[],1,0)</f>
        <v>Cecilia Hernandez</v>
      </c>
      <c r="D188" s="1">
        <v>42789.531631944446</v>
      </c>
      <c r="E188" t="s">
        <v>59</v>
      </c>
      <c r="F188" t="s">
        <v>3363</v>
      </c>
      <c r="M188" t="s">
        <v>2241</v>
      </c>
      <c r="N188" t="s">
        <v>671</v>
      </c>
      <c r="O188" t="s">
        <v>672</v>
      </c>
      <c r="P188" t="s">
        <v>526</v>
      </c>
      <c r="AJ188" t="s">
        <v>62</v>
      </c>
      <c r="AK188" t="s">
        <v>63</v>
      </c>
      <c r="AN188" t="s">
        <v>408</v>
      </c>
      <c r="BA188" t="s">
        <v>3365</v>
      </c>
      <c r="BB188" t="s">
        <v>3366</v>
      </c>
      <c r="BC188" t="s">
        <v>3367</v>
      </c>
      <c r="BE188" t="s">
        <v>69</v>
      </c>
      <c r="BH188" t="s">
        <v>3368</v>
      </c>
    </row>
    <row r="189" spans="1:61" x14ac:dyDescent="0.2">
      <c r="A189" s="20" t="s">
        <v>4906</v>
      </c>
      <c r="B189" s="20" t="e">
        <f>VLOOKUP(Table1[[#This Row],[Full Name]],payroll_active[],1,0)</f>
        <v>#N/A</v>
      </c>
      <c r="C189" s="20" t="str">
        <f>VLOOKUP(Table1[[#This Row],[Full Name]],Table36[],1,0)</f>
        <v>Celeste R Knight</v>
      </c>
      <c r="D189" s="21">
        <v>42618.942210648151</v>
      </c>
      <c r="E189" s="20" t="s">
        <v>1195</v>
      </c>
      <c r="F189" s="20" t="s">
        <v>4904</v>
      </c>
      <c r="G189" s="20"/>
      <c r="H189" s="20"/>
      <c r="I189" s="20"/>
      <c r="J189" s="20"/>
      <c r="K189" s="20"/>
      <c r="L189" s="20"/>
      <c r="M189" s="20"/>
      <c r="N189" s="20"/>
      <c r="O189" s="20" t="s">
        <v>4747</v>
      </c>
      <c r="P189" s="20"/>
      <c r="Q189" s="20"/>
      <c r="R189" s="20"/>
      <c r="S189" s="20"/>
      <c r="T189" s="20"/>
      <c r="U189" s="20"/>
      <c r="V189" s="20" t="s">
        <v>4905</v>
      </c>
      <c r="W189" s="20"/>
      <c r="X189" s="20"/>
      <c r="Y189" s="20"/>
      <c r="Z189" s="20"/>
      <c r="AA189" s="20"/>
      <c r="AB189" s="20"/>
      <c r="AC189" s="20"/>
      <c r="AD189" s="20"/>
      <c r="AE189" s="20"/>
      <c r="AF189" s="20"/>
      <c r="AG189" s="20"/>
      <c r="AH189" s="20"/>
      <c r="AI189" s="20"/>
      <c r="AJ189" s="20" t="s">
        <v>62</v>
      </c>
      <c r="AK189" s="20" t="s">
        <v>63</v>
      </c>
      <c r="AL189" s="20"/>
      <c r="AM189" s="20"/>
      <c r="AN189" s="20" t="s">
        <v>64</v>
      </c>
      <c r="AO189" s="20"/>
      <c r="AP189" s="20"/>
      <c r="AQ189" s="20"/>
      <c r="AR189" s="20"/>
      <c r="AS189" s="20"/>
      <c r="AT189" s="20"/>
      <c r="AU189" s="20"/>
      <c r="AV189" s="20"/>
      <c r="AW189" s="20"/>
      <c r="AX189" s="20"/>
      <c r="AY189" s="20"/>
      <c r="AZ189" s="20"/>
      <c r="BA189" s="20" t="s">
        <v>4907</v>
      </c>
      <c r="BB189" s="20" t="s">
        <v>4908</v>
      </c>
      <c r="BC189" s="20" t="s">
        <v>4909</v>
      </c>
      <c r="BD189" s="20"/>
      <c r="BE189" s="20" t="s">
        <v>69</v>
      </c>
      <c r="BF189" s="20"/>
      <c r="BG189" s="20"/>
      <c r="BH189" s="20" t="s">
        <v>4910</v>
      </c>
      <c r="BI189" s="20"/>
    </row>
    <row r="190" spans="1:61" x14ac:dyDescent="0.2">
      <c r="A190" t="s">
        <v>3670</v>
      </c>
      <c r="B190" t="str">
        <f>VLOOKUP(Table1[[#This Row],[Full Name]],payroll_active[],1,0)</f>
        <v>Celifa A Landy</v>
      </c>
      <c r="C190" t="str">
        <f>VLOOKUP(Table1[[#This Row],[Full Name]],Table36[],1,0)</f>
        <v>Celifa A Landy</v>
      </c>
      <c r="D190" s="1">
        <v>42789.5309375</v>
      </c>
      <c r="E190" t="s">
        <v>59</v>
      </c>
      <c r="F190" t="s">
        <v>3669</v>
      </c>
      <c r="O190" t="s">
        <v>391</v>
      </c>
      <c r="AJ190" t="s">
        <v>62</v>
      </c>
      <c r="AK190" t="s">
        <v>63</v>
      </c>
      <c r="AN190" t="s">
        <v>64</v>
      </c>
      <c r="BA190" t="s">
        <v>3671</v>
      </c>
      <c r="BB190" t="s">
        <v>3672</v>
      </c>
      <c r="BC190" t="s">
        <v>350</v>
      </c>
      <c r="BE190" t="s">
        <v>69</v>
      </c>
      <c r="BH190" t="s">
        <v>3673</v>
      </c>
    </row>
    <row r="191" spans="1:61" x14ac:dyDescent="0.2">
      <c r="A191" t="s">
        <v>235</v>
      </c>
      <c r="B191" t="str">
        <f>VLOOKUP(Table1[[#This Row],[Full Name]],payroll_active[],1,0)</f>
        <v>Chamberlain R Harris</v>
      </c>
      <c r="C191" t="str">
        <f>VLOOKUP(Table1[[#This Row],[Full Name]],Table36[],1,0)</f>
        <v>Chamberlain R Harris</v>
      </c>
      <c r="D191" s="1">
        <v>43495.488495370373</v>
      </c>
      <c r="E191" t="s">
        <v>59</v>
      </c>
      <c r="F191" t="s">
        <v>234</v>
      </c>
      <c r="O191" t="s">
        <v>138</v>
      </c>
      <c r="AJ191" t="s">
        <v>62</v>
      </c>
      <c r="AK191" t="s">
        <v>63</v>
      </c>
      <c r="AN191" t="s">
        <v>64</v>
      </c>
      <c r="BA191" t="s">
        <v>236</v>
      </c>
      <c r="BB191" t="s">
        <v>237</v>
      </c>
      <c r="BC191" t="s">
        <v>142</v>
      </c>
      <c r="BE191" t="s">
        <v>69</v>
      </c>
      <c r="BH191" t="s">
        <v>238</v>
      </c>
    </row>
    <row r="192" spans="1:61" x14ac:dyDescent="0.2">
      <c r="A192" t="s">
        <v>5485</v>
      </c>
      <c r="B192" t="str">
        <f>VLOOKUP(Table1[[#This Row],[Full Name]],payroll_active[],1,0)</f>
        <v>Charles F Vaas</v>
      </c>
      <c r="C192" t="str">
        <f>VLOOKUP(Table1[[#This Row],[Full Name]],Table36[],1,0)</f>
        <v>Charles F Vaas</v>
      </c>
      <c r="D192" s="1">
        <v>42618.94159722222</v>
      </c>
      <c r="E192" t="s">
        <v>1195</v>
      </c>
      <c r="F192" t="s">
        <v>5484</v>
      </c>
      <c r="O192" t="s">
        <v>131</v>
      </c>
      <c r="AJ192" t="s">
        <v>62</v>
      </c>
      <c r="AK192" t="s">
        <v>63</v>
      </c>
      <c r="AN192" t="s">
        <v>64</v>
      </c>
      <c r="BA192" t="s">
        <v>5486</v>
      </c>
      <c r="BB192" t="s">
        <v>5487</v>
      </c>
      <c r="BC192" t="s">
        <v>1058</v>
      </c>
      <c r="BE192" t="s">
        <v>69</v>
      </c>
      <c r="BH192" t="s">
        <v>5488</v>
      </c>
    </row>
    <row r="193" spans="1:61" x14ac:dyDescent="0.2">
      <c r="A193" t="s">
        <v>3408</v>
      </c>
      <c r="B193" t="str">
        <f>VLOOKUP(Table1[[#This Row],[Full Name]],payroll_active[],1,0)</f>
        <v>Charles M Trupia</v>
      </c>
      <c r="C193" t="str">
        <f>VLOOKUP(Table1[[#This Row],[Full Name]],Table36[],1,0)</f>
        <v>Charles M Trupia</v>
      </c>
      <c r="D193" s="1">
        <v>42789.531608796293</v>
      </c>
      <c r="E193" t="s">
        <v>59</v>
      </c>
      <c r="F193" t="s">
        <v>3407</v>
      </c>
      <c r="N193" t="s">
        <v>2219</v>
      </c>
      <c r="O193" t="s">
        <v>353</v>
      </c>
      <c r="P193" t="s">
        <v>526</v>
      </c>
      <c r="AJ193" t="s">
        <v>62</v>
      </c>
      <c r="AK193" t="s">
        <v>63</v>
      </c>
      <c r="AN193" t="s">
        <v>64</v>
      </c>
      <c r="AO193" t="s">
        <v>526</v>
      </c>
      <c r="BA193" t="s">
        <v>3409</v>
      </c>
      <c r="BB193" t="s">
        <v>3410</v>
      </c>
      <c r="BC193" t="s">
        <v>521</v>
      </c>
      <c r="BE193" t="s">
        <v>69</v>
      </c>
      <c r="BH193" t="s">
        <v>3411</v>
      </c>
    </row>
    <row r="194" spans="1:61" x14ac:dyDescent="0.2">
      <c r="A194" t="s">
        <v>2590</v>
      </c>
      <c r="B194" t="str">
        <f>VLOOKUP(Table1[[#This Row],[Full Name]],payroll_active[],1,0)</f>
        <v>Charles P Duffy</v>
      </c>
      <c r="C194" t="str">
        <f>VLOOKUP(Table1[[#This Row],[Full Name]],Table36[],1,0)</f>
        <v>Charles P Duffy</v>
      </c>
      <c r="D194" s="1">
        <v>42895.599398148152</v>
      </c>
      <c r="E194" t="s">
        <v>59</v>
      </c>
      <c r="F194" t="s">
        <v>2589</v>
      </c>
      <c r="N194" t="s">
        <v>2584</v>
      </c>
      <c r="O194" t="s">
        <v>353</v>
      </c>
      <c r="P194" t="s">
        <v>526</v>
      </c>
      <c r="AJ194" t="s">
        <v>62</v>
      </c>
      <c r="AK194" t="s">
        <v>63</v>
      </c>
      <c r="AN194" t="s">
        <v>64</v>
      </c>
      <c r="AO194" t="s">
        <v>526</v>
      </c>
      <c r="BA194" t="s">
        <v>2591</v>
      </c>
      <c r="BB194" t="s">
        <v>2592</v>
      </c>
      <c r="BC194" t="s">
        <v>521</v>
      </c>
      <c r="BE194" t="s">
        <v>69</v>
      </c>
      <c r="BH194" t="s">
        <v>2593</v>
      </c>
    </row>
    <row r="195" spans="1:61" x14ac:dyDescent="0.2">
      <c r="A195" t="s">
        <v>7291</v>
      </c>
      <c r="B195" t="str">
        <f>VLOOKUP(Table1[[#This Row],[Full Name]],payroll_active[],1,0)</f>
        <v>Charles P Silverstein</v>
      </c>
      <c r="C195" t="str">
        <f>VLOOKUP(Table1[[#This Row],[Full Name]],Table36[],1,0)</f>
        <v>Charles P Silverstein</v>
      </c>
      <c r="D195" s="1">
        <v>42618.939849537041</v>
      </c>
      <c r="E195" t="s">
        <v>1195</v>
      </c>
      <c r="F195" t="s">
        <v>7290</v>
      </c>
      <c r="O195" t="s">
        <v>1780</v>
      </c>
      <c r="AJ195" t="s">
        <v>62</v>
      </c>
      <c r="AK195" t="s">
        <v>63</v>
      </c>
      <c r="AN195" t="s">
        <v>64</v>
      </c>
      <c r="BA195" t="s">
        <v>2591</v>
      </c>
      <c r="BB195" t="s">
        <v>7292</v>
      </c>
      <c r="BC195" t="s">
        <v>7293</v>
      </c>
      <c r="BE195" t="s">
        <v>69</v>
      </c>
      <c r="BH195" t="s">
        <v>7294</v>
      </c>
    </row>
    <row r="196" spans="1:61" x14ac:dyDescent="0.2">
      <c r="A196" t="s">
        <v>4554</v>
      </c>
      <c r="B196" t="str">
        <f>VLOOKUP(Table1[[#This Row],[Full Name]],payroll_active[],1,0)</f>
        <v>Charlotte D Longo</v>
      </c>
      <c r="C196" t="str">
        <f>VLOOKUP(Table1[[#This Row],[Full Name]],Table36[],1,0)</f>
        <v>Charlotte D Longo</v>
      </c>
      <c r="D196" s="1">
        <v>42618.94259259259</v>
      </c>
      <c r="E196" t="s">
        <v>1195</v>
      </c>
      <c r="F196" t="s">
        <v>4553</v>
      </c>
      <c r="N196" t="s">
        <v>2358</v>
      </c>
      <c r="O196" t="s">
        <v>353</v>
      </c>
      <c r="P196" t="s">
        <v>526</v>
      </c>
      <c r="AJ196" t="s">
        <v>62</v>
      </c>
      <c r="AK196" t="s">
        <v>63</v>
      </c>
      <c r="AN196" t="s">
        <v>64</v>
      </c>
      <c r="AO196" t="s">
        <v>526</v>
      </c>
      <c r="BA196" t="s">
        <v>4555</v>
      </c>
      <c r="BB196" t="s">
        <v>4556</v>
      </c>
      <c r="BC196" t="s">
        <v>4557</v>
      </c>
      <c r="BE196" t="s">
        <v>69</v>
      </c>
      <c r="BH196" t="s">
        <v>4558</v>
      </c>
    </row>
    <row r="197" spans="1:61" x14ac:dyDescent="0.2">
      <c r="A197" s="20" t="s">
        <v>8380</v>
      </c>
      <c r="B197" s="20" t="e">
        <f>VLOOKUP(Table1[[#This Row],[Full Name]],payroll_active[],1,0)</f>
        <v>#N/A</v>
      </c>
      <c r="C197" s="20" t="str">
        <f>VLOOKUP(Table1[[#This Row],[Full Name]],Table36[],1,0)</f>
        <v>Charveys Gonzalez</v>
      </c>
      <c r="D197" s="21">
        <v>42618.938854166663</v>
      </c>
      <c r="E197" s="20" t="s">
        <v>1195</v>
      </c>
      <c r="F197" s="20" t="s">
        <v>8379</v>
      </c>
      <c r="G197" s="20"/>
      <c r="H197" s="20"/>
      <c r="I197" s="20"/>
      <c r="J197" s="20"/>
      <c r="K197" s="20"/>
      <c r="L197" s="20"/>
      <c r="M197" s="20"/>
      <c r="N197" s="20" t="s">
        <v>1987</v>
      </c>
      <c r="O197" s="20" t="s">
        <v>1043</v>
      </c>
      <c r="P197" s="20" t="s">
        <v>526</v>
      </c>
      <c r="Q197" s="20"/>
      <c r="R197" s="20"/>
      <c r="S197" s="20"/>
      <c r="T197" s="20"/>
      <c r="U197" s="20"/>
      <c r="V197" s="20"/>
      <c r="W197" s="20"/>
      <c r="X197" s="20"/>
      <c r="Y197" s="20"/>
      <c r="Z197" s="20"/>
      <c r="AA197" s="20"/>
      <c r="AB197" s="20"/>
      <c r="AC197" s="20"/>
      <c r="AD197" s="20"/>
      <c r="AE197" s="20"/>
      <c r="AF197" s="20"/>
      <c r="AG197" s="20"/>
      <c r="AH197" s="20"/>
      <c r="AI197" s="20"/>
      <c r="AJ197" s="20" t="s">
        <v>62</v>
      </c>
      <c r="AK197" s="20" t="s">
        <v>63</v>
      </c>
      <c r="AL197" s="20"/>
      <c r="AM197" s="20"/>
      <c r="AN197" s="20" t="s">
        <v>64</v>
      </c>
      <c r="AO197" s="20" t="s">
        <v>526</v>
      </c>
      <c r="AP197" s="20"/>
      <c r="AQ197" s="20"/>
      <c r="AR197" s="20"/>
      <c r="AS197" s="20"/>
      <c r="AT197" s="20"/>
      <c r="AU197" s="20"/>
      <c r="AV197" s="20"/>
      <c r="AW197" s="20"/>
      <c r="AX197" s="20"/>
      <c r="AY197" s="20"/>
      <c r="AZ197" s="20"/>
      <c r="BA197" s="20" t="s">
        <v>8381</v>
      </c>
      <c r="BB197" s="20" t="s">
        <v>2887</v>
      </c>
      <c r="BC197" s="20" t="s">
        <v>440</v>
      </c>
      <c r="BD197" s="20"/>
      <c r="BE197" s="20" t="s">
        <v>69</v>
      </c>
      <c r="BF197" s="20"/>
      <c r="BG197" s="20"/>
      <c r="BH197" s="20" t="s">
        <v>8382</v>
      </c>
      <c r="BI197" s="20"/>
    </row>
    <row r="198" spans="1:61" x14ac:dyDescent="0.2">
      <c r="A198" t="s">
        <v>541</v>
      </c>
      <c r="B198" t="str">
        <f>VLOOKUP(Table1[[#This Row],[Full Name]],payroll_active[],1,0)</f>
        <v>Chelsea C Hill</v>
      </c>
      <c r="C198" t="str">
        <f>VLOOKUP(Table1[[#This Row],[Full Name]],Table36[],1,0)</f>
        <v>Chelsea C Hill</v>
      </c>
      <c r="D198" s="1">
        <v>43495.48846064815</v>
      </c>
      <c r="E198" t="s">
        <v>59</v>
      </c>
      <c r="F198" t="s">
        <v>538</v>
      </c>
      <c r="N198" t="s">
        <v>539</v>
      </c>
      <c r="O198" t="s">
        <v>540</v>
      </c>
      <c r="P198" t="s">
        <v>526</v>
      </c>
      <c r="AJ198" t="s">
        <v>62</v>
      </c>
      <c r="AK198" t="s">
        <v>63</v>
      </c>
      <c r="AN198" t="s">
        <v>408</v>
      </c>
      <c r="BA198" t="s">
        <v>542</v>
      </c>
      <c r="BB198" t="s">
        <v>543</v>
      </c>
      <c r="BC198" t="s">
        <v>135</v>
      </c>
      <c r="BE198" t="s">
        <v>69</v>
      </c>
      <c r="BH198" t="s">
        <v>544</v>
      </c>
    </row>
    <row r="199" spans="1:61" x14ac:dyDescent="0.2">
      <c r="A199" s="20" t="s">
        <v>3093</v>
      </c>
      <c r="B199" s="20" t="e">
        <f>VLOOKUP(Table1[[#This Row],[Full Name]],payroll_active[],1,0)</f>
        <v>#N/A</v>
      </c>
      <c r="C199" s="20" t="str">
        <f>VLOOKUP(Table1[[#This Row],[Full Name]],Table36[],1,0)</f>
        <v>Chelsea M Lemon</v>
      </c>
      <c r="D199" s="21">
        <v>42789.531724537039</v>
      </c>
      <c r="E199" s="20" t="s">
        <v>59</v>
      </c>
      <c r="F199" s="20" t="s">
        <v>3092</v>
      </c>
      <c r="G199" s="20"/>
      <c r="H199" s="20"/>
      <c r="I199" s="20"/>
      <c r="J199" s="20"/>
      <c r="K199" s="20"/>
      <c r="L199" s="20"/>
      <c r="M199" s="20"/>
      <c r="N199" s="20"/>
      <c r="O199" s="20" t="s">
        <v>1756</v>
      </c>
      <c r="P199" s="20" t="s">
        <v>407</v>
      </c>
      <c r="Q199" s="20"/>
      <c r="R199" s="20"/>
      <c r="S199" s="20"/>
      <c r="T199" s="20"/>
      <c r="U199" s="20"/>
      <c r="V199" s="20"/>
      <c r="W199" s="20"/>
      <c r="X199" s="20"/>
      <c r="Y199" s="20"/>
      <c r="Z199" s="20"/>
      <c r="AA199" s="20"/>
      <c r="AB199" s="20"/>
      <c r="AC199" s="20"/>
      <c r="AD199" s="20"/>
      <c r="AE199" s="20"/>
      <c r="AF199" s="20"/>
      <c r="AG199" s="20"/>
      <c r="AH199" s="20"/>
      <c r="AI199" s="20"/>
      <c r="AJ199" s="20" t="s">
        <v>62</v>
      </c>
      <c r="AK199" s="20" t="s">
        <v>63</v>
      </c>
      <c r="AL199" s="20"/>
      <c r="AM199" s="20"/>
      <c r="AN199" s="20" t="s">
        <v>64</v>
      </c>
      <c r="AO199" s="20"/>
      <c r="AP199" s="20"/>
      <c r="AQ199" s="20"/>
      <c r="AR199" s="20"/>
      <c r="AS199" s="20"/>
      <c r="AT199" s="20"/>
      <c r="AU199" s="20"/>
      <c r="AV199" s="20"/>
      <c r="AW199" s="20"/>
      <c r="AX199" s="20"/>
      <c r="AY199" s="20"/>
      <c r="AZ199" s="20"/>
      <c r="BA199" s="20" t="s">
        <v>3094</v>
      </c>
      <c r="BB199" s="20" t="s">
        <v>3095</v>
      </c>
      <c r="BC199" s="20" t="s">
        <v>3096</v>
      </c>
      <c r="BD199" s="20"/>
      <c r="BE199" s="20" t="s">
        <v>69</v>
      </c>
      <c r="BF199" s="20"/>
      <c r="BG199" s="20"/>
      <c r="BH199" s="20" t="s">
        <v>3097</v>
      </c>
      <c r="BI199" s="20"/>
    </row>
    <row r="200" spans="1:61" x14ac:dyDescent="0.2">
      <c r="A200" t="s">
        <v>6990</v>
      </c>
      <c r="B200" t="str">
        <f>VLOOKUP(Table1[[#This Row],[Full Name]],payroll_active[],1,0)</f>
        <v>Cheryl A Oechsner</v>
      </c>
      <c r="C200" t="str">
        <f>VLOOKUP(Table1[[#This Row],[Full Name]],Table36[],1,0)</f>
        <v>Cheryl A Oechsner</v>
      </c>
      <c r="D200" s="1">
        <v>42618.940081018518</v>
      </c>
      <c r="E200" t="s">
        <v>1195</v>
      </c>
      <c r="F200" t="s">
        <v>6989</v>
      </c>
      <c r="N200" t="s">
        <v>1877</v>
      </c>
      <c r="O200" t="s">
        <v>1878</v>
      </c>
      <c r="P200" t="s">
        <v>407</v>
      </c>
      <c r="AJ200" t="s">
        <v>62</v>
      </c>
      <c r="AK200" t="s">
        <v>63</v>
      </c>
      <c r="AN200" t="s">
        <v>408</v>
      </c>
      <c r="AO200" t="s">
        <v>407</v>
      </c>
      <c r="BA200" t="s">
        <v>6991</v>
      </c>
      <c r="BB200" t="s">
        <v>6992</v>
      </c>
      <c r="BC200" t="s">
        <v>3300</v>
      </c>
      <c r="BE200" t="s">
        <v>69</v>
      </c>
      <c r="BH200" t="s">
        <v>6993</v>
      </c>
    </row>
    <row r="201" spans="1:61" x14ac:dyDescent="0.2">
      <c r="A201" t="s">
        <v>4894</v>
      </c>
      <c r="B201" t="str">
        <f>VLOOKUP(Table1[[#This Row],[Full Name]],payroll_active[],1,0)</f>
        <v>Cheryl B Halter</v>
      </c>
      <c r="C201" t="str">
        <f>VLOOKUP(Table1[[#This Row],[Full Name]],Table36[],1,0)</f>
        <v>Cheryl B Halter</v>
      </c>
      <c r="D201" s="1">
        <v>42618.94222222222</v>
      </c>
      <c r="E201" t="s">
        <v>1195</v>
      </c>
      <c r="F201" t="s">
        <v>4893</v>
      </c>
      <c r="O201" t="s">
        <v>1479</v>
      </c>
      <c r="AJ201" t="s">
        <v>62</v>
      </c>
      <c r="AK201" t="s">
        <v>63</v>
      </c>
      <c r="AN201" t="s">
        <v>64</v>
      </c>
      <c r="BA201" t="s">
        <v>4895</v>
      </c>
      <c r="BB201" t="s">
        <v>4896</v>
      </c>
      <c r="BC201" t="s">
        <v>4897</v>
      </c>
      <c r="BE201" t="s">
        <v>69</v>
      </c>
      <c r="BH201" t="s">
        <v>4898</v>
      </c>
    </row>
    <row r="202" spans="1:61" x14ac:dyDescent="0.2">
      <c r="A202" t="s">
        <v>2965</v>
      </c>
      <c r="B202" t="str">
        <f>VLOOKUP(Table1[[#This Row],[Full Name]],payroll_active[],1,0)</f>
        <v>Cheryl K Grafton</v>
      </c>
      <c r="C202" t="str">
        <f>VLOOKUP(Table1[[#This Row],[Full Name]],Table36[],1,0)</f>
        <v>Cheryl K Grafton</v>
      </c>
      <c r="D202" s="1">
        <v>42789.531782407408</v>
      </c>
      <c r="E202" t="s">
        <v>59</v>
      </c>
      <c r="F202" t="s">
        <v>2964</v>
      </c>
      <c r="N202" t="s">
        <v>911</v>
      </c>
      <c r="O202" t="s">
        <v>912</v>
      </c>
      <c r="P202" t="s">
        <v>526</v>
      </c>
      <c r="AJ202" t="s">
        <v>62</v>
      </c>
      <c r="AK202" t="s">
        <v>63</v>
      </c>
      <c r="AN202" t="s">
        <v>408</v>
      </c>
      <c r="AO202" t="s">
        <v>526</v>
      </c>
      <c r="BA202" t="s">
        <v>2966</v>
      </c>
      <c r="BB202" t="s">
        <v>2967</v>
      </c>
      <c r="BC202" t="s">
        <v>2968</v>
      </c>
      <c r="BE202" t="s">
        <v>69</v>
      </c>
      <c r="BH202" t="s">
        <v>2969</v>
      </c>
    </row>
    <row r="203" spans="1:61" x14ac:dyDescent="0.2">
      <c r="A203" t="s">
        <v>3039</v>
      </c>
      <c r="B203" t="str">
        <f>VLOOKUP(Table1[[#This Row],[Full Name]],payroll_active[],1,0)</f>
        <v>Chiedu A Uzoigwe</v>
      </c>
      <c r="C203" t="str">
        <f>VLOOKUP(Table1[[#This Row],[Full Name]],Table36[],1,0)</f>
        <v>Chiedu A Uzoigwe</v>
      </c>
      <c r="D203" s="1">
        <v>42789.531759259262</v>
      </c>
      <c r="E203" t="s">
        <v>59</v>
      </c>
      <c r="F203" t="s">
        <v>3038</v>
      </c>
      <c r="N203" t="s">
        <v>887</v>
      </c>
      <c r="O203" t="s">
        <v>888</v>
      </c>
      <c r="P203" t="s">
        <v>526</v>
      </c>
      <c r="AJ203" t="s">
        <v>62</v>
      </c>
      <c r="AK203" t="s">
        <v>63</v>
      </c>
      <c r="AN203" t="s">
        <v>408</v>
      </c>
      <c r="AO203" t="s">
        <v>526</v>
      </c>
      <c r="BA203" t="s">
        <v>3040</v>
      </c>
      <c r="BB203" t="s">
        <v>3041</v>
      </c>
      <c r="BC203" t="s">
        <v>650</v>
      </c>
      <c r="BE203" t="s">
        <v>69</v>
      </c>
      <c r="BH203" t="s">
        <v>3042</v>
      </c>
    </row>
    <row r="204" spans="1:61" x14ac:dyDescent="0.2">
      <c r="A204" t="s">
        <v>4926</v>
      </c>
      <c r="B204" t="str">
        <f>VLOOKUP(Table1[[#This Row],[Full Name]],payroll_active[],1,0)</f>
        <v>Ching Yee K Wong-ho</v>
      </c>
      <c r="C204" t="str">
        <f>VLOOKUP(Table1[[#This Row],[Full Name]],Table36[],1,0)</f>
        <v>Ching Yee K Wong-ho</v>
      </c>
      <c r="D204" s="1">
        <v>42618.942187499997</v>
      </c>
      <c r="E204" t="s">
        <v>1195</v>
      </c>
      <c r="F204" t="s">
        <v>4925</v>
      </c>
      <c r="N204" t="s">
        <v>1994</v>
      </c>
      <c r="O204" t="s">
        <v>353</v>
      </c>
      <c r="P204" t="s">
        <v>526</v>
      </c>
      <c r="AJ204" t="s">
        <v>62</v>
      </c>
      <c r="AK204" t="s">
        <v>63</v>
      </c>
      <c r="AN204" t="s">
        <v>64</v>
      </c>
      <c r="AO204" t="s">
        <v>526</v>
      </c>
      <c r="BA204" t="s">
        <v>4927</v>
      </c>
      <c r="BB204" t="s">
        <v>4928</v>
      </c>
      <c r="BC204" t="s">
        <v>811</v>
      </c>
      <c r="BE204" t="s">
        <v>69</v>
      </c>
      <c r="BH204" t="s">
        <v>4929</v>
      </c>
    </row>
    <row r="205" spans="1:61" x14ac:dyDescent="0.2">
      <c r="A205" t="s">
        <v>1347</v>
      </c>
      <c r="B205" t="str">
        <f>VLOOKUP(Table1[[#This Row],[Full Name]],payroll_active[],1,0)</f>
        <v>Chinua W Duke</v>
      </c>
      <c r="C205" t="str">
        <f>VLOOKUP(Table1[[#This Row],[Full Name]],Table36[],1,0)</f>
        <v>Chinua W Duke</v>
      </c>
      <c r="D205" s="1">
        <v>43203.545138888891</v>
      </c>
      <c r="E205" t="s">
        <v>59</v>
      </c>
      <c r="F205" t="s">
        <v>1346</v>
      </c>
      <c r="N205" t="s">
        <v>718</v>
      </c>
      <c r="O205" t="s">
        <v>719</v>
      </c>
      <c r="P205" t="s">
        <v>526</v>
      </c>
      <c r="AJ205" t="s">
        <v>62</v>
      </c>
      <c r="AK205" t="s">
        <v>63</v>
      </c>
      <c r="AN205" t="s">
        <v>408</v>
      </c>
      <c r="AO205" t="s">
        <v>526</v>
      </c>
      <c r="BA205" t="s">
        <v>1348</v>
      </c>
      <c r="BB205" t="s">
        <v>1349</v>
      </c>
      <c r="BC205" t="s">
        <v>521</v>
      </c>
      <c r="BE205" t="s">
        <v>69</v>
      </c>
      <c r="BH205" t="s">
        <v>1350</v>
      </c>
    </row>
    <row r="206" spans="1:61" x14ac:dyDescent="0.2">
      <c r="A206" t="s">
        <v>2915</v>
      </c>
      <c r="B206" t="str">
        <f>VLOOKUP(Table1[[#This Row],[Full Name]],payroll_active[],1,0)</f>
        <v>Chol-awan A Majok</v>
      </c>
      <c r="C206" t="str">
        <f>VLOOKUP(Table1[[#This Row],[Full Name]],Table36[],1,0)</f>
        <v>Chol-awan A Majok</v>
      </c>
      <c r="D206" s="1">
        <v>42789.531805555547</v>
      </c>
      <c r="E206" t="s">
        <v>59</v>
      </c>
      <c r="F206" t="s">
        <v>2912</v>
      </c>
      <c r="N206" t="s">
        <v>2913</v>
      </c>
      <c r="O206" t="s">
        <v>2914</v>
      </c>
      <c r="P206" t="s">
        <v>526</v>
      </c>
      <c r="AJ206" t="s">
        <v>62</v>
      </c>
      <c r="AK206" t="s">
        <v>63</v>
      </c>
      <c r="AN206" t="s">
        <v>408</v>
      </c>
      <c r="AO206" t="s">
        <v>526</v>
      </c>
      <c r="BA206" t="s">
        <v>2916</v>
      </c>
      <c r="BB206" t="s">
        <v>2917</v>
      </c>
      <c r="BC206" t="s">
        <v>2918</v>
      </c>
      <c r="BE206" t="s">
        <v>69</v>
      </c>
      <c r="BH206" t="s">
        <v>2919</v>
      </c>
    </row>
    <row r="207" spans="1:61" x14ac:dyDescent="0.2">
      <c r="A207" t="s">
        <v>7149</v>
      </c>
      <c r="B207" t="str">
        <f>VLOOKUP(Table1[[#This Row],[Full Name]],payroll_active[],1,0)</f>
        <v>Chris R Shields</v>
      </c>
      <c r="C207" t="str">
        <f>VLOOKUP(Table1[[#This Row],[Full Name]],Table36[],1,0)</f>
        <v>Chris R Shields</v>
      </c>
      <c r="D207" s="1">
        <v>42618.939953703702</v>
      </c>
      <c r="E207" t="s">
        <v>1195</v>
      </c>
      <c r="F207" t="s">
        <v>7148</v>
      </c>
      <c r="O207" t="s">
        <v>391</v>
      </c>
      <c r="AJ207" t="s">
        <v>62</v>
      </c>
      <c r="AK207" t="s">
        <v>63</v>
      </c>
      <c r="AN207" t="s">
        <v>64</v>
      </c>
      <c r="BA207" t="s">
        <v>7150</v>
      </c>
      <c r="BB207" t="s">
        <v>7151</v>
      </c>
      <c r="BC207" t="s">
        <v>2187</v>
      </c>
      <c r="BE207" t="s">
        <v>69</v>
      </c>
      <c r="BH207" t="s">
        <v>7152</v>
      </c>
    </row>
    <row r="208" spans="1:61" x14ac:dyDescent="0.2">
      <c r="A208" t="s">
        <v>7136</v>
      </c>
      <c r="B208" t="str">
        <f>VLOOKUP(Table1[[#This Row],[Full Name]],payroll_active[],1,0)</f>
        <v>Christina A Primero</v>
      </c>
      <c r="C208" t="str">
        <f>VLOOKUP(Table1[[#This Row],[Full Name]],Table36[],1,0)</f>
        <v>Christina A Primero</v>
      </c>
      <c r="D208" s="1">
        <v>42618.939953703702</v>
      </c>
      <c r="E208" t="s">
        <v>1195</v>
      </c>
      <c r="F208" t="s">
        <v>7135</v>
      </c>
      <c r="O208" t="s">
        <v>391</v>
      </c>
      <c r="AJ208" t="s">
        <v>62</v>
      </c>
      <c r="AK208" t="s">
        <v>63</v>
      </c>
      <c r="AN208" t="s">
        <v>64</v>
      </c>
      <c r="BA208" t="s">
        <v>7137</v>
      </c>
      <c r="BB208" t="s">
        <v>7138</v>
      </c>
      <c r="BC208" t="s">
        <v>2187</v>
      </c>
      <c r="BE208" t="s">
        <v>69</v>
      </c>
      <c r="BH208" t="s">
        <v>7139</v>
      </c>
    </row>
    <row r="209" spans="1:60" x14ac:dyDescent="0.2">
      <c r="A209" t="s">
        <v>816</v>
      </c>
      <c r="B209" t="str">
        <f>VLOOKUP(Table1[[#This Row],[Full Name]],payroll_active[],1,0)</f>
        <v>Christina E Burtis</v>
      </c>
      <c r="C209" t="str">
        <f>VLOOKUP(Table1[[#This Row],[Full Name]],Table36[],1,0)</f>
        <v>Christina E Burtis</v>
      </c>
      <c r="D209" s="1">
        <v>43495.48841435185</v>
      </c>
      <c r="E209" t="s">
        <v>59</v>
      </c>
      <c r="F209" t="s">
        <v>813</v>
      </c>
      <c r="N209" t="s">
        <v>814</v>
      </c>
      <c r="O209" t="s">
        <v>815</v>
      </c>
      <c r="P209" t="s">
        <v>526</v>
      </c>
      <c r="AJ209" t="s">
        <v>62</v>
      </c>
      <c r="AK209" t="s">
        <v>63</v>
      </c>
      <c r="AN209" t="s">
        <v>408</v>
      </c>
      <c r="BA209" t="s">
        <v>817</v>
      </c>
      <c r="BB209" t="s">
        <v>818</v>
      </c>
      <c r="BC209" t="s">
        <v>819</v>
      </c>
      <c r="BE209" t="s">
        <v>69</v>
      </c>
      <c r="BH209" t="s">
        <v>820</v>
      </c>
    </row>
    <row r="210" spans="1:60" x14ac:dyDescent="0.2">
      <c r="A210" t="s">
        <v>647</v>
      </c>
      <c r="B210" t="str">
        <f>VLOOKUP(Table1[[#This Row],[Full Name]],payroll_active[],1,0)</f>
        <v>Christina Gagliardi</v>
      </c>
      <c r="C210" t="str">
        <f>VLOOKUP(Table1[[#This Row],[Full Name]],Table36[],1,0)</f>
        <v>Christina Gagliardi</v>
      </c>
      <c r="D210" s="1">
        <v>43495.488437499997</v>
      </c>
      <c r="E210" t="s">
        <v>59</v>
      </c>
      <c r="F210" t="s">
        <v>646</v>
      </c>
      <c r="N210" t="s">
        <v>635</v>
      </c>
      <c r="O210" t="s">
        <v>636</v>
      </c>
      <c r="P210" t="s">
        <v>526</v>
      </c>
      <c r="AJ210" t="s">
        <v>62</v>
      </c>
      <c r="AK210" t="s">
        <v>63</v>
      </c>
      <c r="AN210" t="s">
        <v>408</v>
      </c>
      <c r="BA210" t="s">
        <v>648</v>
      </c>
      <c r="BB210" t="s">
        <v>649</v>
      </c>
      <c r="BC210" t="s">
        <v>650</v>
      </c>
      <c r="BE210" t="s">
        <v>69</v>
      </c>
      <c r="BH210" t="s">
        <v>651</v>
      </c>
    </row>
    <row r="211" spans="1:60" x14ac:dyDescent="0.2">
      <c r="A211" t="s">
        <v>4203</v>
      </c>
      <c r="B211" t="str">
        <f>VLOOKUP(Table1[[#This Row],[Full Name]],payroll_active[],1,0)</f>
        <v>Christine A Geed</v>
      </c>
      <c r="C211" t="str">
        <f>VLOOKUP(Table1[[#This Row],[Full Name]],Table36[],1,0)</f>
        <v>Christine A Geed</v>
      </c>
      <c r="D211" s="1">
        <v>42618.942986111113</v>
      </c>
      <c r="E211" t="s">
        <v>1195</v>
      </c>
      <c r="F211" t="s">
        <v>4201</v>
      </c>
      <c r="O211" t="s">
        <v>378</v>
      </c>
      <c r="V211" t="s">
        <v>4202</v>
      </c>
      <c r="AJ211" t="s">
        <v>62</v>
      </c>
      <c r="AK211" t="s">
        <v>63</v>
      </c>
      <c r="AN211" t="s">
        <v>64</v>
      </c>
      <c r="BA211" t="s">
        <v>1539</v>
      </c>
      <c r="BB211" t="s">
        <v>4204</v>
      </c>
      <c r="BC211" t="s">
        <v>2104</v>
      </c>
      <c r="BE211" t="s">
        <v>69</v>
      </c>
      <c r="BH211" t="s">
        <v>4205</v>
      </c>
    </row>
    <row r="212" spans="1:60" x14ac:dyDescent="0.2">
      <c r="A212" t="s">
        <v>1538</v>
      </c>
      <c r="B212" t="str">
        <f>VLOOKUP(Table1[[#This Row],[Full Name]],payroll_active[],1,0)</f>
        <v>Christine A Peters</v>
      </c>
      <c r="C212" t="str">
        <f>VLOOKUP(Table1[[#This Row],[Full Name]],Table36[],1,0)</f>
        <v>Christine A Peters</v>
      </c>
      <c r="D212" s="1">
        <v>43133.628020833326</v>
      </c>
      <c r="E212" t="s">
        <v>59</v>
      </c>
      <c r="F212" t="s">
        <v>1536</v>
      </c>
      <c r="M212" t="s">
        <v>1537</v>
      </c>
      <c r="N212" t="s">
        <v>554</v>
      </c>
      <c r="O212" t="s">
        <v>555</v>
      </c>
      <c r="P212" t="s">
        <v>526</v>
      </c>
      <c r="AJ212" t="s">
        <v>62</v>
      </c>
      <c r="AK212" t="s">
        <v>63</v>
      </c>
      <c r="AN212" t="s">
        <v>408</v>
      </c>
      <c r="BA212" t="s">
        <v>1539</v>
      </c>
      <c r="BB212" t="s">
        <v>1540</v>
      </c>
      <c r="BC212" t="s">
        <v>698</v>
      </c>
      <c r="BE212" t="s">
        <v>69</v>
      </c>
      <c r="BH212" t="s">
        <v>1541</v>
      </c>
    </row>
    <row r="213" spans="1:60" x14ac:dyDescent="0.2">
      <c r="A213" t="s">
        <v>6196</v>
      </c>
      <c r="B213" t="str">
        <f>VLOOKUP(Table1[[#This Row],[Full Name]],payroll_active[],1,0)</f>
        <v>Christine M Gordinier</v>
      </c>
      <c r="C213" t="str">
        <f>VLOOKUP(Table1[[#This Row],[Full Name]],Table36[],1,0)</f>
        <v>Christine M Gordinier</v>
      </c>
      <c r="D213" s="1">
        <v>42618.940925925926</v>
      </c>
      <c r="E213" t="s">
        <v>1195</v>
      </c>
      <c r="F213" t="s">
        <v>6195</v>
      </c>
      <c r="O213" t="s">
        <v>2157</v>
      </c>
      <c r="AJ213" t="s">
        <v>62</v>
      </c>
      <c r="AK213" t="s">
        <v>63</v>
      </c>
      <c r="AN213" t="s">
        <v>64</v>
      </c>
      <c r="BA213" t="s">
        <v>2797</v>
      </c>
      <c r="BB213" t="s">
        <v>6197</v>
      </c>
      <c r="BC213" t="s">
        <v>6198</v>
      </c>
      <c r="BE213" t="s">
        <v>69</v>
      </c>
      <c r="BH213" t="s">
        <v>6199</v>
      </c>
    </row>
    <row r="214" spans="1:60" x14ac:dyDescent="0.2">
      <c r="A214" t="s">
        <v>2796</v>
      </c>
      <c r="B214" t="str">
        <f>VLOOKUP(Table1[[#This Row],[Full Name]],payroll_active[],1,0)</f>
        <v>Christine M Rodriguez</v>
      </c>
      <c r="C214" t="str">
        <f>VLOOKUP(Table1[[#This Row],[Full Name]],Table36[],1,0)</f>
        <v>Christine M Rodriguez</v>
      </c>
      <c r="D214" s="1">
        <v>42790.666365740741</v>
      </c>
      <c r="E214" t="s">
        <v>59</v>
      </c>
      <c r="F214" t="s">
        <v>2794</v>
      </c>
      <c r="N214" t="s">
        <v>487</v>
      </c>
      <c r="O214" t="s">
        <v>488</v>
      </c>
      <c r="P214" t="s">
        <v>526</v>
      </c>
      <c r="V214" t="s">
        <v>2795</v>
      </c>
      <c r="AJ214" t="s">
        <v>62</v>
      </c>
      <c r="AK214" t="s">
        <v>63</v>
      </c>
      <c r="AN214" t="s">
        <v>408</v>
      </c>
      <c r="BA214" t="s">
        <v>2797</v>
      </c>
      <c r="BB214" t="s">
        <v>2798</v>
      </c>
      <c r="BC214" t="s">
        <v>2799</v>
      </c>
      <c r="BE214" t="s">
        <v>69</v>
      </c>
      <c r="BH214" t="s">
        <v>2800</v>
      </c>
    </row>
    <row r="215" spans="1:60" x14ac:dyDescent="0.2">
      <c r="A215" t="s">
        <v>7275</v>
      </c>
      <c r="B215" t="str">
        <f>VLOOKUP(Table1[[#This Row],[Full Name]],payroll_active[],1,0)</f>
        <v>Christine M Rush</v>
      </c>
      <c r="C215" t="str">
        <f>VLOOKUP(Table1[[#This Row],[Full Name]],Table36[],1,0)</f>
        <v>Christine M Rush</v>
      </c>
      <c r="D215" s="1">
        <v>42618.939849537041</v>
      </c>
      <c r="E215" t="s">
        <v>1195</v>
      </c>
      <c r="F215" t="s">
        <v>7274</v>
      </c>
      <c r="O215" t="s">
        <v>1780</v>
      </c>
      <c r="AJ215" t="s">
        <v>62</v>
      </c>
      <c r="AK215" t="s">
        <v>63</v>
      </c>
      <c r="AN215" t="s">
        <v>64</v>
      </c>
      <c r="BA215" t="s">
        <v>2797</v>
      </c>
      <c r="BB215" t="s">
        <v>7276</v>
      </c>
      <c r="BC215" t="s">
        <v>7277</v>
      </c>
      <c r="BE215" t="s">
        <v>69</v>
      </c>
      <c r="BH215" t="s">
        <v>7278</v>
      </c>
    </row>
    <row r="216" spans="1:60" x14ac:dyDescent="0.2">
      <c r="A216" t="s">
        <v>679</v>
      </c>
      <c r="B216" t="str">
        <f>VLOOKUP(Table1[[#This Row],[Full Name]],payroll_active[],1,0)</f>
        <v>Christopher A Sosa</v>
      </c>
      <c r="C216" t="str">
        <f>VLOOKUP(Table1[[#This Row],[Full Name]],Table36[],1,0)</f>
        <v>Christopher A Sosa</v>
      </c>
      <c r="D216" s="1">
        <v>43495.488437499997</v>
      </c>
      <c r="E216" t="s">
        <v>59</v>
      </c>
      <c r="F216" t="s">
        <v>678</v>
      </c>
      <c r="N216" t="s">
        <v>671</v>
      </c>
      <c r="O216" t="s">
        <v>672</v>
      </c>
      <c r="P216" t="s">
        <v>526</v>
      </c>
      <c r="AJ216" t="s">
        <v>62</v>
      </c>
      <c r="AK216" t="s">
        <v>63</v>
      </c>
      <c r="AN216" t="s">
        <v>408</v>
      </c>
      <c r="BA216" t="s">
        <v>680</v>
      </c>
      <c r="BB216" t="s">
        <v>681</v>
      </c>
      <c r="BC216" t="s">
        <v>513</v>
      </c>
      <c r="BE216" t="s">
        <v>69</v>
      </c>
      <c r="BH216" t="s">
        <v>682</v>
      </c>
    </row>
    <row r="217" spans="1:60" x14ac:dyDescent="0.2">
      <c r="A217" t="s">
        <v>934</v>
      </c>
      <c r="B217" t="str">
        <f>VLOOKUP(Table1[[#This Row],[Full Name]],payroll_active[],1,0)</f>
        <v>Christopher B Marx Jr</v>
      </c>
      <c r="C217" t="str">
        <f>VLOOKUP(Table1[[#This Row],[Full Name]],Table36[],1,0)</f>
        <v>Christopher B Marx Jr</v>
      </c>
      <c r="D217" s="1">
        <v>43495.488391203697</v>
      </c>
      <c r="E217" t="s">
        <v>59</v>
      </c>
      <c r="F217" t="s">
        <v>933</v>
      </c>
      <c r="N217" t="s">
        <v>926</v>
      </c>
      <c r="O217" t="s">
        <v>927</v>
      </c>
      <c r="P217" t="s">
        <v>526</v>
      </c>
      <c r="AJ217" t="s">
        <v>62</v>
      </c>
      <c r="AK217" t="s">
        <v>63</v>
      </c>
      <c r="AN217" t="s">
        <v>408</v>
      </c>
      <c r="BA217" t="s">
        <v>935</v>
      </c>
      <c r="BB217" t="s">
        <v>936</v>
      </c>
      <c r="BC217" t="s">
        <v>937</v>
      </c>
      <c r="BE217" t="s">
        <v>69</v>
      </c>
      <c r="BH217" t="s">
        <v>938</v>
      </c>
    </row>
    <row r="218" spans="1:60" x14ac:dyDescent="0.2">
      <c r="A218" t="s">
        <v>372</v>
      </c>
      <c r="B218" t="str">
        <f>VLOOKUP(Table1[[#This Row],[Full Name]],payroll_active[],1,0)</f>
        <v>Christopher C Capoccia</v>
      </c>
      <c r="C218" t="str">
        <f>VLOOKUP(Table1[[#This Row],[Full Name]],Table36[],1,0)</f>
        <v>Christopher C Capoccia</v>
      </c>
      <c r="D218" s="1">
        <v>43495.48847222222</v>
      </c>
      <c r="E218" t="s">
        <v>59</v>
      </c>
      <c r="F218" t="s">
        <v>371</v>
      </c>
      <c r="O218" t="s">
        <v>353</v>
      </c>
      <c r="AJ218" t="s">
        <v>62</v>
      </c>
      <c r="AK218" t="s">
        <v>63</v>
      </c>
      <c r="AN218" t="s">
        <v>64</v>
      </c>
      <c r="BA218" t="s">
        <v>373</v>
      </c>
      <c r="BB218" t="s">
        <v>374</v>
      </c>
      <c r="BC218" t="s">
        <v>375</v>
      </c>
      <c r="BE218" t="s">
        <v>69</v>
      </c>
      <c r="BH218" t="s">
        <v>376</v>
      </c>
    </row>
    <row r="219" spans="1:60" x14ac:dyDescent="0.2">
      <c r="A219" t="s">
        <v>2630</v>
      </c>
      <c r="B219" t="str">
        <f>VLOOKUP(Table1[[#This Row],[Full Name]],payroll_active[],1,0)</f>
        <v>Christopher G Connors</v>
      </c>
      <c r="C219" t="str">
        <f>VLOOKUP(Table1[[#This Row],[Full Name]],Table36[],1,0)</f>
        <v>Christopher G Connors</v>
      </c>
      <c r="D219" s="1">
        <v>42895.599386574067</v>
      </c>
      <c r="E219" t="s">
        <v>59</v>
      </c>
      <c r="F219" t="s">
        <v>2629</v>
      </c>
      <c r="N219" t="s">
        <v>1311</v>
      </c>
      <c r="O219" t="s">
        <v>1312</v>
      </c>
      <c r="P219" t="s">
        <v>526</v>
      </c>
      <c r="AJ219" t="s">
        <v>62</v>
      </c>
      <c r="AK219" t="s">
        <v>63</v>
      </c>
      <c r="AN219" t="s">
        <v>408</v>
      </c>
      <c r="AO219" t="s">
        <v>526</v>
      </c>
      <c r="BA219" t="s">
        <v>2631</v>
      </c>
      <c r="BB219" t="s">
        <v>2632</v>
      </c>
      <c r="BC219" t="s">
        <v>2633</v>
      </c>
      <c r="BE219" t="s">
        <v>69</v>
      </c>
      <c r="BH219" t="s">
        <v>2634</v>
      </c>
    </row>
    <row r="220" spans="1:60" x14ac:dyDescent="0.2">
      <c r="A220" t="s">
        <v>5431</v>
      </c>
      <c r="B220" t="str">
        <f>VLOOKUP(Table1[[#This Row],[Full Name]],payroll_active[],1,0)</f>
        <v>Christopher G Mckenna</v>
      </c>
      <c r="C220" t="str">
        <f>VLOOKUP(Table1[[#This Row],[Full Name]],Table36[],1,0)</f>
        <v>Christopher G Mckenna</v>
      </c>
      <c r="D220" s="1">
        <v>42618.941655092603</v>
      </c>
      <c r="E220" t="s">
        <v>1195</v>
      </c>
      <c r="F220" t="s">
        <v>5430</v>
      </c>
      <c r="O220" t="s">
        <v>3566</v>
      </c>
      <c r="AJ220" t="s">
        <v>62</v>
      </c>
      <c r="AK220" t="s">
        <v>63</v>
      </c>
      <c r="AN220" t="s">
        <v>64</v>
      </c>
      <c r="BA220" t="s">
        <v>2631</v>
      </c>
      <c r="BB220" t="s">
        <v>1735</v>
      </c>
      <c r="BC220" t="s">
        <v>5432</v>
      </c>
      <c r="BE220" t="s">
        <v>69</v>
      </c>
      <c r="BH220" t="s">
        <v>5433</v>
      </c>
    </row>
    <row r="221" spans="1:60" x14ac:dyDescent="0.2">
      <c r="A221" t="s">
        <v>1485</v>
      </c>
      <c r="B221" t="str">
        <f>VLOOKUP(Table1[[#This Row],[Full Name]],payroll_active[],1,0)</f>
        <v>Christopher J Carey Jr</v>
      </c>
      <c r="C221" t="str">
        <f>VLOOKUP(Table1[[#This Row],[Full Name]],Table36[],1,0)</f>
        <v>Christopher J Carey Jr</v>
      </c>
      <c r="D221" s="1">
        <v>43203.545115740737</v>
      </c>
      <c r="E221" t="s">
        <v>59</v>
      </c>
      <c r="F221" t="s">
        <v>1484</v>
      </c>
      <c r="O221" t="s">
        <v>378</v>
      </c>
      <c r="AJ221" t="s">
        <v>62</v>
      </c>
      <c r="AK221" t="s">
        <v>63</v>
      </c>
      <c r="AN221" t="s">
        <v>64</v>
      </c>
      <c r="BA221" t="s">
        <v>1212</v>
      </c>
      <c r="BB221" t="s">
        <v>1486</v>
      </c>
      <c r="BC221" t="s">
        <v>827</v>
      </c>
      <c r="BE221" t="s">
        <v>69</v>
      </c>
      <c r="BH221" t="s">
        <v>1487</v>
      </c>
    </row>
    <row r="222" spans="1:60" x14ac:dyDescent="0.2">
      <c r="A222" t="s">
        <v>7145</v>
      </c>
      <c r="B222" t="str">
        <f>VLOOKUP(Table1[[#This Row],[Full Name]],payroll_active[],1,0)</f>
        <v>Christopher J Cook</v>
      </c>
      <c r="C222" t="str">
        <f>VLOOKUP(Table1[[#This Row],[Full Name]],Table36[],1,0)</f>
        <v>Christopher J Cook</v>
      </c>
      <c r="D222" s="1">
        <v>42618.939953703702</v>
      </c>
      <c r="E222" t="s">
        <v>1195</v>
      </c>
      <c r="F222" t="s">
        <v>7144</v>
      </c>
      <c r="O222" t="s">
        <v>398</v>
      </c>
      <c r="AJ222" t="s">
        <v>62</v>
      </c>
      <c r="AK222" t="s">
        <v>63</v>
      </c>
      <c r="AN222" t="s">
        <v>64</v>
      </c>
      <c r="BA222" t="s">
        <v>1212</v>
      </c>
      <c r="BB222" t="s">
        <v>5288</v>
      </c>
      <c r="BC222" t="s">
        <v>7146</v>
      </c>
      <c r="BE222" t="s">
        <v>69</v>
      </c>
      <c r="BH222" t="s">
        <v>7147</v>
      </c>
    </row>
    <row r="223" spans="1:60" x14ac:dyDescent="0.2">
      <c r="A223" t="s">
        <v>7381</v>
      </c>
      <c r="B223" t="str">
        <f>VLOOKUP(Table1[[#This Row],[Full Name]],payroll_active[],1,0)</f>
        <v>Christopher J Formisano</v>
      </c>
      <c r="C223" t="str">
        <f>VLOOKUP(Table1[[#This Row],[Full Name]],Table36[],1,0)</f>
        <v>Christopher J Formisano</v>
      </c>
      <c r="D223" s="1">
        <v>42618.939791666657</v>
      </c>
      <c r="E223" t="s">
        <v>1195</v>
      </c>
      <c r="F223" t="s">
        <v>7379</v>
      </c>
      <c r="M223" t="s">
        <v>7380</v>
      </c>
      <c r="O223" t="s">
        <v>3566</v>
      </c>
      <c r="X223" t="s">
        <v>7192</v>
      </c>
      <c r="AJ223" t="s">
        <v>62</v>
      </c>
      <c r="AK223" t="s">
        <v>63</v>
      </c>
      <c r="AN223" t="s">
        <v>64</v>
      </c>
      <c r="BA223" t="s">
        <v>1212</v>
      </c>
      <c r="BB223" t="s">
        <v>7382</v>
      </c>
      <c r="BC223" t="s">
        <v>7383</v>
      </c>
      <c r="BE223" t="s">
        <v>69</v>
      </c>
      <c r="BH223" t="s">
        <v>7384</v>
      </c>
    </row>
    <row r="224" spans="1:60" x14ac:dyDescent="0.2">
      <c r="A224" t="s">
        <v>1211</v>
      </c>
      <c r="B224" t="str">
        <f>VLOOKUP(Table1[[#This Row],[Full Name]],payroll_active[],1,0)</f>
        <v>Christopher J Russo</v>
      </c>
      <c r="C224" t="str">
        <f>VLOOKUP(Table1[[#This Row],[Full Name]],Table36[],1,0)</f>
        <v>Christopher J Russo</v>
      </c>
      <c r="D224" s="1">
        <v>43221.689722222232</v>
      </c>
      <c r="E224" t="s">
        <v>59</v>
      </c>
      <c r="F224" t="s">
        <v>1209</v>
      </c>
      <c r="N224" t="s">
        <v>822</v>
      </c>
      <c r="O224" t="s">
        <v>823</v>
      </c>
      <c r="P224" t="s">
        <v>526</v>
      </c>
      <c r="V224" t="s">
        <v>1210</v>
      </c>
      <c r="AJ224" t="s">
        <v>62</v>
      </c>
      <c r="AK224" t="s">
        <v>63</v>
      </c>
      <c r="AN224" t="s">
        <v>408</v>
      </c>
      <c r="BA224" t="s">
        <v>1212</v>
      </c>
      <c r="BB224" t="s">
        <v>1213</v>
      </c>
      <c r="BC224" t="s">
        <v>827</v>
      </c>
      <c r="BE224" t="s">
        <v>69</v>
      </c>
      <c r="BH224" t="s">
        <v>1214</v>
      </c>
    </row>
    <row r="225" spans="1:61" x14ac:dyDescent="0.2">
      <c r="A225" t="s">
        <v>6070</v>
      </c>
      <c r="B225" t="str">
        <f>VLOOKUP(Table1[[#This Row],[Full Name]],payroll_active[],1,0)</f>
        <v>Christopher J Van Epps</v>
      </c>
      <c r="C225" t="str">
        <f>VLOOKUP(Table1[[#This Row],[Full Name]],Table36[],1,0)</f>
        <v>Christopher J Van Epps</v>
      </c>
      <c r="D225" s="1">
        <v>42618.941030092603</v>
      </c>
      <c r="E225" t="s">
        <v>1195</v>
      </c>
      <c r="F225" t="s">
        <v>6069</v>
      </c>
      <c r="O225" t="s">
        <v>5948</v>
      </c>
      <c r="AJ225" t="s">
        <v>62</v>
      </c>
      <c r="AK225" t="s">
        <v>63</v>
      </c>
      <c r="AN225" t="s">
        <v>64</v>
      </c>
      <c r="BA225" t="s">
        <v>1212</v>
      </c>
      <c r="BB225" t="s">
        <v>6071</v>
      </c>
      <c r="BC225" t="s">
        <v>6050</v>
      </c>
      <c r="BE225" t="s">
        <v>69</v>
      </c>
      <c r="BH225" t="s">
        <v>6072</v>
      </c>
    </row>
    <row r="226" spans="1:61" x14ac:dyDescent="0.2">
      <c r="A226" t="s">
        <v>1978</v>
      </c>
      <c r="B226" t="str">
        <f>VLOOKUP(Table1[[#This Row],[Full Name]],payroll_active[],1,0)</f>
        <v>Christopher M Catt</v>
      </c>
      <c r="C226" t="str">
        <f>VLOOKUP(Table1[[#This Row],[Full Name]],Table36[],1,0)</f>
        <v>Christopher M Catt</v>
      </c>
      <c r="D226" s="1">
        <v>43119.61824074074</v>
      </c>
      <c r="E226" t="s">
        <v>59</v>
      </c>
      <c r="F226" t="s">
        <v>1977</v>
      </c>
      <c r="N226" t="s">
        <v>1692</v>
      </c>
      <c r="O226" t="s">
        <v>1693</v>
      </c>
      <c r="P226" t="s">
        <v>526</v>
      </c>
      <c r="AJ226" t="s">
        <v>62</v>
      </c>
      <c r="AK226" t="s">
        <v>63</v>
      </c>
      <c r="AN226" t="s">
        <v>408</v>
      </c>
      <c r="AO226" t="s">
        <v>526</v>
      </c>
      <c r="BA226" t="s">
        <v>1899</v>
      </c>
      <c r="BB226" t="s">
        <v>1979</v>
      </c>
      <c r="BC226" t="s">
        <v>426</v>
      </c>
      <c r="BE226" t="s">
        <v>69</v>
      </c>
      <c r="BH226" t="s">
        <v>1980</v>
      </c>
    </row>
    <row r="227" spans="1:61" x14ac:dyDescent="0.2">
      <c r="A227" s="20" t="s">
        <v>6515</v>
      </c>
      <c r="B227" s="20" t="e">
        <f>VLOOKUP(Table1[[#This Row],[Full Name]],payroll_active[],1,0)</f>
        <v>#N/A</v>
      </c>
      <c r="C227" s="20" t="str">
        <f>VLOOKUP(Table1[[#This Row],[Full Name]],Table36[],1,0)</f>
        <v>Christopher M Conroy</v>
      </c>
      <c r="D227" s="21">
        <v>42618.940509259257</v>
      </c>
      <c r="E227" s="20" t="s">
        <v>1195</v>
      </c>
      <c r="F227" s="20" t="s">
        <v>6514</v>
      </c>
      <c r="G227" s="20"/>
      <c r="H227" s="20"/>
      <c r="I227" s="20"/>
      <c r="J227" s="20"/>
      <c r="K227" s="20"/>
      <c r="L227" s="20"/>
      <c r="M227" s="20"/>
      <c r="N227" s="20"/>
      <c r="O227" s="20" t="s">
        <v>1756</v>
      </c>
      <c r="P227" s="20"/>
      <c r="Q227" s="20"/>
      <c r="R227" s="20"/>
      <c r="S227" s="20"/>
      <c r="T227" s="20"/>
      <c r="U227" s="20"/>
      <c r="V227" s="20"/>
      <c r="W227" s="20"/>
      <c r="X227" s="20"/>
      <c r="Y227" s="20"/>
      <c r="Z227" s="20"/>
      <c r="AA227" s="20"/>
      <c r="AB227" s="20"/>
      <c r="AC227" s="20"/>
      <c r="AD227" s="20"/>
      <c r="AE227" s="20"/>
      <c r="AF227" s="20"/>
      <c r="AG227" s="20"/>
      <c r="AH227" s="20"/>
      <c r="AI227" s="20"/>
      <c r="AJ227" s="20" t="s">
        <v>62</v>
      </c>
      <c r="AK227" s="20" t="s">
        <v>63</v>
      </c>
      <c r="AL227" s="20"/>
      <c r="AM227" s="20"/>
      <c r="AN227" s="20" t="s">
        <v>64</v>
      </c>
      <c r="AO227" s="20"/>
      <c r="AP227" s="20"/>
      <c r="AQ227" s="20"/>
      <c r="AR227" s="20"/>
      <c r="AS227" s="20"/>
      <c r="AT227" s="20"/>
      <c r="AU227" s="20"/>
      <c r="AV227" s="20"/>
      <c r="AW227" s="20"/>
      <c r="AX227" s="20"/>
      <c r="AY227" s="20"/>
      <c r="AZ227" s="20"/>
      <c r="BA227" s="20" t="s">
        <v>1899</v>
      </c>
      <c r="BB227" s="20" t="s">
        <v>6516</v>
      </c>
      <c r="BC227" s="20" t="s">
        <v>3443</v>
      </c>
      <c r="BD227" s="20"/>
      <c r="BE227" s="20" t="s">
        <v>69</v>
      </c>
      <c r="BF227" s="20"/>
      <c r="BG227" s="20"/>
      <c r="BH227" s="20" t="s">
        <v>6517</v>
      </c>
      <c r="BI227" s="20"/>
    </row>
    <row r="228" spans="1:61" x14ac:dyDescent="0.2">
      <c r="A228" t="s">
        <v>7031</v>
      </c>
      <c r="B228" t="str">
        <f>VLOOKUP(Table1[[#This Row],[Full Name]],payroll_active[],1,0)</f>
        <v>Christopher M Molluso</v>
      </c>
      <c r="C228" t="str">
        <f>VLOOKUP(Table1[[#This Row],[Full Name]],Table36[],1,0)</f>
        <v>Christopher M Molluso</v>
      </c>
      <c r="D228" s="1">
        <v>42618.940046296288</v>
      </c>
      <c r="E228" t="s">
        <v>1195</v>
      </c>
      <c r="F228" t="s">
        <v>7029</v>
      </c>
      <c r="N228" t="s">
        <v>2219</v>
      </c>
      <c r="O228" t="s">
        <v>353</v>
      </c>
      <c r="P228" t="s">
        <v>407</v>
      </c>
      <c r="V228" t="s">
        <v>7030</v>
      </c>
      <c r="AJ228" t="s">
        <v>62</v>
      </c>
      <c r="AK228" t="s">
        <v>63</v>
      </c>
      <c r="AN228" t="s">
        <v>64</v>
      </c>
      <c r="AO228" t="s">
        <v>407</v>
      </c>
      <c r="BA228" t="s">
        <v>1899</v>
      </c>
      <c r="BB228" t="s">
        <v>7032</v>
      </c>
      <c r="BC228" t="s">
        <v>426</v>
      </c>
      <c r="BE228" t="s">
        <v>69</v>
      </c>
      <c r="BH228" t="s">
        <v>7033</v>
      </c>
    </row>
    <row r="229" spans="1:61" x14ac:dyDescent="0.2">
      <c r="A229" t="s">
        <v>4497</v>
      </c>
      <c r="B229" t="str">
        <f>VLOOKUP(Table1[[#This Row],[Full Name]],payroll_active[],1,0)</f>
        <v>Christopher M Rhodes</v>
      </c>
      <c r="C229" t="str">
        <f>VLOOKUP(Table1[[#This Row],[Full Name]],Table36[],1,0)</f>
        <v>Christopher M Rhodes</v>
      </c>
      <c r="D229" s="1">
        <v>42618.94263888889</v>
      </c>
      <c r="E229" t="s">
        <v>1195</v>
      </c>
      <c r="F229" t="s">
        <v>4496</v>
      </c>
      <c r="N229" t="s">
        <v>1374</v>
      </c>
      <c r="O229" t="s">
        <v>1375</v>
      </c>
      <c r="P229" t="s">
        <v>526</v>
      </c>
      <c r="X229" t="s">
        <v>4473</v>
      </c>
      <c r="AJ229" t="s">
        <v>62</v>
      </c>
      <c r="AK229" t="s">
        <v>63</v>
      </c>
      <c r="AN229" t="s">
        <v>408</v>
      </c>
      <c r="AO229" t="s">
        <v>526</v>
      </c>
      <c r="BA229" t="s">
        <v>1899</v>
      </c>
      <c r="BB229" t="s">
        <v>4498</v>
      </c>
      <c r="BC229" t="s">
        <v>2104</v>
      </c>
      <c r="BE229" t="s">
        <v>69</v>
      </c>
      <c r="BH229" t="s">
        <v>4499</v>
      </c>
    </row>
    <row r="230" spans="1:61" x14ac:dyDescent="0.2">
      <c r="A230" t="s">
        <v>3910</v>
      </c>
      <c r="B230" t="str">
        <f>VLOOKUP(Table1[[#This Row],[Full Name]],payroll_active[],1,0)</f>
        <v>Christopher M Williams</v>
      </c>
      <c r="C230" t="str">
        <f>VLOOKUP(Table1[[#This Row],[Full Name]],Table36[],1,0)</f>
        <v>Christopher M Williams</v>
      </c>
      <c r="D230" s="1">
        <v>42618.943333333344</v>
      </c>
      <c r="E230" t="s">
        <v>1195</v>
      </c>
      <c r="F230" t="s">
        <v>3909</v>
      </c>
      <c r="N230" t="s">
        <v>1885</v>
      </c>
      <c r="O230" t="s">
        <v>1886</v>
      </c>
      <c r="P230" t="s">
        <v>407</v>
      </c>
      <c r="AJ230" t="s">
        <v>62</v>
      </c>
      <c r="AK230" t="s">
        <v>63</v>
      </c>
      <c r="AN230" t="s">
        <v>408</v>
      </c>
      <c r="BA230" t="s">
        <v>1899</v>
      </c>
      <c r="BB230" t="s">
        <v>75</v>
      </c>
      <c r="BC230" t="s">
        <v>1890</v>
      </c>
      <c r="BE230" t="s">
        <v>69</v>
      </c>
      <c r="BH230" t="s">
        <v>3911</v>
      </c>
    </row>
    <row r="231" spans="1:61" x14ac:dyDescent="0.2">
      <c r="A231" t="s">
        <v>5063</v>
      </c>
      <c r="B231" t="str">
        <f>VLOOKUP(Table1[[#This Row],[Full Name]],payroll_active[],1,0)</f>
        <v>Christopher P Savage</v>
      </c>
      <c r="C231" t="str">
        <f>VLOOKUP(Table1[[#This Row],[Full Name]],Table36[],1,0)</f>
        <v>Christopher P Savage</v>
      </c>
      <c r="D231" s="1">
        <v>42618.942048611112</v>
      </c>
      <c r="E231" t="s">
        <v>1195</v>
      </c>
      <c r="F231" t="s">
        <v>5062</v>
      </c>
      <c r="N231" t="s">
        <v>945</v>
      </c>
      <c r="O231" t="s">
        <v>946</v>
      </c>
      <c r="P231" t="s">
        <v>526</v>
      </c>
      <c r="AJ231" t="s">
        <v>62</v>
      </c>
      <c r="AK231" t="s">
        <v>63</v>
      </c>
      <c r="AN231" t="s">
        <v>408</v>
      </c>
      <c r="AO231" t="s">
        <v>526</v>
      </c>
      <c r="BA231" t="s">
        <v>5064</v>
      </c>
      <c r="BB231" t="s">
        <v>5065</v>
      </c>
      <c r="BC231" t="s">
        <v>464</v>
      </c>
      <c r="BE231" t="s">
        <v>69</v>
      </c>
      <c r="BH231" t="s">
        <v>5066</v>
      </c>
    </row>
    <row r="232" spans="1:61" x14ac:dyDescent="0.2">
      <c r="A232" t="s">
        <v>7193</v>
      </c>
      <c r="B232" t="str">
        <f>VLOOKUP(Table1[[#This Row],[Full Name]],payroll_active[],1,0)</f>
        <v>Christopher P Stazio</v>
      </c>
      <c r="C232" t="str">
        <f>VLOOKUP(Table1[[#This Row],[Full Name]],Table36[],1,0)</f>
        <v>Christopher P Stazio</v>
      </c>
      <c r="D232" s="1">
        <v>42618.939918981479</v>
      </c>
      <c r="E232" t="s">
        <v>1195</v>
      </c>
      <c r="F232" t="s">
        <v>7190</v>
      </c>
      <c r="M232" t="s">
        <v>7191</v>
      </c>
      <c r="O232" t="s">
        <v>3566</v>
      </c>
      <c r="X232" t="s">
        <v>7192</v>
      </c>
      <c r="AJ232" t="s">
        <v>62</v>
      </c>
      <c r="AK232" t="s">
        <v>63</v>
      </c>
      <c r="AN232" t="s">
        <v>64</v>
      </c>
      <c r="BA232" t="s">
        <v>5064</v>
      </c>
      <c r="BB232" t="s">
        <v>7194</v>
      </c>
      <c r="BC232" t="s">
        <v>7195</v>
      </c>
      <c r="BE232" t="s">
        <v>69</v>
      </c>
      <c r="BH232" t="s">
        <v>7196</v>
      </c>
    </row>
    <row r="233" spans="1:61" x14ac:dyDescent="0.2">
      <c r="A233" t="s">
        <v>125</v>
      </c>
      <c r="B233" t="str">
        <f>VLOOKUP(Table1[[#This Row],[Full Name]],payroll_active[],1,0)</f>
        <v>Christopher R Keegan</v>
      </c>
      <c r="C233" t="str">
        <f>VLOOKUP(Table1[[#This Row],[Full Name]],Table36[],1,0)</f>
        <v>Christopher R Keegan</v>
      </c>
      <c r="D233" s="1">
        <v>43495.488518518519</v>
      </c>
      <c r="E233" t="s">
        <v>59</v>
      </c>
      <c r="F233" t="s">
        <v>123</v>
      </c>
      <c r="O233" t="s">
        <v>124</v>
      </c>
      <c r="AJ233" t="s">
        <v>62</v>
      </c>
      <c r="AK233" t="s">
        <v>63</v>
      </c>
      <c r="AN233" t="s">
        <v>64</v>
      </c>
      <c r="BA233" t="s">
        <v>126</v>
      </c>
      <c r="BB233" t="s">
        <v>127</v>
      </c>
      <c r="BC233" t="s">
        <v>128</v>
      </c>
      <c r="BE233" t="s">
        <v>69</v>
      </c>
      <c r="BH233" t="s">
        <v>129</v>
      </c>
    </row>
    <row r="234" spans="1:61" x14ac:dyDescent="0.2">
      <c r="A234" s="20" t="s">
        <v>6332</v>
      </c>
      <c r="B234" s="20" t="e">
        <f>VLOOKUP(Table1[[#This Row],[Full Name]],payroll_active[],1,0)</f>
        <v>#N/A</v>
      </c>
      <c r="C234" s="20" t="str">
        <f>VLOOKUP(Table1[[#This Row],[Full Name]],Table36[],1,0)</f>
        <v>Christopher T Higgins</v>
      </c>
      <c r="D234" s="21">
        <v>42618.940821759257</v>
      </c>
      <c r="E234" s="20" t="s">
        <v>1195</v>
      </c>
      <c r="F234" s="20" t="s">
        <v>6329</v>
      </c>
      <c r="G234" s="20"/>
      <c r="H234" s="20"/>
      <c r="I234" s="20"/>
      <c r="J234" s="20"/>
      <c r="K234" s="20"/>
      <c r="L234" s="20"/>
      <c r="M234" s="20"/>
      <c r="N234" s="20"/>
      <c r="O234" s="20" t="s">
        <v>6289</v>
      </c>
      <c r="P234" s="20"/>
      <c r="Q234" s="20"/>
      <c r="R234" s="20"/>
      <c r="S234" s="20"/>
      <c r="T234" s="20"/>
      <c r="U234" s="20"/>
      <c r="V234" s="20" t="s">
        <v>6330</v>
      </c>
      <c r="W234" s="20" t="s">
        <v>6331</v>
      </c>
      <c r="X234" s="20"/>
      <c r="Y234" s="20"/>
      <c r="Z234" s="20"/>
      <c r="AA234" s="20"/>
      <c r="AB234" s="20"/>
      <c r="AC234" s="20"/>
      <c r="AD234" s="20"/>
      <c r="AE234" s="20"/>
      <c r="AF234" s="20"/>
      <c r="AG234" s="20"/>
      <c r="AH234" s="20"/>
      <c r="AI234" s="20"/>
      <c r="AJ234" s="20" t="s">
        <v>62</v>
      </c>
      <c r="AK234" s="20" t="s">
        <v>63</v>
      </c>
      <c r="AL234" s="20"/>
      <c r="AM234" s="20"/>
      <c r="AN234" s="20" t="s">
        <v>64</v>
      </c>
      <c r="AO234" s="20"/>
      <c r="AP234" s="20"/>
      <c r="AQ234" s="20"/>
      <c r="AR234" s="20"/>
      <c r="AS234" s="20"/>
      <c r="AT234" s="20"/>
      <c r="AU234" s="20"/>
      <c r="AV234" s="20"/>
      <c r="AW234" s="20"/>
      <c r="AX234" s="20"/>
      <c r="AY234" s="20"/>
      <c r="AZ234" s="20"/>
      <c r="BA234" s="20" t="s">
        <v>6333</v>
      </c>
      <c r="BB234" s="20" t="s">
        <v>6334</v>
      </c>
      <c r="BC234" s="20" t="s">
        <v>3621</v>
      </c>
      <c r="BD234" s="20"/>
      <c r="BE234" s="20" t="s">
        <v>69</v>
      </c>
      <c r="BF234" s="20"/>
      <c r="BG234" s="20"/>
      <c r="BH234" s="20" t="s">
        <v>6335</v>
      </c>
      <c r="BI234" s="20"/>
    </row>
    <row r="235" spans="1:61" x14ac:dyDescent="0.2">
      <c r="A235" t="s">
        <v>5094</v>
      </c>
      <c r="B235" t="str">
        <f>VLOOKUP(Table1[[#This Row],[Full Name]],payroll_active[],1,0)</f>
        <v>Christopher W Labarge</v>
      </c>
      <c r="C235" t="str">
        <f>VLOOKUP(Table1[[#This Row],[Full Name]],Table36[],1,0)</f>
        <v>Christopher W Labarge</v>
      </c>
      <c r="D235" s="1">
        <v>42618.942013888889</v>
      </c>
      <c r="E235" t="s">
        <v>1195</v>
      </c>
      <c r="F235" t="s">
        <v>5092</v>
      </c>
      <c r="M235" t="s">
        <v>5093</v>
      </c>
      <c r="N235" t="s">
        <v>693</v>
      </c>
      <c r="O235" t="s">
        <v>694</v>
      </c>
      <c r="P235" t="s">
        <v>407</v>
      </c>
      <c r="AJ235" t="s">
        <v>62</v>
      </c>
      <c r="AK235" t="s">
        <v>63</v>
      </c>
      <c r="AN235" t="s">
        <v>408</v>
      </c>
      <c r="AO235" t="s">
        <v>407</v>
      </c>
      <c r="BA235" t="s">
        <v>5095</v>
      </c>
      <c r="BB235" t="s">
        <v>5096</v>
      </c>
      <c r="BC235" t="s">
        <v>440</v>
      </c>
      <c r="BE235" t="s">
        <v>69</v>
      </c>
      <c r="BH235" t="s">
        <v>5097</v>
      </c>
    </row>
    <row r="236" spans="1:61" x14ac:dyDescent="0.2">
      <c r="A236" t="s">
        <v>1276</v>
      </c>
      <c r="B236" t="str">
        <f>VLOOKUP(Table1[[#This Row],[Full Name]],payroll_active[],1,0)</f>
        <v>Ciara M Mulligan</v>
      </c>
      <c r="C236" t="str">
        <f>VLOOKUP(Table1[[#This Row],[Full Name]],Table36[],1,0)</f>
        <v>Ciara M Mulligan</v>
      </c>
      <c r="D236" s="1">
        <v>43203.54515046296</v>
      </c>
      <c r="E236" t="s">
        <v>59</v>
      </c>
      <c r="F236" t="s">
        <v>1275</v>
      </c>
      <c r="N236" t="s">
        <v>546</v>
      </c>
      <c r="O236" t="s">
        <v>547</v>
      </c>
      <c r="P236" t="s">
        <v>526</v>
      </c>
      <c r="AJ236" t="s">
        <v>62</v>
      </c>
      <c r="AK236" t="s">
        <v>63</v>
      </c>
      <c r="AN236" t="s">
        <v>408</v>
      </c>
      <c r="AO236" t="s">
        <v>526</v>
      </c>
      <c r="BA236" t="s">
        <v>1277</v>
      </c>
      <c r="BB236" t="s">
        <v>419</v>
      </c>
      <c r="BC236" t="s">
        <v>551</v>
      </c>
      <c r="BE236" t="s">
        <v>69</v>
      </c>
      <c r="BH236" t="s">
        <v>1278</v>
      </c>
    </row>
    <row r="237" spans="1:61" x14ac:dyDescent="0.2">
      <c r="A237" s="20" t="s">
        <v>4834</v>
      </c>
      <c r="B237" s="20" t="e">
        <f>VLOOKUP(Table1[[#This Row],[Full Name]],payroll_active[],1,0)</f>
        <v>#N/A</v>
      </c>
      <c r="C237" s="20" t="str">
        <f>VLOOKUP(Table1[[#This Row],[Full Name]],Table36[],1,0)</f>
        <v>Cindy Torres</v>
      </c>
      <c r="D237" s="21">
        <v>42618.94226851852</v>
      </c>
      <c r="E237" s="20" t="s">
        <v>1195</v>
      </c>
      <c r="F237" s="20" t="s">
        <v>4833</v>
      </c>
      <c r="G237" s="20"/>
      <c r="H237" s="20"/>
      <c r="I237" s="20"/>
      <c r="J237" s="20"/>
      <c r="K237" s="20"/>
      <c r="L237" s="20"/>
      <c r="M237" s="20"/>
      <c r="N237" s="20" t="s">
        <v>1987</v>
      </c>
      <c r="O237" s="20" t="s">
        <v>1043</v>
      </c>
      <c r="P237" s="20" t="s">
        <v>526</v>
      </c>
      <c r="Q237" s="20"/>
      <c r="R237" s="20"/>
      <c r="S237" s="20"/>
      <c r="T237" s="20"/>
      <c r="U237" s="20"/>
      <c r="V237" s="20"/>
      <c r="W237" s="20"/>
      <c r="X237" s="20"/>
      <c r="Y237" s="20"/>
      <c r="Z237" s="20"/>
      <c r="AA237" s="20"/>
      <c r="AB237" s="20"/>
      <c r="AC237" s="20"/>
      <c r="AD237" s="20"/>
      <c r="AE237" s="20"/>
      <c r="AF237" s="20"/>
      <c r="AG237" s="20"/>
      <c r="AH237" s="20"/>
      <c r="AI237" s="20"/>
      <c r="AJ237" s="20" t="s">
        <v>62</v>
      </c>
      <c r="AK237" s="20" t="s">
        <v>63</v>
      </c>
      <c r="AL237" s="20"/>
      <c r="AM237" s="20"/>
      <c r="AN237" s="20" t="s">
        <v>64</v>
      </c>
      <c r="AO237" s="20" t="s">
        <v>526</v>
      </c>
      <c r="AP237" s="20"/>
      <c r="AQ237" s="20"/>
      <c r="AR237" s="20"/>
      <c r="AS237" s="20"/>
      <c r="AT237" s="20"/>
      <c r="AU237" s="20"/>
      <c r="AV237" s="20"/>
      <c r="AW237" s="20"/>
      <c r="AX237" s="20"/>
      <c r="AY237" s="20"/>
      <c r="AZ237" s="20"/>
      <c r="BA237" s="20" t="s">
        <v>4835</v>
      </c>
      <c r="BB237" s="20" t="s">
        <v>4836</v>
      </c>
      <c r="BC237" s="20" t="s">
        <v>2547</v>
      </c>
      <c r="BD237" s="20"/>
      <c r="BE237" s="20" t="s">
        <v>69</v>
      </c>
      <c r="BF237" s="20"/>
      <c r="BG237" s="20"/>
      <c r="BH237" s="20" t="s">
        <v>4837</v>
      </c>
      <c r="BI237" s="20"/>
    </row>
    <row r="238" spans="1:61" x14ac:dyDescent="0.2">
      <c r="A238" t="s">
        <v>7113</v>
      </c>
      <c r="B238" t="str">
        <f>VLOOKUP(Table1[[#This Row],[Full Name]],payroll_active[],1,0)</f>
        <v>Cirel Neumann</v>
      </c>
      <c r="C238" t="str">
        <f>VLOOKUP(Table1[[#This Row],[Full Name]],Table36[],1,0)</f>
        <v>Cirel Neumann</v>
      </c>
      <c r="D238" s="1">
        <v>42618.939965277779</v>
      </c>
      <c r="E238" t="s">
        <v>1195</v>
      </c>
      <c r="F238" t="s">
        <v>7111</v>
      </c>
      <c r="N238" t="s">
        <v>1368</v>
      </c>
      <c r="O238" t="s">
        <v>1369</v>
      </c>
      <c r="P238" t="s">
        <v>526</v>
      </c>
      <c r="V238" t="s">
        <v>7112</v>
      </c>
      <c r="AJ238" t="s">
        <v>62</v>
      </c>
      <c r="AK238" t="s">
        <v>63</v>
      </c>
      <c r="AN238" t="s">
        <v>408</v>
      </c>
      <c r="AO238" t="s">
        <v>526</v>
      </c>
      <c r="BA238" t="s">
        <v>7114</v>
      </c>
      <c r="BB238" t="s">
        <v>7115</v>
      </c>
      <c r="BC238" t="s">
        <v>426</v>
      </c>
      <c r="BE238" t="s">
        <v>69</v>
      </c>
      <c r="BH238" t="s">
        <v>7116</v>
      </c>
    </row>
    <row r="239" spans="1:61" x14ac:dyDescent="0.2">
      <c r="A239" s="20" t="s">
        <v>3262</v>
      </c>
      <c r="B239" s="20" t="e">
        <f>VLOOKUP(Table1[[#This Row],[Full Name]],payroll_active[],1,0)</f>
        <v>#N/A</v>
      </c>
      <c r="C239" s="20" t="str">
        <f>VLOOKUP(Table1[[#This Row],[Full Name]],Table36[],1,0)</f>
        <v>Claudia Carias Valenzuela</v>
      </c>
      <c r="D239" s="21">
        <v>42789.531678240739</v>
      </c>
      <c r="E239" s="20" t="s">
        <v>59</v>
      </c>
      <c r="F239" s="20" t="s">
        <v>3261</v>
      </c>
      <c r="G239" s="20"/>
      <c r="H239" s="20"/>
      <c r="I239" s="20"/>
      <c r="J239" s="20"/>
      <c r="K239" s="20"/>
      <c r="L239" s="20"/>
      <c r="M239" s="20"/>
      <c r="N239" s="20" t="s">
        <v>1285</v>
      </c>
      <c r="O239" s="20" t="s">
        <v>1043</v>
      </c>
      <c r="P239" s="20" t="s">
        <v>526</v>
      </c>
      <c r="Q239" s="20"/>
      <c r="R239" s="20"/>
      <c r="S239" s="20"/>
      <c r="T239" s="20"/>
      <c r="U239" s="20"/>
      <c r="V239" s="20"/>
      <c r="W239" s="20"/>
      <c r="X239" s="20"/>
      <c r="Y239" s="20"/>
      <c r="Z239" s="20"/>
      <c r="AA239" s="20"/>
      <c r="AB239" s="20"/>
      <c r="AC239" s="20"/>
      <c r="AD239" s="20"/>
      <c r="AE239" s="20"/>
      <c r="AF239" s="20"/>
      <c r="AG239" s="20"/>
      <c r="AH239" s="20"/>
      <c r="AI239" s="20"/>
      <c r="AJ239" s="20" t="s">
        <v>62</v>
      </c>
      <c r="AK239" s="20" t="s">
        <v>63</v>
      </c>
      <c r="AL239" s="20"/>
      <c r="AM239" s="20"/>
      <c r="AN239" s="20" t="s">
        <v>64</v>
      </c>
      <c r="AO239" s="20" t="s">
        <v>526</v>
      </c>
      <c r="AP239" s="20"/>
      <c r="AQ239" s="20"/>
      <c r="AR239" s="20"/>
      <c r="AS239" s="20"/>
      <c r="AT239" s="20"/>
      <c r="AU239" s="20"/>
      <c r="AV239" s="20"/>
      <c r="AW239" s="20"/>
      <c r="AX239" s="20"/>
      <c r="AY239" s="20"/>
      <c r="AZ239" s="20"/>
      <c r="BA239" s="20" t="s">
        <v>3263</v>
      </c>
      <c r="BB239" s="20" t="s">
        <v>3264</v>
      </c>
      <c r="BC239" s="20" t="s">
        <v>937</v>
      </c>
      <c r="BD239" s="20"/>
      <c r="BE239" s="20" t="s">
        <v>69</v>
      </c>
      <c r="BF239" s="20"/>
      <c r="BG239" s="20"/>
      <c r="BH239" s="20" t="s">
        <v>3265</v>
      </c>
      <c r="BI239" s="20"/>
    </row>
    <row r="240" spans="1:61" x14ac:dyDescent="0.2">
      <c r="A240" t="s">
        <v>8016</v>
      </c>
      <c r="B240" t="str">
        <f>VLOOKUP(Table1[[#This Row],[Full Name]],payroll_active[],1,0)</f>
        <v>Claudia Tantone</v>
      </c>
      <c r="C240" t="str">
        <f>VLOOKUP(Table1[[#This Row],[Full Name]],Table36[],1,0)</f>
        <v>Claudia Tantone</v>
      </c>
      <c r="D240" s="1">
        <v>42618.939050925917</v>
      </c>
      <c r="E240" t="s">
        <v>1195</v>
      </c>
      <c r="F240" t="s">
        <v>8014</v>
      </c>
      <c r="N240" t="s">
        <v>1311</v>
      </c>
      <c r="O240" t="s">
        <v>1312</v>
      </c>
      <c r="P240" t="s">
        <v>526</v>
      </c>
      <c r="V240" t="s">
        <v>8015</v>
      </c>
      <c r="AJ240" t="s">
        <v>62</v>
      </c>
      <c r="AK240" t="s">
        <v>63</v>
      </c>
      <c r="AN240" t="s">
        <v>408</v>
      </c>
      <c r="AO240" t="s">
        <v>526</v>
      </c>
      <c r="BA240" t="s">
        <v>3263</v>
      </c>
      <c r="BB240" t="s">
        <v>8017</v>
      </c>
      <c r="BC240" t="s">
        <v>426</v>
      </c>
      <c r="BE240" t="s">
        <v>69</v>
      </c>
      <c r="BH240" t="s">
        <v>8018</v>
      </c>
    </row>
    <row r="241" spans="1:61" x14ac:dyDescent="0.2">
      <c r="A241" s="20" t="s">
        <v>1474</v>
      </c>
      <c r="B241" s="20" t="e">
        <f>VLOOKUP(Table1[[#This Row],[Full Name]],payroll_active[],1,0)</f>
        <v>#N/A</v>
      </c>
      <c r="C241" s="20" t="str">
        <f>VLOOKUP(Table1[[#This Row],[Full Name]],Table36[],1,0)</f>
        <v>Clayton E Eichelberger</v>
      </c>
      <c r="D241" s="21">
        <v>43203.545115740737</v>
      </c>
      <c r="E241" s="20" t="s">
        <v>59</v>
      </c>
      <c r="F241" s="20" t="s">
        <v>1470</v>
      </c>
      <c r="G241" s="20"/>
      <c r="H241" s="20"/>
      <c r="I241" s="20"/>
      <c r="J241" s="20"/>
      <c r="K241" s="20"/>
      <c r="L241" s="20"/>
      <c r="M241" s="20"/>
      <c r="N241" s="20"/>
      <c r="O241" s="20" t="s">
        <v>1471</v>
      </c>
      <c r="P241" s="20"/>
      <c r="Q241" s="20"/>
      <c r="R241" s="20"/>
      <c r="S241" s="20"/>
      <c r="T241" s="20"/>
      <c r="U241" s="20"/>
      <c r="V241" s="20" t="s">
        <v>1472</v>
      </c>
      <c r="W241" s="20" t="s">
        <v>1473</v>
      </c>
      <c r="X241" s="20"/>
      <c r="Y241" s="20"/>
      <c r="Z241" s="20"/>
      <c r="AA241" s="20"/>
      <c r="AB241" s="20"/>
      <c r="AC241" s="20"/>
      <c r="AD241" s="20"/>
      <c r="AE241" s="20"/>
      <c r="AF241" s="20"/>
      <c r="AG241" s="20"/>
      <c r="AH241" s="20"/>
      <c r="AI241" s="20"/>
      <c r="AJ241" s="20" t="s">
        <v>62</v>
      </c>
      <c r="AK241" s="20" t="s">
        <v>63</v>
      </c>
      <c r="AL241" s="20"/>
      <c r="AM241" s="20"/>
      <c r="AN241" s="20" t="s">
        <v>64</v>
      </c>
      <c r="AO241" s="20"/>
      <c r="AP241" s="20"/>
      <c r="AQ241" s="20"/>
      <c r="AR241" s="20"/>
      <c r="AS241" s="20"/>
      <c r="AT241" s="20"/>
      <c r="AU241" s="20"/>
      <c r="AV241" s="20"/>
      <c r="AW241" s="20"/>
      <c r="AX241" s="20"/>
      <c r="AY241" s="20"/>
      <c r="AZ241" s="20"/>
      <c r="BA241" s="20" t="s">
        <v>1475</v>
      </c>
      <c r="BB241" s="20" t="s">
        <v>1476</v>
      </c>
      <c r="BC241" s="20" t="s">
        <v>1101</v>
      </c>
      <c r="BD241" s="20"/>
      <c r="BE241" s="20" t="s">
        <v>69</v>
      </c>
      <c r="BF241" s="20"/>
      <c r="BG241" s="20"/>
      <c r="BH241" s="20" t="s">
        <v>1477</v>
      </c>
      <c r="BI241" s="20"/>
    </row>
    <row r="242" spans="1:61" x14ac:dyDescent="0.2">
      <c r="A242" t="s">
        <v>954</v>
      </c>
      <c r="B242" t="str">
        <f>VLOOKUP(Table1[[#This Row],[Full Name]],payroll_active[],1,0)</f>
        <v>Cleveland A Stair</v>
      </c>
      <c r="C242" t="str">
        <f>VLOOKUP(Table1[[#This Row],[Full Name]],Table36[],1,0)</f>
        <v>Cleveland A Stair</v>
      </c>
      <c r="D242" s="1">
        <v>43495.488391203697</v>
      </c>
      <c r="E242" t="s">
        <v>59</v>
      </c>
      <c r="F242" t="s">
        <v>951</v>
      </c>
      <c r="N242" t="s">
        <v>952</v>
      </c>
      <c r="O242" t="s">
        <v>953</v>
      </c>
      <c r="P242" t="s">
        <v>526</v>
      </c>
      <c r="AJ242" t="s">
        <v>62</v>
      </c>
      <c r="AK242" t="s">
        <v>63</v>
      </c>
      <c r="AN242" t="s">
        <v>408</v>
      </c>
      <c r="BA242" t="s">
        <v>955</v>
      </c>
      <c r="BB242" t="s">
        <v>956</v>
      </c>
      <c r="BC242" t="s">
        <v>957</v>
      </c>
      <c r="BE242" t="s">
        <v>69</v>
      </c>
      <c r="BH242" t="s">
        <v>958</v>
      </c>
    </row>
    <row r="243" spans="1:61" x14ac:dyDescent="0.2">
      <c r="A243" t="s">
        <v>97</v>
      </c>
      <c r="B243" t="str">
        <f>VLOOKUP(Table1[[#This Row],[Full Name]],payroll_active[],1,0)</f>
        <v>Colin D Aguirre</v>
      </c>
      <c r="C243" t="str">
        <f>VLOOKUP(Table1[[#This Row],[Full Name]],Table36[],1,0)</f>
        <v>Colin D Aguirre</v>
      </c>
      <c r="D243" s="1">
        <v>43495.488518518519</v>
      </c>
      <c r="E243" t="s">
        <v>59</v>
      </c>
      <c r="F243" t="s">
        <v>95</v>
      </c>
      <c r="O243" t="s">
        <v>96</v>
      </c>
      <c r="AJ243" t="s">
        <v>62</v>
      </c>
      <c r="AK243" t="s">
        <v>63</v>
      </c>
      <c r="AN243" t="s">
        <v>64</v>
      </c>
      <c r="BA243" t="s">
        <v>98</v>
      </c>
      <c r="BB243" t="s">
        <v>99</v>
      </c>
      <c r="BC243" t="s">
        <v>100</v>
      </c>
      <c r="BE243" t="s">
        <v>69</v>
      </c>
      <c r="BH243" t="s">
        <v>101</v>
      </c>
    </row>
    <row r="244" spans="1:61" x14ac:dyDescent="0.2">
      <c r="A244" t="s">
        <v>5117</v>
      </c>
      <c r="B244" t="str">
        <f>VLOOKUP(Table1[[#This Row],[Full Name]],payroll_active[],1,0)</f>
        <v>Colleen M Glavin</v>
      </c>
      <c r="C244" t="str">
        <f>VLOOKUP(Table1[[#This Row],[Full Name]],Table36[],1,0)</f>
        <v>Colleen M Glavin</v>
      </c>
      <c r="D244" s="1">
        <v>42618.941990740743</v>
      </c>
      <c r="E244" t="s">
        <v>1195</v>
      </c>
      <c r="F244" t="s">
        <v>5116</v>
      </c>
      <c r="O244" t="s">
        <v>1401</v>
      </c>
      <c r="AJ244" t="s">
        <v>62</v>
      </c>
      <c r="AK244" t="s">
        <v>63</v>
      </c>
      <c r="AN244" t="s">
        <v>64</v>
      </c>
      <c r="BA244" t="s">
        <v>5118</v>
      </c>
      <c r="BB244" t="s">
        <v>5119</v>
      </c>
      <c r="BC244" t="s">
        <v>1139</v>
      </c>
      <c r="BE244" t="s">
        <v>69</v>
      </c>
      <c r="BH244" t="s">
        <v>5120</v>
      </c>
    </row>
    <row r="245" spans="1:61" x14ac:dyDescent="0.2">
      <c r="A245" t="s">
        <v>567</v>
      </c>
      <c r="B245" t="str">
        <f>VLOOKUP(Table1[[#This Row],[Full Name]],payroll_active[],1,0)</f>
        <v>Conner J Mertens</v>
      </c>
      <c r="C245" t="str">
        <f>VLOOKUP(Table1[[#This Row],[Full Name]],Table36[],1,0)</f>
        <v>Conner J Mertens</v>
      </c>
      <c r="D245" s="1">
        <v>43495.488449074073</v>
      </c>
      <c r="E245" t="s">
        <v>59</v>
      </c>
      <c r="F245" t="s">
        <v>566</v>
      </c>
      <c r="N245" t="s">
        <v>554</v>
      </c>
      <c r="O245" t="s">
        <v>555</v>
      </c>
      <c r="P245" t="s">
        <v>526</v>
      </c>
      <c r="AJ245" t="s">
        <v>62</v>
      </c>
      <c r="AK245" t="s">
        <v>63</v>
      </c>
      <c r="AN245" t="s">
        <v>408</v>
      </c>
      <c r="BA245" t="s">
        <v>568</v>
      </c>
      <c r="BB245" t="s">
        <v>569</v>
      </c>
      <c r="BC245" t="s">
        <v>521</v>
      </c>
      <c r="BE245" t="s">
        <v>69</v>
      </c>
      <c r="BH245" t="s">
        <v>570</v>
      </c>
    </row>
    <row r="246" spans="1:61" x14ac:dyDescent="0.2">
      <c r="A246" t="s">
        <v>3727</v>
      </c>
      <c r="B246" t="str">
        <f>VLOOKUP(Table1[[#This Row],[Full Name]],payroll_active[],1,0)</f>
        <v>Connor F Murphy</v>
      </c>
      <c r="C246" t="str">
        <f>VLOOKUP(Table1[[#This Row],[Full Name]],Table36[],1,0)</f>
        <v>Connor F Murphy</v>
      </c>
      <c r="D246" s="1">
        <v>42789.530914351853</v>
      </c>
      <c r="E246" t="s">
        <v>59</v>
      </c>
      <c r="F246" t="s">
        <v>3726</v>
      </c>
      <c r="O246" t="s">
        <v>3559</v>
      </c>
      <c r="AJ246" t="s">
        <v>62</v>
      </c>
      <c r="AK246" t="s">
        <v>63</v>
      </c>
      <c r="AN246" t="s">
        <v>64</v>
      </c>
      <c r="BA246" t="s">
        <v>3728</v>
      </c>
      <c r="BB246" t="s">
        <v>3729</v>
      </c>
      <c r="BC246" t="s">
        <v>1024</v>
      </c>
      <c r="BE246" t="s">
        <v>69</v>
      </c>
      <c r="BH246" t="s">
        <v>3730</v>
      </c>
    </row>
    <row r="247" spans="1:61" x14ac:dyDescent="0.2">
      <c r="A247" t="s">
        <v>2441</v>
      </c>
      <c r="B247" t="str">
        <f>VLOOKUP(Table1[[#This Row],[Full Name]],payroll_active[],1,0)</f>
        <v>Corey S Reisman</v>
      </c>
      <c r="C247" t="str">
        <f>VLOOKUP(Table1[[#This Row],[Full Name]],Table36[],1,0)</f>
        <v>Corey S Reisman</v>
      </c>
      <c r="D247" s="1">
        <v>42898.828622685192</v>
      </c>
      <c r="E247" t="s">
        <v>59</v>
      </c>
      <c r="F247" t="s">
        <v>2439</v>
      </c>
      <c r="M247" t="s">
        <v>2440</v>
      </c>
      <c r="O247" t="s">
        <v>284</v>
      </c>
      <c r="AJ247" t="s">
        <v>62</v>
      </c>
      <c r="AK247" t="s">
        <v>63</v>
      </c>
      <c r="AN247" t="s">
        <v>64</v>
      </c>
      <c r="BA247" t="s">
        <v>2442</v>
      </c>
      <c r="BB247" t="s">
        <v>2443</v>
      </c>
      <c r="BC247" t="s">
        <v>288</v>
      </c>
      <c r="BE247" t="s">
        <v>69</v>
      </c>
      <c r="BH247" t="s">
        <v>2444</v>
      </c>
    </row>
    <row r="248" spans="1:61" x14ac:dyDescent="0.2">
      <c r="A248" t="s">
        <v>5560</v>
      </c>
      <c r="B248" t="str">
        <f>VLOOKUP(Table1[[#This Row],[Full Name]],payroll_active[],1,0)</f>
        <v>Cortne A Johnson</v>
      </c>
      <c r="C248" t="str">
        <f>VLOOKUP(Table1[[#This Row],[Full Name]],Table36[],1,0)</f>
        <v>Cortne A Johnson</v>
      </c>
      <c r="D248" s="1">
        <v>42618.94153935185</v>
      </c>
      <c r="E248" t="s">
        <v>1195</v>
      </c>
      <c r="F248" t="s">
        <v>5558</v>
      </c>
      <c r="N248" t="s">
        <v>1013</v>
      </c>
      <c r="O248" t="s">
        <v>1014</v>
      </c>
      <c r="P248" t="s">
        <v>526</v>
      </c>
      <c r="V248" t="s">
        <v>5559</v>
      </c>
      <c r="AJ248" t="s">
        <v>62</v>
      </c>
      <c r="AK248" t="s">
        <v>63</v>
      </c>
      <c r="AN248" t="s">
        <v>408</v>
      </c>
      <c r="AO248" t="s">
        <v>526</v>
      </c>
      <c r="BA248" t="s">
        <v>5561</v>
      </c>
      <c r="BB248" t="s">
        <v>1321</v>
      </c>
      <c r="BC248" t="s">
        <v>5562</v>
      </c>
      <c r="BE248" t="s">
        <v>69</v>
      </c>
      <c r="BH248" t="s">
        <v>5563</v>
      </c>
    </row>
    <row r="249" spans="1:61" x14ac:dyDescent="0.2">
      <c r="A249" s="20" t="s">
        <v>5846</v>
      </c>
      <c r="B249" s="20" t="e">
        <f>VLOOKUP(Table1[[#This Row],[Full Name]],payroll_active[],1,0)</f>
        <v>#N/A</v>
      </c>
      <c r="C249" s="20" t="str">
        <f>VLOOKUP(Table1[[#This Row],[Full Name]],Table36[],1,0)</f>
        <v>Curtis M Eatman</v>
      </c>
      <c r="D249" s="21">
        <v>42618.941238425927</v>
      </c>
      <c r="E249" s="20" t="s">
        <v>1195</v>
      </c>
      <c r="F249" s="20" t="s">
        <v>5843</v>
      </c>
      <c r="G249" s="20"/>
      <c r="H249" s="20"/>
      <c r="I249" s="20"/>
      <c r="J249" s="20"/>
      <c r="K249" s="20"/>
      <c r="L249" s="20"/>
      <c r="M249" s="20" t="s">
        <v>5844</v>
      </c>
      <c r="N249" s="20"/>
      <c r="O249" s="20" t="s">
        <v>1054</v>
      </c>
      <c r="P249" s="20"/>
      <c r="Q249" s="20"/>
      <c r="R249" s="20"/>
      <c r="S249" s="20"/>
      <c r="T249" s="20"/>
      <c r="U249" s="20"/>
      <c r="V249" s="20" t="s">
        <v>5845</v>
      </c>
      <c r="W249" s="20"/>
      <c r="X249" s="20"/>
      <c r="Y249" s="20"/>
      <c r="Z249" s="20"/>
      <c r="AA249" s="20"/>
      <c r="AB249" s="20"/>
      <c r="AC249" s="20"/>
      <c r="AD249" s="20"/>
      <c r="AE249" s="20"/>
      <c r="AF249" s="20"/>
      <c r="AG249" s="20"/>
      <c r="AH249" s="20"/>
      <c r="AI249" s="20"/>
      <c r="AJ249" s="20" t="s">
        <v>62</v>
      </c>
      <c r="AK249" s="20" t="s">
        <v>63</v>
      </c>
      <c r="AL249" s="20"/>
      <c r="AM249" s="20"/>
      <c r="AN249" s="20" t="s">
        <v>64</v>
      </c>
      <c r="AO249" s="20"/>
      <c r="AP249" s="20"/>
      <c r="AQ249" s="20"/>
      <c r="AR249" s="20"/>
      <c r="AS249" s="20"/>
      <c r="AT249" s="20"/>
      <c r="AU249" s="20"/>
      <c r="AV249" s="20"/>
      <c r="AW249" s="20"/>
      <c r="AX249" s="20"/>
      <c r="AY249" s="20"/>
      <c r="AZ249" s="20"/>
      <c r="BA249" s="20" t="s">
        <v>5847</v>
      </c>
      <c r="BB249" s="20" t="s">
        <v>5848</v>
      </c>
      <c r="BC249" s="20" t="s">
        <v>1058</v>
      </c>
      <c r="BD249" s="20"/>
      <c r="BE249" s="20" t="s">
        <v>69</v>
      </c>
      <c r="BF249" s="20"/>
      <c r="BG249" s="20"/>
      <c r="BH249" s="20" t="s">
        <v>5849</v>
      </c>
      <c r="BI249" s="20"/>
    </row>
    <row r="250" spans="1:61" x14ac:dyDescent="0.2">
      <c r="A250" t="s">
        <v>7958</v>
      </c>
      <c r="B250" t="str">
        <f>VLOOKUP(Table1[[#This Row],[Full Name]],payroll_active[],1,0)</f>
        <v>Cynthia A Greenstein</v>
      </c>
      <c r="C250" t="str">
        <f>VLOOKUP(Table1[[#This Row],[Full Name]],Table36[],1,0)</f>
        <v>Cynthia A Greenstein</v>
      </c>
      <c r="D250" s="1">
        <v>42618.939074074071</v>
      </c>
      <c r="E250" t="s">
        <v>1195</v>
      </c>
      <c r="F250" t="s">
        <v>7957</v>
      </c>
      <c r="O250" t="s">
        <v>7924</v>
      </c>
      <c r="AJ250" t="s">
        <v>62</v>
      </c>
      <c r="AK250" t="s">
        <v>63</v>
      </c>
      <c r="AN250" t="s">
        <v>64</v>
      </c>
      <c r="BA250" t="s">
        <v>7959</v>
      </c>
      <c r="BB250" t="s">
        <v>7960</v>
      </c>
      <c r="BC250" t="s">
        <v>7961</v>
      </c>
      <c r="BE250" t="s">
        <v>69</v>
      </c>
      <c r="BH250" t="s">
        <v>7962</v>
      </c>
    </row>
    <row r="251" spans="1:61" x14ac:dyDescent="0.2">
      <c r="A251" t="s">
        <v>2385</v>
      </c>
      <c r="B251" t="str">
        <f>VLOOKUP(Table1[[#This Row],[Full Name]],payroll_active[],1,0)</f>
        <v>Daiquan D Frasier</v>
      </c>
      <c r="C251" t="str">
        <f>VLOOKUP(Table1[[#This Row],[Full Name]],Table36[],1,0)</f>
        <v>Daiquan D Frasier</v>
      </c>
      <c r="D251" s="1">
        <v>42990.605717592603</v>
      </c>
      <c r="E251" t="s">
        <v>59</v>
      </c>
      <c r="F251" t="s">
        <v>2384</v>
      </c>
      <c r="N251" t="s">
        <v>965</v>
      </c>
      <c r="O251" t="s">
        <v>966</v>
      </c>
      <c r="P251" t="s">
        <v>526</v>
      </c>
      <c r="AJ251" t="s">
        <v>62</v>
      </c>
      <c r="AK251" t="s">
        <v>63</v>
      </c>
      <c r="AN251" t="s">
        <v>408</v>
      </c>
      <c r="AO251" t="s">
        <v>526</v>
      </c>
      <c r="BA251" t="s">
        <v>2386</v>
      </c>
      <c r="BB251" t="s">
        <v>2387</v>
      </c>
      <c r="BC251" t="s">
        <v>2120</v>
      </c>
      <c r="BE251" t="s">
        <v>69</v>
      </c>
      <c r="BH251" t="s">
        <v>2388</v>
      </c>
    </row>
    <row r="252" spans="1:61" x14ac:dyDescent="0.2">
      <c r="A252" t="s">
        <v>761</v>
      </c>
      <c r="B252" t="str">
        <f>VLOOKUP(Table1[[#This Row],[Full Name]],payroll_active[],1,0)</f>
        <v>Damaris C Olivo</v>
      </c>
      <c r="C252" t="str">
        <f>VLOOKUP(Table1[[#This Row],[Full Name]],Table36[],1,0)</f>
        <v>Damaris C Olivo</v>
      </c>
      <c r="D252" s="1">
        <v>43495.488425925927</v>
      </c>
      <c r="E252" t="s">
        <v>59</v>
      </c>
      <c r="F252" t="s">
        <v>760</v>
      </c>
      <c r="N252" t="s">
        <v>754</v>
      </c>
      <c r="O252" t="s">
        <v>755</v>
      </c>
      <c r="P252" t="s">
        <v>526</v>
      </c>
      <c r="AJ252" t="s">
        <v>62</v>
      </c>
      <c r="AK252" t="s">
        <v>63</v>
      </c>
      <c r="AN252" t="s">
        <v>408</v>
      </c>
      <c r="BA252" t="s">
        <v>762</v>
      </c>
      <c r="BB252" t="s">
        <v>763</v>
      </c>
      <c r="BC252" t="s">
        <v>624</v>
      </c>
      <c r="BE252" t="s">
        <v>69</v>
      </c>
      <c r="BH252" t="s">
        <v>764</v>
      </c>
    </row>
    <row r="253" spans="1:61" x14ac:dyDescent="0.2">
      <c r="A253" s="20" t="s">
        <v>3166</v>
      </c>
      <c r="B253" s="20" t="e">
        <f>VLOOKUP(Table1[[#This Row],[Full Name]],payroll_active[],1,0)</f>
        <v>#N/A</v>
      </c>
      <c r="C253" s="20" t="str">
        <f>VLOOKUP(Table1[[#This Row],[Full Name]],Table36[],1,0)</f>
        <v>Damaris Mone</v>
      </c>
      <c r="D253" s="21">
        <v>42789.531701388893</v>
      </c>
      <c r="E253" s="20" t="s">
        <v>59</v>
      </c>
      <c r="F253" s="20" t="s">
        <v>3165</v>
      </c>
      <c r="G253" s="20"/>
      <c r="H253" s="20"/>
      <c r="I253" s="20"/>
      <c r="J253" s="20"/>
      <c r="K253" s="20"/>
      <c r="L253" s="20"/>
      <c r="M253" s="20"/>
      <c r="N253" s="20" t="s">
        <v>2046</v>
      </c>
      <c r="O253" s="20" t="s">
        <v>1043</v>
      </c>
      <c r="P253" s="20" t="s">
        <v>526</v>
      </c>
      <c r="Q253" s="20"/>
      <c r="R253" s="20"/>
      <c r="S253" s="20"/>
      <c r="T253" s="20"/>
      <c r="U253" s="20"/>
      <c r="V253" s="20"/>
      <c r="W253" s="20"/>
      <c r="X253" s="20"/>
      <c r="Y253" s="20"/>
      <c r="Z253" s="20"/>
      <c r="AA253" s="20"/>
      <c r="AB253" s="20"/>
      <c r="AC253" s="20"/>
      <c r="AD253" s="20"/>
      <c r="AE253" s="20"/>
      <c r="AF253" s="20"/>
      <c r="AG253" s="20"/>
      <c r="AH253" s="20"/>
      <c r="AI253" s="20"/>
      <c r="AJ253" s="20" t="s">
        <v>62</v>
      </c>
      <c r="AK253" s="20" t="s">
        <v>63</v>
      </c>
      <c r="AL253" s="20"/>
      <c r="AM253" s="20"/>
      <c r="AN253" s="20" t="s">
        <v>64</v>
      </c>
      <c r="AO253" s="20" t="s">
        <v>526</v>
      </c>
      <c r="AP253" s="20"/>
      <c r="AQ253" s="20"/>
      <c r="AR253" s="20"/>
      <c r="AS253" s="20"/>
      <c r="AT253" s="20"/>
      <c r="AU253" s="20"/>
      <c r="AV253" s="20"/>
      <c r="AW253" s="20"/>
      <c r="AX253" s="20"/>
      <c r="AY253" s="20"/>
      <c r="AZ253" s="20"/>
      <c r="BA253" s="20" t="s">
        <v>3167</v>
      </c>
      <c r="BB253" s="20" t="s">
        <v>3168</v>
      </c>
      <c r="BC253" s="20" t="s">
        <v>3169</v>
      </c>
      <c r="BD253" s="20"/>
      <c r="BE253" s="20" t="s">
        <v>69</v>
      </c>
      <c r="BF253" s="20"/>
      <c r="BG253" s="20"/>
      <c r="BH253" s="20" t="s">
        <v>3170</v>
      </c>
      <c r="BI253" s="20"/>
    </row>
    <row r="254" spans="1:61" x14ac:dyDescent="0.2">
      <c r="A254" t="s">
        <v>7101</v>
      </c>
      <c r="B254" t="str">
        <f>VLOOKUP(Table1[[#This Row],[Full Name]],payroll_active[],1,0)</f>
        <v>Damita C Karlquist</v>
      </c>
      <c r="C254" t="str">
        <f>VLOOKUP(Table1[[#This Row],[Full Name]],Table36[],1,0)</f>
        <v>Damita C Karlquist</v>
      </c>
      <c r="D254" s="1">
        <v>42618.939976851849</v>
      </c>
      <c r="E254" t="s">
        <v>1195</v>
      </c>
      <c r="F254" t="s">
        <v>7100</v>
      </c>
      <c r="O254" t="s">
        <v>3787</v>
      </c>
      <c r="AJ254" t="s">
        <v>62</v>
      </c>
      <c r="AK254" t="s">
        <v>63</v>
      </c>
      <c r="AN254" t="s">
        <v>64</v>
      </c>
      <c r="BA254" t="s">
        <v>7102</v>
      </c>
      <c r="BB254" t="s">
        <v>7103</v>
      </c>
      <c r="BC254" t="s">
        <v>7104</v>
      </c>
      <c r="BE254" t="s">
        <v>69</v>
      </c>
      <c r="BH254" t="s">
        <v>7105</v>
      </c>
    </row>
    <row r="255" spans="1:61" x14ac:dyDescent="0.2">
      <c r="A255" t="s">
        <v>1204</v>
      </c>
      <c r="B255" t="str">
        <f>VLOOKUP(Table1[[#This Row],[Full Name]],payroll_active[],1,0)</f>
        <v>Daniel A Guerrero</v>
      </c>
      <c r="C255" t="str">
        <f>VLOOKUP(Table1[[#This Row],[Full Name]],Table36[],1,0)</f>
        <v>Daniel A Guerrero</v>
      </c>
      <c r="D255" s="1">
        <v>43221.689722222232</v>
      </c>
      <c r="E255" t="s">
        <v>59</v>
      </c>
      <c r="F255" t="s">
        <v>1202</v>
      </c>
      <c r="M255" t="s">
        <v>1203</v>
      </c>
      <c r="N255" t="s">
        <v>671</v>
      </c>
      <c r="O255" t="s">
        <v>672</v>
      </c>
      <c r="P255" t="s">
        <v>526</v>
      </c>
      <c r="AJ255" t="s">
        <v>62</v>
      </c>
      <c r="AK255" t="s">
        <v>63</v>
      </c>
      <c r="AN255" t="s">
        <v>408</v>
      </c>
      <c r="BA255" t="s">
        <v>1205</v>
      </c>
      <c r="BB255" t="s">
        <v>1206</v>
      </c>
      <c r="BC255" t="s">
        <v>1207</v>
      </c>
      <c r="BE255" t="s">
        <v>69</v>
      </c>
      <c r="BH255" t="s">
        <v>1208</v>
      </c>
    </row>
    <row r="256" spans="1:61" x14ac:dyDescent="0.2">
      <c r="A256" t="s">
        <v>2089</v>
      </c>
      <c r="B256" t="str">
        <f>VLOOKUP(Table1[[#This Row],[Full Name]],payroll_active[],1,0)</f>
        <v>Daniel B Cohen</v>
      </c>
      <c r="C256" t="str">
        <f>VLOOKUP(Table1[[#This Row],[Full Name]],Table36[],1,0)</f>
        <v>Daniel B Cohen</v>
      </c>
      <c r="D256" s="1">
        <v>43119.618194444447</v>
      </c>
      <c r="E256" t="s">
        <v>59</v>
      </c>
      <c r="F256" t="s">
        <v>2088</v>
      </c>
      <c r="N256" t="s">
        <v>926</v>
      </c>
      <c r="O256" t="s">
        <v>927</v>
      </c>
      <c r="P256" t="s">
        <v>526</v>
      </c>
      <c r="AJ256" t="s">
        <v>62</v>
      </c>
      <c r="AK256" t="s">
        <v>63</v>
      </c>
      <c r="AN256" t="s">
        <v>408</v>
      </c>
      <c r="AO256" t="s">
        <v>526</v>
      </c>
      <c r="BA256" t="s">
        <v>2090</v>
      </c>
      <c r="BB256" t="s">
        <v>1199</v>
      </c>
      <c r="BC256" t="s">
        <v>456</v>
      </c>
      <c r="BE256" t="s">
        <v>69</v>
      </c>
      <c r="BH256" t="s">
        <v>2091</v>
      </c>
    </row>
    <row r="257" spans="1:61" x14ac:dyDescent="0.2">
      <c r="A257" t="s">
        <v>5416</v>
      </c>
      <c r="B257" t="str">
        <f>VLOOKUP(Table1[[#This Row],[Full Name]],payroll_active[],1,0)</f>
        <v>Daniel D Goodrich</v>
      </c>
      <c r="C257" t="str">
        <f>VLOOKUP(Table1[[#This Row],[Full Name]],Table36[],1,0)</f>
        <v>Daniel D Goodrich</v>
      </c>
      <c r="D257" s="1">
        <v>42618.941666666673</v>
      </c>
      <c r="E257" t="s">
        <v>1195</v>
      </c>
      <c r="F257" t="s">
        <v>5415</v>
      </c>
      <c r="N257" t="s">
        <v>2543</v>
      </c>
      <c r="O257" t="s">
        <v>3207</v>
      </c>
      <c r="P257" t="s">
        <v>526</v>
      </c>
      <c r="AJ257" t="s">
        <v>62</v>
      </c>
      <c r="AK257" t="s">
        <v>63</v>
      </c>
      <c r="AN257" t="s">
        <v>408</v>
      </c>
      <c r="AO257" t="s">
        <v>526</v>
      </c>
      <c r="BA257" t="s">
        <v>5417</v>
      </c>
      <c r="BB257" t="s">
        <v>5418</v>
      </c>
      <c r="BC257" t="s">
        <v>434</v>
      </c>
      <c r="BE257" t="s">
        <v>69</v>
      </c>
      <c r="BH257" t="s">
        <v>5419</v>
      </c>
    </row>
    <row r="258" spans="1:61" x14ac:dyDescent="0.2">
      <c r="A258" t="s">
        <v>7020</v>
      </c>
      <c r="B258" t="str">
        <f>VLOOKUP(Table1[[#This Row],[Full Name]],payroll_active[],1,0)</f>
        <v>Daniel E Macentee</v>
      </c>
      <c r="C258" t="str">
        <f>VLOOKUP(Table1[[#This Row],[Full Name]],Table36[],1,0)</f>
        <v>Daniel E Macentee</v>
      </c>
      <c r="D258" s="1">
        <v>42618.940057870372</v>
      </c>
      <c r="E258" t="s">
        <v>1195</v>
      </c>
      <c r="F258" t="s">
        <v>7018</v>
      </c>
      <c r="N258" t="s">
        <v>2935</v>
      </c>
      <c r="O258" t="s">
        <v>2936</v>
      </c>
      <c r="P258" t="s">
        <v>407</v>
      </c>
      <c r="V258" t="s">
        <v>7019</v>
      </c>
      <c r="AJ258" t="s">
        <v>62</v>
      </c>
      <c r="AK258" t="s">
        <v>63</v>
      </c>
      <c r="AN258" t="s">
        <v>408</v>
      </c>
      <c r="AO258" t="s">
        <v>407</v>
      </c>
      <c r="BA258" t="s">
        <v>7021</v>
      </c>
      <c r="BB258" t="s">
        <v>7022</v>
      </c>
      <c r="BC258" t="s">
        <v>7023</v>
      </c>
      <c r="BE258" t="s">
        <v>69</v>
      </c>
      <c r="BH258" t="s">
        <v>7024</v>
      </c>
    </row>
    <row r="259" spans="1:61" x14ac:dyDescent="0.2">
      <c r="A259" t="s">
        <v>5565</v>
      </c>
      <c r="B259" t="str">
        <f>VLOOKUP(Table1[[#This Row],[Full Name]],payroll_active[],1,0)</f>
        <v>Daniel F Casale</v>
      </c>
      <c r="C259" t="str">
        <f>VLOOKUP(Table1[[#This Row],[Full Name]],Table36[],1,0)</f>
        <v>Daniel F Casale</v>
      </c>
      <c r="D259" s="1">
        <v>42618.941527777781</v>
      </c>
      <c r="E259" t="s">
        <v>1195</v>
      </c>
      <c r="F259" t="s">
        <v>5564</v>
      </c>
      <c r="N259" t="s">
        <v>1840</v>
      </c>
      <c r="O259" t="s">
        <v>1841</v>
      </c>
      <c r="P259" t="s">
        <v>407</v>
      </c>
      <c r="AJ259" t="s">
        <v>62</v>
      </c>
      <c r="AK259" t="s">
        <v>63</v>
      </c>
      <c r="AN259" t="s">
        <v>408</v>
      </c>
      <c r="AO259" t="s">
        <v>407</v>
      </c>
      <c r="BA259" t="s">
        <v>1353</v>
      </c>
      <c r="BB259" t="s">
        <v>5566</v>
      </c>
      <c r="BC259" t="s">
        <v>456</v>
      </c>
      <c r="BE259" t="s">
        <v>69</v>
      </c>
      <c r="BH259" t="s">
        <v>5567</v>
      </c>
    </row>
    <row r="260" spans="1:61" x14ac:dyDescent="0.2">
      <c r="A260" t="s">
        <v>7308</v>
      </c>
      <c r="B260" t="str">
        <f>VLOOKUP(Table1[[#This Row],[Full Name]],payroll_active[],1,0)</f>
        <v>Daniel G Ruggles</v>
      </c>
      <c r="C260" t="str">
        <f>VLOOKUP(Table1[[#This Row],[Full Name]],Table36[],1,0)</f>
        <v>Daniel G Ruggles</v>
      </c>
      <c r="D260" s="1">
        <v>42618.939837962957</v>
      </c>
      <c r="E260" t="s">
        <v>1195</v>
      </c>
      <c r="F260" t="s">
        <v>7307</v>
      </c>
      <c r="O260" t="s">
        <v>3476</v>
      </c>
      <c r="AJ260" t="s">
        <v>62</v>
      </c>
      <c r="AK260" t="s">
        <v>63</v>
      </c>
      <c r="AN260" t="s">
        <v>64</v>
      </c>
      <c r="BA260" t="s">
        <v>7309</v>
      </c>
      <c r="BB260" t="s">
        <v>7310</v>
      </c>
      <c r="BC260" t="s">
        <v>7311</v>
      </c>
      <c r="BE260" t="s">
        <v>69</v>
      </c>
      <c r="BH260" t="s">
        <v>7312</v>
      </c>
    </row>
    <row r="261" spans="1:61" x14ac:dyDescent="0.2">
      <c r="A261" t="s">
        <v>2539</v>
      </c>
      <c r="B261" t="str">
        <f>VLOOKUP(Table1[[#This Row],[Full Name]],payroll_active[],1,0)</f>
        <v>Daniel J Cavanagh</v>
      </c>
      <c r="C261" t="str">
        <f>VLOOKUP(Table1[[#This Row],[Full Name]],Table36[],1,0)</f>
        <v>Daniel J Cavanagh</v>
      </c>
      <c r="D261" s="1">
        <v>42895.599409722221</v>
      </c>
      <c r="E261" t="s">
        <v>59</v>
      </c>
      <c r="F261" t="s">
        <v>2538</v>
      </c>
      <c r="N261" t="s">
        <v>1994</v>
      </c>
      <c r="O261" t="s">
        <v>353</v>
      </c>
      <c r="P261" t="s">
        <v>526</v>
      </c>
      <c r="AJ261" t="s">
        <v>62</v>
      </c>
      <c r="AK261" t="s">
        <v>63</v>
      </c>
      <c r="AN261" t="s">
        <v>64</v>
      </c>
      <c r="AO261" t="s">
        <v>526</v>
      </c>
      <c r="BA261" t="s">
        <v>2068</v>
      </c>
      <c r="BB261" t="s">
        <v>2540</v>
      </c>
      <c r="BC261" t="s">
        <v>521</v>
      </c>
      <c r="BE261" t="s">
        <v>69</v>
      </c>
      <c r="BH261" t="s">
        <v>2541</v>
      </c>
    </row>
    <row r="262" spans="1:61" x14ac:dyDescent="0.2">
      <c r="A262" t="s">
        <v>8362</v>
      </c>
      <c r="B262" t="str">
        <f>VLOOKUP(Table1[[#This Row],[Full Name]],payroll_active[],1,0)</f>
        <v>Daniel J Fogarty</v>
      </c>
      <c r="C262" t="str">
        <f>VLOOKUP(Table1[[#This Row],[Full Name]],Table36[],1,0)</f>
        <v>Daniel J Fogarty</v>
      </c>
      <c r="D262" s="1">
        <v>42618.938900462963</v>
      </c>
      <c r="E262" t="s">
        <v>1195</v>
      </c>
      <c r="F262" t="s">
        <v>8361</v>
      </c>
      <c r="O262" t="s">
        <v>84</v>
      </c>
      <c r="AJ262" t="s">
        <v>62</v>
      </c>
      <c r="AK262" t="s">
        <v>63</v>
      </c>
      <c r="AN262" t="s">
        <v>64</v>
      </c>
      <c r="BA262" t="s">
        <v>2068</v>
      </c>
      <c r="BB262" t="s">
        <v>5369</v>
      </c>
      <c r="BC262" t="s">
        <v>8326</v>
      </c>
      <c r="BE262" t="s">
        <v>69</v>
      </c>
      <c r="BH262" t="s">
        <v>8363</v>
      </c>
    </row>
    <row r="263" spans="1:61" x14ac:dyDescent="0.2">
      <c r="A263" t="s">
        <v>2067</v>
      </c>
      <c r="B263" t="str">
        <f>VLOOKUP(Table1[[#This Row],[Full Name]],payroll_active[],1,0)</f>
        <v>Daniel J Grippo</v>
      </c>
      <c r="C263" t="str">
        <f>VLOOKUP(Table1[[#This Row],[Full Name]],Table36[],1,0)</f>
        <v>Daniel J Grippo</v>
      </c>
      <c r="D263" s="1">
        <v>43119.618206018517</v>
      </c>
      <c r="E263" t="s">
        <v>59</v>
      </c>
      <c r="F263" t="s">
        <v>2066</v>
      </c>
      <c r="N263" t="s">
        <v>911</v>
      </c>
      <c r="O263" t="s">
        <v>912</v>
      </c>
      <c r="P263" t="s">
        <v>526</v>
      </c>
      <c r="AJ263" t="s">
        <v>62</v>
      </c>
      <c r="AK263" t="s">
        <v>63</v>
      </c>
      <c r="AN263" t="s">
        <v>408</v>
      </c>
      <c r="AO263" t="s">
        <v>526</v>
      </c>
      <c r="BA263" t="s">
        <v>2068</v>
      </c>
      <c r="BB263" t="s">
        <v>2069</v>
      </c>
      <c r="BC263" t="s">
        <v>2070</v>
      </c>
      <c r="BE263" t="s">
        <v>69</v>
      </c>
      <c r="BH263" t="s">
        <v>2071</v>
      </c>
    </row>
    <row r="264" spans="1:61" x14ac:dyDescent="0.2">
      <c r="A264" t="s">
        <v>7800</v>
      </c>
      <c r="B264" t="str">
        <f>VLOOKUP(Table1[[#This Row],[Full Name]],payroll_active[],1,0)</f>
        <v>Daniel J Hennessy</v>
      </c>
      <c r="C264" t="str">
        <f>VLOOKUP(Table1[[#This Row],[Full Name]],Table36[],1,0)</f>
        <v>Daniel J Hennessy</v>
      </c>
      <c r="D264" s="1">
        <v>42618.939143518517</v>
      </c>
      <c r="E264" t="s">
        <v>1195</v>
      </c>
      <c r="F264" t="s">
        <v>7799</v>
      </c>
      <c r="O264" t="s">
        <v>3834</v>
      </c>
      <c r="AJ264" t="s">
        <v>62</v>
      </c>
      <c r="AK264" t="s">
        <v>63</v>
      </c>
      <c r="AN264" t="s">
        <v>64</v>
      </c>
      <c r="BA264" t="s">
        <v>2068</v>
      </c>
      <c r="BB264" t="s">
        <v>7801</v>
      </c>
      <c r="BC264" t="s">
        <v>7792</v>
      </c>
      <c r="BE264" t="s">
        <v>69</v>
      </c>
      <c r="BH264" t="s">
        <v>7802</v>
      </c>
    </row>
    <row r="265" spans="1:61" x14ac:dyDescent="0.2">
      <c r="A265" t="s">
        <v>7734</v>
      </c>
      <c r="B265" t="str">
        <f>VLOOKUP(Table1[[#This Row],[Full Name]],payroll_active[],1,0)</f>
        <v>Daniel L Pagano</v>
      </c>
      <c r="C265" t="str">
        <f>VLOOKUP(Table1[[#This Row],[Full Name]],Table36[],1,0)</f>
        <v>Daniel L Pagano</v>
      </c>
      <c r="D265" s="1">
        <v>42618.939189814817</v>
      </c>
      <c r="E265" t="s">
        <v>1195</v>
      </c>
      <c r="F265" t="s">
        <v>7733</v>
      </c>
      <c r="N265" t="s">
        <v>2584</v>
      </c>
      <c r="O265" t="s">
        <v>353</v>
      </c>
      <c r="P265" t="s">
        <v>526</v>
      </c>
      <c r="AJ265" t="s">
        <v>62</v>
      </c>
      <c r="AK265" t="s">
        <v>63</v>
      </c>
      <c r="AN265" t="s">
        <v>64</v>
      </c>
      <c r="AO265" t="s">
        <v>526</v>
      </c>
      <c r="BA265" t="s">
        <v>7735</v>
      </c>
      <c r="BB265" t="s">
        <v>7736</v>
      </c>
      <c r="BC265" t="s">
        <v>375</v>
      </c>
      <c r="BE265" t="s">
        <v>69</v>
      </c>
      <c r="BH265" t="s">
        <v>7737</v>
      </c>
    </row>
    <row r="266" spans="1:61" x14ac:dyDescent="0.2">
      <c r="A266" s="20" t="s">
        <v>6315</v>
      </c>
      <c r="B266" s="20" t="e">
        <f>VLOOKUP(Table1[[#This Row],[Full Name]],payroll_active[],1,0)</f>
        <v>#N/A</v>
      </c>
      <c r="C266" s="20" t="str">
        <f>VLOOKUP(Table1[[#This Row],[Full Name]],Table36[],1,0)</f>
        <v>Daniel M Leinung</v>
      </c>
      <c r="D266" s="21">
        <v>42618.940821759257</v>
      </c>
      <c r="E266" s="20" t="s">
        <v>1195</v>
      </c>
      <c r="F266" s="20" t="s">
        <v>6311</v>
      </c>
      <c r="G266" s="20"/>
      <c r="H266" s="20"/>
      <c r="I266" s="20"/>
      <c r="J266" s="20"/>
      <c r="K266" s="20"/>
      <c r="L266" s="20"/>
      <c r="M266" s="20"/>
      <c r="N266" s="20"/>
      <c r="O266" s="20" t="s">
        <v>6312</v>
      </c>
      <c r="P266" s="20"/>
      <c r="Q266" s="20"/>
      <c r="R266" s="20"/>
      <c r="S266" s="20"/>
      <c r="T266" s="20"/>
      <c r="U266" s="20"/>
      <c r="V266" s="20" t="s">
        <v>6313</v>
      </c>
      <c r="W266" s="20" t="s">
        <v>6314</v>
      </c>
      <c r="X266" s="20"/>
      <c r="Y266" s="20"/>
      <c r="Z266" s="20"/>
      <c r="AA266" s="20"/>
      <c r="AB266" s="20"/>
      <c r="AC266" s="20"/>
      <c r="AD266" s="20"/>
      <c r="AE266" s="20"/>
      <c r="AF266" s="20"/>
      <c r="AG266" s="20"/>
      <c r="AH266" s="20"/>
      <c r="AI266" s="20"/>
      <c r="AJ266" s="20" t="s">
        <v>62</v>
      </c>
      <c r="AK266" s="20" t="s">
        <v>63</v>
      </c>
      <c r="AL266" s="20"/>
      <c r="AM266" s="20"/>
      <c r="AN266" s="20" t="s">
        <v>64</v>
      </c>
      <c r="AO266" s="20"/>
      <c r="AP266" s="20"/>
      <c r="AQ266" s="20"/>
      <c r="AR266" s="20"/>
      <c r="AS266" s="20"/>
      <c r="AT266" s="20"/>
      <c r="AU266" s="20"/>
      <c r="AV266" s="20"/>
      <c r="AW266" s="20"/>
      <c r="AX266" s="20"/>
      <c r="AY266" s="20"/>
      <c r="AZ266" s="20"/>
      <c r="BA266" s="20" t="s">
        <v>6316</v>
      </c>
      <c r="BB266" s="20" t="s">
        <v>6317</v>
      </c>
      <c r="BC266" s="20" t="s">
        <v>1139</v>
      </c>
      <c r="BD266" s="20"/>
      <c r="BE266" s="20" t="s">
        <v>69</v>
      </c>
      <c r="BF266" s="20"/>
      <c r="BG266" s="20"/>
      <c r="BH266" s="20" t="s">
        <v>6318</v>
      </c>
      <c r="BI266" s="20"/>
    </row>
    <row r="267" spans="1:61" x14ac:dyDescent="0.2">
      <c r="A267" t="s">
        <v>4283</v>
      </c>
      <c r="B267" t="str">
        <f>VLOOKUP(Table1[[#This Row],[Full Name]],payroll_active[],1,0)</f>
        <v>Daniel P Toomey</v>
      </c>
      <c r="C267" t="str">
        <f>VLOOKUP(Table1[[#This Row],[Full Name]],Table36[],1,0)</f>
        <v>Daniel P Toomey</v>
      </c>
      <c r="D267" s="1">
        <v>42618.942881944437</v>
      </c>
      <c r="E267" t="s">
        <v>1195</v>
      </c>
      <c r="F267" t="s">
        <v>4282</v>
      </c>
      <c r="N267" t="s">
        <v>1243</v>
      </c>
      <c r="O267" t="s">
        <v>353</v>
      </c>
      <c r="P267" t="s">
        <v>407</v>
      </c>
      <c r="AJ267" t="s">
        <v>62</v>
      </c>
      <c r="AK267" t="s">
        <v>63</v>
      </c>
      <c r="AN267" t="s">
        <v>64</v>
      </c>
      <c r="AO267" t="s">
        <v>407</v>
      </c>
      <c r="BA267" t="s">
        <v>4284</v>
      </c>
      <c r="BB267" t="s">
        <v>4285</v>
      </c>
      <c r="BC267" t="s">
        <v>4286</v>
      </c>
      <c r="BE267" t="s">
        <v>69</v>
      </c>
      <c r="BH267" t="s">
        <v>4287</v>
      </c>
    </row>
    <row r="268" spans="1:61" x14ac:dyDescent="0.2">
      <c r="A268" t="s">
        <v>4661</v>
      </c>
      <c r="B268" t="str">
        <f>VLOOKUP(Table1[[#This Row],[Full Name]],payroll_active[],1,0)</f>
        <v>Daniel R Aikin</v>
      </c>
      <c r="C268" t="str">
        <f>VLOOKUP(Table1[[#This Row],[Full Name]],Table36[],1,0)</f>
        <v>Daniel R Aikin</v>
      </c>
      <c r="D268" s="1">
        <v>42618.942465277767</v>
      </c>
      <c r="E268" t="s">
        <v>1195</v>
      </c>
      <c r="F268" t="s">
        <v>4660</v>
      </c>
      <c r="N268" t="s">
        <v>663</v>
      </c>
      <c r="O268" t="s">
        <v>664</v>
      </c>
      <c r="P268" t="s">
        <v>526</v>
      </c>
      <c r="AJ268" t="s">
        <v>62</v>
      </c>
      <c r="AK268" t="s">
        <v>63</v>
      </c>
      <c r="AN268" t="s">
        <v>408</v>
      </c>
      <c r="AO268" t="s">
        <v>526</v>
      </c>
      <c r="BA268" t="s">
        <v>4662</v>
      </c>
      <c r="BB268" t="s">
        <v>4663</v>
      </c>
      <c r="BC268" t="s">
        <v>4664</v>
      </c>
      <c r="BE268" t="s">
        <v>69</v>
      </c>
      <c r="BH268" t="s">
        <v>4665</v>
      </c>
    </row>
    <row r="269" spans="1:61" x14ac:dyDescent="0.2">
      <c r="A269" s="20" t="s">
        <v>6303</v>
      </c>
      <c r="B269" s="20" t="e">
        <f>VLOOKUP(Table1[[#This Row],[Full Name]],payroll_active[],1,0)</f>
        <v>#N/A</v>
      </c>
      <c r="C269" s="20" t="str">
        <f>VLOOKUP(Table1[[#This Row],[Full Name]],Table36[],1,0)</f>
        <v>Daniel R Ranellone</v>
      </c>
      <c r="D269" s="21">
        <v>42618.940833333327</v>
      </c>
      <c r="E269" s="20" t="s">
        <v>1195</v>
      </c>
      <c r="F269" s="20" t="s">
        <v>6299</v>
      </c>
      <c r="G269" s="20"/>
      <c r="H269" s="20"/>
      <c r="I269" s="20"/>
      <c r="J269" s="20"/>
      <c r="K269" s="20"/>
      <c r="L269" s="20"/>
      <c r="M269" s="20"/>
      <c r="N269" s="20"/>
      <c r="O269" s="20" t="s">
        <v>6300</v>
      </c>
      <c r="P269" s="20"/>
      <c r="Q269" s="20"/>
      <c r="R269" s="20"/>
      <c r="S269" s="20"/>
      <c r="T269" s="20"/>
      <c r="U269" s="20"/>
      <c r="V269" s="20" t="s">
        <v>6301</v>
      </c>
      <c r="W269" s="20" t="s">
        <v>6302</v>
      </c>
      <c r="X269" s="20"/>
      <c r="Y269" s="20"/>
      <c r="Z269" s="20"/>
      <c r="AA269" s="20"/>
      <c r="AB269" s="20"/>
      <c r="AC269" s="20"/>
      <c r="AD269" s="20"/>
      <c r="AE269" s="20"/>
      <c r="AF269" s="20"/>
      <c r="AG269" s="20"/>
      <c r="AH269" s="20"/>
      <c r="AI269" s="20"/>
      <c r="AJ269" s="20" t="s">
        <v>62</v>
      </c>
      <c r="AK269" s="20" t="s">
        <v>63</v>
      </c>
      <c r="AL269" s="20"/>
      <c r="AM269" s="20"/>
      <c r="AN269" s="20" t="s">
        <v>64</v>
      </c>
      <c r="AO269" s="20"/>
      <c r="AP269" s="20"/>
      <c r="AQ269" s="20"/>
      <c r="AR269" s="20"/>
      <c r="AS269" s="20"/>
      <c r="AT269" s="20"/>
      <c r="AU269" s="20"/>
      <c r="AV269" s="20"/>
      <c r="AW269" s="20"/>
      <c r="AX269" s="20"/>
      <c r="AY269" s="20"/>
      <c r="AZ269" s="20"/>
      <c r="BA269" s="20" t="s">
        <v>4662</v>
      </c>
      <c r="BB269" s="20" t="s">
        <v>6304</v>
      </c>
      <c r="BC269" s="20" t="s">
        <v>1139</v>
      </c>
      <c r="BD269" s="20"/>
      <c r="BE269" s="20" t="s">
        <v>69</v>
      </c>
      <c r="BF269" s="20"/>
      <c r="BG269" s="20"/>
      <c r="BH269" s="20" t="s">
        <v>6305</v>
      </c>
      <c r="BI269" s="20"/>
    </row>
    <row r="270" spans="1:61" x14ac:dyDescent="0.2">
      <c r="A270" t="s">
        <v>4177</v>
      </c>
      <c r="B270" t="str">
        <f>VLOOKUP(Table1[[#This Row],[Full Name]],payroll_active[],1,0)</f>
        <v>Daniel T Cassidy</v>
      </c>
      <c r="C270" t="str">
        <f>VLOOKUP(Table1[[#This Row],[Full Name]],Table36[],1,0)</f>
        <v>Daniel T Cassidy</v>
      </c>
      <c r="D270" s="1">
        <v>42618.943032407413</v>
      </c>
      <c r="E270" t="s">
        <v>1195</v>
      </c>
      <c r="F270" t="s">
        <v>4176</v>
      </c>
      <c r="O270" t="s">
        <v>117</v>
      </c>
      <c r="AJ270" t="s">
        <v>62</v>
      </c>
      <c r="AK270" t="s">
        <v>63</v>
      </c>
      <c r="AN270" t="s">
        <v>64</v>
      </c>
      <c r="BA270" t="s">
        <v>4178</v>
      </c>
      <c r="BB270" t="s">
        <v>3385</v>
      </c>
      <c r="BC270" t="s">
        <v>121</v>
      </c>
      <c r="BE270" t="s">
        <v>69</v>
      </c>
      <c r="BH270" t="s">
        <v>4179</v>
      </c>
    </row>
    <row r="271" spans="1:61" x14ac:dyDescent="0.2">
      <c r="A271" t="s">
        <v>1591</v>
      </c>
      <c r="B271" t="str">
        <f>VLOOKUP(Table1[[#This Row],[Full Name]],payroll_active[],1,0)</f>
        <v>Danielle L Segall</v>
      </c>
      <c r="C271" t="str">
        <f>VLOOKUP(Table1[[#This Row],[Full Name]],Table36[],1,0)</f>
        <v>Danielle L Segall</v>
      </c>
      <c r="D271" s="1">
        <v>43119.618321759262</v>
      </c>
      <c r="E271" t="s">
        <v>59</v>
      </c>
      <c r="F271" t="s">
        <v>1590</v>
      </c>
      <c r="N271" t="s">
        <v>952</v>
      </c>
      <c r="O271" t="s">
        <v>953</v>
      </c>
      <c r="P271" t="s">
        <v>526</v>
      </c>
      <c r="AJ271" t="s">
        <v>62</v>
      </c>
      <c r="AK271" t="s">
        <v>63</v>
      </c>
      <c r="AN271" t="s">
        <v>408</v>
      </c>
      <c r="BA271" t="s">
        <v>1592</v>
      </c>
      <c r="BB271" t="s">
        <v>1593</v>
      </c>
      <c r="BC271" t="s">
        <v>599</v>
      </c>
      <c r="BE271" t="s">
        <v>69</v>
      </c>
      <c r="BH271" t="s">
        <v>1594</v>
      </c>
    </row>
    <row r="272" spans="1:61" x14ac:dyDescent="0.2">
      <c r="A272" t="s">
        <v>2101</v>
      </c>
      <c r="B272" t="str">
        <f>VLOOKUP(Table1[[#This Row],[Full Name]],payroll_active[],1,0)</f>
        <v>Danielle Zuckerman</v>
      </c>
      <c r="C272" t="str">
        <f>VLOOKUP(Table1[[#This Row],[Full Name]],Table36[],1,0)</f>
        <v>Danielle Zuckerman</v>
      </c>
      <c r="D272" s="1">
        <v>43119.618194444447</v>
      </c>
      <c r="E272" t="s">
        <v>59</v>
      </c>
      <c r="F272" t="s">
        <v>2100</v>
      </c>
      <c r="N272" t="s">
        <v>952</v>
      </c>
      <c r="O272" t="s">
        <v>953</v>
      </c>
      <c r="P272" t="s">
        <v>526</v>
      </c>
      <c r="AJ272" t="s">
        <v>62</v>
      </c>
      <c r="AK272" t="s">
        <v>63</v>
      </c>
      <c r="AN272" t="s">
        <v>408</v>
      </c>
      <c r="AO272" t="s">
        <v>526</v>
      </c>
      <c r="BA272" t="s">
        <v>2102</v>
      </c>
      <c r="BB272" t="s">
        <v>2103</v>
      </c>
      <c r="BC272" t="s">
        <v>2104</v>
      </c>
      <c r="BE272" t="s">
        <v>69</v>
      </c>
      <c r="BH272" t="s">
        <v>2105</v>
      </c>
    </row>
    <row r="273" spans="1:61" x14ac:dyDescent="0.2">
      <c r="A273" t="s">
        <v>3353</v>
      </c>
      <c r="B273" t="str">
        <f>VLOOKUP(Table1[[#This Row],[Full Name]],payroll_active[],1,0)</f>
        <v>Danil Singh</v>
      </c>
      <c r="C273" t="str">
        <f>VLOOKUP(Table1[[#This Row],[Full Name]],Table36[],1,0)</f>
        <v>Danil Singh</v>
      </c>
      <c r="D273" s="1">
        <v>42789.531643518523</v>
      </c>
      <c r="E273" t="s">
        <v>59</v>
      </c>
      <c r="F273" t="s">
        <v>3351</v>
      </c>
      <c r="N273" t="s">
        <v>572</v>
      </c>
      <c r="O273" t="s">
        <v>573</v>
      </c>
      <c r="P273" t="s">
        <v>526</v>
      </c>
      <c r="V273" t="s">
        <v>3352</v>
      </c>
      <c r="AJ273" t="s">
        <v>62</v>
      </c>
      <c r="AK273" t="s">
        <v>63</v>
      </c>
      <c r="AN273" t="s">
        <v>408</v>
      </c>
      <c r="AO273" t="s">
        <v>526</v>
      </c>
      <c r="BA273" t="s">
        <v>3354</v>
      </c>
      <c r="BB273" t="s">
        <v>3355</v>
      </c>
      <c r="BC273" t="s">
        <v>3356</v>
      </c>
      <c r="BE273" t="s">
        <v>69</v>
      </c>
      <c r="BH273" t="s">
        <v>3357</v>
      </c>
    </row>
    <row r="274" spans="1:61" x14ac:dyDescent="0.2">
      <c r="A274" t="s">
        <v>1413</v>
      </c>
      <c r="B274" t="str">
        <f>VLOOKUP(Table1[[#This Row],[Full Name]],payroll_active[],1,0)</f>
        <v>Darcy P Rydlun</v>
      </c>
      <c r="C274" t="str">
        <f>VLOOKUP(Table1[[#This Row],[Full Name]],Table36[],1,0)</f>
        <v>Darcy P Rydlun</v>
      </c>
      <c r="D274" s="1">
        <v>43203.545127314806</v>
      </c>
      <c r="E274" t="s">
        <v>59</v>
      </c>
      <c r="F274" t="s">
        <v>1412</v>
      </c>
      <c r="O274" t="s">
        <v>378</v>
      </c>
      <c r="AJ274" t="s">
        <v>62</v>
      </c>
      <c r="AK274" t="s">
        <v>63</v>
      </c>
      <c r="AN274" t="s">
        <v>64</v>
      </c>
      <c r="BA274" t="s">
        <v>1414</v>
      </c>
      <c r="BB274" t="s">
        <v>1415</v>
      </c>
      <c r="BC274" t="s">
        <v>1416</v>
      </c>
      <c r="BE274" t="s">
        <v>69</v>
      </c>
      <c r="BH274" t="s">
        <v>1417</v>
      </c>
    </row>
    <row r="275" spans="1:61" x14ac:dyDescent="0.2">
      <c r="A275" t="s">
        <v>3593</v>
      </c>
      <c r="B275" t="str">
        <f>VLOOKUP(Table1[[#This Row],[Full Name]],payroll_active[],1,0)</f>
        <v>Darlene D Murray</v>
      </c>
      <c r="C275" t="str">
        <f>VLOOKUP(Table1[[#This Row],[Full Name]],Table36[],1,0)</f>
        <v>Darlene D Murray</v>
      </c>
      <c r="D275" s="1">
        <v>42789.530960648153</v>
      </c>
      <c r="E275" t="s">
        <v>59</v>
      </c>
      <c r="F275" t="s">
        <v>3592</v>
      </c>
      <c r="O275" t="s">
        <v>1401</v>
      </c>
      <c r="AJ275" t="s">
        <v>62</v>
      </c>
      <c r="AK275" t="s">
        <v>63</v>
      </c>
      <c r="AN275" t="s">
        <v>64</v>
      </c>
      <c r="BA275" t="s">
        <v>3594</v>
      </c>
      <c r="BB275" t="s">
        <v>1631</v>
      </c>
      <c r="BC275" t="s">
        <v>420</v>
      </c>
      <c r="BE275" t="s">
        <v>69</v>
      </c>
      <c r="BH275" t="s">
        <v>3595</v>
      </c>
    </row>
    <row r="276" spans="1:61" x14ac:dyDescent="0.2">
      <c r="A276" t="s">
        <v>4606</v>
      </c>
      <c r="B276" t="str">
        <f>VLOOKUP(Table1[[#This Row],[Full Name]],payroll_active[],1,0)</f>
        <v>Darrell F Gronemeier</v>
      </c>
      <c r="C276" t="str">
        <f>VLOOKUP(Table1[[#This Row],[Full Name]],Table36[],1,0)</f>
        <v>Darrell F Gronemeier</v>
      </c>
      <c r="D276" s="1">
        <v>42618.942523148151</v>
      </c>
      <c r="E276" t="s">
        <v>1195</v>
      </c>
      <c r="F276" t="s">
        <v>4605</v>
      </c>
      <c r="N276" t="s">
        <v>2093</v>
      </c>
      <c r="O276" t="s">
        <v>2094</v>
      </c>
      <c r="P276" t="s">
        <v>526</v>
      </c>
      <c r="AJ276" t="s">
        <v>62</v>
      </c>
      <c r="AK276" t="s">
        <v>63</v>
      </c>
      <c r="AN276" t="s">
        <v>408</v>
      </c>
      <c r="AO276" t="s">
        <v>526</v>
      </c>
      <c r="BA276" t="s">
        <v>4607</v>
      </c>
      <c r="BB276" t="s">
        <v>4608</v>
      </c>
      <c r="BC276" t="s">
        <v>4609</v>
      </c>
      <c r="BE276" t="s">
        <v>69</v>
      </c>
      <c r="BH276" t="s">
        <v>4610</v>
      </c>
    </row>
    <row r="277" spans="1:61" x14ac:dyDescent="0.2">
      <c r="A277" t="s">
        <v>5469</v>
      </c>
      <c r="B277" t="str">
        <f>VLOOKUP(Table1[[#This Row],[Full Name]],payroll_active[],1,0)</f>
        <v>Dave L Thoman</v>
      </c>
      <c r="C277" t="str">
        <f>VLOOKUP(Table1[[#This Row],[Full Name]],Table36[],1,0)</f>
        <v>Dave L Thoman</v>
      </c>
      <c r="D277" s="1">
        <v>42618.941608796304</v>
      </c>
      <c r="E277" t="s">
        <v>1195</v>
      </c>
      <c r="F277" t="s">
        <v>5468</v>
      </c>
      <c r="O277" t="s">
        <v>131</v>
      </c>
      <c r="AJ277" t="s">
        <v>62</v>
      </c>
      <c r="AK277" t="s">
        <v>63</v>
      </c>
      <c r="AN277" t="s">
        <v>64</v>
      </c>
      <c r="BA277" t="s">
        <v>5470</v>
      </c>
      <c r="BB277" t="s">
        <v>5471</v>
      </c>
      <c r="BC277" t="s">
        <v>1130</v>
      </c>
      <c r="BE277" t="s">
        <v>69</v>
      </c>
      <c r="BH277" t="s">
        <v>5472</v>
      </c>
    </row>
    <row r="278" spans="1:61" x14ac:dyDescent="0.2">
      <c r="A278" t="s">
        <v>4324</v>
      </c>
      <c r="B278" t="str">
        <f>VLOOKUP(Table1[[#This Row],[Full Name]],payroll_active[],1,0)</f>
        <v>David A Lockwood</v>
      </c>
      <c r="C278" t="str">
        <f>VLOOKUP(Table1[[#This Row],[Full Name]],Table36[],1,0)</f>
        <v>David A Lockwood</v>
      </c>
      <c r="D278" s="1">
        <v>42618.942835648151</v>
      </c>
      <c r="E278" t="s">
        <v>1195</v>
      </c>
      <c r="F278" t="s">
        <v>4323</v>
      </c>
      <c r="O278" t="s">
        <v>124</v>
      </c>
      <c r="AJ278" t="s">
        <v>62</v>
      </c>
      <c r="AK278" t="s">
        <v>63</v>
      </c>
      <c r="AN278" t="s">
        <v>64</v>
      </c>
      <c r="BA278" t="s">
        <v>865</v>
      </c>
      <c r="BB278" t="s">
        <v>4325</v>
      </c>
      <c r="BC278" t="s">
        <v>4326</v>
      </c>
      <c r="BE278" t="s">
        <v>69</v>
      </c>
      <c r="BH278" t="s">
        <v>4327</v>
      </c>
    </row>
    <row r="279" spans="1:61" x14ac:dyDescent="0.2">
      <c r="A279" t="s">
        <v>864</v>
      </c>
      <c r="B279" t="str">
        <f>VLOOKUP(Table1[[#This Row],[Full Name]],payroll_active[],1,0)</f>
        <v>David A Rabbitts</v>
      </c>
      <c r="C279" t="str">
        <f>VLOOKUP(Table1[[#This Row],[Full Name]],Table36[],1,0)</f>
        <v>David A Rabbitts</v>
      </c>
      <c r="D279" s="1">
        <v>43495.488402777781</v>
      </c>
      <c r="E279" t="s">
        <v>59</v>
      </c>
      <c r="F279" t="s">
        <v>863</v>
      </c>
      <c r="N279" t="s">
        <v>487</v>
      </c>
      <c r="O279" t="s">
        <v>488</v>
      </c>
      <c r="P279" t="s">
        <v>526</v>
      </c>
      <c r="AJ279" t="s">
        <v>62</v>
      </c>
      <c r="AK279" t="s">
        <v>63</v>
      </c>
      <c r="AN279" t="s">
        <v>408</v>
      </c>
      <c r="BA279" t="s">
        <v>865</v>
      </c>
      <c r="BB279" t="s">
        <v>866</v>
      </c>
      <c r="BC279" t="s">
        <v>867</v>
      </c>
      <c r="BE279" t="s">
        <v>69</v>
      </c>
      <c r="BH279" t="s">
        <v>868</v>
      </c>
    </row>
    <row r="280" spans="1:61" x14ac:dyDescent="0.2">
      <c r="A280" t="s">
        <v>5111</v>
      </c>
      <c r="B280" t="str">
        <f>VLOOKUP(Table1[[#This Row],[Full Name]],payroll_active[],1,0)</f>
        <v>David C Previte</v>
      </c>
      <c r="C280" t="str">
        <f>VLOOKUP(Table1[[#This Row],[Full Name]],Table36[],1,0)</f>
        <v>David C Previte</v>
      </c>
      <c r="D280" s="1">
        <v>42618.942002314812</v>
      </c>
      <c r="E280" t="s">
        <v>1195</v>
      </c>
      <c r="F280" t="s">
        <v>5108</v>
      </c>
      <c r="O280" t="s">
        <v>4329</v>
      </c>
      <c r="X280" t="s">
        <v>5109</v>
      </c>
      <c r="AI280" t="s">
        <v>5110</v>
      </c>
      <c r="AJ280" t="s">
        <v>62</v>
      </c>
      <c r="AK280" t="s">
        <v>63</v>
      </c>
      <c r="AN280" t="s">
        <v>64</v>
      </c>
      <c r="BA280" t="s">
        <v>5112</v>
      </c>
      <c r="BB280" t="s">
        <v>5113</v>
      </c>
      <c r="BC280" t="s">
        <v>5114</v>
      </c>
      <c r="BE280" t="s">
        <v>69</v>
      </c>
      <c r="BH280" t="s">
        <v>5115</v>
      </c>
    </row>
    <row r="281" spans="1:61" x14ac:dyDescent="0.2">
      <c r="A281" t="s">
        <v>3823</v>
      </c>
      <c r="B281" t="str">
        <f>VLOOKUP(Table1[[#This Row],[Full Name]],payroll_active[],1,0)</f>
        <v>David H Vahue</v>
      </c>
      <c r="C281" t="str">
        <f>VLOOKUP(Table1[[#This Row],[Full Name]],Table36[],1,0)</f>
        <v>David H Vahue</v>
      </c>
      <c r="D281" s="1">
        <v>42789.530856481477</v>
      </c>
      <c r="E281" t="s">
        <v>59</v>
      </c>
      <c r="F281" t="s">
        <v>3822</v>
      </c>
      <c r="O281" t="s">
        <v>84</v>
      </c>
      <c r="AJ281" t="s">
        <v>62</v>
      </c>
      <c r="AK281" t="s">
        <v>63</v>
      </c>
      <c r="AN281" t="s">
        <v>64</v>
      </c>
      <c r="BA281" t="s">
        <v>3824</v>
      </c>
      <c r="BB281" t="s">
        <v>3825</v>
      </c>
      <c r="BC281" t="s">
        <v>3826</v>
      </c>
      <c r="BE281" t="s">
        <v>69</v>
      </c>
      <c r="BH281" t="s">
        <v>3827</v>
      </c>
    </row>
    <row r="282" spans="1:61" x14ac:dyDescent="0.2">
      <c r="A282" t="s">
        <v>6887</v>
      </c>
      <c r="B282" t="str">
        <f>VLOOKUP(Table1[[#This Row],[Full Name]],payroll_active[],1,0)</f>
        <v>David I Troise Jr</v>
      </c>
      <c r="C282" t="str">
        <f>VLOOKUP(Table1[[#This Row],[Full Name]],Table36[],1,0)</f>
        <v>David I Troise Jr</v>
      </c>
      <c r="D282" s="1">
        <v>42618.940162037034</v>
      </c>
      <c r="E282" t="s">
        <v>1195</v>
      </c>
      <c r="F282" t="s">
        <v>6886</v>
      </c>
      <c r="N282" t="s">
        <v>539</v>
      </c>
      <c r="O282" t="s">
        <v>540</v>
      </c>
      <c r="P282" t="s">
        <v>526</v>
      </c>
      <c r="AJ282" t="s">
        <v>62</v>
      </c>
      <c r="AK282" t="s">
        <v>63</v>
      </c>
      <c r="AN282" t="s">
        <v>408</v>
      </c>
      <c r="AO282" t="s">
        <v>526</v>
      </c>
      <c r="BA282" t="s">
        <v>6888</v>
      </c>
      <c r="BB282" t="s">
        <v>6889</v>
      </c>
      <c r="BC282" t="s">
        <v>2104</v>
      </c>
      <c r="BE282" t="s">
        <v>69</v>
      </c>
      <c r="BH282" t="s">
        <v>6890</v>
      </c>
    </row>
    <row r="283" spans="1:61" x14ac:dyDescent="0.2">
      <c r="A283" s="20" t="s">
        <v>6726</v>
      </c>
      <c r="B283" s="20" t="e">
        <f>VLOOKUP(Table1[[#This Row],[Full Name]],payroll_active[],1,0)</f>
        <v>#N/A</v>
      </c>
      <c r="C283" s="20" t="str">
        <f>VLOOKUP(Table1[[#This Row],[Full Name]],Table36[],1,0)</f>
        <v>David I. Frazier</v>
      </c>
      <c r="D283" s="21">
        <v>42618.940300925933</v>
      </c>
      <c r="E283" s="20" t="s">
        <v>1195</v>
      </c>
      <c r="F283" s="20" t="s">
        <v>6723</v>
      </c>
      <c r="G283" s="20"/>
      <c r="H283" s="20"/>
      <c r="I283" s="20"/>
      <c r="J283" s="20"/>
      <c r="K283" s="20"/>
      <c r="L283" s="20"/>
      <c r="M283" s="20" t="s">
        <v>6724</v>
      </c>
      <c r="N283" s="20"/>
      <c r="O283" s="20" t="s">
        <v>1054</v>
      </c>
      <c r="P283" s="20"/>
      <c r="Q283" s="20"/>
      <c r="R283" s="20"/>
      <c r="S283" s="20"/>
      <c r="T283" s="20"/>
      <c r="U283" s="20"/>
      <c r="V283" s="20" t="s">
        <v>6725</v>
      </c>
      <c r="W283" s="20"/>
      <c r="X283" s="20"/>
      <c r="Y283" s="20"/>
      <c r="Z283" s="20"/>
      <c r="AA283" s="20"/>
      <c r="AB283" s="20"/>
      <c r="AC283" s="20"/>
      <c r="AD283" s="20"/>
      <c r="AE283" s="20"/>
      <c r="AF283" s="20"/>
      <c r="AG283" s="20"/>
      <c r="AH283" s="20"/>
      <c r="AI283" s="20"/>
      <c r="AJ283" s="20" t="s">
        <v>62</v>
      </c>
      <c r="AK283" s="20" t="s">
        <v>63</v>
      </c>
      <c r="AL283" s="20"/>
      <c r="AM283" s="20"/>
      <c r="AN283" s="20" t="s">
        <v>64</v>
      </c>
      <c r="AO283" s="20"/>
      <c r="AP283" s="20"/>
      <c r="AQ283" s="20"/>
      <c r="AR283" s="20"/>
      <c r="AS283" s="20"/>
      <c r="AT283" s="20"/>
      <c r="AU283" s="20"/>
      <c r="AV283" s="20"/>
      <c r="AW283" s="20"/>
      <c r="AX283" s="20"/>
      <c r="AY283" s="20"/>
      <c r="AZ283" s="20"/>
      <c r="BA283" s="20" t="s">
        <v>3173</v>
      </c>
      <c r="BB283" s="20" t="s">
        <v>3680</v>
      </c>
      <c r="BC283" s="20" t="s">
        <v>1130</v>
      </c>
      <c r="BD283" s="20"/>
      <c r="BE283" s="20" t="s">
        <v>69</v>
      </c>
      <c r="BF283" s="20"/>
      <c r="BG283" s="20"/>
      <c r="BH283" s="20" t="s">
        <v>6727</v>
      </c>
      <c r="BI283" s="20"/>
    </row>
    <row r="284" spans="1:61" x14ac:dyDescent="0.2">
      <c r="A284" t="s">
        <v>5100</v>
      </c>
      <c r="B284" t="str">
        <f>VLOOKUP(Table1[[#This Row],[Full Name]],payroll_active[],1,0)</f>
        <v>David J Burns</v>
      </c>
      <c r="C284" t="str">
        <f>VLOOKUP(Table1[[#This Row],[Full Name]],Table36[],1,0)</f>
        <v>David J Burns</v>
      </c>
      <c r="D284" s="1">
        <v>42618.942013888889</v>
      </c>
      <c r="E284" t="s">
        <v>1195</v>
      </c>
      <c r="F284" t="s">
        <v>5098</v>
      </c>
      <c r="O284" t="s">
        <v>1401</v>
      </c>
      <c r="X284" t="s">
        <v>5099</v>
      </c>
      <c r="AI284" t="s">
        <v>3598</v>
      </c>
      <c r="AJ284" t="s">
        <v>62</v>
      </c>
      <c r="AK284" t="s">
        <v>63</v>
      </c>
      <c r="AN284" t="s">
        <v>64</v>
      </c>
      <c r="BA284" t="s">
        <v>86</v>
      </c>
      <c r="BB284" t="s">
        <v>5101</v>
      </c>
      <c r="BC284" t="s">
        <v>745</v>
      </c>
      <c r="BE284" t="s">
        <v>69</v>
      </c>
      <c r="BH284" t="s">
        <v>5102</v>
      </c>
    </row>
    <row r="285" spans="1:61" x14ac:dyDescent="0.2">
      <c r="A285" t="s">
        <v>4729</v>
      </c>
      <c r="B285" t="str">
        <f>VLOOKUP(Table1[[#This Row],[Full Name]],payroll_active[],1,0)</f>
        <v>David J Natoli</v>
      </c>
      <c r="C285" t="str">
        <f>VLOOKUP(Table1[[#This Row],[Full Name]],Table36[],1,0)</f>
        <v>David J Natoli</v>
      </c>
      <c r="D285" s="1">
        <v>42618.942361111112</v>
      </c>
      <c r="E285" t="s">
        <v>1195</v>
      </c>
      <c r="F285" t="s">
        <v>4727</v>
      </c>
      <c r="O285" t="s">
        <v>4728</v>
      </c>
      <c r="AJ285" t="s">
        <v>62</v>
      </c>
      <c r="AK285" t="s">
        <v>63</v>
      </c>
      <c r="AN285" t="s">
        <v>64</v>
      </c>
      <c r="BA285" t="s">
        <v>86</v>
      </c>
      <c r="BB285" t="s">
        <v>4730</v>
      </c>
      <c r="BC285" t="s">
        <v>4731</v>
      </c>
      <c r="BE285" t="s">
        <v>69</v>
      </c>
      <c r="BH285" t="s">
        <v>4732</v>
      </c>
    </row>
    <row r="286" spans="1:61" x14ac:dyDescent="0.2">
      <c r="A286" t="s">
        <v>85</v>
      </c>
      <c r="B286" t="str">
        <f>VLOOKUP(Table1[[#This Row],[Full Name]],payroll_active[],1,0)</f>
        <v>David J Snover</v>
      </c>
      <c r="C286" t="str">
        <f>VLOOKUP(Table1[[#This Row],[Full Name]],Table36[],1,0)</f>
        <v>David J Snover</v>
      </c>
      <c r="D286" s="1">
        <v>43495.488518518519</v>
      </c>
      <c r="E286" t="s">
        <v>59</v>
      </c>
      <c r="F286" t="s">
        <v>83</v>
      </c>
      <c r="O286" t="s">
        <v>84</v>
      </c>
      <c r="AJ286" t="s">
        <v>62</v>
      </c>
      <c r="AK286" t="s">
        <v>63</v>
      </c>
      <c r="AN286" t="s">
        <v>64</v>
      </c>
      <c r="BA286" t="s">
        <v>86</v>
      </c>
      <c r="BB286" t="s">
        <v>87</v>
      </c>
      <c r="BC286" t="s">
        <v>88</v>
      </c>
      <c r="BE286" t="s">
        <v>69</v>
      </c>
      <c r="BH286" t="s">
        <v>89</v>
      </c>
    </row>
    <row r="287" spans="1:61" x14ac:dyDescent="0.2">
      <c r="A287" s="20" t="s">
        <v>6510</v>
      </c>
      <c r="B287" s="20" t="e">
        <f>VLOOKUP(Table1[[#This Row],[Full Name]],payroll_active[],1,0)</f>
        <v>#N/A</v>
      </c>
      <c r="C287" s="20" t="str">
        <f>VLOOKUP(Table1[[#This Row],[Full Name]],Table36[],1,0)</f>
        <v>David Jonathan Dembitzer</v>
      </c>
      <c r="D287" s="21">
        <v>42618.940509259257</v>
      </c>
      <c r="E287" s="20" t="s">
        <v>1195</v>
      </c>
      <c r="F287" s="20" t="s">
        <v>6509</v>
      </c>
      <c r="G287" s="20"/>
      <c r="H287" s="20"/>
      <c r="I287" s="20"/>
      <c r="J287" s="20"/>
      <c r="K287" s="20"/>
      <c r="L287" s="20"/>
      <c r="M287" s="20"/>
      <c r="N287" s="20"/>
      <c r="O287" s="20" t="s">
        <v>1756</v>
      </c>
      <c r="P287" s="20"/>
      <c r="Q287" s="20"/>
      <c r="R287" s="20"/>
      <c r="S287" s="20"/>
      <c r="T287" s="20"/>
      <c r="U287" s="20"/>
      <c r="V287" s="20"/>
      <c r="W287" s="20"/>
      <c r="X287" s="20"/>
      <c r="Y287" s="20"/>
      <c r="Z287" s="20"/>
      <c r="AA287" s="20"/>
      <c r="AB287" s="20"/>
      <c r="AC287" s="20"/>
      <c r="AD287" s="20"/>
      <c r="AE287" s="20"/>
      <c r="AF287" s="20"/>
      <c r="AG287" s="20"/>
      <c r="AH287" s="20"/>
      <c r="AI287" s="20"/>
      <c r="AJ287" s="20" t="s">
        <v>62</v>
      </c>
      <c r="AK287" s="20" t="s">
        <v>63</v>
      </c>
      <c r="AL287" s="20"/>
      <c r="AM287" s="20"/>
      <c r="AN287" s="20" t="s">
        <v>64</v>
      </c>
      <c r="AO287" s="20"/>
      <c r="AP287" s="20"/>
      <c r="AQ287" s="20"/>
      <c r="AR287" s="20"/>
      <c r="AS287" s="20"/>
      <c r="AT287" s="20"/>
      <c r="AU287" s="20"/>
      <c r="AV287" s="20"/>
      <c r="AW287" s="20"/>
      <c r="AX287" s="20"/>
      <c r="AY287" s="20"/>
      <c r="AZ287" s="20"/>
      <c r="BA287" s="20" t="s">
        <v>6511</v>
      </c>
      <c r="BB287" s="20" t="s">
        <v>6512</v>
      </c>
      <c r="BC287" s="20" t="s">
        <v>698</v>
      </c>
      <c r="BD287" s="20"/>
      <c r="BE287" s="20" t="s">
        <v>69</v>
      </c>
      <c r="BF287" s="20"/>
      <c r="BG287" s="20"/>
      <c r="BH287" s="20" t="s">
        <v>6513</v>
      </c>
      <c r="BI287" s="20"/>
    </row>
    <row r="288" spans="1:61" x14ac:dyDescent="0.2">
      <c r="A288" t="s">
        <v>5084</v>
      </c>
      <c r="B288" t="str">
        <f>VLOOKUP(Table1[[#This Row],[Full Name]],payroll_active[],1,0)</f>
        <v>David L Gruenberg</v>
      </c>
      <c r="C288" t="str">
        <f>VLOOKUP(Table1[[#This Row],[Full Name]],Table36[],1,0)</f>
        <v>David L Gruenberg</v>
      </c>
      <c r="D288" s="1">
        <v>42618.942013888889</v>
      </c>
      <c r="E288" t="s">
        <v>1195</v>
      </c>
      <c r="F288" t="s">
        <v>5083</v>
      </c>
      <c r="O288" t="s">
        <v>1401</v>
      </c>
      <c r="AJ288" t="s">
        <v>62</v>
      </c>
      <c r="AK288" t="s">
        <v>63</v>
      </c>
      <c r="AN288" t="s">
        <v>64</v>
      </c>
      <c r="BA288" t="s">
        <v>4055</v>
      </c>
      <c r="BB288" t="s">
        <v>5085</v>
      </c>
      <c r="BC288" t="s">
        <v>3717</v>
      </c>
      <c r="BE288" t="s">
        <v>69</v>
      </c>
      <c r="BH288" t="s">
        <v>5086</v>
      </c>
    </row>
    <row r="289" spans="1:61" x14ac:dyDescent="0.2">
      <c r="A289" t="s">
        <v>8357</v>
      </c>
      <c r="B289" t="str">
        <f>VLOOKUP(Table1[[#This Row],[Full Name]],payroll_active[],1,0)</f>
        <v>David L Hine</v>
      </c>
      <c r="C289" t="str">
        <f>VLOOKUP(Table1[[#This Row],[Full Name]],Table36[],1,0)</f>
        <v>David L Hine</v>
      </c>
      <c r="D289" s="1">
        <v>42618.938900462963</v>
      </c>
      <c r="E289" t="s">
        <v>1195</v>
      </c>
      <c r="F289" t="s">
        <v>8356</v>
      </c>
      <c r="O289" t="s">
        <v>84</v>
      </c>
      <c r="AJ289" t="s">
        <v>62</v>
      </c>
      <c r="AK289" t="s">
        <v>63</v>
      </c>
      <c r="AN289" t="s">
        <v>64</v>
      </c>
      <c r="BA289" t="s">
        <v>4055</v>
      </c>
      <c r="BB289" t="s">
        <v>8358</v>
      </c>
      <c r="BC289" t="s">
        <v>8359</v>
      </c>
      <c r="BE289" t="s">
        <v>69</v>
      </c>
      <c r="BH289" t="s">
        <v>8360</v>
      </c>
    </row>
    <row r="290" spans="1:61" x14ac:dyDescent="0.2">
      <c r="A290" t="s">
        <v>8062</v>
      </c>
      <c r="B290" t="str">
        <f>VLOOKUP(Table1[[#This Row],[Full Name]],payroll_active[],1,0)</f>
        <v>David L Morizio</v>
      </c>
      <c r="C290" t="str">
        <f>VLOOKUP(Table1[[#This Row],[Full Name]],Table36[],1,0)</f>
        <v>David L Morizio</v>
      </c>
      <c r="D290" s="1">
        <v>42618.939027777778</v>
      </c>
      <c r="E290" t="s">
        <v>1195</v>
      </c>
      <c r="F290" t="s">
        <v>8061</v>
      </c>
      <c r="O290" t="s">
        <v>8043</v>
      </c>
      <c r="AJ290" t="s">
        <v>62</v>
      </c>
      <c r="AK290" t="s">
        <v>63</v>
      </c>
      <c r="AN290" t="s">
        <v>64</v>
      </c>
      <c r="BA290" t="s">
        <v>4055</v>
      </c>
      <c r="BB290" t="s">
        <v>8063</v>
      </c>
      <c r="BC290" t="s">
        <v>8064</v>
      </c>
      <c r="BE290" t="s">
        <v>69</v>
      </c>
      <c r="BH290" t="s">
        <v>8065</v>
      </c>
    </row>
    <row r="291" spans="1:61" x14ac:dyDescent="0.2">
      <c r="A291" t="s">
        <v>4901</v>
      </c>
      <c r="B291" t="str">
        <f>VLOOKUP(Table1[[#This Row],[Full Name]],payroll_active[],1,0)</f>
        <v>David M Kruger</v>
      </c>
      <c r="C291" t="str">
        <f>VLOOKUP(Table1[[#This Row],[Full Name]],Table36[],1,0)</f>
        <v>David M Kruger</v>
      </c>
      <c r="D291" s="1">
        <v>42618.942210648151</v>
      </c>
      <c r="E291" t="s">
        <v>1195</v>
      </c>
      <c r="F291" t="s">
        <v>4899</v>
      </c>
      <c r="N291" t="s">
        <v>495</v>
      </c>
      <c r="O291" t="s">
        <v>496</v>
      </c>
      <c r="P291" t="s">
        <v>526</v>
      </c>
      <c r="V291" t="s">
        <v>4900</v>
      </c>
      <c r="AJ291" t="s">
        <v>62</v>
      </c>
      <c r="AK291" t="s">
        <v>63</v>
      </c>
      <c r="AN291" t="s">
        <v>408</v>
      </c>
      <c r="AO291" t="s">
        <v>526</v>
      </c>
      <c r="BA291" t="s">
        <v>3288</v>
      </c>
      <c r="BB291" t="s">
        <v>4902</v>
      </c>
      <c r="BC291" t="s">
        <v>464</v>
      </c>
      <c r="BE291" t="s">
        <v>69</v>
      </c>
      <c r="BH291" t="s">
        <v>4903</v>
      </c>
    </row>
    <row r="292" spans="1:61" x14ac:dyDescent="0.2">
      <c r="A292" t="s">
        <v>3287</v>
      </c>
      <c r="B292" t="str">
        <f>VLOOKUP(Table1[[#This Row],[Full Name]],payroll_active[],1,0)</f>
        <v>David M Poleto Jr</v>
      </c>
      <c r="C292" t="str">
        <f>VLOOKUP(Table1[[#This Row],[Full Name]],Table36[],1,0)</f>
        <v>David M Poleto Jr</v>
      </c>
      <c r="D292" s="1">
        <v>42789.531666666669</v>
      </c>
      <c r="E292" t="s">
        <v>59</v>
      </c>
      <c r="F292" t="s">
        <v>3286</v>
      </c>
      <c r="N292" t="s">
        <v>627</v>
      </c>
      <c r="O292" t="s">
        <v>628</v>
      </c>
      <c r="P292" t="s">
        <v>526</v>
      </c>
      <c r="AJ292" t="s">
        <v>62</v>
      </c>
      <c r="AK292" t="s">
        <v>63</v>
      </c>
      <c r="AN292" t="s">
        <v>408</v>
      </c>
      <c r="AO292" t="s">
        <v>526</v>
      </c>
      <c r="BA292" t="s">
        <v>3288</v>
      </c>
      <c r="BB292" t="s">
        <v>3289</v>
      </c>
      <c r="BC292" t="s">
        <v>632</v>
      </c>
      <c r="BE292" t="s">
        <v>69</v>
      </c>
      <c r="BH292" t="s">
        <v>3290</v>
      </c>
    </row>
    <row r="293" spans="1:61" x14ac:dyDescent="0.2">
      <c r="A293" t="s">
        <v>2789</v>
      </c>
      <c r="B293" t="str">
        <f>VLOOKUP(Table1[[#This Row],[Full Name]],payroll_active[],1,0)</f>
        <v>David N Dedon</v>
      </c>
      <c r="C293" t="str">
        <f>VLOOKUP(Table1[[#This Row],[Full Name]],Table36[],1,0)</f>
        <v>David N Dedon</v>
      </c>
      <c r="D293" s="1">
        <v>42790.666481481479</v>
      </c>
      <c r="E293" t="s">
        <v>59</v>
      </c>
      <c r="F293" t="s">
        <v>2786</v>
      </c>
      <c r="O293" t="s">
        <v>2787</v>
      </c>
      <c r="V293" t="s">
        <v>2788</v>
      </c>
      <c r="AJ293" t="s">
        <v>62</v>
      </c>
      <c r="AK293" t="s">
        <v>63</v>
      </c>
      <c r="AN293" t="s">
        <v>64</v>
      </c>
      <c r="BA293" t="s">
        <v>2790</v>
      </c>
      <c r="BB293" t="s">
        <v>2791</v>
      </c>
      <c r="BC293" t="s">
        <v>2792</v>
      </c>
      <c r="BE293" t="s">
        <v>69</v>
      </c>
      <c r="BH293" t="s">
        <v>2793</v>
      </c>
    </row>
    <row r="294" spans="1:61" x14ac:dyDescent="0.2">
      <c r="A294" t="s">
        <v>7518</v>
      </c>
      <c r="B294" t="str">
        <f>VLOOKUP(Table1[[#This Row],[Full Name]],payroll_active[],1,0)</f>
        <v>David S Bruce</v>
      </c>
      <c r="C294" t="str">
        <f>VLOOKUP(Table1[[#This Row],[Full Name]],Table36[],1,0)</f>
        <v>David S Bruce</v>
      </c>
      <c r="D294" s="1">
        <v>42618.939375000002</v>
      </c>
      <c r="E294" t="s">
        <v>1195</v>
      </c>
      <c r="F294" t="s">
        <v>7517</v>
      </c>
      <c r="O294" t="s">
        <v>2446</v>
      </c>
      <c r="AJ294" t="s">
        <v>62</v>
      </c>
      <c r="AK294" t="s">
        <v>63</v>
      </c>
      <c r="AN294" t="s">
        <v>64</v>
      </c>
      <c r="BA294" t="s">
        <v>6903</v>
      </c>
      <c r="BB294" t="s">
        <v>7519</v>
      </c>
      <c r="BC294" t="s">
        <v>7495</v>
      </c>
      <c r="BE294" t="s">
        <v>69</v>
      </c>
      <c r="BH294" t="s">
        <v>7520</v>
      </c>
    </row>
    <row r="295" spans="1:61" x14ac:dyDescent="0.2">
      <c r="A295" t="s">
        <v>6902</v>
      </c>
      <c r="B295" t="str">
        <f>VLOOKUP(Table1[[#This Row],[Full Name]],payroll_active[],1,0)</f>
        <v>David S Frangella</v>
      </c>
      <c r="C295" t="str">
        <f>VLOOKUP(Table1[[#This Row],[Full Name]],Table36[],1,0)</f>
        <v>David S Frangella</v>
      </c>
      <c r="D295" s="1">
        <v>42618.940127314818</v>
      </c>
      <c r="E295" t="s">
        <v>1195</v>
      </c>
      <c r="F295" t="s">
        <v>6901</v>
      </c>
      <c r="O295" t="s">
        <v>3497</v>
      </c>
      <c r="AJ295" t="s">
        <v>62</v>
      </c>
      <c r="AK295" t="s">
        <v>63</v>
      </c>
      <c r="AN295" t="s">
        <v>64</v>
      </c>
      <c r="BA295" t="s">
        <v>6903</v>
      </c>
      <c r="BB295" t="s">
        <v>6904</v>
      </c>
      <c r="BC295" t="s">
        <v>6905</v>
      </c>
      <c r="BE295" t="s">
        <v>69</v>
      </c>
      <c r="BH295" t="s">
        <v>6906</v>
      </c>
    </row>
    <row r="296" spans="1:61" x14ac:dyDescent="0.2">
      <c r="A296" t="s">
        <v>7790</v>
      </c>
      <c r="B296" t="str">
        <f>VLOOKUP(Table1[[#This Row],[Full Name]],payroll_active[],1,0)</f>
        <v>David S Schaefer</v>
      </c>
      <c r="C296" t="str">
        <f>VLOOKUP(Table1[[#This Row],[Full Name]],Table36[],1,0)</f>
        <v>David S Schaefer</v>
      </c>
      <c r="D296" s="1">
        <v>42618.939155092587</v>
      </c>
      <c r="E296" t="s">
        <v>1195</v>
      </c>
      <c r="F296" t="s">
        <v>7789</v>
      </c>
      <c r="O296" t="s">
        <v>3834</v>
      </c>
      <c r="AJ296" t="s">
        <v>62</v>
      </c>
      <c r="AK296" t="s">
        <v>63</v>
      </c>
      <c r="AN296" t="s">
        <v>64</v>
      </c>
      <c r="BA296" t="s">
        <v>6903</v>
      </c>
      <c r="BB296" t="s">
        <v>7791</v>
      </c>
      <c r="BC296" t="s">
        <v>7792</v>
      </c>
      <c r="BE296" t="s">
        <v>69</v>
      </c>
      <c r="BH296" t="s">
        <v>7793</v>
      </c>
    </row>
    <row r="297" spans="1:61" x14ac:dyDescent="0.2">
      <c r="A297" t="s">
        <v>2558</v>
      </c>
      <c r="B297" t="str">
        <f>VLOOKUP(Table1[[#This Row],[Full Name]],payroll_active[],1,0)</f>
        <v>Dawn G Gresham</v>
      </c>
      <c r="C297" t="str">
        <f>VLOOKUP(Table1[[#This Row],[Full Name]],Table36[],1,0)</f>
        <v>Dawn G Gresham</v>
      </c>
      <c r="D297" s="1">
        <v>42895.599409722221</v>
      </c>
      <c r="E297" t="s">
        <v>59</v>
      </c>
      <c r="F297" t="s">
        <v>2557</v>
      </c>
      <c r="N297" t="s">
        <v>2550</v>
      </c>
      <c r="O297" t="s">
        <v>2551</v>
      </c>
      <c r="P297" t="s">
        <v>526</v>
      </c>
      <c r="AJ297" t="s">
        <v>62</v>
      </c>
      <c r="AK297" t="s">
        <v>63</v>
      </c>
      <c r="AN297" t="s">
        <v>408</v>
      </c>
      <c r="AO297" t="s">
        <v>526</v>
      </c>
      <c r="BA297" t="s">
        <v>2559</v>
      </c>
      <c r="BB297" t="s">
        <v>2560</v>
      </c>
      <c r="BC297" t="s">
        <v>2561</v>
      </c>
      <c r="BE297" t="s">
        <v>69</v>
      </c>
      <c r="BH297" t="s">
        <v>2562</v>
      </c>
    </row>
    <row r="298" spans="1:61" x14ac:dyDescent="0.2">
      <c r="A298" t="s">
        <v>7076</v>
      </c>
      <c r="B298" t="str">
        <f>VLOOKUP(Table1[[#This Row],[Full Name]],payroll_active[],1,0)</f>
        <v>Dawn L Harrington</v>
      </c>
      <c r="C298" t="str">
        <f>VLOOKUP(Table1[[#This Row],[Full Name]],Table36[],1,0)</f>
        <v>Dawn L Harrington</v>
      </c>
      <c r="D298" s="1">
        <v>42618.939988425933</v>
      </c>
      <c r="E298" t="s">
        <v>1195</v>
      </c>
      <c r="F298" t="s">
        <v>7075</v>
      </c>
      <c r="O298" t="s">
        <v>3787</v>
      </c>
      <c r="AJ298" t="s">
        <v>62</v>
      </c>
      <c r="AK298" t="s">
        <v>63</v>
      </c>
      <c r="AN298" t="s">
        <v>64</v>
      </c>
      <c r="BA298" t="s">
        <v>7077</v>
      </c>
      <c r="BB298" t="s">
        <v>7078</v>
      </c>
      <c r="BC298" t="s">
        <v>7079</v>
      </c>
      <c r="BE298" t="s">
        <v>69</v>
      </c>
      <c r="BH298" t="s">
        <v>7080</v>
      </c>
    </row>
    <row r="299" spans="1:61" x14ac:dyDescent="0.2">
      <c r="A299" t="s">
        <v>7752</v>
      </c>
      <c r="B299" t="str">
        <f>VLOOKUP(Table1[[#This Row],[Full Name]],payroll_active[],1,0)</f>
        <v>Deadra D Morrissey</v>
      </c>
      <c r="C299" t="str">
        <f>VLOOKUP(Table1[[#This Row],[Full Name]],Table36[],1,0)</f>
        <v>Deadra D Morrissey</v>
      </c>
      <c r="D299" s="1">
        <v>42618.939189814817</v>
      </c>
      <c r="E299" t="s">
        <v>1195</v>
      </c>
      <c r="F299" t="s">
        <v>7751</v>
      </c>
      <c r="N299" t="s">
        <v>663</v>
      </c>
      <c r="O299" t="s">
        <v>664</v>
      </c>
      <c r="P299" t="s">
        <v>407</v>
      </c>
      <c r="AJ299" t="s">
        <v>62</v>
      </c>
      <c r="AK299" t="s">
        <v>63</v>
      </c>
      <c r="AN299" t="s">
        <v>408</v>
      </c>
      <c r="AO299" t="s">
        <v>407</v>
      </c>
      <c r="BA299" t="s">
        <v>7753</v>
      </c>
      <c r="BB299" t="s">
        <v>7754</v>
      </c>
      <c r="BC299" t="s">
        <v>7755</v>
      </c>
      <c r="BE299" t="s">
        <v>69</v>
      </c>
      <c r="BH299" t="s">
        <v>7756</v>
      </c>
    </row>
    <row r="300" spans="1:61" x14ac:dyDescent="0.2">
      <c r="A300" t="s">
        <v>6191</v>
      </c>
      <c r="B300" t="str">
        <f>VLOOKUP(Table1[[#This Row],[Full Name]],payroll_active[],1,0)</f>
        <v>Dean Decrescenzo</v>
      </c>
      <c r="C300" t="str">
        <f>VLOOKUP(Table1[[#This Row],[Full Name]],Table36[],1,0)</f>
        <v>Dean Decrescenzo</v>
      </c>
      <c r="D300" s="1">
        <v>42618.940937500003</v>
      </c>
      <c r="E300" t="s">
        <v>1195</v>
      </c>
      <c r="F300" t="s">
        <v>6190</v>
      </c>
      <c r="O300" t="s">
        <v>96</v>
      </c>
      <c r="AJ300" t="s">
        <v>62</v>
      </c>
      <c r="AK300" t="s">
        <v>63</v>
      </c>
      <c r="AN300" t="s">
        <v>64</v>
      </c>
      <c r="BA300" t="s">
        <v>2114</v>
      </c>
      <c r="BB300" t="s">
        <v>6192</v>
      </c>
      <c r="BC300" t="s">
        <v>6193</v>
      </c>
      <c r="BE300" t="s">
        <v>69</v>
      </c>
      <c r="BH300" t="s">
        <v>6194</v>
      </c>
    </row>
    <row r="301" spans="1:61" x14ac:dyDescent="0.2">
      <c r="A301" s="20" t="s">
        <v>4579</v>
      </c>
      <c r="B301" s="20" t="e">
        <f>VLOOKUP(Table1[[#This Row],[Full Name]],payroll_active[],1,0)</f>
        <v>#N/A</v>
      </c>
      <c r="C301" s="20" t="str">
        <f>VLOOKUP(Table1[[#This Row],[Full Name]],Table36[],1,0)</f>
        <v>Deanna Foote</v>
      </c>
      <c r="D301" s="21">
        <v>42618.942557870367</v>
      </c>
      <c r="E301" s="20" t="s">
        <v>1195</v>
      </c>
      <c r="F301" s="20" t="s">
        <v>4578</v>
      </c>
      <c r="G301" s="20"/>
      <c r="H301" s="20"/>
      <c r="I301" s="20"/>
      <c r="J301" s="20"/>
      <c r="K301" s="20"/>
      <c r="L301" s="20"/>
      <c r="M301" s="20"/>
      <c r="N301" s="20" t="s">
        <v>1848</v>
      </c>
      <c r="O301" s="20" t="s">
        <v>1043</v>
      </c>
      <c r="P301" s="20" t="s">
        <v>526</v>
      </c>
      <c r="Q301" s="20"/>
      <c r="R301" s="20"/>
      <c r="S301" s="20"/>
      <c r="T301" s="20"/>
      <c r="U301" s="20"/>
      <c r="V301" s="20"/>
      <c r="W301" s="20"/>
      <c r="X301" s="20"/>
      <c r="Y301" s="20"/>
      <c r="Z301" s="20"/>
      <c r="AA301" s="20"/>
      <c r="AB301" s="20"/>
      <c r="AC301" s="20"/>
      <c r="AD301" s="20"/>
      <c r="AE301" s="20"/>
      <c r="AF301" s="20"/>
      <c r="AG301" s="20"/>
      <c r="AH301" s="20"/>
      <c r="AI301" s="20"/>
      <c r="AJ301" s="20" t="s">
        <v>62</v>
      </c>
      <c r="AK301" s="20" t="s">
        <v>63</v>
      </c>
      <c r="AL301" s="20"/>
      <c r="AM301" s="20"/>
      <c r="AN301" s="20" t="s">
        <v>64</v>
      </c>
      <c r="AO301" s="20" t="s">
        <v>526</v>
      </c>
      <c r="AP301" s="20"/>
      <c r="AQ301" s="20"/>
      <c r="AR301" s="20"/>
      <c r="AS301" s="20"/>
      <c r="AT301" s="20"/>
      <c r="AU301" s="20"/>
      <c r="AV301" s="20"/>
      <c r="AW301" s="20"/>
      <c r="AX301" s="20"/>
      <c r="AY301" s="20"/>
      <c r="AZ301" s="20"/>
      <c r="BA301" s="20" t="s">
        <v>4580</v>
      </c>
      <c r="BB301" s="20" t="s">
        <v>4581</v>
      </c>
      <c r="BC301" s="20" t="s">
        <v>2104</v>
      </c>
      <c r="BD301" s="20"/>
      <c r="BE301" s="20" t="s">
        <v>69</v>
      </c>
      <c r="BF301" s="20"/>
      <c r="BG301" s="20"/>
      <c r="BH301" s="20" t="s">
        <v>4582</v>
      </c>
      <c r="BI301" s="20"/>
    </row>
    <row r="302" spans="1:61" x14ac:dyDescent="0.2">
      <c r="A302" t="s">
        <v>7371</v>
      </c>
      <c r="B302" t="str">
        <f>VLOOKUP(Table1[[#This Row],[Full Name]],payroll_active[],1,0)</f>
        <v>Deanna J Schneider</v>
      </c>
      <c r="C302" t="str">
        <f>VLOOKUP(Table1[[#This Row],[Full Name]],Table36[],1,0)</f>
        <v>Deanna J Schneider</v>
      </c>
      <c r="D302" s="1">
        <v>42618.939803240741</v>
      </c>
      <c r="E302" t="s">
        <v>1195</v>
      </c>
      <c r="F302" t="s">
        <v>7370</v>
      </c>
      <c r="N302" t="s">
        <v>1311</v>
      </c>
      <c r="O302" t="s">
        <v>1312</v>
      </c>
      <c r="P302" t="s">
        <v>407</v>
      </c>
      <c r="AJ302" t="s">
        <v>62</v>
      </c>
      <c r="AK302" t="s">
        <v>63</v>
      </c>
      <c r="AN302" t="s">
        <v>408</v>
      </c>
      <c r="AO302" t="s">
        <v>407</v>
      </c>
      <c r="BA302" t="s">
        <v>7372</v>
      </c>
      <c r="BB302" t="s">
        <v>7373</v>
      </c>
      <c r="BC302" t="s">
        <v>440</v>
      </c>
      <c r="BE302" t="s">
        <v>69</v>
      </c>
      <c r="BH302" t="s">
        <v>7374</v>
      </c>
    </row>
    <row r="303" spans="1:61" x14ac:dyDescent="0.2">
      <c r="A303" t="s">
        <v>5774</v>
      </c>
      <c r="B303" t="str">
        <f>VLOOKUP(Table1[[#This Row],[Full Name]],payroll_active[],1,0)</f>
        <v>Deanna L Stafford</v>
      </c>
      <c r="C303" t="str">
        <f>VLOOKUP(Table1[[#This Row],[Full Name]],Table36[],1,0)</f>
        <v>Deanna L Stafford</v>
      </c>
      <c r="D303" s="1">
        <v>42618.941296296303</v>
      </c>
      <c r="E303" t="s">
        <v>1195</v>
      </c>
      <c r="F303" t="s">
        <v>5773</v>
      </c>
      <c r="N303" t="s">
        <v>740</v>
      </c>
      <c r="O303" t="s">
        <v>741</v>
      </c>
      <c r="P303" t="s">
        <v>526</v>
      </c>
      <c r="AJ303" t="s">
        <v>62</v>
      </c>
      <c r="AK303" t="s">
        <v>63</v>
      </c>
      <c r="AN303" t="s">
        <v>408</v>
      </c>
      <c r="AO303" t="s">
        <v>526</v>
      </c>
      <c r="BA303" t="s">
        <v>5775</v>
      </c>
      <c r="BB303" t="s">
        <v>5776</v>
      </c>
      <c r="BC303" t="s">
        <v>5777</v>
      </c>
      <c r="BE303" t="s">
        <v>69</v>
      </c>
      <c r="BH303" t="s">
        <v>5778</v>
      </c>
    </row>
    <row r="304" spans="1:61" x14ac:dyDescent="0.2">
      <c r="A304" t="s">
        <v>4370</v>
      </c>
      <c r="B304" t="str">
        <f>VLOOKUP(Table1[[#This Row],[Full Name]],payroll_active[],1,0)</f>
        <v>Deborah A Aumick</v>
      </c>
      <c r="C304" t="str">
        <f>VLOOKUP(Table1[[#This Row],[Full Name]],Table36[],1,0)</f>
        <v>Deborah A Aumick</v>
      </c>
      <c r="D304" s="1">
        <v>42618.942754629628</v>
      </c>
      <c r="E304" t="s">
        <v>1195</v>
      </c>
      <c r="F304" t="s">
        <v>4369</v>
      </c>
      <c r="N304" t="s">
        <v>2093</v>
      </c>
      <c r="O304" t="s">
        <v>2094</v>
      </c>
      <c r="P304" t="s">
        <v>526</v>
      </c>
      <c r="AJ304" t="s">
        <v>62</v>
      </c>
      <c r="AK304" t="s">
        <v>63</v>
      </c>
      <c r="AN304" t="s">
        <v>408</v>
      </c>
      <c r="AO304" t="s">
        <v>526</v>
      </c>
      <c r="BA304" t="s">
        <v>3203</v>
      </c>
      <c r="BB304" t="s">
        <v>4371</v>
      </c>
      <c r="BC304" t="s">
        <v>867</v>
      </c>
      <c r="BE304" t="s">
        <v>69</v>
      </c>
      <c r="BH304" t="s">
        <v>4372</v>
      </c>
    </row>
    <row r="305" spans="1:61" x14ac:dyDescent="0.2">
      <c r="A305" t="s">
        <v>4463</v>
      </c>
      <c r="B305" t="str">
        <f>VLOOKUP(Table1[[#This Row],[Full Name]],payroll_active[],1,0)</f>
        <v>Deborah L Kannes</v>
      </c>
      <c r="C305" t="str">
        <f>VLOOKUP(Table1[[#This Row],[Full Name]],Table36[],1,0)</f>
        <v>Deborah L Kannes</v>
      </c>
      <c r="D305" s="1">
        <v>42618.942662037043</v>
      </c>
      <c r="E305" t="s">
        <v>1195</v>
      </c>
      <c r="F305" t="s">
        <v>4462</v>
      </c>
      <c r="O305" t="s">
        <v>1502</v>
      </c>
      <c r="AJ305" t="s">
        <v>62</v>
      </c>
      <c r="AK305" t="s">
        <v>63</v>
      </c>
      <c r="AN305" t="s">
        <v>64</v>
      </c>
      <c r="BA305" t="s">
        <v>4464</v>
      </c>
      <c r="BB305" t="s">
        <v>4465</v>
      </c>
      <c r="BC305" t="s">
        <v>1506</v>
      </c>
      <c r="BE305" t="s">
        <v>69</v>
      </c>
      <c r="BH305" t="s">
        <v>4466</v>
      </c>
    </row>
    <row r="306" spans="1:61" x14ac:dyDescent="0.2">
      <c r="A306" t="s">
        <v>4796</v>
      </c>
      <c r="B306" t="str">
        <f>VLOOKUP(Table1[[#This Row],[Full Name]],payroll_active[],1,0)</f>
        <v>Deborah Peck Kelleher</v>
      </c>
      <c r="C306" t="str">
        <f>VLOOKUP(Table1[[#This Row],[Full Name]],Table36[],1,0)</f>
        <v>Deborah Peck Kelleher</v>
      </c>
      <c r="D306" s="1">
        <v>42618.942291666674</v>
      </c>
      <c r="E306" t="s">
        <v>1195</v>
      </c>
      <c r="F306" t="s">
        <v>4795</v>
      </c>
      <c r="N306" t="s">
        <v>2358</v>
      </c>
      <c r="O306" t="s">
        <v>353</v>
      </c>
      <c r="P306" t="s">
        <v>407</v>
      </c>
      <c r="AJ306" t="s">
        <v>62</v>
      </c>
      <c r="AK306" t="s">
        <v>63</v>
      </c>
      <c r="AN306" t="s">
        <v>64</v>
      </c>
      <c r="AO306" t="s">
        <v>407</v>
      </c>
      <c r="BA306" t="s">
        <v>4797</v>
      </c>
      <c r="BB306" t="s">
        <v>4798</v>
      </c>
      <c r="BC306" t="s">
        <v>4799</v>
      </c>
      <c r="BE306" t="s">
        <v>69</v>
      </c>
      <c r="BH306" t="s">
        <v>4800</v>
      </c>
    </row>
    <row r="307" spans="1:61" x14ac:dyDescent="0.2">
      <c r="A307" t="s">
        <v>6838</v>
      </c>
      <c r="B307" t="str">
        <f>VLOOKUP(Table1[[#This Row],[Full Name]],payroll_active[],1,0)</f>
        <v>Deborah R Moore</v>
      </c>
      <c r="C307" t="str">
        <f>VLOOKUP(Table1[[#This Row],[Full Name]],Table36[],1,0)</f>
        <v>Deborah R Moore</v>
      </c>
      <c r="D307" s="1">
        <v>42618.940196759257</v>
      </c>
      <c r="E307" t="s">
        <v>1195</v>
      </c>
      <c r="F307" t="s">
        <v>6836</v>
      </c>
      <c r="N307" t="s">
        <v>2572</v>
      </c>
      <c r="O307" t="s">
        <v>2573</v>
      </c>
      <c r="P307" t="s">
        <v>526</v>
      </c>
      <c r="V307" t="s">
        <v>6837</v>
      </c>
      <c r="AJ307" t="s">
        <v>62</v>
      </c>
      <c r="AK307" t="s">
        <v>63</v>
      </c>
      <c r="AN307" t="s">
        <v>408</v>
      </c>
      <c r="AO307" t="s">
        <v>526</v>
      </c>
      <c r="BA307" t="s">
        <v>6839</v>
      </c>
      <c r="BB307" t="s">
        <v>4168</v>
      </c>
      <c r="BC307" t="s">
        <v>2104</v>
      </c>
      <c r="BE307" t="s">
        <v>69</v>
      </c>
      <c r="BH307" t="s">
        <v>6840</v>
      </c>
    </row>
    <row r="308" spans="1:61" x14ac:dyDescent="0.2">
      <c r="A308" t="s">
        <v>5411</v>
      </c>
      <c r="B308" t="str">
        <f>VLOOKUP(Table1[[#This Row],[Full Name]],payroll_active[],1,0)</f>
        <v>Debra J Cody</v>
      </c>
      <c r="C308" t="str">
        <f>VLOOKUP(Table1[[#This Row],[Full Name]],Table36[],1,0)</f>
        <v>Debra J Cody</v>
      </c>
      <c r="D308" s="1">
        <v>42618.941678240742</v>
      </c>
      <c r="E308" t="s">
        <v>1195</v>
      </c>
      <c r="F308" t="s">
        <v>5410</v>
      </c>
      <c r="N308" t="s">
        <v>814</v>
      </c>
      <c r="O308" t="s">
        <v>353</v>
      </c>
      <c r="P308" t="s">
        <v>526</v>
      </c>
      <c r="AJ308" t="s">
        <v>62</v>
      </c>
      <c r="AK308" t="s">
        <v>63</v>
      </c>
      <c r="AN308" t="s">
        <v>64</v>
      </c>
      <c r="AO308" t="s">
        <v>526</v>
      </c>
      <c r="BA308" t="s">
        <v>5412</v>
      </c>
      <c r="BB308" t="s">
        <v>5413</v>
      </c>
      <c r="BC308" t="s">
        <v>456</v>
      </c>
      <c r="BE308" t="s">
        <v>69</v>
      </c>
      <c r="BH308" t="s">
        <v>5414</v>
      </c>
    </row>
    <row r="309" spans="1:61" x14ac:dyDescent="0.2">
      <c r="A309" t="s">
        <v>773</v>
      </c>
      <c r="B309" t="str">
        <f>VLOOKUP(Table1[[#This Row],[Full Name]],payroll_active[],1,0)</f>
        <v>Denise I Vivar</v>
      </c>
      <c r="C309" t="str">
        <f>VLOOKUP(Table1[[#This Row],[Full Name]],Table36[],1,0)</f>
        <v>Denise I Vivar</v>
      </c>
      <c r="D309" s="1">
        <v>43495.488425925927</v>
      </c>
      <c r="E309" t="s">
        <v>59</v>
      </c>
      <c r="F309" t="s">
        <v>770</v>
      </c>
      <c r="N309" t="s">
        <v>771</v>
      </c>
      <c r="O309" t="s">
        <v>772</v>
      </c>
      <c r="P309" t="s">
        <v>526</v>
      </c>
      <c r="AJ309" t="s">
        <v>62</v>
      </c>
      <c r="AK309" t="s">
        <v>63</v>
      </c>
      <c r="AN309" t="s">
        <v>408</v>
      </c>
      <c r="BA309" t="s">
        <v>774</v>
      </c>
      <c r="BB309" t="s">
        <v>775</v>
      </c>
      <c r="BC309" t="s">
        <v>521</v>
      </c>
      <c r="BE309" t="s">
        <v>69</v>
      </c>
      <c r="BH309" t="s">
        <v>776</v>
      </c>
    </row>
    <row r="310" spans="1:61" x14ac:dyDescent="0.2">
      <c r="A310" t="s">
        <v>3413</v>
      </c>
      <c r="B310" t="str">
        <f>VLOOKUP(Table1[[#This Row],[Full Name]],payroll_active[],1,0)</f>
        <v>Denise M Decker</v>
      </c>
      <c r="C310" t="str">
        <f>VLOOKUP(Table1[[#This Row],[Full Name]],Table36[],1,0)</f>
        <v>Denise M Decker</v>
      </c>
      <c r="D310" s="1">
        <v>42789.531608796293</v>
      </c>
      <c r="E310" t="s">
        <v>59</v>
      </c>
      <c r="F310" t="s">
        <v>3412</v>
      </c>
      <c r="N310" t="s">
        <v>1606</v>
      </c>
      <c r="O310" t="s">
        <v>1607</v>
      </c>
      <c r="P310" t="s">
        <v>407</v>
      </c>
      <c r="AJ310" t="s">
        <v>62</v>
      </c>
      <c r="AK310" t="s">
        <v>63</v>
      </c>
      <c r="AN310" t="s">
        <v>408</v>
      </c>
      <c r="AO310" t="s">
        <v>407</v>
      </c>
      <c r="BA310" t="s">
        <v>3414</v>
      </c>
      <c r="BB310" t="s">
        <v>3415</v>
      </c>
      <c r="BC310" t="s">
        <v>3416</v>
      </c>
      <c r="BE310" t="s">
        <v>69</v>
      </c>
      <c r="BH310" t="s">
        <v>3417</v>
      </c>
    </row>
    <row r="311" spans="1:61" x14ac:dyDescent="0.2">
      <c r="A311" t="s">
        <v>642</v>
      </c>
      <c r="B311" t="str">
        <f>VLOOKUP(Table1[[#This Row],[Full Name]],payroll_active[],1,0)</f>
        <v>Denise Rivera</v>
      </c>
      <c r="C311" t="str">
        <f>VLOOKUP(Table1[[#This Row],[Full Name]],Table36[],1,0)</f>
        <v>Denise Rivera</v>
      </c>
      <c r="D311" s="1">
        <v>43495.488437499997</v>
      </c>
      <c r="E311" t="s">
        <v>59</v>
      </c>
      <c r="F311" t="s">
        <v>641</v>
      </c>
      <c r="N311" t="s">
        <v>635</v>
      </c>
      <c r="O311" t="s">
        <v>636</v>
      </c>
      <c r="P311" t="s">
        <v>526</v>
      </c>
      <c r="AJ311" t="s">
        <v>62</v>
      </c>
      <c r="AK311" t="s">
        <v>63</v>
      </c>
      <c r="AN311" t="s">
        <v>408</v>
      </c>
      <c r="BA311" t="s">
        <v>643</v>
      </c>
      <c r="BB311" t="s">
        <v>644</v>
      </c>
      <c r="BC311" t="s">
        <v>599</v>
      </c>
      <c r="BE311" t="s">
        <v>69</v>
      </c>
      <c r="BH311" t="s">
        <v>645</v>
      </c>
    </row>
    <row r="312" spans="1:61" x14ac:dyDescent="0.2">
      <c r="A312" s="20" t="s">
        <v>1396</v>
      </c>
      <c r="B312" s="20" t="e">
        <f>VLOOKUP(Table1[[#This Row],[Full Name]],payroll_active[],1,0)</f>
        <v>#N/A</v>
      </c>
      <c r="C312" s="20" t="str">
        <f>VLOOKUP(Table1[[#This Row],[Full Name]],Table36[],1,0)</f>
        <v>Dennis A Weakley Jr</v>
      </c>
      <c r="D312" s="21">
        <v>43203.545127314806</v>
      </c>
      <c r="E312" s="20" t="s">
        <v>59</v>
      </c>
      <c r="F312" s="20" t="s">
        <v>1395</v>
      </c>
      <c r="G312" s="20"/>
      <c r="H312" s="20"/>
      <c r="I312" s="20"/>
      <c r="J312" s="20"/>
      <c r="K312" s="20"/>
      <c r="L312" s="20"/>
      <c r="M312" s="20"/>
      <c r="N312" s="20"/>
      <c r="O312" s="20" t="s">
        <v>1043</v>
      </c>
      <c r="P312" s="20"/>
      <c r="Q312" s="20"/>
      <c r="R312" s="20"/>
      <c r="S312" s="20"/>
      <c r="T312" s="20"/>
      <c r="U312" s="20"/>
      <c r="V312" s="20"/>
      <c r="W312" s="20"/>
      <c r="X312" s="20"/>
      <c r="Y312" s="20"/>
      <c r="Z312" s="20"/>
      <c r="AA312" s="20"/>
      <c r="AB312" s="20"/>
      <c r="AC312" s="20"/>
      <c r="AD312" s="20"/>
      <c r="AE312" s="20"/>
      <c r="AF312" s="20"/>
      <c r="AG312" s="20"/>
      <c r="AH312" s="20"/>
      <c r="AI312" s="20"/>
      <c r="AJ312" s="20" t="s">
        <v>62</v>
      </c>
      <c r="AK312" s="20" t="s">
        <v>63</v>
      </c>
      <c r="AL312" s="20"/>
      <c r="AM312" s="20"/>
      <c r="AN312" s="20" t="s">
        <v>64</v>
      </c>
      <c r="AO312" s="20"/>
      <c r="AP312" s="20"/>
      <c r="AQ312" s="20"/>
      <c r="AR312" s="20"/>
      <c r="AS312" s="20"/>
      <c r="AT312" s="20"/>
      <c r="AU312" s="20"/>
      <c r="AV312" s="20"/>
      <c r="AW312" s="20"/>
      <c r="AX312" s="20"/>
      <c r="AY312" s="20"/>
      <c r="AZ312" s="20"/>
      <c r="BA312" s="20" t="s">
        <v>1397</v>
      </c>
      <c r="BB312" s="20" t="s">
        <v>1398</v>
      </c>
      <c r="BC312" s="20" t="s">
        <v>440</v>
      </c>
      <c r="BD312" s="20"/>
      <c r="BE312" s="20" t="s">
        <v>69</v>
      </c>
      <c r="BF312" s="20"/>
      <c r="BG312" s="20"/>
      <c r="BH312" s="20" t="s">
        <v>1399</v>
      </c>
      <c r="BI312" s="20"/>
    </row>
    <row r="313" spans="1:61" x14ac:dyDescent="0.2">
      <c r="A313" t="s">
        <v>8006</v>
      </c>
      <c r="B313" t="str">
        <f>VLOOKUP(Table1[[#This Row],[Full Name]],payroll_active[],1,0)</f>
        <v>Dennis P Bennett</v>
      </c>
      <c r="C313" t="str">
        <f>VLOOKUP(Table1[[#This Row],[Full Name]],Table36[],1,0)</f>
        <v>Dennis P Bennett</v>
      </c>
      <c r="D313" s="1">
        <v>42618.939050925917</v>
      </c>
      <c r="E313" t="s">
        <v>1195</v>
      </c>
      <c r="F313" t="s">
        <v>8005</v>
      </c>
      <c r="N313" t="s">
        <v>1311</v>
      </c>
      <c r="O313" t="s">
        <v>1312</v>
      </c>
      <c r="P313" t="s">
        <v>526</v>
      </c>
      <c r="AJ313" t="s">
        <v>62</v>
      </c>
      <c r="AK313" t="s">
        <v>63</v>
      </c>
      <c r="AN313" t="s">
        <v>408</v>
      </c>
      <c r="AO313" t="s">
        <v>526</v>
      </c>
      <c r="BA313" t="s">
        <v>8007</v>
      </c>
      <c r="BB313" t="s">
        <v>8008</v>
      </c>
      <c r="BC313" t="s">
        <v>937</v>
      </c>
      <c r="BE313" t="s">
        <v>69</v>
      </c>
      <c r="BH313" t="s">
        <v>8009</v>
      </c>
    </row>
    <row r="314" spans="1:61" x14ac:dyDescent="0.2">
      <c r="A314" t="s">
        <v>5159</v>
      </c>
      <c r="B314" t="str">
        <f>VLOOKUP(Table1[[#This Row],[Full Name]],payroll_active[],1,0)</f>
        <v>Derrick Davis</v>
      </c>
      <c r="C314" t="str">
        <f>VLOOKUP(Table1[[#This Row],[Full Name]],Table36[],1,0)</f>
        <v>Derrick Davis</v>
      </c>
      <c r="D314" s="1">
        <v>42618.94195601852</v>
      </c>
      <c r="E314" t="s">
        <v>1195</v>
      </c>
      <c r="F314" t="s">
        <v>5157</v>
      </c>
      <c r="N314" t="s">
        <v>693</v>
      </c>
      <c r="O314" t="s">
        <v>694</v>
      </c>
      <c r="P314" t="s">
        <v>526</v>
      </c>
      <c r="V314" t="s">
        <v>5158</v>
      </c>
      <c r="AJ314" t="s">
        <v>62</v>
      </c>
      <c r="AK314" t="s">
        <v>63</v>
      </c>
      <c r="AN314" t="s">
        <v>408</v>
      </c>
      <c r="AO314" t="s">
        <v>526</v>
      </c>
      <c r="BA314" t="s">
        <v>5160</v>
      </c>
      <c r="BB314" t="s">
        <v>3805</v>
      </c>
      <c r="BC314" t="s">
        <v>426</v>
      </c>
      <c r="BE314" t="s">
        <v>69</v>
      </c>
      <c r="BH314" t="s">
        <v>5161</v>
      </c>
    </row>
    <row r="315" spans="1:61" x14ac:dyDescent="0.2">
      <c r="A315" t="s">
        <v>2375</v>
      </c>
      <c r="B315" t="str">
        <f>VLOOKUP(Table1[[#This Row],[Full Name]],payroll_active[],1,0)</f>
        <v>Deshaundra J Johnson</v>
      </c>
      <c r="C315" t="str">
        <f>VLOOKUP(Table1[[#This Row],[Full Name]],Table36[],1,0)</f>
        <v>Deshaundra J Johnson</v>
      </c>
      <c r="D315" s="1">
        <v>42990.605717592603</v>
      </c>
      <c r="E315" t="s">
        <v>59</v>
      </c>
      <c r="F315" t="s">
        <v>2374</v>
      </c>
      <c r="N315" t="s">
        <v>965</v>
      </c>
      <c r="O315" t="s">
        <v>966</v>
      </c>
      <c r="P315" t="s">
        <v>526</v>
      </c>
      <c r="AJ315" t="s">
        <v>62</v>
      </c>
      <c r="AK315" t="s">
        <v>63</v>
      </c>
      <c r="AN315" t="s">
        <v>408</v>
      </c>
      <c r="AO315" t="s">
        <v>526</v>
      </c>
      <c r="BA315" t="s">
        <v>2376</v>
      </c>
      <c r="BB315" t="s">
        <v>1321</v>
      </c>
      <c r="BC315" t="s">
        <v>2377</v>
      </c>
      <c r="BE315" t="s">
        <v>69</v>
      </c>
      <c r="BH315" t="s">
        <v>2378</v>
      </c>
    </row>
    <row r="316" spans="1:61" x14ac:dyDescent="0.2">
      <c r="A316" t="s">
        <v>4544</v>
      </c>
      <c r="B316" t="str">
        <f>VLOOKUP(Table1[[#This Row],[Full Name]],payroll_active[],1,0)</f>
        <v>Desmond J Bergin</v>
      </c>
      <c r="C316" t="str">
        <f>VLOOKUP(Table1[[#This Row],[Full Name]],Table36[],1,0)</f>
        <v>Desmond J Bergin</v>
      </c>
      <c r="D316" s="1">
        <v>42618.942604166667</v>
      </c>
      <c r="E316" t="s">
        <v>1195</v>
      </c>
      <c r="F316" t="s">
        <v>4543</v>
      </c>
      <c r="N316" t="s">
        <v>2358</v>
      </c>
      <c r="O316" t="s">
        <v>2864</v>
      </c>
      <c r="P316" t="s">
        <v>526</v>
      </c>
      <c r="AJ316" t="s">
        <v>62</v>
      </c>
      <c r="AK316" t="s">
        <v>63</v>
      </c>
      <c r="AN316" t="s">
        <v>408</v>
      </c>
      <c r="AO316" t="s">
        <v>526</v>
      </c>
      <c r="BA316" t="s">
        <v>4545</v>
      </c>
      <c r="BB316" t="s">
        <v>4546</v>
      </c>
      <c r="BC316" t="s">
        <v>521</v>
      </c>
      <c r="BE316" t="s">
        <v>69</v>
      </c>
      <c r="BH316" t="s">
        <v>4547</v>
      </c>
    </row>
    <row r="317" spans="1:61" x14ac:dyDescent="0.2">
      <c r="A317" t="s">
        <v>1942</v>
      </c>
      <c r="B317" t="str">
        <f>VLOOKUP(Table1[[#This Row],[Full Name]],payroll_active[],1,0)</f>
        <v>Devin A Thorpe</v>
      </c>
      <c r="C317" t="str">
        <f>VLOOKUP(Table1[[#This Row],[Full Name]],Table36[],1,0)</f>
        <v>Devin A Thorpe</v>
      </c>
      <c r="D317" s="1">
        <v>43119.618252314824</v>
      </c>
      <c r="E317" t="s">
        <v>59</v>
      </c>
      <c r="F317" t="s">
        <v>1941</v>
      </c>
      <c r="N317" t="s">
        <v>572</v>
      </c>
      <c r="O317" t="s">
        <v>573</v>
      </c>
      <c r="P317" t="s">
        <v>526</v>
      </c>
      <c r="AJ317" t="s">
        <v>62</v>
      </c>
      <c r="AK317" t="s">
        <v>63</v>
      </c>
      <c r="AN317" t="s">
        <v>408</v>
      </c>
      <c r="AO317" t="s">
        <v>526</v>
      </c>
      <c r="BA317" t="s">
        <v>1943</v>
      </c>
      <c r="BB317" t="s">
        <v>1944</v>
      </c>
      <c r="BC317" t="s">
        <v>698</v>
      </c>
      <c r="BE317" t="s">
        <v>69</v>
      </c>
      <c r="BH317" t="s">
        <v>1945</v>
      </c>
    </row>
    <row r="318" spans="1:61" x14ac:dyDescent="0.2">
      <c r="A318" t="s">
        <v>2359</v>
      </c>
      <c r="B318" t="str">
        <f>VLOOKUP(Table1[[#This Row],[Full Name]],payroll_active[],1,0)</f>
        <v>Diana M Conklin</v>
      </c>
      <c r="C318" t="str">
        <f>VLOOKUP(Table1[[#This Row],[Full Name]],Table36[],1,0)</f>
        <v>Diana M Conklin</v>
      </c>
      <c r="D318" s="1">
        <v>42990.605717592603</v>
      </c>
      <c r="E318" t="s">
        <v>59</v>
      </c>
      <c r="F318" t="s">
        <v>2357</v>
      </c>
      <c r="N318" t="s">
        <v>2358</v>
      </c>
      <c r="O318" t="s">
        <v>353</v>
      </c>
      <c r="P318" t="s">
        <v>526</v>
      </c>
      <c r="AJ318" t="s">
        <v>62</v>
      </c>
      <c r="AK318" t="s">
        <v>63</v>
      </c>
      <c r="AN318" t="s">
        <v>64</v>
      </c>
      <c r="AO318" t="s">
        <v>526</v>
      </c>
      <c r="BA318" t="s">
        <v>2360</v>
      </c>
      <c r="BB318" t="s">
        <v>2361</v>
      </c>
      <c r="BC318" t="s">
        <v>2362</v>
      </c>
      <c r="BE318" t="s">
        <v>69</v>
      </c>
      <c r="BH318" t="s">
        <v>2363</v>
      </c>
    </row>
    <row r="319" spans="1:61" x14ac:dyDescent="0.2">
      <c r="A319" t="s">
        <v>3346</v>
      </c>
      <c r="B319" t="str">
        <f>VLOOKUP(Table1[[#This Row],[Full Name]],payroll_active[],1,0)</f>
        <v>Diana Tetruashvily</v>
      </c>
      <c r="C319" t="str">
        <f>VLOOKUP(Table1[[#This Row],[Full Name]],Table36[],1,0)</f>
        <v>Diana Tetruashvily</v>
      </c>
      <c r="D319" s="1">
        <v>42789.531643518523</v>
      </c>
      <c r="E319" t="s">
        <v>59</v>
      </c>
      <c r="F319" t="s">
        <v>3345</v>
      </c>
      <c r="N319" t="s">
        <v>572</v>
      </c>
      <c r="O319" t="s">
        <v>573</v>
      </c>
      <c r="P319" t="s">
        <v>526</v>
      </c>
      <c r="AJ319" t="s">
        <v>62</v>
      </c>
      <c r="AK319" t="s">
        <v>63</v>
      </c>
      <c r="AN319" t="s">
        <v>408</v>
      </c>
      <c r="AO319" t="s">
        <v>526</v>
      </c>
      <c r="BA319" t="s">
        <v>3347</v>
      </c>
      <c r="BB319" t="s">
        <v>3348</v>
      </c>
      <c r="BC319" t="s">
        <v>3349</v>
      </c>
      <c r="BE319" t="s">
        <v>69</v>
      </c>
      <c r="BH319" t="s">
        <v>3350</v>
      </c>
    </row>
    <row r="320" spans="1:61" x14ac:dyDescent="0.2">
      <c r="A320" t="s">
        <v>5860</v>
      </c>
      <c r="B320" t="str">
        <f>VLOOKUP(Table1[[#This Row],[Full Name]],payroll_active[],1,0)</f>
        <v>Dianne L Byron-schneider</v>
      </c>
      <c r="C320" t="str">
        <f>VLOOKUP(Table1[[#This Row],[Full Name]],Table36[],1,0)</f>
        <v>Dianne L Byron-schneider</v>
      </c>
      <c r="D320" s="1">
        <v>42618.941238425927</v>
      </c>
      <c r="E320" t="s">
        <v>1195</v>
      </c>
      <c r="F320" t="s">
        <v>5859</v>
      </c>
      <c r="O320" t="s">
        <v>346</v>
      </c>
      <c r="AJ320" t="s">
        <v>62</v>
      </c>
      <c r="AK320" t="s">
        <v>63</v>
      </c>
      <c r="AN320" t="s">
        <v>64</v>
      </c>
      <c r="BA320" t="s">
        <v>5861</v>
      </c>
      <c r="BB320" t="s">
        <v>5862</v>
      </c>
      <c r="BC320" t="s">
        <v>350</v>
      </c>
      <c r="BE320" t="s">
        <v>69</v>
      </c>
      <c r="BH320" t="s">
        <v>5863</v>
      </c>
    </row>
    <row r="321" spans="1:61" x14ac:dyDescent="0.2">
      <c r="A321" t="s">
        <v>3014</v>
      </c>
      <c r="B321" t="str">
        <f>VLOOKUP(Table1[[#This Row],[Full Name]],payroll_active[],1,0)</f>
        <v>Dominique E Maddox</v>
      </c>
      <c r="C321" t="str">
        <f>VLOOKUP(Table1[[#This Row],[Full Name]],Table36[],1,0)</f>
        <v>Dominique E Maddox</v>
      </c>
      <c r="D321" s="1">
        <v>42789.531759259262</v>
      </c>
      <c r="E321" t="s">
        <v>59</v>
      </c>
      <c r="F321" t="s">
        <v>3012</v>
      </c>
      <c r="N321" t="s">
        <v>894</v>
      </c>
      <c r="O321" t="s">
        <v>895</v>
      </c>
      <c r="P321" t="s">
        <v>526</v>
      </c>
      <c r="V321" t="s">
        <v>3013</v>
      </c>
      <c r="AJ321" t="s">
        <v>62</v>
      </c>
      <c r="AK321" t="s">
        <v>63</v>
      </c>
      <c r="AN321" t="s">
        <v>408</v>
      </c>
      <c r="AO321" t="s">
        <v>526</v>
      </c>
      <c r="BA321" t="s">
        <v>3015</v>
      </c>
      <c r="BB321" t="s">
        <v>3016</v>
      </c>
      <c r="BC321" t="s">
        <v>521</v>
      </c>
      <c r="BE321" t="s">
        <v>69</v>
      </c>
      <c r="BH321" t="s">
        <v>3017</v>
      </c>
    </row>
    <row r="322" spans="1:61" x14ac:dyDescent="0.2">
      <c r="A322" s="20" t="s">
        <v>1170</v>
      </c>
      <c r="B322" s="20" t="e">
        <f>VLOOKUP(Table1[[#This Row],[Full Name]],payroll_active[],1,0)</f>
        <v>#N/A</v>
      </c>
      <c r="C322" s="20" t="str">
        <f>VLOOKUP(Table1[[#This Row],[Full Name]],Table36[],1,0)</f>
        <v>Donald G Boyajian</v>
      </c>
      <c r="D322" s="21">
        <v>43488.67454861111</v>
      </c>
      <c r="E322" s="20" t="s">
        <v>59</v>
      </c>
      <c r="F322" s="20" t="s">
        <v>1166</v>
      </c>
      <c r="G322" s="20"/>
      <c r="H322" s="20"/>
      <c r="I322" s="20"/>
      <c r="J322" s="20"/>
      <c r="K322" s="20"/>
      <c r="L322" s="20"/>
      <c r="M322" s="20"/>
      <c r="N322" s="20"/>
      <c r="O322" s="20" t="s">
        <v>1167</v>
      </c>
      <c r="P322" s="20"/>
      <c r="Q322" s="20"/>
      <c r="R322" s="20"/>
      <c r="S322" s="20"/>
      <c r="T322" s="20"/>
      <c r="U322" s="20"/>
      <c r="V322" s="20" t="s">
        <v>1168</v>
      </c>
      <c r="W322" s="20" t="s">
        <v>1169</v>
      </c>
      <c r="X322" s="20"/>
      <c r="Y322" s="20"/>
      <c r="Z322" s="20"/>
      <c r="AA322" s="20"/>
      <c r="AB322" s="20"/>
      <c r="AC322" s="20"/>
      <c r="AD322" s="20"/>
      <c r="AE322" s="20"/>
      <c r="AF322" s="20"/>
      <c r="AG322" s="20"/>
      <c r="AH322" s="20"/>
      <c r="AI322" s="20"/>
      <c r="AJ322" s="20" t="s">
        <v>62</v>
      </c>
      <c r="AK322" s="20" t="s">
        <v>63</v>
      </c>
      <c r="AL322" s="20"/>
      <c r="AM322" s="20"/>
      <c r="AN322" s="20" t="s">
        <v>64</v>
      </c>
      <c r="AO322" s="20"/>
      <c r="AP322" s="20"/>
      <c r="AQ322" s="20"/>
      <c r="AR322" s="20"/>
      <c r="AS322" s="20"/>
      <c r="AT322" s="20"/>
      <c r="AU322" s="20"/>
      <c r="AV322" s="20"/>
      <c r="AW322" s="20"/>
      <c r="AX322" s="20"/>
      <c r="AY322" s="20"/>
      <c r="AZ322" s="20"/>
      <c r="BA322" s="20" t="s">
        <v>1171</v>
      </c>
      <c r="BB322" s="20" t="s">
        <v>1172</v>
      </c>
      <c r="BC322" s="20" t="s">
        <v>1101</v>
      </c>
      <c r="BD322" s="20"/>
      <c r="BE322" s="20" t="s">
        <v>69</v>
      </c>
      <c r="BF322" s="20"/>
      <c r="BG322" s="20"/>
      <c r="BH322" s="20" t="s">
        <v>1173</v>
      </c>
      <c r="BI322" s="20"/>
    </row>
    <row r="323" spans="1:61" x14ac:dyDescent="0.2">
      <c r="A323" t="s">
        <v>2000</v>
      </c>
      <c r="B323" t="str">
        <f>VLOOKUP(Table1[[#This Row],[Full Name]],payroll_active[],1,0)</f>
        <v>Donald J Cranston</v>
      </c>
      <c r="C323" t="str">
        <f>VLOOKUP(Table1[[#This Row],[Full Name]],Table36[],1,0)</f>
        <v>Donald J Cranston</v>
      </c>
      <c r="D323" s="1">
        <v>43119.61822916667</v>
      </c>
      <c r="E323" t="s">
        <v>59</v>
      </c>
      <c r="F323" t="s">
        <v>1999</v>
      </c>
      <c r="N323" t="s">
        <v>1994</v>
      </c>
      <c r="O323" t="s">
        <v>353</v>
      </c>
      <c r="P323" t="s">
        <v>526</v>
      </c>
      <c r="AJ323" t="s">
        <v>62</v>
      </c>
      <c r="AK323" t="s">
        <v>63</v>
      </c>
      <c r="AN323" t="s">
        <v>64</v>
      </c>
      <c r="AO323" t="s">
        <v>526</v>
      </c>
      <c r="BA323" t="s">
        <v>2001</v>
      </c>
      <c r="BB323" t="s">
        <v>2002</v>
      </c>
      <c r="BC323" t="s">
        <v>521</v>
      </c>
      <c r="BE323" t="s">
        <v>69</v>
      </c>
      <c r="BH323" t="s">
        <v>2003</v>
      </c>
    </row>
    <row r="324" spans="1:61" x14ac:dyDescent="0.2">
      <c r="A324" s="20" t="s">
        <v>6499</v>
      </c>
      <c r="B324" s="20" t="e">
        <f>VLOOKUP(Table1[[#This Row],[Full Name]],payroll_active[],1,0)</f>
        <v>#N/A</v>
      </c>
      <c r="C324" s="20" t="str">
        <f>VLOOKUP(Table1[[#This Row],[Full Name]],Table36[],1,0)</f>
        <v>Donald J Millington Jr</v>
      </c>
      <c r="D324" s="21">
        <v>42618.940520833326</v>
      </c>
      <c r="E324" s="20" t="s">
        <v>1195</v>
      </c>
      <c r="F324" s="20" t="s">
        <v>6498</v>
      </c>
      <c r="G324" s="20"/>
      <c r="H324" s="20"/>
      <c r="I324" s="20"/>
      <c r="J324" s="20"/>
      <c r="K324" s="20"/>
      <c r="L324" s="20"/>
      <c r="M324" s="20"/>
      <c r="N324" s="20"/>
      <c r="O324" s="20" t="s">
        <v>1756</v>
      </c>
      <c r="P324" s="20"/>
      <c r="Q324" s="20"/>
      <c r="R324" s="20"/>
      <c r="S324" s="20"/>
      <c r="T324" s="20"/>
      <c r="U324" s="20"/>
      <c r="V324" s="20"/>
      <c r="W324" s="20"/>
      <c r="X324" s="20"/>
      <c r="Y324" s="20"/>
      <c r="Z324" s="20"/>
      <c r="AA324" s="20"/>
      <c r="AB324" s="20"/>
      <c r="AC324" s="20"/>
      <c r="AD324" s="20"/>
      <c r="AE324" s="20"/>
      <c r="AF324" s="20"/>
      <c r="AG324" s="20"/>
      <c r="AH324" s="20"/>
      <c r="AI324" s="20"/>
      <c r="AJ324" s="20" t="s">
        <v>62</v>
      </c>
      <c r="AK324" s="20" t="s">
        <v>63</v>
      </c>
      <c r="AL324" s="20"/>
      <c r="AM324" s="20"/>
      <c r="AN324" s="20" t="s">
        <v>64</v>
      </c>
      <c r="AO324" s="20"/>
      <c r="AP324" s="20"/>
      <c r="AQ324" s="20"/>
      <c r="AR324" s="20"/>
      <c r="AS324" s="20"/>
      <c r="AT324" s="20"/>
      <c r="AU324" s="20"/>
      <c r="AV324" s="20"/>
      <c r="AW324" s="20"/>
      <c r="AX324" s="20"/>
      <c r="AY324" s="20"/>
      <c r="AZ324" s="20"/>
      <c r="BA324" s="20" t="s">
        <v>2001</v>
      </c>
      <c r="BB324" s="20" t="s">
        <v>6500</v>
      </c>
      <c r="BC324" s="20" t="s">
        <v>6501</v>
      </c>
      <c r="BD324" s="20"/>
      <c r="BE324" s="20" t="s">
        <v>69</v>
      </c>
      <c r="BF324" s="20"/>
      <c r="BG324" s="20"/>
      <c r="BH324" s="20" t="s">
        <v>6502</v>
      </c>
      <c r="BI324" s="20"/>
    </row>
    <row r="325" spans="1:61" x14ac:dyDescent="0.2">
      <c r="A325" t="s">
        <v>8352</v>
      </c>
      <c r="B325" t="str">
        <f>VLOOKUP(Table1[[#This Row],[Full Name]],payroll_active[],1,0)</f>
        <v>Donald J Neison</v>
      </c>
      <c r="C325" t="str">
        <f>VLOOKUP(Table1[[#This Row],[Full Name]],Table36[],1,0)</f>
        <v>Donald J Neison</v>
      </c>
      <c r="D325" s="1">
        <v>42618.938900462963</v>
      </c>
      <c r="E325" t="s">
        <v>1195</v>
      </c>
      <c r="F325" t="s">
        <v>8351</v>
      </c>
      <c r="O325" t="s">
        <v>84</v>
      </c>
      <c r="AJ325" t="s">
        <v>62</v>
      </c>
      <c r="AK325" t="s">
        <v>63</v>
      </c>
      <c r="AN325" t="s">
        <v>64</v>
      </c>
      <c r="BA325" t="s">
        <v>2001</v>
      </c>
      <c r="BB325" t="s">
        <v>8353</v>
      </c>
      <c r="BC325" t="s">
        <v>8354</v>
      </c>
      <c r="BE325" t="s">
        <v>69</v>
      </c>
      <c r="BH325" t="s">
        <v>8355</v>
      </c>
    </row>
    <row r="326" spans="1:61" x14ac:dyDescent="0.2">
      <c r="A326" t="s">
        <v>4319</v>
      </c>
      <c r="B326" t="str">
        <f>VLOOKUP(Table1[[#This Row],[Full Name]],payroll_active[],1,0)</f>
        <v>Donald Pratt</v>
      </c>
      <c r="C326" t="str">
        <f>VLOOKUP(Table1[[#This Row],[Full Name]],Table36[],1,0)</f>
        <v>Donald Pratt</v>
      </c>
      <c r="D326" s="1">
        <v>42618.942847222221</v>
      </c>
      <c r="E326" t="s">
        <v>1195</v>
      </c>
      <c r="F326" t="s">
        <v>4318</v>
      </c>
      <c r="O326" t="s">
        <v>124</v>
      </c>
      <c r="AJ326" t="s">
        <v>62</v>
      </c>
      <c r="AK326" t="s">
        <v>63</v>
      </c>
      <c r="AN326" t="s">
        <v>64</v>
      </c>
      <c r="BA326" t="s">
        <v>4320</v>
      </c>
      <c r="BB326" t="s">
        <v>4321</v>
      </c>
      <c r="BC326" t="s">
        <v>128</v>
      </c>
      <c r="BE326" t="s">
        <v>69</v>
      </c>
      <c r="BH326" t="s">
        <v>4322</v>
      </c>
    </row>
    <row r="327" spans="1:61" x14ac:dyDescent="0.2">
      <c r="A327" t="s">
        <v>4394</v>
      </c>
      <c r="B327" t="str">
        <f>VLOOKUP(Table1[[#This Row],[Full Name]],payroll_active[],1,0)</f>
        <v>Donald R Moore</v>
      </c>
      <c r="C327" t="str">
        <f>VLOOKUP(Table1[[#This Row],[Full Name]],Table36[],1,0)</f>
        <v>Donald R Moore</v>
      </c>
      <c r="D327" s="1">
        <v>42618.942719907413</v>
      </c>
      <c r="E327" t="s">
        <v>1195</v>
      </c>
      <c r="F327" t="s">
        <v>4393</v>
      </c>
      <c r="O327" t="s">
        <v>2787</v>
      </c>
      <c r="AJ327" t="s">
        <v>62</v>
      </c>
      <c r="AK327" t="s">
        <v>63</v>
      </c>
      <c r="AN327" t="s">
        <v>64</v>
      </c>
      <c r="BA327" t="s">
        <v>4395</v>
      </c>
      <c r="BB327" t="s">
        <v>4168</v>
      </c>
      <c r="BC327" t="s">
        <v>4396</v>
      </c>
      <c r="BE327" t="s">
        <v>69</v>
      </c>
      <c r="BH327" t="s">
        <v>4397</v>
      </c>
    </row>
    <row r="328" spans="1:61" x14ac:dyDescent="0.2">
      <c r="A328" s="20" t="s">
        <v>1496</v>
      </c>
      <c r="B328" s="20" t="e">
        <f>VLOOKUP(Table1[[#This Row],[Full Name]],payroll_active[],1,0)</f>
        <v>#N/A</v>
      </c>
      <c r="C328" s="20" t="str">
        <f>VLOOKUP(Table1[[#This Row],[Full Name]],Table36[],1,0)</f>
        <v>Donavan C Borington</v>
      </c>
      <c r="D328" s="21">
        <v>43203.545115740737</v>
      </c>
      <c r="E328" s="20" t="s">
        <v>59</v>
      </c>
      <c r="F328" s="20" t="s">
        <v>1494</v>
      </c>
      <c r="G328" s="20"/>
      <c r="H328" s="20"/>
      <c r="I328" s="20"/>
      <c r="J328" s="20"/>
      <c r="K328" s="20"/>
      <c r="L328" s="20"/>
      <c r="M328" s="20"/>
      <c r="N328" s="20"/>
      <c r="O328" s="20" t="s">
        <v>1054</v>
      </c>
      <c r="P328" s="20"/>
      <c r="Q328" s="20"/>
      <c r="R328" s="20"/>
      <c r="S328" s="20"/>
      <c r="T328" s="20"/>
      <c r="U328" s="20"/>
      <c r="V328" s="20" t="s">
        <v>1495</v>
      </c>
      <c r="W328" s="20"/>
      <c r="X328" s="20"/>
      <c r="Y328" s="20"/>
      <c r="Z328" s="20"/>
      <c r="AA328" s="20"/>
      <c r="AB328" s="20"/>
      <c r="AC328" s="20"/>
      <c r="AD328" s="20"/>
      <c r="AE328" s="20"/>
      <c r="AF328" s="20"/>
      <c r="AG328" s="20"/>
      <c r="AH328" s="20"/>
      <c r="AI328" s="20"/>
      <c r="AJ328" s="20" t="s">
        <v>62</v>
      </c>
      <c r="AK328" s="20" t="s">
        <v>63</v>
      </c>
      <c r="AL328" s="20"/>
      <c r="AM328" s="20"/>
      <c r="AN328" s="20" t="s">
        <v>64</v>
      </c>
      <c r="AO328" s="20"/>
      <c r="AP328" s="20"/>
      <c r="AQ328" s="20"/>
      <c r="AR328" s="20"/>
      <c r="AS328" s="20"/>
      <c r="AT328" s="20"/>
      <c r="AU328" s="20"/>
      <c r="AV328" s="20"/>
      <c r="AW328" s="20"/>
      <c r="AX328" s="20"/>
      <c r="AY328" s="20"/>
      <c r="AZ328" s="20"/>
      <c r="BA328" s="20" t="s">
        <v>1497</v>
      </c>
      <c r="BB328" s="20" t="s">
        <v>1498</v>
      </c>
      <c r="BC328" s="20" t="s">
        <v>1499</v>
      </c>
      <c r="BD328" s="20"/>
      <c r="BE328" s="20" t="s">
        <v>69</v>
      </c>
      <c r="BF328" s="20"/>
      <c r="BG328" s="20"/>
      <c r="BH328" s="20" t="s">
        <v>1500</v>
      </c>
      <c r="BI328" s="20"/>
    </row>
    <row r="329" spans="1:61" x14ac:dyDescent="0.2">
      <c r="A329" t="s">
        <v>2164</v>
      </c>
      <c r="B329" t="str">
        <f>VLOOKUP(Table1[[#This Row],[Full Name]],payroll_active[],1,0)</f>
        <v>Donna M Allen</v>
      </c>
      <c r="C329" t="str">
        <f>VLOOKUP(Table1[[#This Row],[Full Name]],Table36[],1,0)</f>
        <v>Donna M Allen</v>
      </c>
      <c r="D329" s="1">
        <v>42990.605763888889</v>
      </c>
      <c r="E329" t="s">
        <v>59</v>
      </c>
      <c r="F329" t="s">
        <v>2163</v>
      </c>
      <c r="O329" t="s">
        <v>72</v>
      </c>
      <c r="AJ329" t="s">
        <v>62</v>
      </c>
      <c r="AK329" t="s">
        <v>63</v>
      </c>
      <c r="AN329" t="s">
        <v>64</v>
      </c>
      <c r="BA329" t="s">
        <v>2165</v>
      </c>
      <c r="BB329" t="s">
        <v>2166</v>
      </c>
      <c r="BC329" t="s">
        <v>1845</v>
      </c>
      <c r="BE329" t="s">
        <v>69</v>
      </c>
      <c r="BH329" t="s">
        <v>2167</v>
      </c>
    </row>
    <row r="330" spans="1:61" x14ac:dyDescent="0.2">
      <c r="A330" t="s">
        <v>713</v>
      </c>
      <c r="B330" t="str">
        <f>VLOOKUP(Table1[[#This Row],[Full Name]],payroll_active[],1,0)</f>
        <v>Donna Nogid</v>
      </c>
      <c r="C330" t="str">
        <f>VLOOKUP(Table1[[#This Row],[Full Name]],Table36[],1,0)</f>
        <v>Donna Nogid</v>
      </c>
      <c r="D330" s="1">
        <v>43495.488425925927</v>
      </c>
      <c r="E330" t="s">
        <v>59</v>
      </c>
      <c r="F330" t="s">
        <v>712</v>
      </c>
      <c r="N330" t="s">
        <v>459</v>
      </c>
      <c r="O330" t="s">
        <v>460</v>
      </c>
      <c r="P330" t="s">
        <v>526</v>
      </c>
      <c r="AJ330" t="s">
        <v>62</v>
      </c>
      <c r="AK330" t="s">
        <v>63</v>
      </c>
      <c r="AN330" t="s">
        <v>408</v>
      </c>
      <c r="BA330" t="s">
        <v>714</v>
      </c>
      <c r="BB330" t="s">
        <v>715</v>
      </c>
      <c r="BC330" t="s">
        <v>426</v>
      </c>
      <c r="BE330" t="s">
        <v>69</v>
      </c>
      <c r="BH330" t="s">
        <v>716</v>
      </c>
    </row>
    <row r="331" spans="1:61" x14ac:dyDescent="0.2">
      <c r="A331" t="s">
        <v>5426</v>
      </c>
      <c r="B331" t="str">
        <f>VLOOKUP(Table1[[#This Row],[Full Name]],payroll_active[],1,0)</f>
        <v>Donna R Peek</v>
      </c>
      <c r="C331" t="str">
        <f>VLOOKUP(Table1[[#This Row],[Full Name]],Table36[],1,0)</f>
        <v>Donna R Peek</v>
      </c>
      <c r="D331" s="1">
        <v>42618.941666666673</v>
      </c>
      <c r="E331" t="s">
        <v>1195</v>
      </c>
      <c r="F331" t="s">
        <v>5425</v>
      </c>
      <c r="O331" t="s">
        <v>3566</v>
      </c>
      <c r="AJ331" t="s">
        <v>62</v>
      </c>
      <c r="AK331" t="s">
        <v>63</v>
      </c>
      <c r="AN331" t="s">
        <v>64</v>
      </c>
      <c r="BA331" t="s">
        <v>5427</v>
      </c>
      <c r="BB331" t="s">
        <v>5428</v>
      </c>
      <c r="BC331" t="s">
        <v>350</v>
      </c>
      <c r="BE331" t="s">
        <v>69</v>
      </c>
      <c r="BH331" t="s">
        <v>5429</v>
      </c>
    </row>
    <row r="332" spans="1:61" x14ac:dyDescent="0.2">
      <c r="A332" t="s">
        <v>6957</v>
      </c>
      <c r="B332" t="str">
        <f>VLOOKUP(Table1[[#This Row],[Full Name]],payroll_active[],1,0)</f>
        <v>Donna Schmidt</v>
      </c>
      <c r="C332" t="str">
        <f>VLOOKUP(Table1[[#This Row],[Full Name]],Table36[],1,0)</f>
        <v>Donna Schmidt</v>
      </c>
      <c r="D332" s="1">
        <v>42618.940104166657</v>
      </c>
      <c r="E332" t="s">
        <v>1195</v>
      </c>
      <c r="F332" t="s">
        <v>6956</v>
      </c>
      <c r="O332" t="s">
        <v>3787</v>
      </c>
      <c r="AJ332" t="s">
        <v>62</v>
      </c>
      <c r="AK332" t="s">
        <v>63</v>
      </c>
      <c r="AN332" t="s">
        <v>64</v>
      </c>
      <c r="BA332" t="s">
        <v>714</v>
      </c>
      <c r="BB332" t="s">
        <v>4296</v>
      </c>
      <c r="BC332" t="s">
        <v>6958</v>
      </c>
      <c r="BE332" t="s">
        <v>69</v>
      </c>
      <c r="BH332" t="s">
        <v>6959</v>
      </c>
    </row>
    <row r="333" spans="1:61" x14ac:dyDescent="0.2">
      <c r="A333" t="s">
        <v>8415</v>
      </c>
      <c r="B333" t="str">
        <f>VLOOKUP(Table1[[#This Row],[Full Name]],payroll_active[],1,0)</f>
        <v>Doreen A Garson</v>
      </c>
      <c r="C333" t="str">
        <f>VLOOKUP(Table1[[#This Row],[Full Name]],Table36[],1,0)</f>
        <v>Doreen A Garson</v>
      </c>
      <c r="D333" s="1">
        <v>42618.938831018517</v>
      </c>
      <c r="E333" t="s">
        <v>1195</v>
      </c>
      <c r="F333" t="s">
        <v>8414</v>
      </c>
      <c r="N333" t="s">
        <v>1994</v>
      </c>
      <c r="O333" t="s">
        <v>4919</v>
      </c>
      <c r="P333" t="s">
        <v>526</v>
      </c>
      <c r="AJ333" t="s">
        <v>62</v>
      </c>
      <c r="AK333" t="s">
        <v>63</v>
      </c>
      <c r="AN333" t="s">
        <v>408</v>
      </c>
      <c r="AO333" t="s">
        <v>526</v>
      </c>
      <c r="BA333" t="s">
        <v>8416</v>
      </c>
      <c r="BB333" t="s">
        <v>8417</v>
      </c>
      <c r="BC333" t="s">
        <v>811</v>
      </c>
      <c r="BE333" t="s">
        <v>69</v>
      </c>
      <c r="BH333" t="s">
        <v>8418</v>
      </c>
    </row>
    <row r="334" spans="1:61" x14ac:dyDescent="0.2">
      <c r="A334" s="20" t="s">
        <v>3665</v>
      </c>
      <c r="B334" s="20" t="e">
        <f>VLOOKUP(Table1[[#This Row],[Full Name]],payroll_active[],1,0)</f>
        <v>#N/A</v>
      </c>
      <c r="C334" s="20" t="str">
        <f>VLOOKUP(Table1[[#This Row],[Full Name]],Table36[],1,0)</f>
        <v>Dorothy F Powell</v>
      </c>
      <c r="D334" s="21">
        <v>42789.5309375</v>
      </c>
      <c r="E334" s="20" t="s">
        <v>59</v>
      </c>
      <c r="F334" s="20" t="s">
        <v>3661</v>
      </c>
      <c r="G334" s="20"/>
      <c r="H334" s="20"/>
      <c r="I334" s="20"/>
      <c r="J334" s="20"/>
      <c r="K334" s="20"/>
      <c r="L334" s="20"/>
      <c r="M334" s="20"/>
      <c r="N334" s="20"/>
      <c r="O334" s="20" t="s">
        <v>3662</v>
      </c>
      <c r="P334" s="20"/>
      <c r="Q334" s="20"/>
      <c r="R334" s="20"/>
      <c r="S334" s="20"/>
      <c r="T334" s="20"/>
      <c r="U334" s="20"/>
      <c r="V334" s="20" t="s">
        <v>3663</v>
      </c>
      <c r="W334" s="20" t="s">
        <v>3664</v>
      </c>
      <c r="X334" s="20"/>
      <c r="Y334" s="20"/>
      <c r="Z334" s="20"/>
      <c r="AA334" s="20"/>
      <c r="AB334" s="20"/>
      <c r="AC334" s="20"/>
      <c r="AD334" s="20"/>
      <c r="AE334" s="20"/>
      <c r="AF334" s="20"/>
      <c r="AG334" s="20"/>
      <c r="AH334" s="20"/>
      <c r="AI334" s="20"/>
      <c r="AJ334" s="20" t="s">
        <v>62</v>
      </c>
      <c r="AK334" s="20" t="s">
        <v>63</v>
      </c>
      <c r="AL334" s="20"/>
      <c r="AM334" s="20"/>
      <c r="AN334" s="20" t="s">
        <v>64</v>
      </c>
      <c r="AO334" s="20"/>
      <c r="AP334" s="20"/>
      <c r="AQ334" s="20"/>
      <c r="AR334" s="20"/>
      <c r="AS334" s="20"/>
      <c r="AT334" s="20"/>
      <c r="AU334" s="20"/>
      <c r="AV334" s="20"/>
      <c r="AW334" s="20"/>
      <c r="AX334" s="20"/>
      <c r="AY334" s="20"/>
      <c r="AZ334" s="20"/>
      <c r="BA334" s="20" t="s">
        <v>3666</v>
      </c>
      <c r="BB334" s="20" t="s">
        <v>3667</v>
      </c>
      <c r="BC334" s="20" t="s">
        <v>1101</v>
      </c>
      <c r="BD334" s="20"/>
      <c r="BE334" s="20" t="s">
        <v>69</v>
      </c>
      <c r="BF334" s="20"/>
      <c r="BG334" s="20"/>
      <c r="BH334" s="20" t="s">
        <v>3668</v>
      </c>
      <c r="BI334" s="20"/>
    </row>
    <row r="335" spans="1:61" x14ac:dyDescent="0.2">
      <c r="A335" t="s">
        <v>5396</v>
      </c>
      <c r="B335" t="str">
        <f>VLOOKUP(Table1[[#This Row],[Full Name]],payroll_active[],1,0)</f>
        <v>Dorothy V Pohlid</v>
      </c>
      <c r="C335" t="str">
        <f>VLOOKUP(Table1[[#This Row],[Full Name]],Table36[],1,0)</f>
        <v>Dorothy V Pohlid</v>
      </c>
      <c r="D335" s="1">
        <v>42618.941689814812</v>
      </c>
      <c r="E335" t="s">
        <v>1195</v>
      </c>
      <c r="F335" t="s">
        <v>5394</v>
      </c>
      <c r="N335" t="s">
        <v>814</v>
      </c>
      <c r="O335" t="s">
        <v>353</v>
      </c>
      <c r="P335" t="s">
        <v>407</v>
      </c>
      <c r="V335" t="s">
        <v>5395</v>
      </c>
      <c r="AJ335" t="s">
        <v>62</v>
      </c>
      <c r="AK335" t="s">
        <v>63</v>
      </c>
      <c r="AN335" t="s">
        <v>64</v>
      </c>
      <c r="AO335" t="s">
        <v>407</v>
      </c>
      <c r="BA335" t="s">
        <v>5397</v>
      </c>
      <c r="BB335" t="s">
        <v>5398</v>
      </c>
      <c r="BC335" t="s">
        <v>426</v>
      </c>
      <c r="BE335" t="s">
        <v>69</v>
      </c>
      <c r="BH335" t="s">
        <v>5399</v>
      </c>
    </row>
    <row r="336" spans="1:61" x14ac:dyDescent="0.2">
      <c r="A336" t="s">
        <v>7286</v>
      </c>
      <c r="B336" t="str">
        <f>VLOOKUP(Table1[[#This Row],[Full Name]],payroll_active[],1,0)</f>
        <v>Douglas A Breakell</v>
      </c>
      <c r="C336" t="str">
        <f>VLOOKUP(Table1[[#This Row],[Full Name]],Table36[],1,0)</f>
        <v>Douglas A Breakell</v>
      </c>
      <c r="D336" s="1">
        <v>42618.939849537041</v>
      </c>
      <c r="E336" t="s">
        <v>1195</v>
      </c>
      <c r="F336" t="s">
        <v>7284</v>
      </c>
      <c r="N336" t="s">
        <v>1885</v>
      </c>
      <c r="O336" t="s">
        <v>1886</v>
      </c>
      <c r="P336" t="s">
        <v>407</v>
      </c>
      <c r="V336" t="s">
        <v>7285</v>
      </c>
      <c r="AJ336" t="s">
        <v>62</v>
      </c>
      <c r="AK336" t="s">
        <v>63</v>
      </c>
      <c r="AN336" t="s">
        <v>408</v>
      </c>
      <c r="AO336" t="s">
        <v>3982</v>
      </c>
      <c r="BA336" t="s">
        <v>7287</v>
      </c>
      <c r="BB336" t="s">
        <v>7288</v>
      </c>
      <c r="BC336" t="s">
        <v>426</v>
      </c>
      <c r="BE336" t="s">
        <v>69</v>
      </c>
      <c r="BH336" t="s">
        <v>7289</v>
      </c>
    </row>
    <row r="337" spans="1:61" x14ac:dyDescent="0.2">
      <c r="A337" t="s">
        <v>6966</v>
      </c>
      <c r="B337" t="str">
        <f>VLOOKUP(Table1[[#This Row],[Full Name]],payroll_active[],1,0)</f>
        <v>Douglas B Cannistra</v>
      </c>
      <c r="C337" t="str">
        <f>VLOOKUP(Table1[[#This Row],[Full Name]],Table36[],1,0)</f>
        <v>Douglas B Cannistra</v>
      </c>
      <c r="D337" s="1">
        <v>42618.940092592587</v>
      </c>
      <c r="E337" t="s">
        <v>1195</v>
      </c>
      <c r="F337" t="s">
        <v>6965</v>
      </c>
      <c r="N337" t="s">
        <v>1877</v>
      </c>
      <c r="O337" t="s">
        <v>1878</v>
      </c>
      <c r="P337" t="s">
        <v>526</v>
      </c>
      <c r="AJ337" t="s">
        <v>62</v>
      </c>
      <c r="AK337" t="s">
        <v>63</v>
      </c>
      <c r="AN337" t="s">
        <v>408</v>
      </c>
      <c r="AO337" t="s">
        <v>526</v>
      </c>
      <c r="BA337" t="s">
        <v>6967</v>
      </c>
      <c r="BB337" t="s">
        <v>6968</v>
      </c>
      <c r="BC337" t="s">
        <v>536</v>
      </c>
      <c r="BE337" t="s">
        <v>69</v>
      </c>
      <c r="BH337" t="s">
        <v>6969</v>
      </c>
    </row>
    <row r="338" spans="1:61" x14ac:dyDescent="0.2">
      <c r="A338" t="s">
        <v>7953</v>
      </c>
      <c r="B338" t="str">
        <f>VLOOKUP(Table1[[#This Row],[Full Name]],payroll_active[],1,0)</f>
        <v>Douglas G Jetter</v>
      </c>
      <c r="C338" t="str">
        <f>VLOOKUP(Table1[[#This Row],[Full Name]],Table36[],1,0)</f>
        <v>Douglas G Jetter</v>
      </c>
      <c r="D338" s="1">
        <v>42618.939074074071</v>
      </c>
      <c r="E338" t="s">
        <v>1195</v>
      </c>
      <c r="F338" t="s">
        <v>7952</v>
      </c>
      <c r="O338" t="s">
        <v>7924</v>
      </c>
      <c r="AJ338" t="s">
        <v>62</v>
      </c>
      <c r="AK338" t="s">
        <v>63</v>
      </c>
      <c r="AN338" t="s">
        <v>64</v>
      </c>
      <c r="BA338" t="s">
        <v>7954</v>
      </c>
      <c r="BB338" t="s">
        <v>7955</v>
      </c>
      <c r="BC338" t="s">
        <v>2227</v>
      </c>
      <c r="BE338" t="s">
        <v>69</v>
      </c>
      <c r="BH338" t="s">
        <v>7956</v>
      </c>
    </row>
    <row r="339" spans="1:61" x14ac:dyDescent="0.2">
      <c r="A339" t="s">
        <v>6016</v>
      </c>
      <c r="B339" t="str">
        <f>VLOOKUP(Table1[[#This Row],[Full Name]],payroll_active[],1,0)</f>
        <v>Duncan S Davie</v>
      </c>
      <c r="C339" t="str">
        <f>VLOOKUP(Table1[[#This Row],[Full Name]],Table36[],1,0)</f>
        <v>Duncan S Davie</v>
      </c>
      <c r="D339" s="1">
        <v>42618.941111111111</v>
      </c>
      <c r="E339" t="s">
        <v>1195</v>
      </c>
      <c r="F339" t="s">
        <v>6014</v>
      </c>
      <c r="N339" t="s">
        <v>1877</v>
      </c>
      <c r="O339" t="s">
        <v>1878</v>
      </c>
      <c r="P339" t="s">
        <v>526</v>
      </c>
      <c r="V339" t="s">
        <v>6015</v>
      </c>
      <c r="AJ339" t="s">
        <v>62</v>
      </c>
      <c r="AK339" t="s">
        <v>63</v>
      </c>
      <c r="AN339" t="s">
        <v>408</v>
      </c>
      <c r="AO339" t="s">
        <v>526</v>
      </c>
      <c r="BA339" t="s">
        <v>6017</v>
      </c>
      <c r="BB339" t="s">
        <v>6018</v>
      </c>
      <c r="BC339" t="s">
        <v>426</v>
      </c>
      <c r="BE339" t="s">
        <v>69</v>
      </c>
      <c r="BH339" t="s">
        <v>6019</v>
      </c>
    </row>
    <row r="340" spans="1:61" x14ac:dyDescent="0.2">
      <c r="A340" t="s">
        <v>6801</v>
      </c>
      <c r="B340" t="str">
        <f>VLOOKUP(Table1[[#This Row],[Full Name]],payroll_active[],1,0)</f>
        <v>Ean W Fullerton</v>
      </c>
      <c r="C340" t="str">
        <f>VLOOKUP(Table1[[#This Row],[Full Name]],Table36[],1,0)</f>
        <v>Ean W Fullerton</v>
      </c>
      <c r="D340" s="1">
        <v>42618.94023148148</v>
      </c>
      <c r="E340" t="s">
        <v>1195</v>
      </c>
      <c r="F340" t="s">
        <v>6800</v>
      </c>
      <c r="N340" t="s">
        <v>1303</v>
      </c>
      <c r="O340" t="s">
        <v>1304</v>
      </c>
      <c r="P340" t="s">
        <v>526</v>
      </c>
      <c r="AJ340" t="s">
        <v>62</v>
      </c>
      <c r="AK340" t="s">
        <v>63</v>
      </c>
      <c r="AN340" t="s">
        <v>408</v>
      </c>
      <c r="AO340" t="s">
        <v>526</v>
      </c>
      <c r="BA340" t="s">
        <v>6802</v>
      </c>
      <c r="BB340" t="s">
        <v>6803</v>
      </c>
      <c r="BC340" t="s">
        <v>6804</v>
      </c>
      <c r="BE340" t="s">
        <v>69</v>
      </c>
      <c r="BH340" t="s">
        <v>6805</v>
      </c>
    </row>
    <row r="341" spans="1:61" x14ac:dyDescent="0.2">
      <c r="A341" t="s">
        <v>6139</v>
      </c>
      <c r="B341" t="str">
        <f>VLOOKUP(Table1[[#This Row],[Full Name]],payroll_active[],1,0)</f>
        <v>Earnest Flowers III</v>
      </c>
      <c r="C341" t="str">
        <f>VLOOKUP(Table1[[#This Row],[Full Name]],Table36[],1,0)</f>
        <v>Earnest Flowers III</v>
      </c>
      <c r="D341" s="1">
        <v>42618.940983796303</v>
      </c>
      <c r="E341" t="s">
        <v>1195</v>
      </c>
      <c r="F341" t="s">
        <v>6137</v>
      </c>
      <c r="M341" t="s">
        <v>6138</v>
      </c>
      <c r="N341" t="s">
        <v>693</v>
      </c>
      <c r="O341" t="s">
        <v>694</v>
      </c>
      <c r="P341" t="s">
        <v>526</v>
      </c>
      <c r="AJ341" t="s">
        <v>62</v>
      </c>
      <c r="AK341" t="s">
        <v>63</v>
      </c>
      <c r="AN341" t="s">
        <v>408</v>
      </c>
      <c r="AO341" t="s">
        <v>526</v>
      </c>
      <c r="BA341" t="s">
        <v>6140</v>
      </c>
      <c r="BB341" t="s">
        <v>6141</v>
      </c>
      <c r="BC341" t="s">
        <v>6142</v>
      </c>
      <c r="BE341" t="s">
        <v>69</v>
      </c>
      <c r="BH341" t="s">
        <v>6143</v>
      </c>
    </row>
    <row r="342" spans="1:61" x14ac:dyDescent="0.2">
      <c r="A342" t="s">
        <v>8347</v>
      </c>
      <c r="B342" t="str">
        <f>VLOOKUP(Table1[[#This Row],[Full Name]],payroll_active[],1,0)</f>
        <v>Edward J Hartunian</v>
      </c>
      <c r="C342" t="str">
        <f>VLOOKUP(Table1[[#This Row],[Full Name]],Table36[],1,0)</f>
        <v>Edward J Hartunian</v>
      </c>
      <c r="D342" s="1">
        <v>42618.938900462963</v>
      </c>
      <c r="E342" t="s">
        <v>1195</v>
      </c>
      <c r="F342" t="s">
        <v>8346</v>
      </c>
      <c r="O342" t="s">
        <v>84</v>
      </c>
      <c r="AJ342" t="s">
        <v>62</v>
      </c>
      <c r="AK342" t="s">
        <v>63</v>
      </c>
      <c r="AN342" t="s">
        <v>64</v>
      </c>
      <c r="BA342" t="s">
        <v>8348</v>
      </c>
      <c r="BB342" t="s">
        <v>8349</v>
      </c>
      <c r="BC342" t="s">
        <v>7479</v>
      </c>
      <c r="BE342" t="s">
        <v>69</v>
      </c>
      <c r="BH342" t="s">
        <v>8350</v>
      </c>
    </row>
    <row r="343" spans="1:61" x14ac:dyDescent="0.2">
      <c r="A343" t="s">
        <v>7356</v>
      </c>
      <c r="B343" t="str">
        <f>VLOOKUP(Table1[[#This Row],[Full Name]],payroll_active[],1,0)</f>
        <v>Edward Wiggins</v>
      </c>
      <c r="C343" t="str">
        <f>VLOOKUP(Table1[[#This Row],[Full Name]],Table36[],1,0)</f>
        <v>Edward Wiggins</v>
      </c>
      <c r="D343" s="1">
        <v>42618.939803240741</v>
      </c>
      <c r="E343" t="s">
        <v>1195</v>
      </c>
      <c r="F343" t="s">
        <v>7355</v>
      </c>
      <c r="N343" t="s">
        <v>1311</v>
      </c>
      <c r="O343" t="s">
        <v>1312</v>
      </c>
      <c r="P343" t="s">
        <v>526</v>
      </c>
      <c r="AJ343" t="s">
        <v>62</v>
      </c>
      <c r="AK343" t="s">
        <v>63</v>
      </c>
      <c r="AN343" t="s">
        <v>408</v>
      </c>
      <c r="AO343" t="s">
        <v>526</v>
      </c>
      <c r="BA343" t="s">
        <v>7357</v>
      </c>
      <c r="BB343" t="s">
        <v>7358</v>
      </c>
      <c r="BC343" t="s">
        <v>937</v>
      </c>
      <c r="BE343" t="s">
        <v>69</v>
      </c>
      <c r="BH343" t="s">
        <v>7359</v>
      </c>
    </row>
    <row r="344" spans="1:61" x14ac:dyDescent="0.2">
      <c r="A344" t="s">
        <v>6528</v>
      </c>
      <c r="B344" t="str">
        <f>VLOOKUP(Table1[[#This Row],[Full Name]],payroll_active[],1,0)</f>
        <v>Eileen E Miller</v>
      </c>
      <c r="C344" t="str">
        <f>VLOOKUP(Table1[[#This Row],[Full Name]],Table36[],1,0)</f>
        <v>Eileen E Miller</v>
      </c>
      <c r="D344" s="1">
        <v>42618.940486111111</v>
      </c>
      <c r="E344" t="s">
        <v>1195</v>
      </c>
      <c r="F344" t="s">
        <v>6527</v>
      </c>
      <c r="N344" t="s">
        <v>1885</v>
      </c>
      <c r="O344" t="s">
        <v>1886</v>
      </c>
      <c r="P344" t="s">
        <v>407</v>
      </c>
      <c r="AJ344" t="s">
        <v>62</v>
      </c>
      <c r="AK344" t="s">
        <v>63</v>
      </c>
      <c r="AN344" t="s">
        <v>408</v>
      </c>
      <c r="AO344" t="s">
        <v>407</v>
      </c>
      <c r="BA344" t="s">
        <v>6529</v>
      </c>
      <c r="BB344" t="s">
        <v>2320</v>
      </c>
      <c r="BC344" t="s">
        <v>6530</v>
      </c>
      <c r="BE344" t="s">
        <v>69</v>
      </c>
      <c r="BH344" t="s">
        <v>6531</v>
      </c>
    </row>
    <row r="345" spans="1:61" x14ac:dyDescent="0.2">
      <c r="A345" t="s">
        <v>8089</v>
      </c>
      <c r="B345" t="str">
        <f>VLOOKUP(Table1[[#This Row],[Full Name]],payroll_active[],1,0)</f>
        <v>Eileen N Hopkins</v>
      </c>
      <c r="C345" t="str">
        <f>VLOOKUP(Table1[[#This Row],[Full Name]],Table36[],1,0)</f>
        <v>Eileen N Hopkins</v>
      </c>
      <c r="D345" s="1">
        <v>42618.939016203702</v>
      </c>
      <c r="E345" t="s">
        <v>1195</v>
      </c>
      <c r="F345" t="s">
        <v>8088</v>
      </c>
      <c r="N345" t="s">
        <v>1328</v>
      </c>
      <c r="O345" t="s">
        <v>1329</v>
      </c>
      <c r="P345" t="s">
        <v>526</v>
      </c>
      <c r="AJ345" t="s">
        <v>62</v>
      </c>
      <c r="AK345" t="s">
        <v>63</v>
      </c>
      <c r="AN345" t="s">
        <v>408</v>
      </c>
      <c r="AO345" t="s">
        <v>526</v>
      </c>
      <c r="BA345" t="s">
        <v>8090</v>
      </c>
      <c r="BB345" t="s">
        <v>8091</v>
      </c>
      <c r="BC345" t="s">
        <v>1939</v>
      </c>
      <c r="BE345" t="s">
        <v>69</v>
      </c>
      <c r="BH345" t="s">
        <v>8092</v>
      </c>
    </row>
    <row r="346" spans="1:61" x14ac:dyDescent="0.2">
      <c r="A346" t="s">
        <v>6936</v>
      </c>
      <c r="B346" t="str">
        <f>VLOOKUP(Table1[[#This Row],[Full Name]],payroll_active[],1,0)</f>
        <v>Eileen T Smith</v>
      </c>
      <c r="C346" t="str">
        <f>VLOOKUP(Table1[[#This Row],[Full Name]],Table36[],1,0)</f>
        <v>Eileen T Smith</v>
      </c>
      <c r="D346" s="1">
        <v>42618.940104166657</v>
      </c>
      <c r="E346" t="s">
        <v>1195</v>
      </c>
      <c r="F346" t="s">
        <v>6935</v>
      </c>
      <c r="O346" t="s">
        <v>3787</v>
      </c>
      <c r="AJ346" t="s">
        <v>62</v>
      </c>
      <c r="AK346" t="s">
        <v>63</v>
      </c>
      <c r="AN346" t="s">
        <v>64</v>
      </c>
      <c r="BA346" t="s">
        <v>6937</v>
      </c>
      <c r="BB346" t="s">
        <v>2576</v>
      </c>
      <c r="BC346" t="s">
        <v>6938</v>
      </c>
      <c r="BE346" t="s">
        <v>69</v>
      </c>
      <c r="BH346" t="s">
        <v>6939</v>
      </c>
    </row>
    <row r="347" spans="1:61" x14ac:dyDescent="0.2">
      <c r="A347" t="s">
        <v>2648</v>
      </c>
      <c r="B347" t="str">
        <f>VLOOKUP(Table1[[#This Row],[Full Name]],payroll_active[],1,0)</f>
        <v>Elena M Sorisi</v>
      </c>
      <c r="C347" t="str">
        <f>VLOOKUP(Table1[[#This Row],[Full Name]],Table36[],1,0)</f>
        <v>Elena M Sorisi</v>
      </c>
      <c r="D347" s="1">
        <v>42895.599386574067</v>
      </c>
      <c r="E347" t="s">
        <v>59</v>
      </c>
      <c r="F347" t="s">
        <v>2647</v>
      </c>
      <c r="N347" t="s">
        <v>830</v>
      </c>
      <c r="O347" t="s">
        <v>831</v>
      </c>
      <c r="P347" t="s">
        <v>526</v>
      </c>
      <c r="AJ347" t="s">
        <v>62</v>
      </c>
      <c r="AK347" t="s">
        <v>63</v>
      </c>
      <c r="AN347" t="s">
        <v>408</v>
      </c>
      <c r="AO347" t="s">
        <v>526</v>
      </c>
      <c r="BA347" t="s">
        <v>2649</v>
      </c>
      <c r="BB347" t="s">
        <v>2650</v>
      </c>
      <c r="BC347" t="s">
        <v>583</v>
      </c>
      <c r="BE347" t="s">
        <v>69</v>
      </c>
      <c r="BH347" t="s">
        <v>2651</v>
      </c>
    </row>
    <row r="348" spans="1:61" x14ac:dyDescent="0.2">
      <c r="A348" t="s">
        <v>859</v>
      </c>
      <c r="B348" t="str">
        <f>VLOOKUP(Table1[[#This Row],[Full Name]],payroll_active[],1,0)</f>
        <v>Elijah A Reichlin-melnick</v>
      </c>
      <c r="C348" t="str">
        <f>VLOOKUP(Table1[[#This Row],[Full Name]],Table36[],1,0)</f>
        <v>Elijah A Reichlin-melnick</v>
      </c>
      <c r="D348" s="1">
        <v>43495.488402777781</v>
      </c>
      <c r="E348" t="s">
        <v>59</v>
      </c>
      <c r="F348" t="s">
        <v>858</v>
      </c>
      <c r="N348" t="s">
        <v>487</v>
      </c>
      <c r="O348" t="s">
        <v>488</v>
      </c>
      <c r="P348" t="s">
        <v>526</v>
      </c>
      <c r="AJ348" t="s">
        <v>62</v>
      </c>
      <c r="AK348" t="s">
        <v>63</v>
      </c>
      <c r="AN348" t="s">
        <v>408</v>
      </c>
      <c r="BA348" t="s">
        <v>860</v>
      </c>
      <c r="BB348" t="s">
        <v>861</v>
      </c>
      <c r="BC348" t="s">
        <v>440</v>
      </c>
      <c r="BE348" t="s">
        <v>69</v>
      </c>
      <c r="BH348" t="s">
        <v>862</v>
      </c>
    </row>
    <row r="349" spans="1:61" x14ac:dyDescent="0.2">
      <c r="A349" s="20" t="s">
        <v>6564</v>
      </c>
      <c r="B349" s="20" t="e">
        <f>VLOOKUP(Table1[[#This Row],[Full Name]],payroll_active[],1,0)</f>
        <v>#N/A</v>
      </c>
      <c r="C349" s="20" t="str">
        <f>VLOOKUP(Table1[[#This Row],[Full Name]],Table36[],1,0)</f>
        <v>Elisa M Helligar-lewis</v>
      </c>
      <c r="D349" s="21">
        <v>42618.940462962957</v>
      </c>
      <c r="E349" s="20" t="s">
        <v>1195</v>
      </c>
      <c r="F349" s="20" t="s">
        <v>6563</v>
      </c>
      <c r="G349" s="20"/>
      <c r="H349" s="20"/>
      <c r="I349" s="20"/>
      <c r="J349" s="20"/>
      <c r="K349" s="20"/>
      <c r="L349" s="20"/>
      <c r="M349" s="20"/>
      <c r="N349" s="20" t="s">
        <v>1303</v>
      </c>
      <c r="O349" s="20" t="s">
        <v>1043</v>
      </c>
      <c r="P349" s="20" t="s">
        <v>526</v>
      </c>
      <c r="Q349" s="20"/>
      <c r="R349" s="20"/>
      <c r="S349" s="20"/>
      <c r="T349" s="20"/>
      <c r="U349" s="20"/>
      <c r="V349" s="20"/>
      <c r="W349" s="20"/>
      <c r="X349" s="20"/>
      <c r="Y349" s="20"/>
      <c r="Z349" s="20"/>
      <c r="AA349" s="20"/>
      <c r="AB349" s="20"/>
      <c r="AC349" s="20"/>
      <c r="AD349" s="20"/>
      <c r="AE349" s="20"/>
      <c r="AF349" s="20"/>
      <c r="AG349" s="20"/>
      <c r="AH349" s="20"/>
      <c r="AI349" s="20"/>
      <c r="AJ349" s="20" t="s">
        <v>62</v>
      </c>
      <c r="AK349" s="20" t="s">
        <v>63</v>
      </c>
      <c r="AL349" s="20"/>
      <c r="AM349" s="20"/>
      <c r="AN349" s="20" t="s">
        <v>64</v>
      </c>
      <c r="AO349" s="20" t="s">
        <v>526</v>
      </c>
      <c r="AP349" s="20"/>
      <c r="AQ349" s="20"/>
      <c r="AR349" s="20"/>
      <c r="AS349" s="20"/>
      <c r="AT349" s="20"/>
      <c r="AU349" s="20"/>
      <c r="AV349" s="20"/>
      <c r="AW349" s="20"/>
      <c r="AX349" s="20"/>
      <c r="AY349" s="20"/>
      <c r="AZ349" s="20"/>
      <c r="BA349" s="20" t="s">
        <v>6565</v>
      </c>
      <c r="BB349" s="20" t="s">
        <v>6566</v>
      </c>
      <c r="BC349" s="20" t="s">
        <v>5729</v>
      </c>
      <c r="BD349" s="20"/>
      <c r="BE349" s="20" t="s">
        <v>69</v>
      </c>
      <c r="BF349" s="20"/>
      <c r="BG349" s="20"/>
      <c r="BH349" s="20" t="s">
        <v>6567</v>
      </c>
      <c r="BI349" s="20"/>
    </row>
    <row r="350" spans="1:61" x14ac:dyDescent="0.2">
      <c r="A350" t="s">
        <v>482</v>
      </c>
      <c r="B350" t="str">
        <f>VLOOKUP(Table1[[#This Row],[Full Name]],payroll_active[],1,0)</f>
        <v>Elizabeth A Helmer</v>
      </c>
      <c r="C350" t="str">
        <f>VLOOKUP(Table1[[#This Row],[Full Name]],Table36[],1,0)</f>
        <v>Elizabeth A Helmer</v>
      </c>
      <c r="D350" s="1">
        <v>43495.48846064815</v>
      </c>
      <c r="E350" t="s">
        <v>59</v>
      </c>
      <c r="F350" t="s">
        <v>479</v>
      </c>
      <c r="N350" t="s">
        <v>480</v>
      </c>
      <c r="O350" t="s">
        <v>481</v>
      </c>
      <c r="P350" t="s">
        <v>407</v>
      </c>
      <c r="AJ350" t="s">
        <v>62</v>
      </c>
      <c r="AK350" t="s">
        <v>63</v>
      </c>
      <c r="AN350" t="s">
        <v>408</v>
      </c>
      <c r="BA350" t="s">
        <v>483</v>
      </c>
      <c r="BB350" t="s">
        <v>484</v>
      </c>
      <c r="BC350" t="s">
        <v>350</v>
      </c>
      <c r="BE350" t="s">
        <v>69</v>
      </c>
      <c r="BH350" t="s">
        <v>485</v>
      </c>
    </row>
    <row r="351" spans="1:61" x14ac:dyDescent="0.2">
      <c r="A351" t="s">
        <v>4195</v>
      </c>
      <c r="B351" t="str">
        <f>VLOOKUP(Table1[[#This Row],[Full Name]],payroll_active[],1,0)</f>
        <v>Elizabeth A Murphy</v>
      </c>
      <c r="C351" t="str">
        <f>VLOOKUP(Table1[[#This Row],[Full Name]],Table36[],1,0)</f>
        <v>Elizabeth A Murphy</v>
      </c>
      <c r="D351" s="1">
        <v>42618.942997685182</v>
      </c>
      <c r="E351" t="s">
        <v>1195</v>
      </c>
      <c r="F351" t="s">
        <v>4194</v>
      </c>
      <c r="O351" t="s">
        <v>378</v>
      </c>
      <c r="AJ351" t="s">
        <v>62</v>
      </c>
      <c r="AK351" t="s">
        <v>63</v>
      </c>
      <c r="AN351" t="s">
        <v>64</v>
      </c>
      <c r="BA351" t="s">
        <v>483</v>
      </c>
      <c r="BB351" t="s">
        <v>3729</v>
      </c>
      <c r="BC351" t="s">
        <v>878</v>
      </c>
      <c r="BE351" t="s">
        <v>69</v>
      </c>
      <c r="BH351" t="s">
        <v>4196</v>
      </c>
    </row>
    <row r="352" spans="1:61" x14ac:dyDescent="0.2">
      <c r="A352" s="20" t="s">
        <v>1814</v>
      </c>
      <c r="B352" s="20" t="e">
        <f>VLOOKUP(Table1[[#This Row],[Full Name]],payroll_active[],1,0)</f>
        <v>#N/A</v>
      </c>
      <c r="C352" s="20" t="str">
        <f>VLOOKUP(Table1[[#This Row],[Full Name]],Table36[],1,0)</f>
        <v>Elizabeth A Nowicki</v>
      </c>
      <c r="D352" s="21">
        <v>43119.618275462963</v>
      </c>
      <c r="E352" s="20" t="s">
        <v>59</v>
      </c>
      <c r="F352" s="20" t="s">
        <v>1810</v>
      </c>
      <c r="G352" s="20"/>
      <c r="H352" s="20"/>
      <c r="I352" s="20"/>
      <c r="J352" s="20"/>
      <c r="K352" s="20"/>
      <c r="L352" s="20"/>
      <c r="M352" s="20"/>
      <c r="N352" s="20"/>
      <c r="O352" s="20" t="s">
        <v>1811</v>
      </c>
      <c r="P352" s="20"/>
      <c r="Q352" s="20"/>
      <c r="R352" s="20"/>
      <c r="S352" s="20"/>
      <c r="T352" s="20"/>
      <c r="U352" s="20"/>
      <c r="V352" s="20" t="s">
        <v>1812</v>
      </c>
      <c r="W352" s="20" t="s">
        <v>1813</v>
      </c>
      <c r="X352" s="20"/>
      <c r="Y352" s="20"/>
      <c r="Z352" s="20"/>
      <c r="AA352" s="20"/>
      <c r="AB352" s="20"/>
      <c r="AC352" s="20"/>
      <c r="AD352" s="20"/>
      <c r="AE352" s="20"/>
      <c r="AF352" s="20"/>
      <c r="AG352" s="20"/>
      <c r="AH352" s="20"/>
      <c r="AI352" s="20"/>
      <c r="AJ352" s="20" t="s">
        <v>62</v>
      </c>
      <c r="AK352" s="20" t="s">
        <v>63</v>
      </c>
      <c r="AL352" s="20"/>
      <c r="AM352" s="20"/>
      <c r="AN352" s="20" t="s">
        <v>64</v>
      </c>
      <c r="AO352" s="20"/>
      <c r="AP352" s="20"/>
      <c r="AQ352" s="20"/>
      <c r="AR352" s="20"/>
      <c r="AS352" s="20"/>
      <c r="AT352" s="20"/>
      <c r="AU352" s="20"/>
      <c r="AV352" s="20"/>
      <c r="AW352" s="20"/>
      <c r="AX352" s="20"/>
      <c r="AY352" s="20"/>
      <c r="AZ352" s="20"/>
      <c r="BA352" s="20" t="s">
        <v>483</v>
      </c>
      <c r="BB352" s="20" t="s">
        <v>1815</v>
      </c>
      <c r="BC352" s="20" t="s">
        <v>1101</v>
      </c>
      <c r="BD352" s="20"/>
      <c r="BE352" s="20" t="s">
        <v>69</v>
      </c>
      <c r="BF352" s="20"/>
      <c r="BG352" s="20"/>
      <c r="BH352" s="20" t="s">
        <v>1816</v>
      </c>
      <c r="BI352" s="20"/>
    </row>
    <row r="353" spans="1:61" x14ac:dyDescent="0.2">
      <c r="A353" t="s">
        <v>604</v>
      </c>
      <c r="B353" t="str">
        <f>VLOOKUP(Table1[[#This Row],[Full Name]],payroll_active[],1,0)</f>
        <v>Elizabeth K Gustafson</v>
      </c>
      <c r="C353" t="str">
        <f>VLOOKUP(Table1[[#This Row],[Full Name]],Table36[],1,0)</f>
        <v>Elizabeth K Gustafson</v>
      </c>
      <c r="D353" s="1">
        <v>43495.488449074073</v>
      </c>
      <c r="E353" t="s">
        <v>59</v>
      </c>
      <c r="F353" t="s">
        <v>601</v>
      </c>
      <c r="N353" t="s">
        <v>602</v>
      </c>
      <c r="O353" t="s">
        <v>603</v>
      </c>
      <c r="P353" t="s">
        <v>526</v>
      </c>
      <c r="AJ353" t="s">
        <v>62</v>
      </c>
      <c r="AK353" t="s">
        <v>63</v>
      </c>
      <c r="AN353" t="s">
        <v>408</v>
      </c>
      <c r="BA353" t="s">
        <v>605</v>
      </c>
      <c r="BB353" t="s">
        <v>606</v>
      </c>
      <c r="BC353" t="s">
        <v>607</v>
      </c>
      <c r="BE353" t="s">
        <v>69</v>
      </c>
      <c r="BH353" t="s">
        <v>608</v>
      </c>
    </row>
    <row r="354" spans="1:61" x14ac:dyDescent="0.2">
      <c r="A354" t="s">
        <v>4032</v>
      </c>
      <c r="B354" t="str">
        <f>VLOOKUP(Table1[[#This Row],[Full Name]],payroll_active[],1,0)</f>
        <v>Elizabeth M Callaghan</v>
      </c>
      <c r="C354" t="str">
        <f>VLOOKUP(Table1[[#This Row],[Full Name]],Table36[],1,0)</f>
        <v>Elizabeth M Callaghan</v>
      </c>
      <c r="D354" s="1">
        <v>42618.94321759259</v>
      </c>
      <c r="E354" t="s">
        <v>1195</v>
      </c>
      <c r="F354" t="s">
        <v>4031</v>
      </c>
      <c r="N354" t="s">
        <v>472</v>
      </c>
      <c r="O354" t="s">
        <v>353</v>
      </c>
      <c r="P354" t="s">
        <v>526</v>
      </c>
      <c r="AJ354" t="s">
        <v>62</v>
      </c>
      <c r="AK354" t="s">
        <v>63</v>
      </c>
      <c r="AN354" t="s">
        <v>64</v>
      </c>
      <c r="AO354" t="s">
        <v>526</v>
      </c>
      <c r="BA354" t="s">
        <v>4033</v>
      </c>
      <c r="BB354" t="s">
        <v>4034</v>
      </c>
      <c r="BC354" t="s">
        <v>426</v>
      </c>
      <c r="BE354" t="s">
        <v>69</v>
      </c>
      <c r="BH354" t="s">
        <v>4035</v>
      </c>
    </row>
    <row r="355" spans="1:61" x14ac:dyDescent="0.2">
      <c r="A355" t="s">
        <v>4533</v>
      </c>
      <c r="B355" t="str">
        <f>VLOOKUP(Table1[[#This Row],[Full Name]],payroll_active[],1,0)</f>
        <v>Ellen N Savino</v>
      </c>
      <c r="C355" t="str">
        <f>VLOOKUP(Table1[[#This Row],[Full Name]],Table36[],1,0)</f>
        <v>Ellen N Savino</v>
      </c>
      <c r="D355" s="1">
        <v>42618.942604166667</v>
      </c>
      <c r="E355" t="s">
        <v>1195</v>
      </c>
      <c r="F355" t="s">
        <v>4532</v>
      </c>
      <c r="N355" t="s">
        <v>2358</v>
      </c>
      <c r="O355" t="s">
        <v>2864</v>
      </c>
      <c r="P355" t="s">
        <v>526</v>
      </c>
      <c r="AJ355" t="s">
        <v>62</v>
      </c>
      <c r="AK355" t="s">
        <v>63</v>
      </c>
      <c r="AN355" t="s">
        <v>408</v>
      </c>
      <c r="AO355" t="s">
        <v>526</v>
      </c>
      <c r="BA355" t="s">
        <v>4534</v>
      </c>
      <c r="BB355" t="s">
        <v>4535</v>
      </c>
      <c r="BC355" t="s">
        <v>375</v>
      </c>
      <c r="BE355" t="s">
        <v>69</v>
      </c>
      <c r="BH355" t="s">
        <v>4536</v>
      </c>
    </row>
    <row r="356" spans="1:61" x14ac:dyDescent="0.2">
      <c r="A356" t="s">
        <v>7096</v>
      </c>
      <c r="B356" t="str">
        <f>VLOOKUP(Table1[[#This Row],[Full Name]],payroll_active[],1,0)</f>
        <v>Ellyn Walansky</v>
      </c>
      <c r="C356" t="str">
        <f>VLOOKUP(Table1[[#This Row],[Full Name]],Table36[],1,0)</f>
        <v>Ellyn Walansky</v>
      </c>
      <c r="D356" s="1">
        <v>42618.939976851849</v>
      </c>
      <c r="E356" t="s">
        <v>1195</v>
      </c>
      <c r="F356" t="s">
        <v>7095</v>
      </c>
      <c r="N356" t="s">
        <v>1368</v>
      </c>
      <c r="O356" t="s">
        <v>1369</v>
      </c>
      <c r="P356" t="s">
        <v>526</v>
      </c>
      <c r="AJ356" t="s">
        <v>62</v>
      </c>
      <c r="AK356" t="s">
        <v>63</v>
      </c>
      <c r="AN356" t="s">
        <v>408</v>
      </c>
      <c r="AO356" t="s">
        <v>526</v>
      </c>
      <c r="BA356" t="s">
        <v>7097</v>
      </c>
      <c r="BB356" t="s">
        <v>7098</v>
      </c>
      <c r="BC356" t="s">
        <v>456</v>
      </c>
      <c r="BE356" t="s">
        <v>69</v>
      </c>
      <c r="BH356" t="s">
        <v>7099</v>
      </c>
    </row>
    <row r="357" spans="1:61" x14ac:dyDescent="0.2">
      <c r="A357" t="s">
        <v>6920</v>
      </c>
      <c r="B357" t="str">
        <f>VLOOKUP(Table1[[#This Row],[Full Name]],payroll_active[],1,0)</f>
        <v>Elyse E Fears</v>
      </c>
      <c r="C357" t="str">
        <f>VLOOKUP(Table1[[#This Row],[Full Name]],Table36[],1,0)</f>
        <v>Elyse E Fears</v>
      </c>
      <c r="D357" s="1">
        <v>42618.940127314818</v>
      </c>
      <c r="E357" t="s">
        <v>1195</v>
      </c>
      <c r="F357" t="s">
        <v>6919</v>
      </c>
      <c r="N357" t="s">
        <v>1923</v>
      </c>
      <c r="O357" t="s">
        <v>1924</v>
      </c>
      <c r="P357" t="s">
        <v>526</v>
      </c>
      <c r="AJ357" t="s">
        <v>62</v>
      </c>
      <c r="AK357" t="s">
        <v>63</v>
      </c>
      <c r="AN357" t="s">
        <v>408</v>
      </c>
      <c r="AO357" t="s">
        <v>526</v>
      </c>
      <c r="BA357" t="s">
        <v>6921</v>
      </c>
      <c r="BB357" t="s">
        <v>6922</v>
      </c>
      <c r="BC357" t="s">
        <v>434</v>
      </c>
      <c r="BE357" t="s">
        <v>69</v>
      </c>
      <c r="BH357" t="s">
        <v>6923</v>
      </c>
    </row>
    <row r="358" spans="1:61" x14ac:dyDescent="0.2">
      <c r="A358" s="20" t="s">
        <v>3161</v>
      </c>
      <c r="B358" s="20" t="e">
        <f>VLOOKUP(Table1[[#This Row],[Full Name]],payroll_active[],1,0)</f>
        <v>#N/A</v>
      </c>
      <c r="C358" s="20" t="str">
        <f>VLOOKUP(Table1[[#This Row],[Full Name]],Table36[],1,0)</f>
        <v>Emely C Paez</v>
      </c>
      <c r="D358" s="21">
        <v>42789.531712962962</v>
      </c>
      <c r="E358" s="20" t="s">
        <v>59</v>
      </c>
      <c r="F358" s="20" t="s">
        <v>3160</v>
      </c>
      <c r="G358" s="20"/>
      <c r="H358" s="20"/>
      <c r="I358" s="20"/>
      <c r="J358" s="20"/>
      <c r="K358" s="20"/>
      <c r="L358" s="20"/>
      <c r="M358" s="20"/>
      <c r="N358" s="20" t="s">
        <v>1848</v>
      </c>
      <c r="O358" s="20" t="s">
        <v>1043</v>
      </c>
      <c r="P358" s="20" t="s">
        <v>526</v>
      </c>
      <c r="Q358" s="20"/>
      <c r="R358" s="20"/>
      <c r="S358" s="20"/>
      <c r="T358" s="20"/>
      <c r="U358" s="20"/>
      <c r="V358" s="20"/>
      <c r="W358" s="20"/>
      <c r="X358" s="20"/>
      <c r="Y358" s="20"/>
      <c r="Z358" s="20"/>
      <c r="AA358" s="20"/>
      <c r="AB358" s="20"/>
      <c r="AC358" s="20"/>
      <c r="AD358" s="20"/>
      <c r="AE358" s="20"/>
      <c r="AF358" s="20"/>
      <c r="AG358" s="20"/>
      <c r="AH358" s="20"/>
      <c r="AI358" s="20"/>
      <c r="AJ358" s="20" t="s">
        <v>62</v>
      </c>
      <c r="AK358" s="20" t="s">
        <v>63</v>
      </c>
      <c r="AL358" s="20"/>
      <c r="AM358" s="20"/>
      <c r="AN358" s="20" t="s">
        <v>64</v>
      </c>
      <c r="AO358" s="20" t="s">
        <v>526</v>
      </c>
      <c r="AP358" s="20"/>
      <c r="AQ358" s="20"/>
      <c r="AR358" s="20"/>
      <c r="AS358" s="20"/>
      <c r="AT358" s="20"/>
      <c r="AU358" s="20"/>
      <c r="AV358" s="20"/>
      <c r="AW358" s="20"/>
      <c r="AX358" s="20"/>
      <c r="AY358" s="20"/>
      <c r="AZ358" s="20"/>
      <c r="BA358" s="20" t="s">
        <v>3162</v>
      </c>
      <c r="BB358" s="20" t="s">
        <v>3163</v>
      </c>
      <c r="BC358" s="20" t="s">
        <v>426</v>
      </c>
      <c r="BD358" s="20"/>
      <c r="BE358" s="20" t="s">
        <v>69</v>
      </c>
      <c r="BF358" s="20"/>
      <c r="BG358" s="20"/>
      <c r="BH358" s="20" t="s">
        <v>3164</v>
      </c>
      <c r="BI358" s="20"/>
    </row>
    <row r="359" spans="1:61" x14ac:dyDescent="0.2">
      <c r="A359" t="s">
        <v>2414</v>
      </c>
      <c r="B359" t="str">
        <f>VLOOKUP(Table1[[#This Row],[Full Name]],payroll_active[],1,0)</f>
        <v>Emiljana Ulaj</v>
      </c>
      <c r="C359" t="str">
        <f>VLOOKUP(Table1[[#This Row],[Full Name]],Table36[],1,0)</f>
        <v>Emiljana Ulaj</v>
      </c>
      <c r="D359" s="1">
        <v>42898.828692129631</v>
      </c>
      <c r="E359" t="s">
        <v>59</v>
      </c>
      <c r="F359" t="s">
        <v>2412</v>
      </c>
      <c r="M359" t="s">
        <v>2413</v>
      </c>
      <c r="N359" t="s">
        <v>554</v>
      </c>
      <c r="O359" t="s">
        <v>555</v>
      </c>
      <c r="P359" t="s">
        <v>526</v>
      </c>
      <c r="AJ359" t="s">
        <v>62</v>
      </c>
      <c r="AK359" t="s">
        <v>63</v>
      </c>
      <c r="AN359" t="s">
        <v>408</v>
      </c>
      <c r="BA359" t="s">
        <v>2415</v>
      </c>
      <c r="BB359" t="s">
        <v>2416</v>
      </c>
      <c r="BC359" t="s">
        <v>624</v>
      </c>
      <c r="BE359" t="s">
        <v>69</v>
      </c>
      <c r="BH359" t="s">
        <v>2417</v>
      </c>
    </row>
    <row r="360" spans="1:61" x14ac:dyDescent="0.2">
      <c r="A360" t="s">
        <v>1925</v>
      </c>
      <c r="B360" t="str">
        <f>VLOOKUP(Table1[[#This Row],[Full Name]],payroll_active[],1,0)</f>
        <v>Emily L Reid</v>
      </c>
      <c r="C360" t="str">
        <f>VLOOKUP(Table1[[#This Row],[Full Name]],Table36[],1,0)</f>
        <v>Emily L Reid</v>
      </c>
      <c r="D360" s="1">
        <v>43119.618252314824</v>
      </c>
      <c r="E360" t="s">
        <v>59</v>
      </c>
      <c r="F360" t="s">
        <v>1922</v>
      </c>
      <c r="N360" t="s">
        <v>1923</v>
      </c>
      <c r="O360" t="s">
        <v>1924</v>
      </c>
      <c r="P360" t="s">
        <v>526</v>
      </c>
      <c r="AJ360" t="s">
        <v>62</v>
      </c>
      <c r="AK360" t="s">
        <v>63</v>
      </c>
      <c r="AN360" t="s">
        <v>408</v>
      </c>
      <c r="AO360" t="s">
        <v>526</v>
      </c>
      <c r="BA360" t="s">
        <v>1926</v>
      </c>
      <c r="BB360" t="s">
        <v>1927</v>
      </c>
      <c r="BC360" t="s">
        <v>1928</v>
      </c>
      <c r="BE360" t="s">
        <v>69</v>
      </c>
      <c r="BH360" t="s">
        <v>1929</v>
      </c>
    </row>
    <row r="361" spans="1:61" x14ac:dyDescent="0.2">
      <c r="A361" t="s">
        <v>2907</v>
      </c>
      <c r="B361" t="str">
        <f>VLOOKUP(Table1[[#This Row],[Full Name]],payroll_active[],1,0)</f>
        <v>Emma C Balkin</v>
      </c>
      <c r="C361" t="str">
        <f>VLOOKUP(Table1[[#This Row],[Full Name]],Table36[],1,0)</f>
        <v>Emma C Balkin</v>
      </c>
      <c r="D361" s="1">
        <v>42789.531805555547</v>
      </c>
      <c r="E361" t="s">
        <v>59</v>
      </c>
      <c r="F361" t="s">
        <v>2906</v>
      </c>
      <c r="N361" t="s">
        <v>945</v>
      </c>
      <c r="O361" t="s">
        <v>946</v>
      </c>
      <c r="P361" t="s">
        <v>526</v>
      </c>
      <c r="AJ361" t="s">
        <v>62</v>
      </c>
      <c r="AK361" t="s">
        <v>63</v>
      </c>
      <c r="AN361" t="s">
        <v>408</v>
      </c>
      <c r="AO361" t="s">
        <v>526</v>
      </c>
      <c r="BA361" t="s">
        <v>2908</v>
      </c>
      <c r="BB361" t="s">
        <v>2909</v>
      </c>
      <c r="BC361" t="s">
        <v>2910</v>
      </c>
      <c r="BE361" t="s">
        <v>69</v>
      </c>
      <c r="BH361" t="s">
        <v>2911</v>
      </c>
    </row>
    <row r="362" spans="1:61" x14ac:dyDescent="0.2">
      <c r="A362" t="s">
        <v>1391</v>
      </c>
      <c r="B362" t="str">
        <f>VLOOKUP(Table1[[#This Row],[Full Name]],payroll_active[],1,0)</f>
        <v>Emma M Wetherbee</v>
      </c>
      <c r="C362" t="str">
        <f>VLOOKUP(Table1[[#This Row],[Full Name]],Table36[],1,0)</f>
        <v>Emma M Wetherbee</v>
      </c>
      <c r="D362" s="1">
        <v>43203.545127314806</v>
      </c>
      <c r="E362" t="s">
        <v>59</v>
      </c>
      <c r="F362" t="s">
        <v>1390</v>
      </c>
      <c r="O362" t="s">
        <v>72</v>
      </c>
      <c r="AJ362" t="s">
        <v>62</v>
      </c>
      <c r="AK362" t="s">
        <v>63</v>
      </c>
      <c r="AN362" t="s">
        <v>64</v>
      </c>
      <c r="BA362" t="s">
        <v>1392</v>
      </c>
      <c r="BB362" t="s">
        <v>1393</v>
      </c>
      <c r="BC362" t="s">
        <v>76</v>
      </c>
      <c r="BE362" t="s">
        <v>69</v>
      </c>
      <c r="BH362" t="s">
        <v>1394</v>
      </c>
    </row>
    <row r="363" spans="1:61" x14ac:dyDescent="0.2">
      <c r="A363" t="s">
        <v>5362</v>
      </c>
      <c r="B363" t="str">
        <f>VLOOKUP(Table1[[#This Row],[Full Name]],payroll_active[],1,0)</f>
        <v>Emmanuel L Priest</v>
      </c>
      <c r="C363" t="str">
        <f>VLOOKUP(Table1[[#This Row],[Full Name]],Table36[],1,0)</f>
        <v>Emmanuel L Priest</v>
      </c>
      <c r="D363" s="1">
        <v>42618.941724537042</v>
      </c>
      <c r="E363" t="s">
        <v>1195</v>
      </c>
      <c r="F363" t="s">
        <v>5361</v>
      </c>
      <c r="N363" t="s">
        <v>911</v>
      </c>
      <c r="O363" t="s">
        <v>912</v>
      </c>
      <c r="P363" t="s">
        <v>526</v>
      </c>
      <c r="AJ363" t="s">
        <v>62</v>
      </c>
      <c r="AK363" t="s">
        <v>63</v>
      </c>
      <c r="AN363" t="s">
        <v>408</v>
      </c>
      <c r="AO363" t="s">
        <v>526</v>
      </c>
      <c r="BA363" t="s">
        <v>5363</v>
      </c>
      <c r="BB363" t="s">
        <v>5364</v>
      </c>
      <c r="BC363" t="s">
        <v>4210</v>
      </c>
      <c r="BE363" t="s">
        <v>69</v>
      </c>
      <c r="BH363" t="s">
        <v>5365</v>
      </c>
    </row>
    <row r="364" spans="1:61" x14ac:dyDescent="0.2">
      <c r="A364" t="s">
        <v>8057</v>
      </c>
      <c r="B364" t="str">
        <f>VLOOKUP(Table1[[#This Row],[Full Name]],payroll_active[],1,0)</f>
        <v>Eric Champine</v>
      </c>
      <c r="C364" t="str">
        <f>VLOOKUP(Table1[[#This Row],[Full Name]],Table36[],1,0)</f>
        <v>Eric Champine</v>
      </c>
      <c r="D364" s="1">
        <v>42618.939027777778</v>
      </c>
      <c r="E364" t="s">
        <v>1195</v>
      </c>
      <c r="F364" t="s">
        <v>8056</v>
      </c>
      <c r="O364" t="s">
        <v>8043</v>
      </c>
      <c r="AJ364" t="s">
        <v>62</v>
      </c>
      <c r="AK364" t="s">
        <v>63</v>
      </c>
      <c r="AN364" t="s">
        <v>64</v>
      </c>
      <c r="BA364" t="s">
        <v>8058</v>
      </c>
      <c r="BB364" t="s">
        <v>8059</v>
      </c>
      <c r="BC364" t="s">
        <v>6813</v>
      </c>
      <c r="BE364" t="s">
        <v>69</v>
      </c>
      <c r="BH364" t="s">
        <v>8060</v>
      </c>
    </row>
    <row r="365" spans="1:61" x14ac:dyDescent="0.2">
      <c r="A365" t="s">
        <v>4996</v>
      </c>
      <c r="B365" t="str">
        <f>VLOOKUP(Table1[[#This Row],[Full Name]],payroll_active[],1,0)</f>
        <v>Eric J Anderson</v>
      </c>
      <c r="C365" t="str">
        <f>VLOOKUP(Table1[[#This Row],[Full Name]],Table36[],1,0)</f>
        <v>Eric J Anderson</v>
      </c>
      <c r="D365" s="1">
        <v>42618.942106481481</v>
      </c>
      <c r="E365" t="s">
        <v>1195</v>
      </c>
      <c r="F365" t="s">
        <v>4994</v>
      </c>
      <c r="M365" t="s">
        <v>4995</v>
      </c>
      <c r="N365" t="s">
        <v>996</v>
      </c>
      <c r="O365" t="s">
        <v>997</v>
      </c>
      <c r="P365" t="s">
        <v>526</v>
      </c>
      <c r="AJ365" t="s">
        <v>62</v>
      </c>
      <c r="AK365" t="s">
        <v>63</v>
      </c>
      <c r="AN365" t="s">
        <v>408</v>
      </c>
      <c r="AO365" t="s">
        <v>526</v>
      </c>
      <c r="BA365" t="s">
        <v>3631</v>
      </c>
      <c r="BB365" t="s">
        <v>1040</v>
      </c>
      <c r="BC365" t="s">
        <v>2663</v>
      </c>
      <c r="BE365" t="s">
        <v>69</v>
      </c>
      <c r="BH365" t="s">
        <v>4997</v>
      </c>
    </row>
    <row r="366" spans="1:61" x14ac:dyDescent="0.2">
      <c r="A366" s="20" t="s">
        <v>6292</v>
      </c>
      <c r="B366" s="20" t="e">
        <f>VLOOKUP(Table1[[#This Row],[Full Name]],payroll_active[],1,0)</f>
        <v>#N/A</v>
      </c>
      <c r="C366" s="20" t="str">
        <f>VLOOKUP(Table1[[#This Row],[Full Name]],Table36[],1,0)</f>
        <v>Eric J Katz</v>
      </c>
      <c r="D366" s="21">
        <v>42618.940844907411</v>
      </c>
      <c r="E366" s="20" t="s">
        <v>1195</v>
      </c>
      <c r="F366" s="20" t="s">
        <v>6288</v>
      </c>
      <c r="G366" s="20"/>
      <c r="H366" s="20"/>
      <c r="I366" s="20"/>
      <c r="J366" s="20"/>
      <c r="K366" s="20"/>
      <c r="L366" s="20"/>
      <c r="M366" s="20"/>
      <c r="N366" s="20"/>
      <c r="O366" s="20" t="s">
        <v>6289</v>
      </c>
      <c r="P366" s="20"/>
      <c r="Q366" s="20"/>
      <c r="R366" s="20"/>
      <c r="S366" s="20"/>
      <c r="T366" s="20"/>
      <c r="U366" s="20"/>
      <c r="V366" s="20" t="s">
        <v>6290</v>
      </c>
      <c r="W366" s="20" t="s">
        <v>6291</v>
      </c>
      <c r="X366" s="20"/>
      <c r="Y366" s="20"/>
      <c r="Z366" s="20"/>
      <c r="AA366" s="20"/>
      <c r="AB366" s="20"/>
      <c r="AC366" s="20"/>
      <c r="AD366" s="20"/>
      <c r="AE366" s="20"/>
      <c r="AF366" s="20"/>
      <c r="AG366" s="20"/>
      <c r="AH366" s="20"/>
      <c r="AI366" s="20"/>
      <c r="AJ366" s="20" t="s">
        <v>62</v>
      </c>
      <c r="AK366" s="20" t="s">
        <v>63</v>
      </c>
      <c r="AL366" s="20"/>
      <c r="AM366" s="20"/>
      <c r="AN366" s="20" t="s">
        <v>64</v>
      </c>
      <c r="AO366" s="20"/>
      <c r="AP366" s="20"/>
      <c r="AQ366" s="20"/>
      <c r="AR366" s="20"/>
      <c r="AS366" s="20"/>
      <c r="AT366" s="20"/>
      <c r="AU366" s="20"/>
      <c r="AV366" s="20"/>
      <c r="AW366" s="20"/>
      <c r="AX366" s="20"/>
      <c r="AY366" s="20"/>
      <c r="AZ366" s="20"/>
      <c r="BA366" s="20" t="s">
        <v>3631</v>
      </c>
      <c r="BB366" s="20" t="s">
        <v>6293</v>
      </c>
      <c r="BC366" s="20" t="s">
        <v>3621</v>
      </c>
      <c r="BD366" s="20"/>
      <c r="BE366" s="20" t="s">
        <v>69</v>
      </c>
      <c r="BF366" s="20"/>
      <c r="BG366" s="20"/>
      <c r="BH366" s="20" t="s">
        <v>6294</v>
      </c>
      <c r="BI366" s="20"/>
    </row>
    <row r="367" spans="1:61" x14ac:dyDescent="0.2">
      <c r="A367" t="s">
        <v>392</v>
      </c>
      <c r="B367" t="str">
        <f>VLOOKUP(Table1[[#This Row],[Full Name]],payroll_active[],1,0)</f>
        <v>Eric M Hoppel</v>
      </c>
      <c r="C367" t="str">
        <f>VLOOKUP(Table1[[#This Row],[Full Name]],Table36[],1,0)</f>
        <v>Eric M Hoppel</v>
      </c>
      <c r="D367" s="1">
        <v>43495.48847222222</v>
      </c>
      <c r="E367" t="s">
        <v>59</v>
      </c>
      <c r="F367" t="s">
        <v>390</v>
      </c>
      <c r="O367" t="s">
        <v>391</v>
      </c>
      <c r="AJ367" t="s">
        <v>62</v>
      </c>
      <c r="AK367" t="s">
        <v>63</v>
      </c>
      <c r="AN367" t="s">
        <v>64</v>
      </c>
      <c r="BA367" t="s">
        <v>393</v>
      </c>
      <c r="BB367" t="s">
        <v>394</v>
      </c>
      <c r="BC367" t="s">
        <v>395</v>
      </c>
      <c r="BE367" t="s">
        <v>69</v>
      </c>
      <c r="BH367" t="s">
        <v>396</v>
      </c>
    </row>
    <row r="368" spans="1:61" x14ac:dyDescent="0.2">
      <c r="A368" t="s">
        <v>617</v>
      </c>
      <c r="B368" t="str">
        <f>VLOOKUP(Table1[[#This Row],[Full Name]],payroll_active[],1,0)</f>
        <v>Eric M Vandervort</v>
      </c>
      <c r="C368" t="str">
        <f>VLOOKUP(Table1[[#This Row],[Full Name]],Table36[],1,0)</f>
        <v>Eric M Vandervort</v>
      </c>
      <c r="D368" s="1">
        <v>43495.488449074073</v>
      </c>
      <c r="E368" t="s">
        <v>59</v>
      </c>
      <c r="F368" t="s">
        <v>616</v>
      </c>
      <c r="N368" t="s">
        <v>610</v>
      </c>
      <c r="O368" t="s">
        <v>611</v>
      </c>
      <c r="P368" t="s">
        <v>526</v>
      </c>
      <c r="AJ368" t="s">
        <v>62</v>
      </c>
      <c r="AK368" t="s">
        <v>63</v>
      </c>
      <c r="AN368" t="s">
        <v>408</v>
      </c>
      <c r="BA368" t="s">
        <v>393</v>
      </c>
      <c r="BB368" t="s">
        <v>618</v>
      </c>
      <c r="BC368" t="s">
        <v>440</v>
      </c>
      <c r="BE368" t="s">
        <v>69</v>
      </c>
      <c r="BH368" t="s">
        <v>619</v>
      </c>
    </row>
    <row r="369" spans="1:61" x14ac:dyDescent="0.2">
      <c r="A369" t="s">
        <v>658</v>
      </c>
      <c r="B369" t="str">
        <f>VLOOKUP(Table1[[#This Row],[Full Name]],payroll_active[],1,0)</f>
        <v>Erica C Daye</v>
      </c>
      <c r="C369" t="str">
        <f>VLOOKUP(Table1[[#This Row],[Full Name]],Table36[],1,0)</f>
        <v>Erica C Daye</v>
      </c>
      <c r="D369" s="1">
        <v>43495.488437499997</v>
      </c>
      <c r="E369" t="s">
        <v>59</v>
      </c>
      <c r="F369" t="s">
        <v>657</v>
      </c>
      <c r="N369" t="s">
        <v>635</v>
      </c>
      <c r="O369" t="s">
        <v>636</v>
      </c>
      <c r="P369" t="s">
        <v>526</v>
      </c>
      <c r="AJ369" t="s">
        <v>62</v>
      </c>
      <c r="AK369" t="s">
        <v>63</v>
      </c>
      <c r="AN369" t="s">
        <v>408</v>
      </c>
      <c r="BA369" t="s">
        <v>659</v>
      </c>
      <c r="BB369" t="s">
        <v>660</v>
      </c>
      <c r="BC369" t="s">
        <v>650</v>
      </c>
      <c r="BE369" t="s">
        <v>69</v>
      </c>
      <c r="BH369" t="s">
        <v>661</v>
      </c>
    </row>
    <row r="370" spans="1:61" x14ac:dyDescent="0.2">
      <c r="A370" t="s">
        <v>3208</v>
      </c>
      <c r="B370" t="str">
        <f>VLOOKUP(Table1[[#This Row],[Full Name]],payroll_active[],1,0)</f>
        <v>Erica D Bemiss</v>
      </c>
      <c r="C370" t="str">
        <f>VLOOKUP(Table1[[#This Row],[Full Name]],Table36[],1,0)</f>
        <v>Erica D Bemiss</v>
      </c>
      <c r="D370" s="1">
        <v>42789.531689814823</v>
      </c>
      <c r="E370" t="s">
        <v>59</v>
      </c>
      <c r="F370" t="s">
        <v>3206</v>
      </c>
      <c r="N370" t="s">
        <v>2543</v>
      </c>
      <c r="O370" t="s">
        <v>3207</v>
      </c>
      <c r="P370" t="s">
        <v>407</v>
      </c>
      <c r="AJ370" t="s">
        <v>62</v>
      </c>
      <c r="AK370" t="s">
        <v>63</v>
      </c>
      <c r="AN370" t="s">
        <v>408</v>
      </c>
      <c r="AO370" t="s">
        <v>407</v>
      </c>
      <c r="BA370" t="s">
        <v>3209</v>
      </c>
      <c r="BB370" t="s">
        <v>3210</v>
      </c>
      <c r="BC370" t="s">
        <v>513</v>
      </c>
      <c r="BE370" t="s">
        <v>69</v>
      </c>
      <c r="BH370" t="s">
        <v>3211</v>
      </c>
    </row>
    <row r="371" spans="1:61" x14ac:dyDescent="0.2">
      <c r="A371" t="s">
        <v>264</v>
      </c>
      <c r="B371" t="str">
        <f>VLOOKUP(Table1[[#This Row],[Full Name]],payroll_active[],1,0)</f>
        <v>Erica K Bowman</v>
      </c>
      <c r="C371" t="str">
        <f>VLOOKUP(Table1[[#This Row],[Full Name]],Table36[],1,0)</f>
        <v>Erica K Bowman</v>
      </c>
      <c r="D371" s="1">
        <v>43495.488495370373</v>
      </c>
      <c r="E371" t="s">
        <v>59</v>
      </c>
      <c r="F371" t="s">
        <v>263</v>
      </c>
      <c r="O371" t="s">
        <v>138</v>
      </c>
      <c r="AJ371" t="s">
        <v>62</v>
      </c>
      <c r="AK371" t="s">
        <v>63</v>
      </c>
      <c r="AN371" t="s">
        <v>64</v>
      </c>
      <c r="BA371" t="s">
        <v>265</v>
      </c>
      <c r="BB371" t="s">
        <v>266</v>
      </c>
      <c r="BC371" t="s">
        <v>142</v>
      </c>
      <c r="BE371" t="s">
        <v>69</v>
      </c>
      <c r="BH371" t="s">
        <v>267</v>
      </c>
    </row>
    <row r="372" spans="1:61" x14ac:dyDescent="0.2">
      <c r="A372" t="s">
        <v>3318</v>
      </c>
      <c r="B372" t="str">
        <f>VLOOKUP(Table1[[#This Row],[Full Name]],payroll_active[],1,0)</f>
        <v>Erica L Lutz</v>
      </c>
      <c r="C372" t="str">
        <f>VLOOKUP(Table1[[#This Row],[Full Name]],Table36[],1,0)</f>
        <v>Erica L Lutz</v>
      </c>
      <c r="D372" s="1">
        <v>42789.531655092593</v>
      </c>
      <c r="E372" t="s">
        <v>59</v>
      </c>
      <c r="F372" t="s">
        <v>3317</v>
      </c>
      <c r="N372" t="s">
        <v>2622</v>
      </c>
      <c r="O372" t="s">
        <v>2623</v>
      </c>
      <c r="P372" t="s">
        <v>526</v>
      </c>
      <c r="AJ372" t="s">
        <v>62</v>
      </c>
      <c r="AK372" t="s">
        <v>63</v>
      </c>
      <c r="AN372" t="s">
        <v>408</v>
      </c>
      <c r="AO372" t="s">
        <v>526</v>
      </c>
      <c r="BA372" t="s">
        <v>3319</v>
      </c>
      <c r="BB372" t="s">
        <v>3320</v>
      </c>
      <c r="BC372" t="s">
        <v>2627</v>
      </c>
      <c r="BE372" t="s">
        <v>69</v>
      </c>
      <c r="BH372" t="s">
        <v>3321</v>
      </c>
    </row>
    <row r="373" spans="1:61" x14ac:dyDescent="0.2">
      <c r="A373" t="s">
        <v>6243</v>
      </c>
      <c r="B373" t="str">
        <f>VLOOKUP(Table1[[#This Row],[Full Name]],payroll_active[],1,0)</f>
        <v>Erin E Duncan</v>
      </c>
      <c r="C373" t="str">
        <f>VLOOKUP(Table1[[#This Row],[Full Name]],Table36[],1,0)</f>
        <v>Erin E Duncan</v>
      </c>
      <c r="D373" s="1">
        <v>42618.94085648148</v>
      </c>
      <c r="E373" t="s">
        <v>1195</v>
      </c>
      <c r="F373" t="s">
        <v>6242</v>
      </c>
      <c r="O373" t="s">
        <v>378</v>
      </c>
      <c r="P373" t="s">
        <v>407</v>
      </c>
      <c r="AJ373" t="s">
        <v>62</v>
      </c>
      <c r="AK373" t="s">
        <v>63</v>
      </c>
      <c r="AN373" t="s">
        <v>64</v>
      </c>
      <c r="BA373" t="s">
        <v>6244</v>
      </c>
      <c r="BB373" t="s">
        <v>6245</v>
      </c>
      <c r="BC373" t="s">
        <v>135</v>
      </c>
      <c r="BE373" t="s">
        <v>69</v>
      </c>
      <c r="BH373" t="s">
        <v>6246</v>
      </c>
    </row>
    <row r="374" spans="1:61" x14ac:dyDescent="0.2">
      <c r="A374" t="s">
        <v>5650</v>
      </c>
      <c r="B374" t="str">
        <f>VLOOKUP(Table1[[#This Row],[Full Name]],payroll_active[],1,0)</f>
        <v>Eva Grech</v>
      </c>
      <c r="C374" t="str">
        <f>VLOOKUP(Table1[[#This Row],[Full Name]],Table36[],1,0)</f>
        <v>Eva Grech</v>
      </c>
      <c r="D374" s="1">
        <v>42618.941400462973</v>
      </c>
      <c r="E374" t="s">
        <v>1195</v>
      </c>
      <c r="F374" t="s">
        <v>5649</v>
      </c>
      <c r="N374" t="s">
        <v>2010</v>
      </c>
      <c r="O374" t="s">
        <v>2011</v>
      </c>
      <c r="P374" t="s">
        <v>526</v>
      </c>
      <c r="AJ374" t="s">
        <v>62</v>
      </c>
      <c r="AK374" t="s">
        <v>63</v>
      </c>
      <c r="AN374" t="s">
        <v>408</v>
      </c>
      <c r="AO374" t="s">
        <v>526</v>
      </c>
      <c r="BA374" t="s">
        <v>5651</v>
      </c>
      <c r="BB374" t="s">
        <v>5652</v>
      </c>
      <c r="BC374" t="s">
        <v>434</v>
      </c>
      <c r="BE374" t="s">
        <v>69</v>
      </c>
      <c r="BH374" t="s">
        <v>5653</v>
      </c>
    </row>
    <row r="375" spans="1:61" x14ac:dyDescent="0.2">
      <c r="A375" t="s">
        <v>8213</v>
      </c>
      <c r="B375" t="str">
        <f>VLOOKUP(Table1[[#This Row],[Full Name]],payroll_active[],1,0)</f>
        <v>Evan C Schneider</v>
      </c>
      <c r="C375" t="str">
        <f>VLOOKUP(Table1[[#This Row],[Full Name]],Table36[],1,0)</f>
        <v>Evan C Schneider</v>
      </c>
      <c r="D375" s="1">
        <v>42618.938969907409</v>
      </c>
      <c r="E375" t="s">
        <v>1195</v>
      </c>
      <c r="F375" t="s">
        <v>8212</v>
      </c>
      <c r="N375" t="s">
        <v>2532</v>
      </c>
      <c r="O375" t="s">
        <v>2533</v>
      </c>
      <c r="P375" t="s">
        <v>407</v>
      </c>
      <c r="AJ375" t="s">
        <v>62</v>
      </c>
      <c r="AK375" t="s">
        <v>63</v>
      </c>
      <c r="AN375" t="s">
        <v>408</v>
      </c>
      <c r="AO375" t="s">
        <v>407</v>
      </c>
      <c r="BA375" t="s">
        <v>8214</v>
      </c>
      <c r="BB375" t="s">
        <v>7373</v>
      </c>
      <c r="BC375" t="s">
        <v>8215</v>
      </c>
      <c r="BE375" t="s">
        <v>69</v>
      </c>
      <c r="BH375" t="s">
        <v>8216</v>
      </c>
    </row>
    <row r="376" spans="1:61" x14ac:dyDescent="0.2">
      <c r="A376" t="s">
        <v>518</v>
      </c>
      <c r="B376" t="str">
        <f>VLOOKUP(Table1[[#This Row],[Full Name]],payroll_active[],1,0)</f>
        <v>Evan L Weinberg</v>
      </c>
      <c r="C376" t="str">
        <f>VLOOKUP(Table1[[#This Row],[Full Name]],Table36[],1,0)</f>
        <v>Evan L Weinberg</v>
      </c>
      <c r="D376" s="1">
        <v>43495.48846064815</v>
      </c>
      <c r="E376" t="s">
        <v>59</v>
      </c>
      <c r="F376" t="s">
        <v>515</v>
      </c>
      <c r="N376" t="s">
        <v>516</v>
      </c>
      <c r="O376" t="s">
        <v>517</v>
      </c>
      <c r="P376" t="s">
        <v>407</v>
      </c>
      <c r="AJ376" t="s">
        <v>62</v>
      </c>
      <c r="AK376" t="s">
        <v>63</v>
      </c>
      <c r="AN376" t="s">
        <v>408</v>
      </c>
      <c r="BA376" t="s">
        <v>519</v>
      </c>
      <c r="BB376" t="s">
        <v>520</v>
      </c>
      <c r="BC376" t="s">
        <v>521</v>
      </c>
      <c r="BE376" t="s">
        <v>69</v>
      </c>
      <c r="BH376" t="s">
        <v>522</v>
      </c>
    </row>
    <row r="377" spans="1:61" x14ac:dyDescent="0.2">
      <c r="A377" t="s">
        <v>6166</v>
      </c>
      <c r="B377" t="str">
        <f>VLOOKUP(Table1[[#This Row],[Full Name]],payroll_active[],1,0)</f>
        <v>Fanes K Saintil</v>
      </c>
      <c r="C377" t="str">
        <f>VLOOKUP(Table1[[#This Row],[Full Name]],Table36[],1,0)</f>
        <v>Fanes K Saintil</v>
      </c>
      <c r="D377" s="1">
        <v>42618.940960648149</v>
      </c>
      <c r="E377" t="s">
        <v>1195</v>
      </c>
      <c r="F377" t="s">
        <v>6165</v>
      </c>
      <c r="O377" t="s">
        <v>2157</v>
      </c>
      <c r="AJ377" t="s">
        <v>62</v>
      </c>
      <c r="AK377" t="s">
        <v>63</v>
      </c>
      <c r="AN377" t="s">
        <v>64</v>
      </c>
      <c r="BA377" t="s">
        <v>6167</v>
      </c>
      <c r="BB377" t="s">
        <v>6168</v>
      </c>
      <c r="BC377" t="s">
        <v>6006</v>
      </c>
      <c r="BE377" t="s">
        <v>69</v>
      </c>
      <c r="BH377" t="s">
        <v>6169</v>
      </c>
    </row>
    <row r="378" spans="1:61" x14ac:dyDescent="0.2">
      <c r="A378" s="20" t="s">
        <v>2047</v>
      </c>
      <c r="B378" s="20" t="e">
        <f>VLOOKUP(Table1[[#This Row],[Full Name]],payroll_active[],1,0)</f>
        <v>#N/A</v>
      </c>
      <c r="C378" s="20" t="str">
        <f>VLOOKUP(Table1[[#This Row],[Full Name]],Table36[],1,0)</f>
        <v>Farrah L Kule-rubin</v>
      </c>
      <c r="D378" s="21">
        <v>43119.618217592593</v>
      </c>
      <c r="E378" s="20" t="s">
        <v>59</v>
      </c>
      <c r="F378" s="20" t="s">
        <v>2045</v>
      </c>
      <c r="G378" s="20"/>
      <c r="H378" s="20"/>
      <c r="I378" s="20"/>
      <c r="J378" s="20"/>
      <c r="K378" s="20"/>
      <c r="L378" s="20"/>
      <c r="M378" s="20"/>
      <c r="N378" s="20" t="s">
        <v>2046</v>
      </c>
      <c r="O378" s="20" t="s">
        <v>1043</v>
      </c>
      <c r="P378" s="20" t="s">
        <v>526</v>
      </c>
      <c r="Q378" s="20"/>
      <c r="R378" s="20"/>
      <c r="S378" s="20"/>
      <c r="T378" s="20"/>
      <c r="U378" s="20"/>
      <c r="V378" s="20"/>
      <c r="W378" s="20"/>
      <c r="X378" s="20"/>
      <c r="Y378" s="20"/>
      <c r="Z378" s="20"/>
      <c r="AA378" s="20"/>
      <c r="AB378" s="20"/>
      <c r="AC378" s="20"/>
      <c r="AD378" s="20"/>
      <c r="AE378" s="20"/>
      <c r="AF378" s="20"/>
      <c r="AG378" s="20"/>
      <c r="AH378" s="20"/>
      <c r="AI378" s="20"/>
      <c r="AJ378" s="20" t="s">
        <v>62</v>
      </c>
      <c r="AK378" s="20" t="s">
        <v>63</v>
      </c>
      <c r="AL378" s="20"/>
      <c r="AM378" s="20"/>
      <c r="AN378" s="20" t="s">
        <v>64</v>
      </c>
      <c r="AO378" s="20" t="s">
        <v>526</v>
      </c>
      <c r="AP378" s="20"/>
      <c r="AQ378" s="20"/>
      <c r="AR378" s="20"/>
      <c r="AS378" s="20"/>
      <c r="AT378" s="20"/>
      <c r="AU378" s="20"/>
      <c r="AV378" s="20"/>
      <c r="AW378" s="20"/>
      <c r="AX378" s="20"/>
      <c r="AY378" s="20"/>
      <c r="AZ378" s="20"/>
      <c r="BA378" s="20" t="s">
        <v>2048</v>
      </c>
      <c r="BB378" s="20" t="s">
        <v>2049</v>
      </c>
      <c r="BC378" s="20" t="s">
        <v>456</v>
      </c>
      <c r="BD378" s="20"/>
      <c r="BE378" s="20" t="s">
        <v>69</v>
      </c>
      <c r="BF378" s="20"/>
      <c r="BG378" s="20"/>
      <c r="BH378" s="20" t="s">
        <v>2050</v>
      </c>
      <c r="BI378" s="20"/>
    </row>
    <row r="379" spans="1:61" x14ac:dyDescent="0.2">
      <c r="A379" s="20" t="s">
        <v>4883</v>
      </c>
      <c r="B379" s="20" t="e">
        <f>VLOOKUP(Table1[[#This Row],[Full Name]],payroll_active[],1,0)</f>
        <v>#N/A</v>
      </c>
      <c r="C379" s="20" t="str">
        <f>VLOOKUP(Table1[[#This Row],[Full Name]],Table36[],1,0)</f>
        <v>Felix O Muniz</v>
      </c>
      <c r="D379" s="21">
        <v>42618.942233796297</v>
      </c>
      <c r="E379" s="20" t="s">
        <v>1195</v>
      </c>
      <c r="F379" s="20" t="s">
        <v>4879</v>
      </c>
      <c r="G379" s="20"/>
      <c r="H379" s="20"/>
      <c r="I379" s="20"/>
      <c r="J379" s="20"/>
      <c r="K379" s="20"/>
      <c r="L379" s="20"/>
      <c r="M379" s="20"/>
      <c r="N379" s="20"/>
      <c r="O379" s="20" t="s">
        <v>4880</v>
      </c>
      <c r="P379" s="20"/>
      <c r="Q379" s="20"/>
      <c r="R379" s="20"/>
      <c r="S379" s="20"/>
      <c r="T379" s="20"/>
      <c r="U379" s="20"/>
      <c r="V379" s="20" t="s">
        <v>4881</v>
      </c>
      <c r="W379" s="20" t="s">
        <v>4882</v>
      </c>
      <c r="X379" s="20"/>
      <c r="Y379" s="20"/>
      <c r="Z379" s="20"/>
      <c r="AA379" s="20"/>
      <c r="AB379" s="20"/>
      <c r="AC379" s="20"/>
      <c r="AD379" s="20"/>
      <c r="AE379" s="20"/>
      <c r="AF379" s="20"/>
      <c r="AG379" s="20"/>
      <c r="AH379" s="20"/>
      <c r="AI379" s="20"/>
      <c r="AJ379" s="20" t="s">
        <v>62</v>
      </c>
      <c r="AK379" s="20" t="s">
        <v>63</v>
      </c>
      <c r="AL379" s="20"/>
      <c r="AM379" s="20"/>
      <c r="AN379" s="20" t="s">
        <v>64</v>
      </c>
      <c r="AO379" s="20"/>
      <c r="AP379" s="20"/>
      <c r="AQ379" s="20"/>
      <c r="AR379" s="20"/>
      <c r="AS379" s="20"/>
      <c r="AT379" s="20"/>
      <c r="AU379" s="20"/>
      <c r="AV379" s="20"/>
      <c r="AW379" s="20"/>
      <c r="AX379" s="20"/>
      <c r="AY379" s="20"/>
      <c r="AZ379" s="20"/>
      <c r="BA379" s="20" t="s">
        <v>4884</v>
      </c>
      <c r="BB379" s="20" t="s">
        <v>4885</v>
      </c>
      <c r="BC379" s="20" t="s">
        <v>4886</v>
      </c>
      <c r="BD379" s="20"/>
      <c r="BE379" s="20" t="s">
        <v>69</v>
      </c>
      <c r="BF379" s="20"/>
      <c r="BG379" s="20"/>
      <c r="BH379" s="20" t="s">
        <v>4887</v>
      </c>
      <c r="BI379" s="20"/>
    </row>
    <row r="380" spans="1:61" x14ac:dyDescent="0.2">
      <c r="A380" t="s">
        <v>2699</v>
      </c>
      <c r="B380" t="str">
        <f>VLOOKUP(Table1[[#This Row],[Full Name]],payroll_active[],1,0)</f>
        <v>Fendi J Linan</v>
      </c>
      <c r="C380" t="str">
        <f>VLOOKUP(Table1[[#This Row],[Full Name]],Table36[],1,0)</f>
        <v>Fendi J Linan</v>
      </c>
      <c r="D380" s="1">
        <v>42895.599363425928</v>
      </c>
      <c r="E380" t="s">
        <v>59</v>
      </c>
      <c r="F380" t="s">
        <v>2697</v>
      </c>
      <c r="M380" t="s">
        <v>2698</v>
      </c>
      <c r="N380" t="s">
        <v>524</v>
      </c>
      <c r="O380" t="s">
        <v>525</v>
      </c>
      <c r="P380" t="s">
        <v>526</v>
      </c>
      <c r="AJ380" t="s">
        <v>62</v>
      </c>
      <c r="AK380" t="s">
        <v>63</v>
      </c>
      <c r="AN380" t="s">
        <v>408</v>
      </c>
      <c r="AO380" t="s">
        <v>526</v>
      </c>
      <c r="BA380" t="s">
        <v>2700</v>
      </c>
      <c r="BB380" t="s">
        <v>2701</v>
      </c>
      <c r="BC380" t="s">
        <v>456</v>
      </c>
      <c r="BE380" t="s">
        <v>69</v>
      </c>
      <c r="BH380" t="s">
        <v>2702</v>
      </c>
    </row>
    <row r="381" spans="1:61" x14ac:dyDescent="0.2">
      <c r="A381" t="s">
        <v>689</v>
      </c>
      <c r="B381" t="str">
        <f>VLOOKUP(Table1[[#This Row],[Full Name]],payroll_active[],1,0)</f>
        <v>Fernando Garcia</v>
      </c>
      <c r="C381" t="str">
        <f>VLOOKUP(Table1[[#This Row],[Full Name]],Table36[],1,0)</f>
        <v>Fernando Garcia</v>
      </c>
      <c r="D381" s="1">
        <v>43495.488437499997</v>
      </c>
      <c r="E381" t="s">
        <v>59</v>
      </c>
      <c r="F381" t="s">
        <v>688</v>
      </c>
      <c r="N381" t="s">
        <v>671</v>
      </c>
      <c r="O381" t="s">
        <v>672</v>
      </c>
      <c r="P381" t="s">
        <v>526</v>
      </c>
      <c r="AJ381" t="s">
        <v>62</v>
      </c>
      <c r="AK381" t="s">
        <v>63</v>
      </c>
      <c r="AN381" t="s">
        <v>408</v>
      </c>
      <c r="BA381" t="s">
        <v>690</v>
      </c>
      <c r="BB381" t="s">
        <v>425</v>
      </c>
      <c r="BC381" t="s">
        <v>521</v>
      </c>
      <c r="BE381" t="s">
        <v>69</v>
      </c>
      <c r="BH381" t="s">
        <v>691</v>
      </c>
    </row>
    <row r="382" spans="1:61" x14ac:dyDescent="0.2">
      <c r="A382" t="s">
        <v>3738</v>
      </c>
      <c r="B382" t="str">
        <f>VLOOKUP(Table1[[#This Row],[Full Name]],payroll_active[],1,0)</f>
        <v>Fiona J Jung</v>
      </c>
      <c r="C382" t="str">
        <f>VLOOKUP(Table1[[#This Row],[Full Name]],Table36[],1,0)</f>
        <v>Fiona J Jung</v>
      </c>
      <c r="D382" s="1">
        <v>42789.530891203707</v>
      </c>
      <c r="E382" t="s">
        <v>59</v>
      </c>
      <c r="F382" t="s">
        <v>3736</v>
      </c>
      <c r="M382" t="s">
        <v>3737</v>
      </c>
      <c r="N382" t="s">
        <v>952</v>
      </c>
      <c r="O382" t="s">
        <v>953</v>
      </c>
      <c r="P382" t="s">
        <v>526</v>
      </c>
      <c r="AJ382" t="s">
        <v>62</v>
      </c>
      <c r="AK382" t="s">
        <v>63</v>
      </c>
      <c r="AN382" t="s">
        <v>408</v>
      </c>
      <c r="AO382" t="s">
        <v>526</v>
      </c>
      <c r="BA382" t="s">
        <v>3739</v>
      </c>
      <c r="BB382" t="s">
        <v>3740</v>
      </c>
      <c r="BC382" t="s">
        <v>434</v>
      </c>
      <c r="BE382" t="s">
        <v>69</v>
      </c>
      <c r="BH382" t="s">
        <v>3741</v>
      </c>
    </row>
    <row r="383" spans="1:61" x14ac:dyDescent="0.2">
      <c r="A383" t="s">
        <v>6427</v>
      </c>
      <c r="B383" t="str">
        <f>VLOOKUP(Table1[[#This Row],[Full Name]],payroll_active[],1,0)</f>
        <v>Fiorella S Bini</v>
      </c>
      <c r="C383" t="str">
        <f>VLOOKUP(Table1[[#This Row],[Full Name]],Table36[],1,0)</f>
        <v>Fiorella S Bini</v>
      </c>
      <c r="D383" s="1">
        <v>42618.940659722219</v>
      </c>
      <c r="E383" t="s">
        <v>1195</v>
      </c>
      <c r="F383" t="s">
        <v>6426</v>
      </c>
      <c r="M383" t="s">
        <v>6285</v>
      </c>
      <c r="N383" t="s">
        <v>671</v>
      </c>
      <c r="O383" t="s">
        <v>672</v>
      </c>
      <c r="P383" t="s">
        <v>526</v>
      </c>
      <c r="AJ383" t="s">
        <v>62</v>
      </c>
      <c r="AK383" t="s">
        <v>63</v>
      </c>
      <c r="AN383" t="s">
        <v>408</v>
      </c>
      <c r="BA383" t="s">
        <v>6428</v>
      </c>
      <c r="BB383" t="s">
        <v>6429</v>
      </c>
      <c r="BC383" t="s">
        <v>710</v>
      </c>
      <c r="BE383" t="s">
        <v>69</v>
      </c>
      <c r="BH383" t="s">
        <v>6430</v>
      </c>
    </row>
    <row r="384" spans="1:61" x14ac:dyDescent="0.2">
      <c r="A384" t="s">
        <v>366</v>
      </c>
      <c r="B384" t="str">
        <f>VLOOKUP(Table1[[#This Row],[Full Name]],payroll_active[],1,0)</f>
        <v>Forrest W Ferguson</v>
      </c>
      <c r="C384" t="str">
        <f>VLOOKUP(Table1[[#This Row],[Full Name]],Table36[],1,0)</f>
        <v>Forrest W Ferguson</v>
      </c>
      <c r="D384" s="1">
        <v>43495.48847222222</v>
      </c>
      <c r="E384" t="s">
        <v>59</v>
      </c>
      <c r="F384" t="s">
        <v>365</v>
      </c>
      <c r="O384" t="s">
        <v>353</v>
      </c>
      <c r="AJ384" t="s">
        <v>62</v>
      </c>
      <c r="AK384" t="s">
        <v>63</v>
      </c>
      <c r="AN384" t="s">
        <v>64</v>
      </c>
      <c r="BA384" t="s">
        <v>367</v>
      </c>
      <c r="BB384" t="s">
        <v>368</v>
      </c>
      <c r="BC384" t="s">
        <v>369</v>
      </c>
      <c r="BE384" t="s">
        <v>69</v>
      </c>
      <c r="BH384" t="s">
        <v>370</v>
      </c>
    </row>
    <row r="385" spans="1:61" x14ac:dyDescent="0.2">
      <c r="A385" t="s">
        <v>6224</v>
      </c>
      <c r="B385" t="str">
        <f>VLOOKUP(Table1[[#This Row],[Full Name]],payroll_active[],1,0)</f>
        <v>Franceine D Suski</v>
      </c>
      <c r="C385" t="str">
        <f>VLOOKUP(Table1[[#This Row],[Full Name]],Table36[],1,0)</f>
        <v>Franceine D Suski</v>
      </c>
      <c r="D385" s="1">
        <v>42618.940868055557</v>
      </c>
      <c r="E385" t="s">
        <v>1195</v>
      </c>
      <c r="F385" t="s">
        <v>6223</v>
      </c>
      <c r="N385" t="s">
        <v>1374</v>
      </c>
      <c r="O385" t="s">
        <v>1375</v>
      </c>
      <c r="P385" t="s">
        <v>526</v>
      </c>
      <c r="AJ385" t="s">
        <v>62</v>
      </c>
      <c r="AK385" t="s">
        <v>63</v>
      </c>
      <c r="AN385" t="s">
        <v>408</v>
      </c>
      <c r="AO385" t="s">
        <v>526</v>
      </c>
      <c r="BA385" t="s">
        <v>6225</v>
      </c>
      <c r="BB385" t="s">
        <v>6226</v>
      </c>
      <c r="BC385" t="s">
        <v>6227</v>
      </c>
      <c r="BE385" t="s">
        <v>69</v>
      </c>
      <c r="BH385" t="s">
        <v>6228</v>
      </c>
    </row>
    <row r="386" spans="1:61" x14ac:dyDescent="0.2">
      <c r="A386" s="20" t="s">
        <v>5148</v>
      </c>
      <c r="B386" s="20" t="e">
        <f>VLOOKUP(Table1[[#This Row],[Full Name]],payroll_active[],1,0)</f>
        <v>#N/A</v>
      </c>
      <c r="C386" s="20" t="str">
        <f>VLOOKUP(Table1[[#This Row],[Full Name]],Table36[],1,0)</f>
        <v>Francesca D Hammer</v>
      </c>
      <c r="D386" s="21">
        <v>42618.94195601852</v>
      </c>
      <c r="E386" s="20" t="s">
        <v>1195</v>
      </c>
      <c r="F386" s="20" t="s">
        <v>5147</v>
      </c>
      <c r="G386" s="20"/>
      <c r="H386" s="20"/>
      <c r="I386" s="20"/>
      <c r="J386" s="20"/>
      <c r="K386" s="20"/>
      <c r="L386" s="20"/>
      <c r="M386" s="20"/>
      <c r="N386" s="20" t="s">
        <v>405</v>
      </c>
      <c r="O386" s="20" t="s">
        <v>1043</v>
      </c>
      <c r="P386" s="20" t="s">
        <v>526</v>
      </c>
      <c r="Q386" s="20"/>
      <c r="R386" s="20"/>
      <c r="S386" s="20"/>
      <c r="T386" s="20"/>
      <c r="U386" s="20"/>
      <c r="V386" s="20"/>
      <c r="W386" s="20"/>
      <c r="X386" s="20"/>
      <c r="Y386" s="20"/>
      <c r="Z386" s="20"/>
      <c r="AA386" s="20"/>
      <c r="AB386" s="20"/>
      <c r="AC386" s="20"/>
      <c r="AD386" s="20"/>
      <c r="AE386" s="20"/>
      <c r="AF386" s="20"/>
      <c r="AG386" s="20"/>
      <c r="AH386" s="20"/>
      <c r="AI386" s="20"/>
      <c r="AJ386" s="20" t="s">
        <v>62</v>
      </c>
      <c r="AK386" s="20" t="s">
        <v>63</v>
      </c>
      <c r="AL386" s="20"/>
      <c r="AM386" s="20"/>
      <c r="AN386" s="20" t="s">
        <v>64</v>
      </c>
      <c r="AO386" s="20" t="s">
        <v>526</v>
      </c>
      <c r="AP386" s="20"/>
      <c r="AQ386" s="20"/>
      <c r="AR386" s="20"/>
      <c r="AS386" s="20"/>
      <c r="AT386" s="20"/>
      <c r="AU386" s="20"/>
      <c r="AV386" s="20"/>
      <c r="AW386" s="20"/>
      <c r="AX386" s="20"/>
      <c r="AY386" s="20"/>
      <c r="AZ386" s="20"/>
      <c r="BA386" s="20" t="s">
        <v>5149</v>
      </c>
      <c r="BB386" s="20" t="s">
        <v>5150</v>
      </c>
      <c r="BC386" s="20" t="s">
        <v>135</v>
      </c>
      <c r="BD386" s="20"/>
      <c r="BE386" s="20" t="s">
        <v>69</v>
      </c>
      <c r="BF386" s="20"/>
      <c r="BG386" s="20"/>
      <c r="BH386" s="20" t="s">
        <v>5151</v>
      </c>
      <c r="BI386" s="20"/>
    </row>
    <row r="387" spans="1:61" x14ac:dyDescent="0.2">
      <c r="A387" t="s">
        <v>4517</v>
      </c>
      <c r="B387" t="str">
        <f>VLOOKUP(Table1[[#This Row],[Full Name]],payroll_active[],1,0)</f>
        <v>Franci D Schwartz</v>
      </c>
      <c r="C387" t="str">
        <f>VLOOKUP(Table1[[#This Row],[Full Name]],Table36[],1,0)</f>
        <v>Franci D Schwartz</v>
      </c>
      <c r="D387" s="1">
        <v>42618.942627314813</v>
      </c>
      <c r="E387" t="s">
        <v>1195</v>
      </c>
      <c r="F387" t="s">
        <v>4516</v>
      </c>
      <c r="O387" t="s">
        <v>4501</v>
      </c>
      <c r="AJ387" t="s">
        <v>62</v>
      </c>
      <c r="AK387" t="s">
        <v>63</v>
      </c>
      <c r="AN387" t="s">
        <v>64</v>
      </c>
      <c r="BA387" t="s">
        <v>4518</v>
      </c>
      <c r="BB387" t="s">
        <v>4519</v>
      </c>
      <c r="BC387" t="s">
        <v>135</v>
      </c>
      <c r="BE387" t="s">
        <v>69</v>
      </c>
      <c r="BH387" t="s">
        <v>4520</v>
      </c>
    </row>
    <row r="388" spans="1:61" x14ac:dyDescent="0.2">
      <c r="A388" t="s">
        <v>7695</v>
      </c>
      <c r="B388" t="str">
        <f>VLOOKUP(Table1[[#This Row],[Full Name]],payroll_active[],1,0)</f>
        <v>Francine A Hinton</v>
      </c>
      <c r="C388" t="str">
        <f>VLOOKUP(Table1[[#This Row],[Full Name]],Table36[],1,0)</f>
        <v>Francine A Hinton</v>
      </c>
      <c r="D388" s="1">
        <v>42618.93922453704</v>
      </c>
      <c r="E388" t="s">
        <v>1195</v>
      </c>
      <c r="F388" t="s">
        <v>7694</v>
      </c>
      <c r="N388" t="s">
        <v>2219</v>
      </c>
      <c r="O388" t="s">
        <v>2716</v>
      </c>
      <c r="P388" t="s">
        <v>526</v>
      </c>
      <c r="AJ388" t="s">
        <v>62</v>
      </c>
      <c r="AK388" t="s">
        <v>63</v>
      </c>
      <c r="AN388" t="s">
        <v>408</v>
      </c>
      <c r="AO388" t="s">
        <v>526</v>
      </c>
      <c r="BA388" t="s">
        <v>7696</v>
      </c>
      <c r="BB388" t="s">
        <v>7697</v>
      </c>
      <c r="BC388" t="s">
        <v>1939</v>
      </c>
      <c r="BE388" t="s">
        <v>69</v>
      </c>
      <c r="BH388" t="s">
        <v>7698</v>
      </c>
    </row>
    <row r="389" spans="1:61" x14ac:dyDescent="0.2">
      <c r="A389" t="s">
        <v>4695</v>
      </c>
      <c r="B389" t="str">
        <f>VLOOKUP(Table1[[#This Row],[Full Name]],payroll_active[],1,0)</f>
        <v>Francis J Mckearin Iv</v>
      </c>
      <c r="C389" t="str">
        <f>VLOOKUP(Table1[[#This Row],[Full Name]],Table36[],1,0)</f>
        <v>Francis J Mckearin Iv</v>
      </c>
      <c r="D389" s="1">
        <v>42618.942372685182</v>
      </c>
      <c r="E389" t="s">
        <v>1195</v>
      </c>
      <c r="F389" t="s">
        <v>4694</v>
      </c>
      <c r="O389" t="s">
        <v>4629</v>
      </c>
      <c r="AJ389" t="s">
        <v>62</v>
      </c>
      <c r="AK389" t="s">
        <v>63</v>
      </c>
      <c r="AN389" t="s">
        <v>64</v>
      </c>
      <c r="BA389" t="s">
        <v>4696</v>
      </c>
      <c r="BB389" t="s">
        <v>4697</v>
      </c>
      <c r="BC389" t="s">
        <v>4698</v>
      </c>
      <c r="BE389" t="s">
        <v>69</v>
      </c>
      <c r="BH389" t="s">
        <v>4699</v>
      </c>
    </row>
    <row r="390" spans="1:61" x14ac:dyDescent="0.2">
      <c r="A390" t="s">
        <v>7786</v>
      </c>
      <c r="B390" t="str">
        <f>VLOOKUP(Table1[[#This Row],[Full Name]],payroll_active[],1,0)</f>
        <v>Francis J Palasieski</v>
      </c>
      <c r="C390" t="str">
        <f>VLOOKUP(Table1[[#This Row],[Full Name]],Table36[],1,0)</f>
        <v>Francis J Palasieski</v>
      </c>
      <c r="D390" s="1">
        <v>42618.939155092587</v>
      </c>
      <c r="E390" t="s">
        <v>1195</v>
      </c>
      <c r="F390" t="s">
        <v>7784</v>
      </c>
      <c r="M390" t="s">
        <v>7785</v>
      </c>
      <c r="N390" t="s">
        <v>945</v>
      </c>
      <c r="O390" t="s">
        <v>946</v>
      </c>
      <c r="P390" t="s">
        <v>407</v>
      </c>
      <c r="AJ390" t="s">
        <v>62</v>
      </c>
      <c r="AK390" t="s">
        <v>63</v>
      </c>
      <c r="AN390" t="s">
        <v>408</v>
      </c>
      <c r="AO390" t="s">
        <v>407</v>
      </c>
      <c r="BA390" t="s">
        <v>4696</v>
      </c>
      <c r="BB390" t="s">
        <v>7787</v>
      </c>
      <c r="BC390" t="s">
        <v>440</v>
      </c>
      <c r="BE390" t="s">
        <v>69</v>
      </c>
      <c r="BH390" t="s">
        <v>7788</v>
      </c>
    </row>
    <row r="391" spans="1:61" x14ac:dyDescent="0.2">
      <c r="A391" t="s">
        <v>5911</v>
      </c>
      <c r="B391" t="str">
        <f>VLOOKUP(Table1[[#This Row],[Full Name]],payroll_active[],1,0)</f>
        <v>Francis M Rotundo</v>
      </c>
      <c r="C391" t="str">
        <f>VLOOKUP(Table1[[#This Row],[Full Name]],Table36[],1,0)</f>
        <v>Francis M Rotundo</v>
      </c>
      <c r="D391" s="1">
        <v>42618.941192129627</v>
      </c>
      <c r="E391" t="s">
        <v>1195</v>
      </c>
      <c r="F391" t="s">
        <v>5910</v>
      </c>
      <c r="O391" t="s">
        <v>1444</v>
      </c>
      <c r="AJ391" t="s">
        <v>62</v>
      </c>
      <c r="AK391" t="s">
        <v>63</v>
      </c>
      <c r="AN391" t="s">
        <v>64</v>
      </c>
      <c r="BA391" t="s">
        <v>5912</v>
      </c>
      <c r="BB391" t="s">
        <v>5913</v>
      </c>
      <c r="BC391" t="s">
        <v>2471</v>
      </c>
      <c r="BE391" t="s">
        <v>69</v>
      </c>
      <c r="BH391" t="s">
        <v>5914</v>
      </c>
    </row>
    <row r="392" spans="1:61" x14ac:dyDescent="0.2">
      <c r="A392" t="s">
        <v>4341</v>
      </c>
      <c r="B392" t="str">
        <f>VLOOKUP(Table1[[#This Row],[Full Name]],payroll_active[],1,0)</f>
        <v>Francis W Patience</v>
      </c>
      <c r="C392" t="str">
        <f>VLOOKUP(Table1[[#This Row],[Full Name]],Table36[],1,0)</f>
        <v>Francis W Patience</v>
      </c>
      <c r="D392" s="1">
        <v>42618.942789351851</v>
      </c>
      <c r="E392" t="s">
        <v>1195</v>
      </c>
      <c r="F392" t="s">
        <v>4340</v>
      </c>
      <c r="O392" t="s">
        <v>4329</v>
      </c>
      <c r="AJ392" t="s">
        <v>62</v>
      </c>
      <c r="AK392" t="s">
        <v>63</v>
      </c>
      <c r="AN392" t="s">
        <v>64</v>
      </c>
      <c r="BA392" t="s">
        <v>4342</v>
      </c>
      <c r="BB392" t="s">
        <v>4343</v>
      </c>
      <c r="BC392" t="s">
        <v>4344</v>
      </c>
      <c r="BE392" t="s">
        <v>69</v>
      </c>
      <c r="BH392" t="s">
        <v>4345</v>
      </c>
    </row>
    <row r="393" spans="1:61" x14ac:dyDescent="0.2">
      <c r="A393" t="s">
        <v>8341</v>
      </c>
      <c r="B393" t="str">
        <f>VLOOKUP(Table1[[#This Row],[Full Name]],payroll_active[],1,0)</f>
        <v>Frank A Klinowski</v>
      </c>
      <c r="C393" t="str">
        <f>VLOOKUP(Table1[[#This Row],[Full Name]],Table36[],1,0)</f>
        <v>Frank A Klinowski</v>
      </c>
      <c r="D393" s="1">
        <v>42618.93891203704</v>
      </c>
      <c r="E393" t="s">
        <v>1195</v>
      </c>
      <c r="F393" t="s">
        <v>8340</v>
      </c>
      <c r="O393" t="s">
        <v>84</v>
      </c>
      <c r="AJ393" t="s">
        <v>62</v>
      </c>
      <c r="AK393" t="s">
        <v>63</v>
      </c>
      <c r="AN393" t="s">
        <v>64</v>
      </c>
      <c r="BA393" t="s">
        <v>8342</v>
      </c>
      <c r="BB393" t="s">
        <v>8343</v>
      </c>
      <c r="BC393" t="s">
        <v>8344</v>
      </c>
      <c r="BE393" t="s">
        <v>69</v>
      </c>
      <c r="BH393" t="s">
        <v>8345</v>
      </c>
    </row>
    <row r="394" spans="1:61" x14ac:dyDescent="0.2">
      <c r="A394" t="s">
        <v>8083</v>
      </c>
      <c r="B394" t="str">
        <f>VLOOKUP(Table1[[#This Row],[Full Name]],payroll_active[],1,0)</f>
        <v>Frank E Swiatek</v>
      </c>
      <c r="C394" t="str">
        <f>VLOOKUP(Table1[[#This Row],[Full Name]],Table36[],1,0)</f>
        <v>Frank E Swiatek</v>
      </c>
      <c r="D394" s="1">
        <v>42618.939016203702</v>
      </c>
      <c r="E394" t="s">
        <v>1195</v>
      </c>
      <c r="F394" t="s">
        <v>8082</v>
      </c>
      <c r="N394" t="s">
        <v>1328</v>
      </c>
      <c r="O394" t="s">
        <v>1329</v>
      </c>
      <c r="P394" t="s">
        <v>526</v>
      </c>
      <c r="AJ394" t="s">
        <v>62</v>
      </c>
      <c r="AK394" t="s">
        <v>63</v>
      </c>
      <c r="AN394" t="s">
        <v>408</v>
      </c>
      <c r="AO394" t="s">
        <v>526</v>
      </c>
      <c r="BA394" t="s">
        <v>8084</v>
      </c>
      <c r="BB394" t="s">
        <v>8085</v>
      </c>
      <c r="BC394" t="s">
        <v>8086</v>
      </c>
      <c r="BE394" t="s">
        <v>69</v>
      </c>
      <c r="BH394" t="s">
        <v>8087</v>
      </c>
    </row>
    <row r="395" spans="1:61" x14ac:dyDescent="0.2">
      <c r="A395" t="s">
        <v>3835</v>
      </c>
      <c r="B395" t="str">
        <f>VLOOKUP(Table1[[#This Row],[Full Name]],payroll_active[],1,0)</f>
        <v>Frank Tassone</v>
      </c>
      <c r="C395" t="str">
        <f>VLOOKUP(Table1[[#This Row],[Full Name]],Table36[],1,0)</f>
        <v>Frank Tassone</v>
      </c>
      <c r="D395" s="1">
        <v>42789.530856481477</v>
      </c>
      <c r="E395" t="s">
        <v>59</v>
      </c>
      <c r="F395" t="s">
        <v>3833</v>
      </c>
      <c r="O395" t="s">
        <v>3834</v>
      </c>
      <c r="AJ395" t="s">
        <v>62</v>
      </c>
      <c r="AK395" t="s">
        <v>63</v>
      </c>
      <c r="AN395" t="s">
        <v>64</v>
      </c>
      <c r="BA395" t="s">
        <v>2505</v>
      </c>
      <c r="BB395" t="s">
        <v>3836</v>
      </c>
      <c r="BC395" t="s">
        <v>3837</v>
      </c>
      <c r="BE395" t="s">
        <v>69</v>
      </c>
      <c r="BH395" t="s">
        <v>3838</v>
      </c>
    </row>
    <row r="396" spans="1:61" x14ac:dyDescent="0.2">
      <c r="A396" t="s">
        <v>5701</v>
      </c>
      <c r="B396" t="str">
        <f>VLOOKUP(Table1[[#This Row],[Full Name]],payroll_active[],1,0)</f>
        <v>Frank X Allkofer</v>
      </c>
      <c r="C396" t="str">
        <f>VLOOKUP(Table1[[#This Row],[Full Name]],Table36[],1,0)</f>
        <v>Frank X Allkofer</v>
      </c>
      <c r="D396" s="1">
        <v>42618.941331018519</v>
      </c>
      <c r="E396" t="s">
        <v>1195</v>
      </c>
      <c r="F396" t="s">
        <v>5700</v>
      </c>
      <c r="N396" t="s">
        <v>732</v>
      </c>
      <c r="O396" t="s">
        <v>733</v>
      </c>
      <c r="P396" t="s">
        <v>526</v>
      </c>
      <c r="AJ396" t="s">
        <v>62</v>
      </c>
      <c r="AK396" t="s">
        <v>63</v>
      </c>
      <c r="AN396" t="s">
        <v>408</v>
      </c>
      <c r="AO396" t="s">
        <v>526</v>
      </c>
      <c r="BA396" t="s">
        <v>5702</v>
      </c>
      <c r="BB396" t="s">
        <v>5703</v>
      </c>
      <c r="BC396" t="s">
        <v>2627</v>
      </c>
      <c r="BE396" t="s">
        <v>69</v>
      </c>
      <c r="BH396" t="s">
        <v>5704</v>
      </c>
    </row>
    <row r="397" spans="1:61" x14ac:dyDescent="0.2">
      <c r="A397" t="s">
        <v>8335</v>
      </c>
      <c r="B397" t="str">
        <f>VLOOKUP(Table1[[#This Row],[Full Name]],payroll_active[],1,0)</f>
        <v>Frederick A Beck</v>
      </c>
      <c r="C397" t="str">
        <f>VLOOKUP(Table1[[#This Row],[Full Name]],Table36[],1,0)</f>
        <v>Frederick A Beck</v>
      </c>
      <c r="D397" s="1">
        <v>42618.93891203704</v>
      </c>
      <c r="E397" t="s">
        <v>1195</v>
      </c>
      <c r="F397" t="s">
        <v>8334</v>
      </c>
      <c r="O397" t="s">
        <v>84</v>
      </c>
      <c r="AJ397" t="s">
        <v>62</v>
      </c>
      <c r="AK397" t="s">
        <v>63</v>
      </c>
      <c r="AN397" t="s">
        <v>64</v>
      </c>
      <c r="BA397" t="s">
        <v>8336</v>
      </c>
      <c r="BB397" t="s">
        <v>8337</v>
      </c>
      <c r="BC397" t="s">
        <v>8338</v>
      </c>
      <c r="BE397" t="s">
        <v>69</v>
      </c>
      <c r="BH397" t="s">
        <v>8339</v>
      </c>
    </row>
    <row r="398" spans="1:61" x14ac:dyDescent="0.2">
      <c r="A398" t="s">
        <v>8329</v>
      </c>
      <c r="B398" t="str">
        <f>VLOOKUP(Table1[[#This Row],[Full Name]],payroll_active[],1,0)</f>
        <v>Frederick J Seestadt</v>
      </c>
      <c r="C398" t="str">
        <f>VLOOKUP(Table1[[#This Row],[Full Name]],Table36[],1,0)</f>
        <v>Frederick J Seestadt</v>
      </c>
      <c r="D398" s="1">
        <v>42618.93891203704</v>
      </c>
      <c r="E398" t="s">
        <v>1195</v>
      </c>
      <c r="F398" t="s">
        <v>8328</v>
      </c>
      <c r="O398" t="s">
        <v>84</v>
      </c>
      <c r="AJ398" t="s">
        <v>62</v>
      </c>
      <c r="AK398" t="s">
        <v>63</v>
      </c>
      <c r="AN398" t="s">
        <v>64</v>
      </c>
      <c r="BA398" t="s">
        <v>8330</v>
      </c>
      <c r="BB398" t="s">
        <v>8331</v>
      </c>
      <c r="BC398" t="s">
        <v>8332</v>
      </c>
      <c r="BE398" t="s">
        <v>69</v>
      </c>
      <c r="BH398" t="s">
        <v>8333</v>
      </c>
    </row>
    <row r="399" spans="1:61" x14ac:dyDescent="0.2">
      <c r="A399" t="s">
        <v>1989</v>
      </c>
      <c r="B399" t="str">
        <f>VLOOKUP(Table1[[#This Row],[Full Name]],payroll_active[],1,0)</f>
        <v>Fredrick G Mitchell</v>
      </c>
      <c r="C399" t="str">
        <f>VLOOKUP(Table1[[#This Row],[Full Name]],Table36[],1,0)</f>
        <v>Fredrick G Mitchell</v>
      </c>
      <c r="D399" s="1">
        <v>43119.61824074074</v>
      </c>
      <c r="E399" t="s">
        <v>59</v>
      </c>
      <c r="F399" t="s">
        <v>1986</v>
      </c>
      <c r="N399" t="s">
        <v>1987</v>
      </c>
      <c r="O399" t="s">
        <v>1988</v>
      </c>
      <c r="P399" t="s">
        <v>526</v>
      </c>
      <c r="AJ399" t="s">
        <v>62</v>
      </c>
      <c r="AK399" t="s">
        <v>63</v>
      </c>
      <c r="AN399" t="s">
        <v>408</v>
      </c>
      <c r="AO399" t="s">
        <v>526</v>
      </c>
      <c r="BA399" t="s">
        <v>1990</v>
      </c>
      <c r="BB399" t="s">
        <v>1991</v>
      </c>
      <c r="BC399" t="s">
        <v>1051</v>
      </c>
      <c r="BE399" t="s">
        <v>69</v>
      </c>
      <c r="BH399" t="s">
        <v>1992</v>
      </c>
    </row>
    <row r="400" spans="1:61" x14ac:dyDescent="0.2">
      <c r="A400" s="20" t="s">
        <v>6669</v>
      </c>
      <c r="B400" s="20" t="e">
        <f>VLOOKUP(Table1[[#This Row],[Full Name]],payroll_active[],1,0)</f>
        <v>#N/A</v>
      </c>
      <c r="C400" s="20" t="str">
        <f>VLOOKUP(Table1[[#This Row],[Full Name]],Table36[],1,0)</f>
        <v>Gabriel E Paniza</v>
      </c>
      <c r="D400" s="21">
        <v>42618.940370370372</v>
      </c>
      <c r="E400" s="20" t="s">
        <v>1195</v>
      </c>
      <c r="F400" s="20" t="s">
        <v>6664</v>
      </c>
      <c r="G400" s="20"/>
      <c r="H400" s="20"/>
      <c r="I400" s="20"/>
      <c r="J400" s="20"/>
      <c r="K400" s="20"/>
      <c r="L400" s="20"/>
      <c r="M400" s="20"/>
      <c r="N400" s="20"/>
      <c r="O400" s="20" t="s">
        <v>6665</v>
      </c>
      <c r="P400" s="20"/>
      <c r="Q400" s="20"/>
      <c r="R400" s="20"/>
      <c r="S400" s="20"/>
      <c r="T400" s="20"/>
      <c r="U400" s="20"/>
      <c r="V400" s="20" t="s">
        <v>6666</v>
      </c>
      <c r="W400" s="20" t="s">
        <v>6667</v>
      </c>
      <c r="X400" s="20" t="s">
        <v>6668</v>
      </c>
      <c r="Y400" s="20"/>
      <c r="Z400" s="20"/>
      <c r="AA400" s="20"/>
      <c r="AB400" s="20"/>
      <c r="AC400" s="20"/>
      <c r="AD400" s="20"/>
      <c r="AE400" s="20"/>
      <c r="AF400" s="20"/>
      <c r="AG400" s="20"/>
      <c r="AH400" s="20"/>
      <c r="AI400" s="20" t="s">
        <v>6558</v>
      </c>
      <c r="AJ400" s="20" t="s">
        <v>62</v>
      </c>
      <c r="AK400" s="20" t="s">
        <v>63</v>
      </c>
      <c r="AL400" s="20"/>
      <c r="AM400" s="20"/>
      <c r="AN400" s="20" t="s">
        <v>64</v>
      </c>
      <c r="AO400" s="20"/>
      <c r="AP400" s="20"/>
      <c r="AQ400" s="20"/>
      <c r="AR400" s="20"/>
      <c r="AS400" s="20"/>
      <c r="AT400" s="20"/>
      <c r="AU400" s="20"/>
      <c r="AV400" s="20"/>
      <c r="AW400" s="20"/>
      <c r="AX400" s="20"/>
      <c r="AY400" s="20"/>
      <c r="AZ400" s="20"/>
      <c r="BA400" s="20" t="s">
        <v>6670</v>
      </c>
      <c r="BB400" s="20" t="s">
        <v>6671</v>
      </c>
      <c r="BC400" s="20" t="s">
        <v>6135</v>
      </c>
      <c r="BD400" s="20"/>
      <c r="BE400" s="20" t="s">
        <v>69</v>
      </c>
      <c r="BF400" s="20"/>
      <c r="BG400" s="20"/>
      <c r="BH400" s="20" t="s">
        <v>6672</v>
      </c>
      <c r="BI400" s="20"/>
    </row>
    <row r="401" spans="1:61" x14ac:dyDescent="0.2">
      <c r="A401" t="s">
        <v>2837</v>
      </c>
      <c r="B401" t="str">
        <f>VLOOKUP(Table1[[#This Row],[Full Name]],payroll_active[],1,0)</f>
        <v>Gabriella E Wagner</v>
      </c>
      <c r="C401" t="str">
        <f>VLOOKUP(Table1[[#This Row],[Full Name]],Table36[],1,0)</f>
        <v>Gabriella E Wagner</v>
      </c>
      <c r="D401" s="1">
        <v>42789.531828703701</v>
      </c>
      <c r="E401" t="s">
        <v>59</v>
      </c>
      <c r="F401" t="s">
        <v>2836</v>
      </c>
      <c r="N401" t="s">
        <v>996</v>
      </c>
      <c r="O401" t="s">
        <v>997</v>
      </c>
      <c r="P401" t="s">
        <v>526</v>
      </c>
      <c r="AJ401" t="s">
        <v>62</v>
      </c>
      <c r="AK401" t="s">
        <v>63</v>
      </c>
      <c r="AN401" t="s">
        <v>408</v>
      </c>
      <c r="AO401" t="s">
        <v>526</v>
      </c>
      <c r="BA401" t="s">
        <v>2838</v>
      </c>
      <c r="BB401" t="s">
        <v>2839</v>
      </c>
      <c r="BC401" t="s">
        <v>2663</v>
      </c>
      <c r="BE401" t="s">
        <v>69</v>
      </c>
      <c r="BH401" t="s">
        <v>2840</v>
      </c>
    </row>
    <row r="402" spans="1:61" x14ac:dyDescent="0.2">
      <c r="A402" t="s">
        <v>2493</v>
      </c>
      <c r="B402" t="str">
        <f>VLOOKUP(Table1[[#This Row],[Full Name]],payroll_active[],1,0)</f>
        <v>Gabriella M Farrell</v>
      </c>
      <c r="C402" t="str">
        <f>VLOOKUP(Table1[[#This Row],[Full Name]],Table36[],1,0)</f>
        <v>Gabriella M Farrell</v>
      </c>
      <c r="D402" s="1">
        <v>42895.599432870367</v>
      </c>
      <c r="E402" t="s">
        <v>59</v>
      </c>
      <c r="F402" t="s">
        <v>2492</v>
      </c>
      <c r="N402" t="s">
        <v>822</v>
      </c>
      <c r="O402" t="s">
        <v>823</v>
      </c>
      <c r="P402" t="s">
        <v>526</v>
      </c>
      <c r="AJ402" t="s">
        <v>62</v>
      </c>
      <c r="AK402" t="s">
        <v>63</v>
      </c>
      <c r="AN402" t="s">
        <v>408</v>
      </c>
      <c r="AO402" t="s">
        <v>526</v>
      </c>
      <c r="BA402" t="s">
        <v>2494</v>
      </c>
      <c r="BB402" t="s">
        <v>2495</v>
      </c>
      <c r="BC402" t="s">
        <v>350</v>
      </c>
      <c r="BE402" t="s">
        <v>69</v>
      </c>
      <c r="BH402" t="s">
        <v>2496</v>
      </c>
    </row>
    <row r="403" spans="1:61" x14ac:dyDescent="0.2">
      <c r="A403" t="s">
        <v>665</v>
      </c>
      <c r="B403" t="str">
        <f>VLOOKUP(Table1[[#This Row],[Full Name]],payroll_active[],1,0)</f>
        <v>Gabriella N Rogers</v>
      </c>
      <c r="C403" t="str">
        <f>VLOOKUP(Table1[[#This Row],[Full Name]],Table36[],1,0)</f>
        <v>Gabriella N Rogers</v>
      </c>
      <c r="D403" s="1">
        <v>43495.488437499997</v>
      </c>
      <c r="E403" t="s">
        <v>59</v>
      </c>
      <c r="F403" t="s">
        <v>662</v>
      </c>
      <c r="N403" t="s">
        <v>663</v>
      </c>
      <c r="O403" t="s">
        <v>664</v>
      </c>
      <c r="P403" t="s">
        <v>526</v>
      </c>
      <c r="AJ403" t="s">
        <v>62</v>
      </c>
      <c r="AK403" t="s">
        <v>63</v>
      </c>
      <c r="AN403" t="s">
        <v>408</v>
      </c>
      <c r="BA403" t="s">
        <v>666</v>
      </c>
      <c r="BB403" t="s">
        <v>667</v>
      </c>
      <c r="BC403" t="s">
        <v>668</v>
      </c>
      <c r="BE403" t="s">
        <v>69</v>
      </c>
      <c r="BH403" t="s">
        <v>669</v>
      </c>
    </row>
    <row r="404" spans="1:61" x14ac:dyDescent="0.2">
      <c r="A404" t="s">
        <v>6127</v>
      </c>
      <c r="B404" t="str">
        <f>VLOOKUP(Table1[[#This Row],[Full Name]],payroll_active[],1,0)</f>
        <v>Gary A Garrison</v>
      </c>
      <c r="C404" t="str">
        <f>VLOOKUP(Table1[[#This Row],[Full Name]],Table36[],1,0)</f>
        <v>Gary A Garrison</v>
      </c>
      <c r="D404" s="1">
        <v>42618.940995370373</v>
      </c>
      <c r="E404" t="s">
        <v>1195</v>
      </c>
      <c r="F404" t="s">
        <v>6126</v>
      </c>
      <c r="O404" t="s">
        <v>61</v>
      </c>
      <c r="AJ404" t="s">
        <v>62</v>
      </c>
      <c r="AK404" t="s">
        <v>63</v>
      </c>
      <c r="AN404" t="s">
        <v>64</v>
      </c>
      <c r="BA404" t="s">
        <v>6128</v>
      </c>
      <c r="BB404" t="s">
        <v>6129</v>
      </c>
      <c r="BC404" t="s">
        <v>6130</v>
      </c>
      <c r="BE404" t="s">
        <v>69</v>
      </c>
      <c r="BH404" t="s">
        <v>6131</v>
      </c>
    </row>
    <row r="405" spans="1:61" x14ac:dyDescent="0.2">
      <c r="A405" s="20" t="s">
        <v>6053</v>
      </c>
      <c r="B405" s="20" t="e">
        <f>VLOOKUP(Table1[[#This Row],[Full Name]],payroll_active[],1,0)</f>
        <v>#N/A</v>
      </c>
      <c r="C405" s="20" t="str">
        <f>VLOOKUP(Table1[[#This Row],[Full Name]],Table36[],1,0)</f>
        <v>Gary K Ginsburg</v>
      </c>
      <c r="D405" s="21">
        <v>42618.941041666672</v>
      </c>
      <c r="E405" s="20" t="s">
        <v>1195</v>
      </c>
      <c r="F405" s="20" t="s">
        <v>6052</v>
      </c>
      <c r="G405" s="20"/>
      <c r="H405" s="20"/>
      <c r="I405" s="20"/>
      <c r="J405" s="20"/>
      <c r="K405" s="20"/>
      <c r="L405" s="20"/>
      <c r="M405" s="20"/>
      <c r="N405" s="20"/>
      <c r="O405" s="20" t="s">
        <v>1020</v>
      </c>
      <c r="P405" s="20"/>
      <c r="Q405" s="20"/>
      <c r="R405" s="20"/>
      <c r="S405" s="20"/>
      <c r="T405" s="20"/>
      <c r="U405" s="20"/>
      <c r="V405" s="20"/>
      <c r="W405" s="20"/>
      <c r="X405" s="20"/>
      <c r="Y405" s="20"/>
      <c r="Z405" s="20"/>
      <c r="AA405" s="20"/>
      <c r="AB405" s="20"/>
      <c r="AC405" s="20"/>
      <c r="AD405" s="20"/>
      <c r="AE405" s="20"/>
      <c r="AF405" s="20"/>
      <c r="AG405" s="20"/>
      <c r="AH405" s="20"/>
      <c r="AI405" s="20"/>
      <c r="AJ405" s="20" t="s">
        <v>62</v>
      </c>
      <c r="AK405" s="20" t="s">
        <v>63</v>
      </c>
      <c r="AL405" s="20"/>
      <c r="AM405" s="20"/>
      <c r="AN405" s="20" t="s">
        <v>64</v>
      </c>
      <c r="AO405" s="20"/>
      <c r="AP405" s="20"/>
      <c r="AQ405" s="20"/>
      <c r="AR405" s="20"/>
      <c r="AS405" s="20"/>
      <c r="AT405" s="20"/>
      <c r="AU405" s="20"/>
      <c r="AV405" s="20"/>
      <c r="AW405" s="20"/>
      <c r="AX405" s="20"/>
      <c r="AY405" s="20"/>
      <c r="AZ405" s="20"/>
      <c r="BA405" s="20" t="s">
        <v>6054</v>
      </c>
      <c r="BB405" s="20" t="s">
        <v>6055</v>
      </c>
      <c r="BC405" s="20" t="s">
        <v>6056</v>
      </c>
      <c r="BD405" s="20"/>
      <c r="BE405" s="20" t="s">
        <v>69</v>
      </c>
      <c r="BF405" s="20"/>
      <c r="BG405" s="20"/>
      <c r="BH405" s="20" t="s">
        <v>6057</v>
      </c>
      <c r="BI405" s="20"/>
    </row>
    <row r="406" spans="1:61" x14ac:dyDescent="0.2">
      <c r="A406" t="s">
        <v>7091</v>
      </c>
      <c r="B406" t="str">
        <f>VLOOKUP(Table1[[#This Row],[Full Name]],payroll_active[],1,0)</f>
        <v>Gene R Branca</v>
      </c>
      <c r="C406" t="str">
        <f>VLOOKUP(Table1[[#This Row],[Full Name]],Table36[],1,0)</f>
        <v>Gene R Branca</v>
      </c>
      <c r="D406" s="1">
        <v>42618.939976851849</v>
      </c>
      <c r="E406" t="s">
        <v>1195</v>
      </c>
      <c r="F406" t="s">
        <v>7090</v>
      </c>
      <c r="M406" t="s">
        <v>6391</v>
      </c>
      <c r="N406" t="s">
        <v>554</v>
      </c>
      <c r="O406" t="s">
        <v>555</v>
      </c>
      <c r="P406" t="s">
        <v>526</v>
      </c>
      <c r="AJ406" t="s">
        <v>62</v>
      </c>
      <c r="AK406" t="s">
        <v>63</v>
      </c>
      <c r="AN406" t="s">
        <v>408</v>
      </c>
      <c r="BA406" t="s">
        <v>7092</v>
      </c>
      <c r="BB406" t="s">
        <v>7093</v>
      </c>
      <c r="BC406" t="s">
        <v>434</v>
      </c>
      <c r="BE406" t="s">
        <v>69</v>
      </c>
      <c r="BH406" t="s">
        <v>7094</v>
      </c>
    </row>
    <row r="407" spans="1:61" x14ac:dyDescent="0.2">
      <c r="A407" t="s">
        <v>4365</v>
      </c>
      <c r="B407" t="str">
        <f>VLOOKUP(Table1[[#This Row],[Full Name]],payroll_active[],1,0)</f>
        <v>George L Fillgrove</v>
      </c>
      <c r="C407" t="str">
        <f>VLOOKUP(Table1[[#This Row],[Full Name]],Table36[],1,0)</f>
        <v>George L Fillgrove</v>
      </c>
      <c r="D407" s="1">
        <v>42618.942754629628</v>
      </c>
      <c r="E407" t="s">
        <v>1195</v>
      </c>
      <c r="F407" t="s">
        <v>4364</v>
      </c>
      <c r="N407" t="s">
        <v>2093</v>
      </c>
      <c r="O407" t="s">
        <v>2094</v>
      </c>
      <c r="P407" t="s">
        <v>526</v>
      </c>
      <c r="AJ407" t="s">
        <v>62</v>
      </c>
      <c r="AK407" t="s">
        <v>63</v>
      </c>
      <c r="AN407" t="s">
        <v>408</v>
      </c>
      <c r="AO407" t="s">
        <v>526</v>
      </c>
      <c r="BA407" t="s">
        <v>4366</v>
      </c>
      <c r="BB407" t="s">
        <v>4367</v>
      </c>
      <c r="BC407" t="s">
        <v>3310</v>
      </c>
      <c r="BE407" t="s">
        <v>69</v>
      </c>
      <c r="BH407" t="s">
        <v>4368</v>
      </c>
    </row>
    <row r="408" spans="1:61" x14ac:dyDescent="0.2">
      <c r="A408" t="s">
        <v>8324</v>
      </c>
      <c r="B408" t="str">
        <f>VLOOKUP(Table1[[#This Row],[Full Name]],payroll_active[],1,0)</f>
        <v>George Mahserjian III</v>
      </c>
      <c r="C408" t="str">
        <f>VLOOKUP(Table1[[#This Row],[Full Name]],Table36[],1,0)</f>
        <v>George Mahserjian III</v>
      </c>
      <c r="D408" s="1">
        <v>42618.938923611109</v>
      </c>
      <c r="E408" t="s">
        <v>1195</v>
      </c>
      <c r="F408" t="s">
        <v>8323</v>
      </c>
      <c r="O408" t="s">
        <v>84</v>
      </c>
      <c r="AJ408" t="s">
        <v>62</v>
      </c>
      <c r="AK408" t="s">
        <v>63</v>
      </c>
      <c r="AN408" t="s">
        <v>64</v>
      </c>
      <c r="BA408" t="s">
        <v>6773</v>
      </c>
      <c r="BB408" t="s">
        <v>8325</v>
      </c>
      <c r="BC408" t="s">
        <v>8326</v>
      </c>
      <c r="BE408" t="s">
        <v>69</v>
      </c>
      <c r="BH408" t="s">
        <v>8327</v>
      </c>
    </row>
    <row r="409" spans="1:61" x14ac:dyDescent="0.2">
      <c r="A409" t="s">
        <v>6010</v>
      </c>
      <c r="B409" t="str">
        <f>VLOOKUP(Table1[[#This Row],[Full Name]],payroll_active[],1,0)</f>
        <v>George R Damalas</v>
      </c>
      <c r="C409" t="str">
        <f>VLOOKUP(Table1[[#This Row],[Full Name]],Table36[],1,0)</f>
        <v>George R Damalas</v>
      </c>
      <c r="D409" s="1">
        <v>42618.941111111111</v>
      </c>
      <c r="E409" t="s">
        <v>1195</v>
      </c>
      <c r="F409" t="s">
        <v>6008</v>
      </c>
      <c r="N409" t="s">
        <v>754</v>
      </c>
      <c r="O409" t="s">
        <v>755</v>
      </c>
      <c r="P409" t="s">
        <v>526</v>
      </c>
      <c r="V409" t="s">
        <v>6009</v>
      </c>
      <c r="AJ409" t="s">
        <v>62</v>
      </c>
      <c r="AK409" t="s">
        <v>63</v>
      </c>
      <c r="AN409" t="s">
        <v>408</v>
      </c>
      <c r="AO409" t="s">
        <v>526</v>
      </c>
      <c r="BA409" t="s">
        <v>6011</v>
      </c>
      <c r="BB409" t="s">
        <v>6012</v>
      </c>
      <c r="BC409" t="s">
        <v>426</v>
      </c>
      <c r="BE409" t="s">
        <v>69</v>
      </c>
      <c r="BH409" t="s">
        <v>6013</v>
      </c>
    </row>
    <row r="410" spans="1:61" x14ac:dyDescent="0.2">
      <c r="A410" s="20" t="s">
        <v>6041</v>
      </c>
      <c r="B410" s="20" t="e">
        <f>VLOOKUP(Table1[[#This Row],[Full Name]],payroll_active[],1,0)</f>
        <v>#N/A</v>
      </c>
      <c r="C410" s="20" t="str">
        <f>VLOOKUP(Table1[[#This Row],[Full Name]],Table36[],1,0)</f>
        <v>Georgina R Parsons</v>
      </c>
      <c r="D410" s="21">
        <v>42618.941053240742</v>
      </c>
      <c r="E410" s="20" t="s">
        <v>1195</v>
      </c>
      <c r="F410" s="20" t="s">
        <v>6040</v>
      </c>
      <c r="G410" s="20"/>
      <c r="H410" s="20"/>
      <c r="I410" s="20"/>
      <c r="J410" s="20"/>
      <c r="K410" s="20"/>
      <c r="L410" s="20"/>
      <c r="M410" s="20"/>
      <c r="N410" s="20"/>
      <c r="O410" s="20" t="s">
        <v>1020</v>
      </c>
      <c r="P410" s="20"/>
      <c r="Q410" s="20"/>
      <c r="R410" s="20"/>
      <c r="S410" s="20"/>
      <c r="T410" s="20"/>
      <c r="U410" s="20"/>
      <c r="V410" s="20"/>
      <c r="W410" s="20"/>
      <c r="X410" s="20"/>
      <c r="Y410" s="20"/>
      <c r="Z410" s="20"/>
      <c r="AA410" s="20"/>
      <c r="AB410" s="20"/>
      <c r="AC410" s="20"/>
      <c r="AD410" s="20"/>
      <c r="AE410" s="20"/>
      <c r="AF410" s="20"/>
      <c r="AG410" s="20"/>
      <c r="AH410" s="20"/>
      <c r="AI410" s="20"/>
      <c r="AJ410" s="20" t="s">
        <v>62</v>
      </c>
      <c r="AK410" s="20" t="s">
        <v>63</v>
      </c>
      <c r="AL410" s="20"/>
      <c r="AM410" s="20"/>
      <c r="AN410" s="20" t="s">
        <v>64</v>
      </c>
      <c r="AO410" s="20"/>
      <c r="AP410" s="20"/>
      <c r="AQ410" s="20"/>
      <c r="AR410" s="20"/>
      <c r="AS410" s="20"/>
      <c r="AT410" s="20"/>
      <c r="AU410" s="20"/>
      <c r="AV410" s="20"/>
      <c r="AW410" s="20"/>
      <c r="AX410" s="20"/>
      <c r="AY410" s="20"/>
      <c r="AZ410" s="20"/>
      <c r="BA410" s="20" t="s">
        <v>6042</v>
      </c>
      <c r="BB410" s="20" t="s">
        <v>6043</v>
      </c>
      <c r="BC410" s="20" t="s">
        <v>6044</v>
      </c>
      <c r="BD410" s="20"/>
      <c r="BE410" s="20" t="s">
        <v>69</v>
      </c>
      <c r="BF410" s="20"/>
      <c r="BG410" s="20"/>
      <c r="BH410" s="20" t="s">
        <v>6045</v>
      </c>
      <c r="BI410" s="20"/>
    </row>
    <row r="411" spans="1:61" x14ac:dyDescent="0.2">
      <c r="A411" t="s">
        <v>6796</v>
      </c>
      <c r="B411" t="str">
        <f>VLOOKUP(Table1[[#This Row],[Full Name]],payroll_active[],1,0)</f>
        <v>Geraldine A Rhoades</v>
      </c>
      <c r="C411" t="str">
        <f>VLOOKUP(Table1[[#This Row],[Full Name]],Table36[],1,0)</f>
        <v>Geraldine A Rhoades</v>
      </c>
      <c r="D411" s="1">
        <v>42618.94023148148</v>
      </c>
      <c r="E411" t="s">
        <v>1195</v>
      </c>
      <c r="F411" t="s">
        <v>6794</v>
      </c>
      <c r="N411" t="s">
        <v>2564</v>
      </c>
      <c r="O411" t="s">
        <v>353</v>
      </c>
      <c r="P411" t="s">
        <v>526</v>
      </c>
      <c r="V411" t="s">
        <v>6795</v>
      </c>
      <c r="AJ411" t="s">
        <v>62</v>
      </c>
      <c r="AK411" t="s">
        <v>63</v>
      </c>
      <c r="AN411" t="s">
        <v>64</v>
      </c>
      <c r="AO411" t="s">
        <v>526</v>
      </c>
      <c r="BA411" t="s">
        <v>6797</v>
      </c>
      <c r="BB411" t="s">
        <v>6798</v>
      </c>
      <c r="BC411" t="s">
        <v>350</v>
      </c>
      <c r="BE411" t="s">
        <v>69</v>
      </c>
      <c r="BH411" t="s">
        <v>6799</v>
      </c>
    </row>
    <row r="412" spans="1:61" x14ac:dyDescent="0.2">
      <c r="A412" t="s">
        <v>4421</v>
      </c>
      <c r="B412" t="str">
        <f>VLOOKUP(Table1[[#This Row],[Full Name]],payroll_active[],1,0)</f>
        <v>Geraldine E Purcell</v>
      </c>
      <c r="C412" t="str">
        <f>VLOOKUP(Table1[[#This Row],[Full Name]],Table36[],1,0)</f>
        <v>Geraldine E Purcell</v>
      </c>
      <c r="D412" s="1">
        <v>42618.942708333343</v>
      </c>
      <c r="E412" t="s">
        <v>1195</v>
      </c>
      <c r="F412" t="s">
        <v>4419</v>
      </c>
      <c r="N412" t="s">
        <v>740</v>
      </c>
      <c r="O412" t="s">
        <v>741</v>
      </c>
      <c r="P412" t="s">
        <v>407</v>
      </c>
      <c r="V412" t="s">
        <v>4420</v>
      </c>
      <c r="AJ412" t="s">
        <v>62</v>
      </c>
      <c r="AK412" t="s">
        <v>63</v>
      </c>
      <c r="AN412" t="s">
        <v>408</v>
      </c>
      <c r="AO412" t="s">
        <v>407</v>
      </c>
      <c r="BA412" t="s">
        <v>4422</v>
      </c>
      <c r="BB412" t="s">
        <v>4423</v>
      </c>
      <c r="BC412" t="s">
        <v>4424</v>
      </c>
      <c r="BE412" t="s">
        <v>69</v>
      </c>
      <c r="BH412" t="s">
        <v>4425</v>
      </c>
    </row>
    <row r="413" spans="1:61" x14ac:dyDescent="0.2">
      <c r="A413" t="s">
        <v>4921</v>
      </c>
      <c r="B413" t="str">
        <f>VLOOKUP(Table1[[#This Row],[Full Name]],payroll_active[],1,0)</f>
        <v>Gerard J Kassar</v>
      </c>
      <c r="C413" t="str">
        <f>VLOOKUP(Table1[[#This Row],[Full Name]],Table36[],1,0)</f>
        <v>Gerard J Kassar</v>
      </c>
      <c r="D413" s="1">
        <v>42618.942199074067</v>
      </c>
      <c r="E413" t="s">
        <v>1195</v>
      </c>
      <c r="F413" t="s">
        <v>4918</v>
      </c>
      <c r="N413" t="s">
        <v>1994</v>
      </c>
      <c r="O413" t="s">
        <v>4919</v>
      </c>
      <c r="P413" t="s">
        <v>526</v>
      </c>
      <c r="V413" t="s">
        <v>4920</v>
      </c>
      <c r="AJ413" t="s">
        <v>62</v>
      </c>
      <c r="AK413" t="s">
        <v>63</v>
      </c>
      <c r="AN413" t="s">
        <v>408</v>
      </c>
      <c r="AO413" t="s">
        <v>526</v>
      </c>
      <c r="BA413" t="s">
        <v>4922</v>
      </c>
      <c r="BB413" t="s">
        <v>4923</v>
      </c>
      <c r="BC413" t="s">
        <v>426</v>
      </c>
      <c r="BE413" t="s">
        <v>69</v>
      </c>
      <c r="BH413" t="s">
        <v>4924</v>
      </c>
    </row>
    <row r="414" spans="1:61" x14ac:dyDescent="0.2">
      <c r="A414" t="s">
        <v>3446</v>
      </c>
      <c r="B414" t="str">
        <f>VLOOKUP(Table1[[#This Row],[Full Name]],payroll_active[],1,0)</f>
        <v>Gilbert K Hoe</v>
      </c>
      <c r="C414" t="str">
        <f>VLOOKUP(Table1[[#This Row],[Full Name]],Table36[],1,0)</f>
        <v>Gilbert K Hoe</v>
      </c>
      <c r="D414" s="1">
        <v>42789.531597222223</v>
      </c>
      <c r="E414" t="s">
        <v>59</v>
      </c>
      <c r="F414" t="s">
        <v>3445</v>
      </c>
      <c r="N414" t="s">
        <v>539</v>
      </c>
      <c r="O414" t="s">
        <v>540</v>
      </c>
      <c r="P414" t="s">
        <v>526</v>
      </c>
      <c r="AJ414" t="s">
        <v>62</v>
      </c>
      <c r="AK414" t="s">
        <v>63</v>
      </c>
      <c r="AN414" t="s">
        <v>408</v>
      </c>
      <c r="AO414" t="s">
        <v>526</v>
      </c>
      <c r="BA414" t="s">
        <v>3447</v>
      </c>
      <c r="BB414" t="s">
        <v>3448</v>
      </c>
      <c r="BC414" t="s">
        <v>3449</v>
      </c>
      <c r="BE414" t="s">
        <v>69</v>
      </c>
      <c r="BH414" t="s">
        <v>3450</v>
      </c>
    </row>
    <row r="415" spans="1:61" x14ac:dyDescent="0.2">
      <c r="A415" t="s">
        <v>145</v>
      </c>
      <c r="B415" t="str">
        <f>VLOOKUP(Table1[[#This Row],[Full Name]],payroll_active[],1,0)</f>
        <v>Gina M Tan</v>
      </c>
      <c r="C415" t="str">
        <f>VLOOKUP(Table1[[#This Row],[Full Name]],Table36[],1,0)</f>
        <v>Gina M Tan</v>
      </c>
      <c r="D415" s="1">
        <v>43495.488506944443</v>
      </c>
      <c r="E415" t="s">
        <v>59</v>
      </c>
      <c r="F415" t="s">
        <v>144</v>
      </c>
      <c r="O415" t="s">
        <v>138</v>
      </c>
      <c r="AJ415" t="s">
        <v>62</v>
      </c>
      <c r="AK415" t="s">
        <v>63</v>
      </c>
      <c r="AN415" t="s">
        <v>64</v>
      </c>
      <c r="BA415" t="s">
        <v>146</v>
      </c>
      <c r="BB415" t="s">
        <v>147</v>
      </c>
      <c r="BC415" t="s">
        <v>142</v>
      </c>
      <c r="BE415" t="s">
        <v>69</v>
      </c>
      <c r="BH415" t="s">
        <v>148</v>
      </c>
    </row>
    <row r="416" spans="1:61" x14ac:dyDescent="0.2">
      <c r="A416" t="s">
        <v>205</v>
      </c>
      <c r="B416" t="str">
        <f>VLOOKUP(Table1[[#This Row],[Full Name]],payroll_active[],1,0)</f>
        <v>Giselle L Martinez</v>
      </c>
      <c r="C416" t="str">
        <f>VLOOKUP(Table1[[#This Row],[Full Name]],Table36[],1,0)</f>
        <v>Giselle L Martinez</v>
      </c>
      <c r="D416" s="1">
        <v>43495.488495370373</v>
      </c>
      <c r="E416" t="s">
        <v>59</v>
      </c>
      <c r="F416" t="s">
        <v>204</v>
      </c>
      <c r="O416" t="s">
        <v>138</v>
      </c>
      <c r="AJ416" t="s">
        <v>62</v>
      </c>
      <c r="AK416" t="s">
        <v>63</v>
      </c>
      <c r="AN416" t="s">
        <v>64</v>
      </c>
      <c r="BA416" t="s">
        <v>206</v>
      </c>
      <c r="BB416" t="s">
        <v>207</v>
      </c>
      <c r="BC416" t="s">
        <v>142</v>
      </c>
      <c r="BE416" t="s">
        <v>69</v>
      </c>
      <c r="BH416" t="s">
        <v>208</v>
      </c>
    </row>
    <row r="417" spans="1:61" x14ac:dyDescent="0.2">
      <c r="A417" t="s">
        <v>8467</v>
      </c>
      <c r="B417" t="str">
        <f>VLOOKUP(Table1[[#This Row],[Full Name]],payroll_active[],1,0)</f>
        <v>Glenda Cadogan</v>
      </c>
      <c r="C417" t="str">
        <f>VLOOKUP(Table1[[#This Row],[Full Name]],Table36[],1,0)</f>
        <v>Glenda Cadogan</v>
      </c>
      <c r="D417" s="1">
        <v>42618.938773148147</v>
      </c>
      <c r="E417" t="s">
        <v>1195</v>
      </c>
      <c r="F417" t="s">
        <v>8466</v>
      </c>
      <c r="N417" t="s">
        <v>718</v>
      </c>
      <c r="O417" t="s">
        <v>719</v>
      </c>
      <c r="P417" t="s">
        <v>526</v>
      </c>
      <c r="AJ417" t="s">
        <v>62</v>
      </c>
      <c r="AK417" t="s">
        <v>63</v>
      </c>
      <c r="AN417" t="s">
        <v>408</v>
      </c>
      <c r="AO417" t="s">
        <v>526</v>
      </c>
      <c r="BA417" t="s">
        <v>8468</v>
      </c>
      <c r="BB417" t="s">
        <v>8469</v>
      </c>
      <c r="BC417" t="s">
        <v>8470</v>
      </c>
      <c r="BE417" t="s">
        <v>69</v>
      </c>
      <c r="BH417" t="s">
        <v>8471</v>
      </c>
    </row>
    <row r="418" spans="1:61" x14ac:dyDescent="0.2">
      <c r="A418" t="s">
        <v>5384</v>
      </c>
      <c r="B418" t="str">
        <f>VLOOKUP(Table1[[#This Row],[Full Name]],payroll_active[],1,0)</f>
        <v>Glenn A Yost</v>
      </c>
      <c r="C418" t="str">
        <f>VLOOKUP(Table1[[#This Row],[Full Name]],Table36[],1,0)</f>
        <v>Glenn A Yost</v>
      </c>
      <c r="D418" s="1">
        <v>42618.941689814812</v>
      </c>
      <c r="E418" t="s">
        <v>1195</v>
      </c>
      <c r="F418" t="s">
        <v>5383</v>
      </c>
      <c r="N418" t="s">
        <v>996</v>
      </c>
      <c r="O418" t="s">
        <v>997</v>
      </c>
      <c r="P418" t="s">
        <v>526</v>
      </c>
      <c r="AJ418" t="s">
        <v>62</v>
      </c>
      <c r="AK418" t="s">
        <v>63</v>
      </c>
      <c r="AN418" t="s">
        <v>408</v>
      </c>
      <c r="AO418" t="s">
        <v>526</v>
      </c>
      <c r="BA418" t="s">
        <v>5385</v>
      </c>
      <c r="BB418" t="s">
        <v>5386</v>
      </c>
      <c r="BC418" t="s">
        <v>375</v>
      </c>
      <c r="BE418" t="s">
        <v>69</v>
      </c>
      <c r="BH418" t="s">
        <v>5387</v>
      </c>
    </row>
    <row r="419" spans="1:61" x14ac:dyDescent="0.2">
      <c r="A419" t="s">
        <v>3303</v>
      </c>
      <c r="B419" t="str">
        <f>VLOOKUP(Table1[[#This Row],[Full Name]],payroll_active[],1,0)</f>
        <v>Gloria J Hunter</v>
      </c>
      <c r="C419" t="str">
        <f>VLOOKUP(Table1[[#This Row],[Full Name]],Table36[],1,0)</f>
        <v>Gloria J Hunter</v>
      </c>
      <c r="D419" s="1">
        <v>42789.531655092593</v>
      </c>
      <c r="E419" t="s">
        <v>59</v>
      </c>
      <c r="F419" t="s">
        <v>3302</v>
      </c>
      <c r="N419" t="s">
        <v>602</v>
      </c>
      <c r="O419" t="s">
        <v>603</v>
      </c>
      <c r="P419" t="s">
        <v>526</v>
      </c>
      <c r="AJ419" t="s">
        <v>62</v>
      </c>
      <c r="AK419" t="s">
        <v>63</v>
      </c>
      <c r="AN419" t="s">
        <v>408</v>
      </c>
      <c r="AO419" t="s">
        <v>526</v>
      </c>
      <c r="BA419" t="s">
        <v>3304</v>
      </c>
      <c r="BB419" t="s">
        <v>3305</v>
      </c>
      <c r="BC419" t="s">
        <v>2037</v>
      </c>
      <c r="BE419" t="s">
        <v>69</v>
      </c>
      <c r="BH419" t="s">
        <v>3306</v>
      </c>
    </row>
    <row r="420" spans="1:61" x14ac:dyDescent="0.2">
      <c r="A420" t="s">
        <v>7345</v>
      </c>
      <c r="B420" t="str">
        <f>VLOOKUP(Table1[[#This Row],[Full Name]],payroll_active[],1,0)</f>
        <v>Gordon D Canary</v>
      </c>
      <c r="C420" t="str">
        <f>VLOOKUP(Table1[[#This Row],[Full Name]],Table36[],1,0)</f>
        <v>Gordon D Canary</v>
      </c>
      <c r="D420" s="1">
        <v>42618.939814814818</v>
      </c>
      <c r="E420" t="s">
        <v>1195</v>
      </c>
      <c r="F420" t="s">
        <v>7344</v>
      </c>
      <c r="N420" t="s">
        <v>1311</v>
      </c>
      <c r="O420" t="s">
        <v>1312</v>
      </c>
      <c r="P420" t="s">
        <v>526</v>
      </c>
      <c r="AJ420" t="s">
        <v>62</v>
      </c>
      <c r="AK420" t="s">
        <v>63</v>
      </c>
      <c r="AN420" t="s">
        <v>408</v>
      </c>
      <c r="AO420" t="s">
        <v>526</v>
      </c>
      <c r="BA420" t="s">
        <v>7346</v>
      </c>
      <c r="BB420" t="s">
        <v>7347</v>
      </c>
      <c r="BC420" t="s">
        <v>464</v>
      </c>
      <c r="BE420" t="s">
        <v>69</v>
      </c>
      <c r="BH420" t="s">
        <v>7348</v>
      </c>
    </row>
    <row r="421" spans="1:61" x14ac:dyDescent="0.2">
      <c r="A421" t="s">
        <v>4458</v>
      </c>
      <c r="B421" t="str">
        <f>VLOOKUP(Table1[[#This Row],[Full Name]],payroll_active[],1,0)</f>
        <v>Grace U Popowczak</v>
      </c>
      <c r="C421" t="str">
        <f>VLOOKUP(Table1[[#This Row],[Full Name]],Table36[],1,0)</f>
        <v>Grace U Popowczak</v>
      </c>
      <c r="D421" s="1">
        <v>42618.942662037043</v>
      </c>
      <c r="E421" t="s">
        <v>1195</v>
      </c>
      <c r="F421" t="s">
        <v>4457</v>
      </c>
      <c r="O421" t="s">
        <v>1502</v>
      </c>
      <c r="AJ421" t="s">
        <v>62</v>
      </c>
      <c r="AK421" t="s">
        <v>63</v>
      </c>
      <c r="AN421" t="s">
        <v>64</v>
      </c>
      <c r="BA421" t="s">
        <v>4459</v>
      </c>
      <c r="BB421" t="s">
        <v>4460</v>
      </c>
      <c r="BC421" t="s">
        <v>1506</v>
      </c>
      <c r="BE421" t="s">
        <v>69</v>
      </c>
      <c r="BH421" t="s">
        <v>4461</v>
      </c>
    </row>
    <row r="422" spans="1:61" x14ac:dyDescent="0.2">
      <c r="A422" t="s">
        <v>2671</v>
      </c>
      <c r="B422" t="str">
        <f>VLOOKUP(Table1[[#This Row],[Full Name]],payroll_active[],1,0)</f>
        <v>Graham D Wise</v>
      </c>
      <c r="C422" t="str">
        <f>VLOOKUP(Table1[[#This Row],[Full Name]],Table36[],1,0)</f>
        <v>Graham D Wise</v>
      </c>
      <c r="D422" s="1">
        <v>42895.599374999998</v>
      </c>
      <c r="E422" t="s">
        <v>59</v>
      </c>
      <c r="F422" t="s">
        <v>2670</v>
      </c>
      <c r="N422" t="s">
        <v>627</v>
      </c>
      <c r="O422" t="s">
        <v>628</v>
      </c>
      <c r="P422" t="s">
        <v>526</v>
      </c>
      <c r="AJ422" t="s">
        <v>62</v>
      </c>
      <c r="AK422" t="s">
        <v>63</v>
      </c>
      <c r="AN422" t="s">
        <v>408</v>
      </c>
      <c r="AO422" t="s">
        <v>526</v>
      </c>
      <c r="BA422" t="s">
        <v>2672</v>
      </c>
      <c r="BB422" t="s">
        <v>2673</v>
      </c>
      <c r="BC422" t="s">
        <v>2404</v>
      </c>
      <c r="BE422" t="s">
        <v>69</v>
      </c>
      <c r="BH422" t="s">
        <v>2674</v>
      </c>
    </row>
    <row r="423" spans="1:61" x14ac:dyDescent="0.2">
      <c r="A423" s="20" t="s">
        <v>8303</v>
      </c>
      <c r="B423" s="20" t="e">
        <f>VLOOKUP(Table1[[#This Row],[Full Name]],payroll_active[],1,0)</f>
        <v>#N/A</v>
      </c>
      <c r="C423" s="20" t="str">
        <f>VLOOKUP(Table1[[#This Row],[Full Name]],Table36[],1,0)</f>
        <v>Graham S Parker</v>
      </c>
      <c r="D423" s="21">
        <v>42618.938923611109</v>
      </c>
      <c r="E423" s="20" t="s">
        <v>1195</v>
      </c>
      <c r="F423" s="20" t="s">
        <v>8302</v>
      </c>
      <c r="G423" s="20"/>
      <c r="H423" s="20"/>
      <c r="I423" s="20"/>
      <c r="J423" s="20"/>
      <c r="K423" s="20"/>
      <c r="L423" s="20"/>
      <c r="M423" s="20"/>
      <c r="N423" s="20" t="s">
        <v>1987</v>
      </c>
      <c r="O423" s="20" t="s">
        <v>1043</v>
      </c>
      <c r="P423" s="20" t="s">
        <v>407</v>
      </c>
      <c r="Q423" s="20"/>
      <c r="R423" s="20"/>
      <c r="S423" s="20"/>
      <c r="T423" s="20"/>
      <c r="U423" s="20"/>
      <c r="V423" s="20"/>
      <c r="W423" s="20"/>
      <c r="X423" s="20"/>
      <c r="Y423" s="20"/>
      <c r="Z423" s="20"/>
      <c r="AA423" s="20"/>
      <c r="AB423" s="20"/>
      <c r="AC423" s="20"/>
      <c r="AD423" s="20"/>
      <c r="AE423" s="20"/>
      <c r="AF423" s="20"/>
      <c r="AG423" s="20"/>
      <c r="AH423" s="20"/>
      <c r="AI423" s="20"/>
      <c r="AJ423" s="20" t="s">
        <v>62</v>
      </c>
      <c r="AK423" s="20" t="s">
        <v>63</v>
      </c>
      <c r="AL423" s="20"/>
      <c r="AM423" s="20"/>
      <c r="AN423" s="20" t="s">
        <v>64</v>
      </c>
      <c r="AO423" s="20" t="s">
        <v>407</v>
      </c>
      <c r="AP423" s="20"/>
      <c r="AQ423" s="20"/>
      <c r="AR423" s="20"/>
      <c r="AS423" s="20"/>
      <c r="AT423" s="20"/>
      <c r="AU423" s="20"/>
      <c r="AV423" s="20"/>
      <c r="AW423" s="20"/>
      <c r="AX423" s="20"/>
      <c r="AY423" s="20"/>
      <c r="AZ423" s="20"/>
      <c r="BA423" s="20" t="s">
        <v>8304</v>
      </c>
      <c r="BB423" s="20" t="s">
        <v>1621</v>
      </c>
      <c r="BC423" s="20" t="s">
        <v>624</v>
      </c>
      <c r="BD423" s="20"/>
      <c r="BE423" s="20" t="s">
        <v>69</v>
      </c>
      <c r="BF423" s="20"/>
      <c r="BG423" s="20"/>
      <c r="BH423" s="20" t="s">
        <v>8305</v>
      </c>
      <c r="BI423" s="20"/>
    </row>
    <row r="424" spans="1:61" x14ac:dyDescent="0.2">
      <c r="A424" t="s">
        <v>3743</v>
      </c>
      <c r="B424" t="str">
        <f>VLOOKUP(Table1[[#This Row],[Full Name]],payroll_active[],1,0)</f>
        <v>Greg M Goodnough</v>
      </c>
      <c r="C424" t="str">
        <f>VLOOKUP(Table1[[#This Row],[Full Name]],Table36[],1,0)</f>
        <v>Greg M Goodnough</v>
      </c>
      <c r="D424" s="1">
        <v>42789.530891203707</v>
      </c>
      <c r="E424" t="s">
        <v>59</v>
      </c>
      <c r="F424" t="s">
        <v>3742</v>
      </c>
      <c r="N424" t="s">
        <v>1606</v>
      </c>
      <c r="O424" t="s">
        <v>1607</v>
      </c>
      <c r="P424" t="s">
        <v>407</v>
      </c>
      <c r="AJ424" t="s">
        <v>62</v>
      </c>
      <c r="AK424" t="s">
        <v>63</v>
      </c>
      <c r="AN424" t="s">
        <v>408</v>
      </c>
      <c r="AO424" t="s">
        <v>407</v>
      </c>
      <c r="BA424" t="s">
        <v>3744</v>
      </c>
      <c r="BB424" t="s">
        <v>3745</v>
      </c>
      <c r="BC424" t="s">
        <v>827</v>
      </c>
      <c r="BE424" t="s">
        <v>69</v>
      </c>
      <c r="BH424" t="s">
        <v>3746</v>
      </c>
    </row>
    <row r="425" spans="1:61" x14ac:dyDescent="0.2">
      <c r="A425" t="s">
        <v>8313</v>
      </c>
      <c r="B425" t="str">
        <f>VLOOKUP(Table1[[#This Row],[Full Name]],payroll_active[],1,0)</f>
        <v>Gregory E Klopfer</v>
      </c>
      <c r="C425" t="str">
        <f>VLOOKUP(Table1[[#This Row],[Full Name]],Table36[],1,0)</f>
        <v>Gregory E Klopfer</v>
      </c>
      <c r="D425" s="1">
        <v>42618.938923611109</v>
      </c>
      <c r="E425" t="s">
        <v>1195</v>
      </c>
      <c r="F425" t="s">
        <v>8312</v>
      </c>
      <c r="O425" t="s">
        <v>84</v>
      </c>
      <c r="AJ425" t="s">
        <v>62</v>
      </c>
      <c r="AK425" t="s">
        <v>63</v>
      </c>
      <c r="AN425" t="s">
        <v>64</v>
      </c>
      <c r="BA425" t="s">
        <v>8314</v>
      </c>
      <c r="BB425" t="s">
        <v>8315</v>
      </c>
      <c r="BC425" t="s">
        <v>8316</v>
      </c>
      <c r="BE425" t="s">
        <v>69</v>
      </c>
      <c r="BH425" t="s">
        <v>8317</v>
      </c>
    </row>
    <row r="426" spans="1:61" x14ac:dyDescent="0.2">
      <c r="A426" t="s">
        <v>4601</v>
      </c>
      <c r="B426" t="str">
        <f>VLOOKUP(Table1[[#This Row],[Full Name]],payroll_active[],1,0)</f>
        <v>Gregory G Meyer</v>
      </c>
      <c r="C426" t="str">
        <f>VLOOKUP(Table1[[#This Row],[Full Name]],Table36[],1,0)</f>
        <v>Gregory G Meyer</v>
      </c>
      <c r="D426" s="1">
        <v>42618.942523148151</v>
      </c>
      <c r="E426" t="s">
        <v>1195</v>
      </c>
      <c r="F426" t="s">
        <v>4599</v>
      </c>
      <c r="N426" t="s">
        <v>429</v>
      </c>
      <c r="O426" t="s">
        <v>430</v>
      </c>
      <c r="P426" t="s">
        <v>407</v>
      </c>
      <c r="V426" t="s">
        <v>4600</v>
      </c>
      <c r="AJ426" t="s">
        <v>62</v>
      </c>
      <c r="AK426" t="s">
        <v>63</v>
      </c>
      <c r="AN426" t="s">
        <v>408</v>
      </c>
      <c r="AO426" t="s">
        <v>526</v>
      </c>
      <c r="BA426" t="s">
        <v>4602</v>
      </c>
      <c r="BB426" t="s">
        <v>4603</v>
      </c>
      <c r="BC426" t="s">
        <v>426</v>
      </c>
      <c r="BE426" t="s">
        <v>69</v>
      </c>
      <c r="BH426" t="s">
        <v>4604</v>
      </c>
    </row>
    <row r="427" spans="1:61" x14ac:dyDescent="0.2">
      <c r="A427" t="s">
        <v>8427</v>
      </c>
      <c r="B427" t="str">
        <f>VLOOKUP(Table1[[#This Row],[Full Name]],payroll_active[],1,0)</f>
        <v>Gregory J Atherton</v>
      </c>
      <c r="C427" t="str">
        <f>VLOOKUP(Table1[[#This Row],[Full Name]],Table36[],1,0)</f>
        <v>Gregory J Atherton</v>
      </c>
      <c r="D427" s="1">
        <v>42618.938819444447</v>
      </c>
      <c r="E427" t="s">
        <v>1195</v>
      </c>
      <c r="F427" t="s">
        <v>8425</v>
      </c>
      <c r="M427" t="s">
        <v>8426</v>
      </c>
      <c r="N427" t="s">
        <v>2358</v>
      </c>
      <c r="O427" t="s">
        <v>353</v>
      </c>
      <c r="P427" t="s">
        <v>526</v>
      </c>
      <c r="AJ427" t="s">
        <v>62</v>
      </c>
      <c r="AK427" t="s">
        <v>63</v>
      </c>
      <c r="AN427" t="s">
        <v>64</v>
      </c>
      <c r="AO427" t="s">
        <v>526</v>
      </c>
      <c r="BA427" t="s">
        <v>8428</v>
      </c>
      <c r="BB427" t="s">
        <v>8429</v>
      </c>
      <c r="BC427" t="s">
        <v>375</v>
      </c>
      <c r="BE427" t="s">
        <v>69</v>
      </c>
      <c r="BH427" t="s">
        <v>8430</v>
      </c>
    </row>
    <row r="428" spans="1:61" x14ac:dyDescent="0.2">
      <c r="A428" t="s">
        <v>8307</v>
      </c>
      <c r="B428" t="str">
        <f>VLOOKUP(Table1[[#This Row],[Full Name]],payroll_active[],1,0)</f>
        <v>Gregory Marshall</v>
      </c>
      <c r="C428" t="str">
        <f>VLOOKUP(Table1[[#This Row],[Full Name]],Table36[],1,0)</f>
        <v>Gregory Marshall</v>
      </c>
      <c r="D428" s="1">
        <v>42618.938923611109</v>
      </c>
      <c r="E428" t="s">
        <v>1195</v>
      </c>
      <c r="F428" t="s">
        <v>8306</v>
      </c>
      <c r="O428" t="s">
        <v>84</v>
      </c>
      <c r="AJ428" t="s">
        <v>62</v>
      </c>
      <c r="AK428" t="s">
        <v>63</v>
      </c>
      <c r="AN428" t="s">
        <v>64</v>
      </c>
      <c r="BA428" t="s">
        <v>8308</v>
      </c>
      <c r="BB428" t="s">
        <v>8309</v>
      </c>
      <c r="BC428" t="s">
        <v>8310</v>
      </c>
      <c r="BE428" t="s">
        <v>69</v>
      </c>
      <c r="BH428" t="s">
        <v>8311</v>
      </c>
    </row>
    <row r="429" spans="1:61" x14ac:dyDescent="0.2">
      <c r="A429" t="s">
        <v>5906</v>
      </c>
      <c r="B429" t="str">
        <f>VLOOKUP(Table1[[#This Row],[Full Name]],payroll_active[],1,0)</f>
        <v>Greta G Amodeo</v>
      </c>
      <c r="C429" t="str">
        <f>VLOOKUP(Table1[[#This Row],[Full Name]],Table36[],1,0)</f>
        <v>Greta G Amodeo</v>
      </c>
      <c r="D429" s="1">
        <v>42618.941203703696</v>
      </c>
      <c r="E429" t="s">
        <v>1195</v>
      </c>
      <c r="F429" t="s">
        <v>5905</v>
      </c>
      <c r="O429" t="s">
        <v>1444</v>
      </c>
      <c r="AJ429" t="s">
        <v>62</v>
      </c>
      <c r="AK429" t="s">
        <v>63</v>
      </c>
      <c r="AN429" t="s">
        <v>64</v>
      </c>
      <c r="BA429" t="s">
        <v>5907</v>
      </c>
      <c r="BB429" t="s">
        <v>5908</v>
      </c>
      <c r="BC429" t="s">
        <v>2471</v>
      </c>
      <c r="BE429" t="s">
        <v>69</v>
      </c>
      <c r="BH429" t="s">
        <v>5909</v>
      </c>
    </row>
    <row r="430" spans="1:61" x14ac:dyDescent="0.2">
      <c r="A430" s="20" t="s">
        <v>4840</v>
      </c>
      <c r="B430" s="20" t="e">
        <f>VLOOKUP(Table1[[#This Row],[Full Name]],payroll_active[],1,0)</f>
        <v>#N/A</v>
      </c>
      <c r="C430" s="20" t="str">
        <f>VLOOKUP(Table1[[#This Row],[Full Name]],Table36[],1,0)</f>
        <v>Guillermo A. Rodriguez</v>
      </c>
      <c r="D430" s="21">
        <v>42618.94226851852</v>
      </c>
      <c r="E430" s="20" t="s">
        <v>1195</v>
      </c>
      <c r="F430" s="20" t="s">
        <v>4838</v>
      </c>
      <c r="G430" s="20"/>
      <c r="H430" s="20"/>
      <c r="I430" s="20"/>
      <c r="J430" s="20"/>
      <c r="K430" s="20"/>
      <c r="L430" s="20"/>
      <c r="M430" s="20" t="s">
        <v>4839</v>
      </c>
      <c r="N430" s="20"/>
      <c r="O430" s="20" t="s">
        <v>1043</v>
      </c>
      <c r="P430" s="20"/>
      <c r="Q430" s="20"/>
      <c r="R430" s="20"/>
      <c r="S430" s="20"/>
      <c r="T430" s="20"/>
      <c r="U430" s="20"/>
      <c r="V430" s="20"/>
      <c r="W430" s="20"/>
      <c r="X430" s="20"/>
      <c r="Y430" s="20"/>
      <c r="Z430" s="20"/>
      <c r="AA430" s="20"/>
      <c r="AB430" s="20"/>
      <c r="AC430" s="20"/>
      <c r="AD430" s="20"/>
      <c r="AE430" s="20"/>
      <c r="AF430" s="20"/>
      <c r="AG430" s="20"/>
      <c r="AH430" s="20"/>
      <c r="AI430" s="20"/>
      <c r="AJ430" s="20" t="s">
        <v>62</v>
      </c>
      <c r="AK430" s="20" t="s">
        <v>63</v>
      </c>
      <c r="AL430" s="20"/>
      <c r="AM430" s="20"/>
      <c r="AN430" s="20" t="s">
        <v>64</v>
      </c>
      <c r="AO430" s="20"/>
      <c r="AP430" s="20"/>
      <c r="AQ430" s="20"/>
      <c r="AR430" s="20"/>
      <c r="AS430" s="20"/>
      <c r="AT430" s="20"/>
      <c r="AU430" s="20"/>
      <c r="AV430" s="20"/>
      <c r="AW430" s="20"/>
      <c r="AX430" s="20"/>
      <c r="AY430" s="20"/>
      <c r="AZ430" s="20"/>
      <c r="BA430" s="20" t="s">
        <v>4841</v>
      </c>
      <c r="BB430" s="20" t="s">
        <v>2798</v>
      </c>
      <c r="BC430" s="20" t="s">
        <v>937</v>
      </c>
      <c r="BD430" s="20"/>
      <c r="BE430" s="20" t="s">
        <v>69</v>
      </c>
      <c r="BF430" s="20"/>
      <c r="BG430" s="20"/>
      <c r="BH430" s="20" t="s">
        <v>4842</v>
      </c>
      <c r="BI430" s="20"/>
    </row>
    <row r="431" spans="1:61" x14ac:dyDescent="0.2">
      <c r="A431" t="s">
        <v>6109</v>
      </c>
      <c r="B431" t="str">
        <f>VLOOKUP(Table1[[#This Row],[Full Name]],payroll_active[],1,0)</f>
        <v>Guillermo Martinez</v>
      </c>
      <c r="C431" t="str">
        <f>VLOOKUP(Table1[[#This Row],[Full Name]],Table36[],1,0)</f>
        <v>Guillermo Martinez</v>
      </c>
      <c r="D431" s="1">
        <v>42618.941006944442</v>
      </c>
      <c r="E431" t="s">
        <v>1195</v>
      </c>
      <c r="F431" t="s">
        <v>6107</v>
      </c>
      <c r="M431" t="s">
        <v>6108</v>
      </c>
      <c r="N431" t="s">
        <v>671</v>
      </c>
      <c r="O431" t="s">
        <v>672</v>
      </c>
      <c r="P431" t="s">
        <v>407</v>
      </c>
      <c r="AJ431" t="s">
        <v>62</v>
      </c>
      <c r="AK431" t="s">
        <v>63</v>
      </c>
      <c r="AN431" t="s">
        <v>408</v>
      </c>
      <c r="BA431" t="s">
        <v>6110</v>
      </c>
      <c r="BB431" t="s">
        <v>207</v>
      </c>
      <c r="BC431" t="s">
        <v>2104</v>
      </c>
      <c r="BE431" t="s">
        <v>69</v>
      </c>
      <c r="BH431" t="s">
        <v>6111</v>
      </c>
    </row>
    <row r="432" spans="1:61" x14ac:dyDescent="0.2">
      <c r="A432" t="s">
        <v>580</v>
      </c>
      <c r="B432" t="str">
        <f>VLOOKUP(Table1[[#This Row],[Full Name]],payroll_active[],1,0)</f>
        <v>Guita Ranjbaran</v>
      </c>
      <c r="C432" t="str">
        <f>VLOOKUP(Table1[[#This Row],[Full Name]],Table36[],1,0)</f>
        <v>Guita Ranjbaran</v>
      </c>
      <c r="D432" s="1">
        <v>43495.488449074073</v>
      </c>
      <c r="E432" t="s">
        <v>59</v>
      </c>
      <c r="F432" t="s">
        <v>579</v>
      </c>
      <c r="N432" t="s">
        <v>415</v>
      </c>
      <c r="O432" t="s">
        <v>416</v>
      </c>
      <c r="P432" t="s">
        <v>526</v>
      </c>
      <c r="AJ432" t="s">
        <v>62</v>
      </c>
      <c r="AK432" t="s">
        <v>63</v>
      </c>
      <c r="AN432" t="s">
        <v>408</v>
      </c>
      <c r="BA432" t="s">
        <v>581</v>
      </c>
      <c r="BB432" t="s">
        <v>582</v>
      </c>
      <c r="BC432" t="s">
        <v>583</v>
      </c>
      <c r="BE432" t="s">
        <v>69</v>
      </c>
      <c r="BH432" t="s">
        <v>584</v>
      </c>
    </row>
    <row r="433" spans="1:60" x14ac:dyDescent="0.2">
      <c r="A433" t="s">
        <v>259</v>
      </c>
      <c r="B433" t="str">
        <f>VLOOKUP(Table1[[#This Row],[Full Name]],payroll_active[],1,0)</f>
        <v>Gunther K Burke</v>
      </c>
      <c r="C433" t="str">
        <f>VLOOKUP(Table1[[#This Row],[Full Name]],Table36[],1,0)</f>
        <v>Gunther K Burke</v>
      </c>
      <c r="D433" s="1">
        <v>43495.488495370373</v>
      </c>
      <c r="E433" t="s">
        <v>59</v>
      </c>
      <c r="F433" t="s">
        <v>258</v>
      </c>
      <c r="O433" t="s">
        <v>138</v>
      </c>
      <c r="AJ433" t="s">
        <v>62</v>
      </c>
      <c r="AK433" t="s">
        <v>63</v>
      </c>
      <c r="AN433" t="s">
        <v>64</v>
      </c>
      <c r="BA433" t="s">
        <v>260</v>
      </c>
      <c r="BB433" t="s">
        <v>261</v>
      </c>
      <c r="BC433" t="s">
        <v>142</v>
      </c>
      <c r="BE433" t="s">
        <v>69</v>
      </c>
      <c r="BH433" t="s">
        <v>262</v>
      </c>
    </row>
    <row r="434" spans="1:60" x14ac:dyDescent="0.2">
      <c r="A434" t="s">
        <v>596</v>
      </c>
      <c r="B434" t="str">
        <f>VLOOKUP(Table1[[#This Row],[Full Name]],payroll_active[],1,0)</f>
        <v>Gwendolyn R Chambrun</v>
      </c>
      <c r="C434" t="str">
        <f>VLOOKUP(Table1[[#This Row],[Full Name]],Table36[],1,0)</f>
        <v>Gwendolyn R Chambrun</v>
      </c>
      <c r="D434" s="1">
        <v>43495.488449074073</v>
      </c>
      <c r="E434" t="s">
        <v>59</v>
      </c>
      <c r="F434" t="s">
        <v>595</v>
      </c>
      <c r="N434" t="s">
        <v>415</v>
      </c>
      <c r="O434" t="s">
        <v>416</v>
      </c>
      <c r="P434" t="s">
        <v>526</v>
      </c>
      <c r="AJ434" t="s">
        <v>62</v>
      </c>
      <c r="AK434" t="s">
        <v>63</v>
      </c>
      <c r="AN434" t="s">
        <v>408</v>
      </c>
      <c r="BA434" t="s">
        <v>597</v>
      </c>
      <c r="BB434" t="s">
        <v>598</v>
      </c>
      <c r="BC434" t="s">
        <v>599</v>
      </c>
      <c r="BE434" t="s">
        <v>69</v>
      </c>
      <c r="BH434" t="s">
        <v>600</v>
      </c>
    </row>
    <row r="435" spans="1:60" x14ac:dyDescent="0.2">
      <c r="A435" t="s">
        <v>5401</v>
      </c>
      <c r="B435" t="str">
        <f>VLOOKUP(Table1[[#This Row],[Full Name]],payroll_active[],1,0)</f>
        <v>H Arthur Anderson III</v>
      </c>
      <c r="C435" t="str">
        <f>VLOOKUP(Table1[[#This Row],[Full Name]],Table36[],1,0)</f>
        <v>H Arthur Anderson III</v>
      </c>
      <c r="D435" s="1">
        <v>42618.941678240742</v>
      </c>
      <c r="E435" t="s">
        <v>1195</v>
      </c>
      <c r="F435" t="s">
        <v>5400</v>
      </c>
      <c r="N435" t="s">
        <v>2543</v>
      </c>
      <c r="O435" t="s">
        <v>353</v>
      </c>
      <c r="P435" t="s">
        <v>526</v>
      </c>
      <c r="AJ435" t="s">
        <v>62</v>
      </c>
      <c r="AK435" t="s">
        <v>63</v>
      </c>
      <c r="AN435" t="s">
        <v>64</v>
      </c>
      <c r="AO435" t="s">
        <v>526</v>
      </c>
      <c r="BA435" t="s">
        <v>5402</v>
      </c>
      <c r="BB435" t="s">
        <v>5403</v>
      </c>
      <c r="BC435" t="s">
        <v>2547</v>
      </c>
      <c r="BE435" t="s">
        <v>69</v>
      </c>
      <c r="BH435" t="s">
        <v>5404</v>
      </c>
    </row>
    <row r="436" spans="1:60" x14ac:dyDescent="0.2">
      <c r="A436" t="s">
        <v>5389</v>
      </c>
      <c r="B436" t="str">
        <f>VLOOKUP(Table1[[#This Row],[Full Name]],payroll_active[],1,0)</f>
        <v>H Philip Hecken</v>
      </c>
      <c r="C436" t="str">
        <f>VLOOKUP(Table1[[#This Row],[Full Name]],Table36[],1,0)</f>
        <v>H Philip Hecken</v>
      </c>
      <c r="D436" s="1">
        <v>42618.941689814812</v>
      </c>
      <c r="E436" t="s">
        <v>1195</v>
      </c>
      <c r="F436" t="s">
        <v>5388</v>
      </c>
      <c r="N436" t="s">
        <v>2543</v>
      </c>
      <c r="O436" t="s">
        <v>353</v>
      </c>
      <c r="P436" t="s">
        <v>526</v>
      </c>
      <c r="AJ436" t="s">
        <v>62</v>
      </c>
      <c r="AK436" t="s">
        <v>63</v>
      </c>
      <c r="AN436" t="s">
        <v>64</v>
      </c>
      <c r="AO436" t="s">
        <v>526</v>
      </c>
      <c r="BA436" t="s">
        <v>5390</v>
      </c>
      <c r="BB436" t="s">
        <v>5391</v>
      </c>
      <c r="BC436" t="s">
        <v>5392</v>
      </c>
      <c r="BE436" t="s">
        <v>69</v>
      </c>
      <c r="BH436" t="s">
        <v>5393</v>
      </c>
    </row>
    <row r="437" spans="1:60" x14ac:dyDescent="0.2">
      <c r="A437" t="s">
        <v>5920</v>
      </c>
      <c r="B437" t="str">
        <f>VLOOKUP(Table1[[#This Row],[Full Name]],payroll_active[],1,0)</f>
        <v>Halie J Meyers</v>
      </c>
      <c r="C437" t="str">
        <f>VLOOKUP(Table1[[#This Row],[Full Name]],Table36[],1,0)</f>
        <v>Halie J Meyers</v>
      </c>
      <c r="D437" s="1">
        <v>42618.941192129627</v>
      </c>
      <c r="E437" t="s">
        <v>1195</v>
      </c>
      <c r="F437" t="s">
        <v>5915</v>
      </c>
      <c r="M437" t="s">
        <v>5916</v>
      </c>
      <c r="N437" t="s">
        <v>524</v>
      </c>
      <c r="O437" t="s">
        <v>525</v>
      </c>
      <c r="P437" t="s">
        <v>526</v>
      </c>
      <c r="T437" t="s">
        <v>5917</v>
      </c>
      <c r="V437" t="s">
        <v>5918</v>
      </c>
      <c r="X437" t="s">
        <v>5919</v>
      </c>
      <c r="AJ437" t="s">
        <v>62</v>
      </c>
      <c r="AK437" t="s">
        <v>63</v>
      </c>
      <c r="AN437" t="s">
        <v>408</v>
      </c>
      <c r="AO437" t="s">
        <v>526</v>
      </c>
      <c r="BA437" t="s">
        <v>5921</v>
      </c>
      <c r="BB437" t="s">
        <v>5922</v>
      </c>
      <c r="BC437" t="s">
        <v>426</v>
      </c>
      <c r="BE437" t="s">
        <v>69</v>
      </c>
      <c r="BH437" t="s">
        <v>5923</v>
      </c>
    </row>
    <row r="438" spans="1:60" x14ac:dyDescent="0.2">
      <c r="A438" t="s">
        <v>3246</v>
      </c>
      <c r="B438" t="str">
        <f>VLOOKUP(Table1[[#This Row],[Full Name]],payroll_active[],1,0)</f>
        <v>Harold S Forsythe</v>
      </c>
      <c r="C438" t="str">
        <f>VLOOKUP(Table1[[#This Row],[Full Name]],Table36[],1,0)</f>
        <v>Harold S Forsythe</v>
      </c>
      <c r="D438" s="1">
        <v>42789.531678240739</v>
      </c>
      <c r="E438" t="s">
        <v>59</v>
      </c>
      <c r="F438" t="s">
        <v>3245</v>
      </c>
      <c r="N438" t="s">
        <v>1285</v>
      </c>
      <c r="O438" t="s">
        <v>1286</v>
      </c>
      <c r="P438" t="s">
        <v>526</v>
      </c>
      <c r="AJ438" t="s">
        <v>62</v>
      </c>
      <c r="AK438" t="s">
        <v>63</v>
      </c>
      <c r="AN438" t="s">
        <v>408</v>
      </c>
      <c r="AO438" t="s">
        <v>526</v>
      </c>
      <c r="BA438" t="s">
        <v>3247</v>
      </c>
      <c r="BB438" t="s">
        <v>3248</v>
      </c>
      <c r="BC438" t="s">
        <v>434</v>
      </c>
      <c r="BE438" t="s">
        <v>69</v>
      </c>
      <c r="BH438" t="s">
        <v>3249</v>
      </c>
    </row>
    <row r="439" spans="1:60" x14ac:dyDescent="0.2">
      <c r="A439" t="s">
        <v>4142</v>
      </c>
      <c r="B439" t="str">
        <f>VLOOKUP(Table1[[#This Row],[Full Name]],payroll_active[],1,0)</f>
        <v>Harry L Zieber</v>
      </c>
      <c r="C439" t="str">
        <f>VLOOKUP(Table1[[#This Row],[Full Name]],Table36[],1,0)</f>
        <v>Harry L Zieber</v>
      </c>
      <c r="D439" s="1">
        <v>42618.943090277768</v>
      </c>
      <c r="E439" t="s">
        <v>1195</v>
      </c>
      <c r="F439" t="s">
        <v>4141</v>
      </c>
      <c r="O439" t="s">
        <v>4044</v>
      </c>
      <c r="AJ439" t="s">
        <v>62</v>
      </c>
      <c r="AK439" t="s">
        <v>63</v>
      </c>
      <c r="AN439" t="s">
        <v>64</v>
      </c>
      <c r="BA439" t="s">
        <v>4143</v>
      </c>
      <c r="BB439" t="s">
        <v>4144</v>
      </c>
      <c r="BC439" t="s">
        <v>4145</v>
      </c>
      <c r="BE439" t="s">
        <v>69</v>
      </c>
      <c r="BH439" t="s">
        <v>4146</v>
      </c>
    </row>
    <row r="440" spans="1:60" x14ac:dyDescent="0.2">
      <c r="A440" t="s">
        <v>2175</v>
      </c>
      <c r="B440" t="str">
        <f>VLOOKUP(Table1[[#This Row],[Full Name]],payroll_active[],1,0)</f>
        <v>Hayden J Boone</v>
      </c>
      <c r="C440" t="str">
        <f>VLOOKUP(Table1[[#This Row],[Full Name]],Table36[],1,0)</f>
        <v>Hayden J Boone</v>
      </c>
      <c r="D440" s="1">
        <v>42990.605763888889</v>
      </c>
      <c r="E440" t="s">
        <v>59</v>
      </c>
      <c r="F440" t="s">
        <v>2174</v>
      </c>
      <c r="O440" t="s">
        <v>96</v>
      </c>
      <c r="AJ440" t="s">
        <v>62</v>
      </c>
      <c r="AK440" t="s">
        <v>63</v>
      </c>
      <c r="AN440" t="s">
        <v>64</v>
      </c>
      <c r="BA440" t="s">
        <v>2176</v>
      </c>
      <c r="BB440" t="s">
        <v>2177</v>
      </c>
      <c r="BC440" t="s">
        <v>2172</v>
      </c>
      <c r="BE440" t="s">
        <v>69</v>
      </c>
      <c r="BH440" t="s">
        <v>2178</v>
      </c>
    </row>
    <row r="441" spans="1:60" x14ac:dyDescent="0.2">
      <c r="A441" t="s">
        <v>3782</v>
      </c>
      <c r="B441" t="str">
        <f>VLOOKUP(Table1[[#This Row],[Full Name]],payroll_active[],1,0)</f>
        <v>Hayden M Speckhardt</v>
      </c>
      <c r="C441" t="str">
        <f>VLOOKUP(Table1[[#This Row],[Full Name]],Table36[],1,0)</f>
        <v>Hayden M Speckhardt</v>
      </c>
      <c r="D441" s="1">
        <v>42789.530868055554</v>
      </c>
      <c r="E441" t="s">
        <v>59</v>
      </c>
      <c r="F441" t="s">
        <v>3781</v>
      </c>
      <c r="O441" t="s">
        <v>124</v>
      </c>
      <c r="AJ441" t="s">
        <v>62</v>
      </c>
      <c r="AK441" t="s">
        <v>63</v>
      </c>
      <c r="AN441" t="s">
        <v>64</v>
      </c>
      <c r="BA441" t="s">
        <v>3783</v>
      </c>
      <c r="BB441" t="s">
        <v>3784</v>
      </c>
      <c r="BC441" t="s">
        <v>128</v>
      </c>
      <c r="BE441" t="s">
        <v>69</v>
      </c>
      <c r="BH441" t="s">
        <v>3785</v>
      </c>
    </row>
    <row r="442" spans="1:60" x14ac:dyDescent="0.2">
      <c r="A442" t="s">
        <v>4823</v>
      </c>
      <c r="B442" t="str">
        <f>VLOOKUP(Table1[[#This Row],[Full Name]],payroll_active[],1,0)</f>
        <v>Heath A Heimroth</v>
      </c>
      <c r="C442" t="str">
        <f>VLOOKUP(Table1[[#This Row],[Full Name]],Table36[],1,0)</f>
        <v>Heath A Heimroth</v>
      </c>
      <c r="D442" s="1">
        <v>42618.942280092589</v>
      </c>
      <c r="E442" t="s">
        <v>1195</v>
      </c>
      <c r="F442" t="s">
        <v>4821</v>
      </c>
      <c r="N442" t="s">
        <v>1987</v>
      </c>
      <c r="O442" t="s">
        <v>346</v>
      </c>
      <c r="P442" t="s">
        <v>407</v>
      </c>
      <c r="V442" t="s">
        <v>4822</v>
      </c>
      <c r="AJ442" t="s">
        <v>62</v>
      </c>
      <c r="AK442" t="s">
        <v>63</v>
      </c>
      <c r="AN442" t="s">
        <v>64</v>
      </c>
      <c r="AO442" t="s">
        <v>407</v>
      </c>
      <c r="BA442" t="s">
        <v>4824</v>
      </c>
      <c r="BB442" t="s">
        <v>4825</v>
      </c>
      <c r="BC442" t="s">
        <v>4826</v>
      </c>
      <c r="BE442" t="s">
        <v>69</v>
      </c>
      <c r="BH442" t="s">
        <v>4827</v>
      </c>
    </row>
    <row r="443" spans="1:60" x14ac:dyDescent="0.2">
      <c r="A443" t="s">
        <v>4336</v>
      </c>
      <c r="B443" t="str">
        <f>VLOOKUP(Table1[[#This Row],[Full Name]],payroll_active[],1,0)</f>
        <v>Hedy Weinberger</v>
      </c>
      <c r="C443" t="str">
        <f>VLOOKUP(Table1[[#This Row],[Full Name]],Table36[],1,0)</f>
        <v>Hedy Weinberger</v>
      </c>
      <c r="D443" s="1">
        <v>42618.942789351851</v>
      </c>
      <c r="E443" t="s">
        <v>1195</v>
      </c>
      <c r="F443" t="s">
        <v>4334</v>
      </c>
      <c r="M443" t="s">
        <v>4335</v>
      </c>
      <c r="N443" t="s">
        <v>952</v>
      </c>
      <c r="O443" t="s">
        <v>953</v>
      </c>
      <c r="P443" t="s">
        <v>526</v>
      </c>
      <c r="AJ443" t="s">
        <v>62</v>
      </c>
      <c r="AK443" t="s">
        <v>63</v>
      </c>
      <c r="AN443" t="s">
        <v>408</v>
      </c>
      <c r="AO443" t="s">
        <v>526</v>
      </c>
      <c r="BA443" t="s">
        <v>4337</v>
      </c>
      <c r="BB443" t="s">
        <v>4338</v>
      </c>
      <c r="BC443" t="s">
        <v>135</v>
      </c>
      <c r="BE443" t="s">
        <v>69</v>
      </c>
      <c r="BH443" t="s">
        <v>4339</v>
      </c>
    </row>
    <row r="444" spans="1:60" x14ac:dyDescent="0.2">
      <c r="A444" t="s">
        <v>6519</v>
      </c>
      <c r="B444" t="str">
        <f>VLOOKUP(Table1[[#This Row],[Full Name]],payroll_active[],1,0)</f>
        <v>Heidi L Haynes</v>
      </c>
      <c r="C444" t="str">
        <f>VLOOKUP(Table1[[#This Row],[Full Name]],Table36[],1,0)</f>
        <v>Heidi L Haynes</v>
      </c>
      <c r="D444" s="1">
        <v>42618.940497685187</v>
      </c>
      <c r="E444" t="s">
        <v>1195</v>
      </c>
      <c r="F444" t="s">
        <v>6518</v>
      </c>
      <c r="N444" t="s">
        <v>1885</v>
      </c>
      <c r="O444" t="s">
        <v>1886</v>
      </c>
      <c r="P444" t="s">
        <v>526</v>
      </c>
      <c r="AJ444" t="s">
        <v>62</v>
      </c>
      <c r="AK444" t="s">
        <v>63</v>
      </c>
      <c r="AN444" t="s">
        <v>408</v>
      </c>
      <c r="AO444" t="s">
        <v>526</v>
      </c>
      <c r="BA444" t="s">
        <v>6520</v>
      </c>
      <c r="BB444" t="s">
        <v>3280</v>
      </c>
      <c r="BC444" t="s">
        <v>2974</v>
      </c>
      <c r="BE444" t="s">
        <v>69</v>
      </c>
      <c r="BH444" t="s">
        <v>6521</v>
      </c>
    </row>
    <row r="445" spans="1:60" x14ac:dyDescent="0.2">
      <c r="A445" t="s">
        <v>7296</v>
      </c>
      <c r="B445" t="str">
        <f>VLOOKUP(Table1[[#This Row],[Full Name]],payroll_active[],1,0)</f>
        <v>Helen A Deubler</v>
      </c>
      <c r="C445" t="str">
        <f>VLOOKUP(Table1[[#This Row],[Full Name]],Table36[],1,0)</f>
        <v>Helen A Deubler</v>
      </c>
      <c r="D445" s="1">
        <v>42618.939849537041</v>
      </c>
      <c r="E445" t="s">
        <v>1195</v>
      </c>
      <c r="F445" t="s">
        <v>7295</v>
      </c>
      <c r="N445" t="s">
        <v>602</v>
      </c>
      <c r="O445" t="s">
        <v>603</v>
      </c>
      <c r="P445" t="s">
        <v>526</v>
      </c>
      <c r="AJ445" t="s">
        <v>62</v>
      </c>
      <c r="AK445" t="s">
        <v>63</v>
      </c>
      <c r="AN445" t="s">
        <v>408</v>
      </c>
      <c r="AO445" t="s">
        <v>526</v>
      </c>
      <c r="BA445" t="s">
        <v>7297</v>
      </c>
      <c r="BB445" t="s">
        <v>7298</v>
      </c>
      <c r="BC445" t="s">
        <v>7299</v>
      </c>
      <c r="BE445" t="s">
        <v>69</v>
      </c>
      <c r="BH445" t="s">
        <v>7300</v>
      </c>
    </row>
    <row r="446" spans="1:60" x14ac:dyDescent="0.2">
      <c r="A446" t="s">
        <v>2688</v>
      </c>
      <c r="B446" t="str">
        <f>VLOOKUP(Table1[[#This Row],[Full Name]],payroll_active[],1,0)</f>
        <v>Hennessy S Reyes</v>
      </c>
      <c r="C446" t="str">
        <f>VLOOKUP(Table1[[#This Row],[Full Name]],Table36[],1,0)</f>
        <v>Hennessy S Reyes</v>
      </c>
      <c r="D446" s="1">
        <v>42895.599363425928</v>
      </c>
      <c r="E446" t="s">
        <v>59</v>
      </c>
      <c r="F446" t="s">
        <v>2687</v>
      </c>
      <c r="N446" t="s">
        <v>771</v>
      </c>
      <c r="O446" t="s">
        <v>772</v>
      </c>
      <c r="P446" t="s">
        <v>526</v>
      </c>
      <c r="AJ446" t="s">
        <v>62</v>
      </c>
      <c r="AK446" t="s">
        <v>63</v>
      </c>
      <c r="AN446" t="s">
        <v>408</v>
      </c>
      <c r="AO446" t="s">
        <v>526</v>
      </c>
      <c r="BA446" t="s">
        <v>2689</v>
      </c>
      <c r="BB446" t="s">
        <v>2690</v>
      </c>
      <c r="BC446" t="s">
        <v>1051</v>
      </c>
      <c r="BE446" t="s">
        <v>69</v>
      </c>
      <c r="BH446" t="s">
        <v>2691</v>
      </c>
    </row>
    <row r="447" spans="1:60" x14ac:dyDescent="0.2">
      <c r="A447" t="s">
        <v>6709</v>
      </c>
      <c r="B447" t="str">
        <f>VLOOKUP(Table1[[#This Row],[Full Name]],payroll_active[],1,0)</f>
        <v>Henry G Reimer</v>
      </c>
      <c r="C447" t="str">
        <f>VLOOKUP(Table1[[#This Row],[Full Name]],Table36[],1,0)</f>
        <v>Henry G Reimer</v>
      </c>
      <c r="D447" s="1">
        <v>42618.940335648149</v>
      </c>
      <c r="E447" t="s">
        <v>1195</v>
      </c>
      <c r="F447" t="s">
        <v>6708</v>
      </c>
      <c r="O447" t="s">
        <v>103</v>
      </c>
      <c r="AJ447" t="s">
        <v>62</v>
      </c>
      <c r="AK447" t="s">
        <v>63</v>
      </c>
      <c r="AN447" t="s">
        <v>64</v>
      </c>
      <c r="BA447" t="s">
        <v>6710</v>
      </c>
      <c r="BB447" t="s">
        <v>6711</v>
      </c>
      <c r="BC447" t="s">
        <v>6603</v>
      </c>
      <c r="BE447" t="s">
        <v>69</v>
      </c>
      <c r="BH447" t="s">
        <v>6712</v>
      </c>
    </row>
    <row r="448" spans="1:60" x14ac:dyDescent="0.2">
      <c r="A448" t="s">
        <v>707</v>
      </c>
      <c r="B448" t="str">
        <f>VLOOKUP(Table1[[#This Row],[Full Name]],payroll_active[],1,0)</f>
        <v>Henry P Salgado</v>
      </c>
      <c r="C448" t="str">
        <f>VLOOKUP(Table1[[#This Row],[Full Name]],Table36[],1,0)</f>
        <v>Henry P Salgado</v>
      </c>
      <c r="D448" s="1">
        <v>43495.488425925927</v>
      </c>
      <c r="E448" t="s">
        <v>59</v>
      </c>
      <c r="F448" t="s">
        <v>706</v>
      </c>
      <c r="N448" t="s">
        <v>459</v>
      </c>
      <c r="O448" t="s">
        <v>460</v>
      </c>
      <c r="P448" t="s">
        <v>526</v>
      </c>
      <c r="AJ448" t="s">
        <v>62</v>
      </c>
      <c r="AK448" t="s">
        <v>63</v>
      </c>
      <c r="AN448" t="s">
        <v>408</v>
      </c>
      <c r="BA448" t="s">
        <v>708</v>
      </c>
      <c r="BB448" t="s">
        <v>709</v>
      </c>
      <c r="BC448" t="s">
        <v>710</v>
      </c>
      <c r="BE448" t="s">
        <v>69</v>
      </c>
      <c r="BH448" t="s">
        <v>711</v>
      </c>
    </row>
    <row r="449" spans="1:61" x14ac:dyDescent="0.2">
      <c r="A449" t="s">
        <v>3127</v>
      </c>
      <c r="B449" t="str">
        <f>VLOOKUP(Table1[[#This Row],[Full Name]],payroll_active[],1,0)</f>
        <v>Hermon R Card</v>
      </c>
      <c r="C449" t="str">
        <f>VLOOKUP(Table1[[#This Row],[Full Name]],Table36[],1,0)</f>
        <v>Hermon R Card</v>
      </c>
      <c r="D449" s="1">
        <v>42789.531712962962</v>
      </c>
      <c r="E449" t="s">
        <v>59</v>
      </c>
      <c r="F449" t="s">
        <v>3125</v>
      </c>
      <c r="M449" t="s">
        <v>3126</v>
      </c>
      <c r="N449" t="s">
        <v>814</v>
      </c>
      <c r="O449" t="s">
        <v>815</v>
      </c>
      <c r="P449" t="s">
        <v>526</v>
      </c>
      <c r="AJ449" t="s">
        <v>62</v>
      </c>
      <c r="AK449" t="s">
        <v>63</v>
      </c>
      <c r="AN449" t="s">
        <v>408</v>
      </c>
      <c r="BA449" t="s">
        <v>3128</v>
      </c>
      <c r="BB449" t="s">
        <v>3129</v>
      </c>
      <c r="BC449" t="s">
        <v>521</v>
      </c>
      <c r="BE449" t="s">
        <v>69</v>
      </c>
      <c r="BH449" t="s">
        <v>3130</v>
      </c>
    </row>
    <row r="450" spans="1:61" x14ac:dyDescent="0.2">
      <c r="A450" t="s">
        <v>2677</v>
      </c>
      <c r="B450" t="str">
        <f>VLOOKUP(Table1[[#This Row],[Full Name]],payroll_active[],1,0)</f>
        <v>Holly J Mckenna</v>
      </c>
      <c r="C450" t="str">
        <f>VLOOKUP(Table1[[#This Row],[Full Name]],Table36[],1,0)</f>
        <v>Holly J Mckenna</v>
      </c>
      <c r="D450" s="1">
        <v>42895.599374999998</v>
      </c>
      <c r="E450" t="s">
        <v>59</v>
      </c>
      <c r="F450" t="s">
        <v>2675</v>
      </c>
      <c r="M450" t="s">
        <v>2676</v>
      </c>
      <c r="N450" t="s">
        <v>627</v>
      </c>
      <c r="O450" t="s">
        <v>628</v>
      </c>
      <c r="P450" t="s">
        <v>407</v>
      </c>
      <c r="AJ450" t="s">
        <v>62</v>
      </c>
      <c r="AK450" t="s">
        <v>63</v>
      </c>
      <c r="AN450" t="s">
        <v>408</v>
      </c>
      <c r="AO450" t="s">
        <v>407</v>
      </c>
      <c r="BA450" t="s">
        <v>2678</v>
      </c>
      <c r="BB450" t="s">
        <v>1735</v>
      </c>
      <c r="BC450" t="s">
        <v>2679</v>
      </c>
      <c r="BE450" t="s">
        <v>69</v>
      </c>
      <c r="BH450" t="s">
        <v>2680</v>
      </c>
    </row>
    <row r="451" spans="1:61" x14ac:dyDescent="0.2">
      <c r="A451" t="s">
        <v>5379</v>
      </c>
      <c r="B451" t="str">
        <f>VLOOKUP(Table1[[#This Row],[Full Name]],payroll_active[],1,0)</f>
        <v>Holly L Bell</v>
      </c>
      <c r="C451" t="str">
        <f>VLOOKUP(Table1[[#This Row],[Full Name]],Table36[],1,0)</f>
        <v>Holly L Bell</v>
      </c>
      <c r="D451" s="1">
        <v>42618.941701388889</v>
      </c>
      <c r="E451" t="s">
        <v>1195</v>
      </c>
      <c r="F451" t="s">
        <v>5377</v>
      </c>
      <c r="N451" t="s">
        <v>2543</v>
      </c>
      <c r="O451" t="s">
        <v>353</v>
      </c>
      <c r="P451" t="s">
        <v>407</v>
      </c>
      <c r="V451" t="s">
        <v>5378</v>
      </c>
      <c r="AJ451" t="s">
        <v>62</v>
      </c>
      <c r="AK451" t="s">
        <v>63</v>
      </c>
      <c r="AN451" t="s">
        <v>64</v>
      </c>
      <c r="AO451" t="s">
        <v>407</v>
      </c>
      <c r="BA451" t="s">
        <v>5380</v>
      </c>
      <c r="BB451" t="s">
        <v>5381</v>
      </c>
      <c r="BC451" t="s">
        <v>135</v>
      </c>
      <c r="BE451" t="s">
        <v>69</v>
      </c>
      <c r="BH451" t="s">
        <v>5382</v>
      </c>
    </row>
    <row r="452" spans="1:61" x14ac:dyDescent="0.2">
      <c r="A452" t="s">
        <v>8298</v>
      </c>
      <c r="B452" t="str">
        <f>VLOOKUP(Table1[[#This Row],[Full Name]],payroll_active[],1,0)</f>
        <v>Hugo F Espinal</v>
      </c>
      <c r="C452" t="str">
        <f>VLOOKUP(Table1[[#This Row],[Full Name]],Table36[],1,0)</f>
        <v>Hugo F Espinal</v>
      </c>
      <c r="D452" s="1">
        <v>42618.938935185193</v>
      </c>
      <c r="E452" t="s">
        <v>1195</v>
      </c>
      <c r="F452" t="s">
        <v>8297</v>
      </c>
      <c r="N452" t="s">
        <v>1987</v>
      </c>
      <c r="O452" t="s">
        <v>1988</v>
      </c>
      <c r="P452" t="s">
        <v>526</v>
      </c>
      <c r="AJ452" t="s">
        <v>62</v>
      </c>
      <c r="AK452" t="s">
        <v>63</v>
      </c>
      <c r="AN452" t="s">
        <v>408</v>
      </c>
      <c r="AO452" t="s">
        <v>526</v>
      </c>
      <c r="BA452" t="s">
        <v>8299</v>
      </c>
      <c r="BB452" t="s">
        <v>8300</v>
      </c>
      <c r="BC452" t="s">
        <v>434</v>
      </c>
      <c r="BE452" t="s">
        <v>69</v>
      </c>
      <c r="BH452" t="s">
        <v>8301</v>
      </c>
    </row>
    <row r="453" spans="1:61" x14ac:dyDescent="0.2">
      <c r="A453" t="s">
        <v>3583</v>
      </c>
      <c r="B453" t="str">
        <f>VLOOKUP(Table1[[#This Row],[Full Name]],payroll_active[],1,0)</f>
        <v>Ian E Stewart</v>
      </c>
      <c r="C453" t="str">
        <f>VLOOKUP(Table1[[#This Row],[Full Name]],Table36[],1,0)</f>
        <v>Ian E Stewart</v>
      </c>
      <c r="D453" s="1">
        <v>42789.530960648153</v>
      </c>
      <c r="E453" t="s">
        <v>59</v>
      </c>
      <c r="F453" t="s">
        <v>3581</v>
      </c>
      <c r="M453" t="s">
        <v>3582</v>
      </c>
      <c r="O453" t="s">
        <v>1401</v>
      </c>
      <c r="AJ453" t="s">
        <v>62</v>
      </c>
      <c r="AK453" t="s">
        <v>63</v>
      </c>
      <c r="AN453" t="s">
        <v>64</v>
      </c>
      <c r="BA453" t="s">
        <v>3584</v>
      </c>
      <c r="BB453" t="s">
        <v>3516</v>
      </c>
      <c r="BC453" t="s">
        <v>737</v>
      </c>
      <c r="BE453" t="s">
        <v>69</v>
      </c>
      <c r="BH453" t="s">
        <v>3585</v>
      </c>
    </row>
    <row r="454" spans="1:61" x14ac:dyDescent="0.2">
      <c r="A454" t="s">
        <v>2428</v>
      </c>
      <c r="B454" t="str">
        <f>VLOOKUP(Table1[[#This Row],[Full Name]],payroll_active[],1,0)</f>
        <v>Ibrahim Shatara</v>
      </c>
      <c r="C454" t="str">
        <f>VLOOKUP(Table1[[#This Row],[Full Name]],Table36[],1,0)</f>
        <v>Ibrahim Shatara</v>
      </c>
      <c r="D454" s="1">
        <v>42898.828680555547</v>
      </c>
      <c r="E454" t="s">
        <v>59</v>
      </c>
      <c r="F454" t="s">
        <v>2424</v>
      </c>
      <c r="M454" t="s">
        <v>2425</v>
      </c>
      <c r="N454" t="s">
        <v>671</v>
      </c>
      <c r="O454" t="s">
        <v>672</v>
      </c>
      <c r="P454" t="s">
        <v>526</v>
      </c>
      <c r="V454" t="s">
        <v>2426</v>
      </c>
      <c r="X454" t="s">
        <v>2427</v>
      </c>
      <c r="AJ454" t="s">
        <v>62</v>
      </c>
      <c r="AK454" t="s">
        <v>63</v>
      </c>
      <c r="AN454" t="s">
        <v>408</v>
      </c>
      <c r="BA454" t="s">
        <v>2429</v>
      </c>
      <c r="BB454" t="s">
        <v>2430</v>
      </c>
      <c r="BC454" t="s">
        <v>2431</v>
      </c>
      <c r="BE454" t="s">
        <v>69</v>
      </c>
      <c r="BH454" t="s">
        <v>2432</v>
      </c>
    </row>
    <row r="455" spans="1:61" x14ac:dyDescent="0.2">
      <c r="A455" s="20" t="s">
        <v>1768</v>
      </c>
      <c r="B455" s="20" t="e">
        <f>VLOOKUP(Table1[[#This Row],[Full Name]],payroll_active[],1,0)</f>
        <v>#N/A</v>
      </c>
      <c r="C455" s="20" t="str">
        <f>VLOOKUP(Table1[[#This Row],[Full Name]],Table36[],1,0)</f>
        <v>Inga L Aponte</v>
      </c>
      <c r="D455" s="21">
        <v>43119.618287037039</v>
      </c>
      <c r="E455" s="20" t="s">
        <v>59</v>
      </c>
      <c r="F455" s="20" t="s">
        <v>1767</v>
      </c>
      <c r="G455" s="20"/>
      <c r="H455" s="20"/>
      <c r="I455" s="20"/>
      <c r="J455" s="20"/>
      <c r="K455" s="20"/>
      <c r="L455" s="20"/>
      <c r="M455" s="20"/>
      <c r="N455" s="20"/>
      <c r="O455" s="20" t="s">
        <v>1756</v>
      </c>
      <c r="P455" s="20"/>
      <c r="Q455" s="20"/>
      <c r="R455" s="20"/>
      <c r="S455" s="20"/>
      <c r="T455" s="20"/>
      <c r="U455" s="20"/>
      <c r="V455" s="20"/>
      <c r="W455" s="20"/>
      <c r="X455" s="20"/>
      <c r="Y455" s="20"/>
      <c r="Z455" s="20"/>
      <c r="AA455" s="20"/>
      <c r="AB455" s="20"/>
      <c r="AC455" s="20"/>
      <c r="AD455" s="20"/>
      <c r="AE455" s="20"/>
      <c r="AF455" s="20"/>
      <c r="AG455" s="20"/>
      <c r="AH455" s="20"/>
      <c r="AI455" s="20"/>
      <c r="AJ455" s="20" t="s">
        <v>62</v>
      </c>
      <c r="AK455" s="20" t="s">
        <v>63</v>
      </c>
      <c r="AL455" s="20"/>
      <c r="AM455" s="20"/>
      <c r="AN455" s="20" t="s">
        <v>64</v>
      </c>
      <c r="AO455" s="20"/>
      <c r="AP455" s="20"/>
      <c r="AQ455" s="20"/>
      <c r="AR455" s="20"/>
      <c r="AS455" s="20"/>
      <c r="AT455" s="20"/>
      <c r="AU455" s="20"/>
      <c r="AV455" s="20"/>
      <c r="AW455" s="20"/>
      <c r="AX455" s="20"/>
      <c r="AY455" s="20"/>
      <c r="AZ455" s="20"/>
      <c r="BA455" s="20" t="s">
        <v>1769</v>
      </c>
      <c r="BB455" s="20" t="s">
        <v>1770</v>
      </c>
      <c r="BC455" s="20" t="s">
        <v>1771</v>
      </c>
      <c r="BD455" s="20"/>
      <c r="BE455" s="20" t="s">
        <v>69</v>
      </c>
      <c r="BF455" s="20"/>
      <c r="BG455" s="20"/>
      <c r="BH455" s="20" t="s">
        <v>1772</v>
      </c>
      <c r="BI455" s="20"/>
    </row>
    <row r="456" spans="1:61" x14ac:dyDescent="0.2">
      <c r="A456" t="s">
        <v>7566</v>
      </c>
      <c r="B456" t="str">
        <f>VLOOKUP(Table1[[#This Row],[Full Name]],payroll_active[],1,0)</f>
        <v>Irene Stathatos</v>
      </c>
      <c r="C456" t="str">
        <f>VLOOKUP(Table1[[#This Row],[Full Name]],Table36[],1,0)</f>
        <v>Irene Stathatos</v>
      </c>
      <c r="D456" s="1">
        <v>42618.939351851863</v>
      </c>
      <c r="E456" t="s">
        <v>1195</v>
      </c>
      <c r="F456" t="s">
        <v>7565</v>
      </c>
      <c r="N456" t="s">
        <v>1292</v>
      </c>
      <c r="O456" t="s">
        <v>1293</v>
      </c>
      <c r="P456" t="s">
        <v>526</v>
      </c>
      <c r="AJ456" t="s">
        <v>62</v>
      </c>
      <c r="AK456" t="s">
        <v>63</v>
      </c>
      <c r="AN456" t="s">
        <v>408</v>
      </c>
      <c r="AO456" t="s">
        <v>526</v>
      </c>
      <c r="BA456" t="s">
        <v>7567</v>
      </c>
      <c r="BB456" t="s">
        <v>7568</v>
      </c>
      <c r="BC456" t="s">
        <v>3367</v>
      </c>
      <c r="BE456" t="s">
        <v>69</v>
      </c>
      <c r="BH456" t="s">
        <v>7569</v>
      </c>
    </row>
    <row r="457" spans="1:61" x14ac:dyDescent="0.2">
      <c r="A457" s="20" t="s">
        <v>3647</v>
      </c>
      <c r="B457" s="20" t="e">
        <f>VLOOKUP(Table1[[#This Row],[Full Name]],payroll_active[],1,0)</f>
        <v>#N/A</v>
      </c>
      <c r="C457" s="20" t="str">
        <f>VLOOKUP(Table1[[#This Row],[Full Name]],Table36[],1,0)</f>
        <v>Iris D Cruz</v>
      </c>
      <c r="D457" s="21">
        <v>42789.5309375</v>
      </c>
      <c r="E457" s="20" t="s">
        <v>59</v>
      </c>
      <c r="F457" s="20" t="s">
        <v>3646</v>
      </c>
      <c r="G457" s="20"/>
      <c r="H457" s="20"/>
      <c r="I457" s="20"/>
      <c r="J457" s="20"/>
      <c r="K457" s="20"/>
      <c r="L457" s="20"/>
      <c r="M457" s="20"/>
      <c r="N457" s="20"/>
      <c r="O457" s="20" t="s">
        <v>1043</v>
      </c>
      <c r="P457" s="20"/>
      <c r="Q457" s="20"/>
      <c r="R457" s="20"/>
      <c r="S457" s="20"/>
      <c r="T457" s="20"/>
      <c r="U457" s="20"/>
      <c r="V457" s="20"/>
      <c r="W457" s="20"/>
      <c r="X457" s="20"/>
      <c r="Y457" s="20"/>
      <c r="Z457" s="20"/>
      <c r="AA457" s="20"/>
      <c r="AB457" s="20"/>
      <c r="AC457" s="20"/>
      <c r="AD457" s="20"/>
      <c r="AE457" s="20"/>
      <c r="AF457" s="20"/>
      <c r="AG457" s="20"/>
      <c r="AH457" s="20"/>
      <c r="AI457" s="20"/>
      <c r="AJ457" s="20" t="s">
        <v>62</v>
      </c>
      <c r="AK457" s="20" t="s">
        <v>63</v>
      </c>
      <c r="AL457" s="20"/>
      <c r="AM457" s="20"/>
      <c r="AN457" s="20" t="s">
        <v>64</v>
      </c>
      <c r="AO457" s="20"/>
      <c r="AP457" s="20"/>
      <c r="AQ457" s="20"/>
      <c r="AR457" s="20"/>
      <c r="AS457" s="20"/>
      <c r="AT457" s="20"/>
      <c r="AU457" s="20"/>
      <c r="AV457" s="20"/>
      <c r="AW457" s="20"/>
      <c r="AX457" s="20"/>
      <c r="AY457" s="20"/>
      <c r="AZ457" s="20"/>
      <c r="BA457" s="20" t="s">
        <v>3648</v>
      </c>
      <c r="BB457" s="20" t="s">
        <v>3649</v>
      </c>
      <c r="BC457" s="20" t="s">
        <v>350</v>
      </c>
      <c r="BD457" s="20"/>
      <c r="BE457" s="20" t="s">
        <v>69</v>
      </c>
      <c r="BF457" s="20"/>
      <c r="BG457" s="20"/>
      <c r="BH457" s="20" t="s">
        <v>3650</v>
      </c>
      <c r="BI457" s="20"/>
    </row>
    <row r="458" spans="1:61" x14ac:dyDescent="0.2">
      <c r="A458" t="s">
        <v>3034</v>
      </c>
      <c r="B458" t="str">
        <f>VLOOKUP(Table1[[#This Row],[Full Name]],payroll_active[],1,0)</f>
        <v>Isaac Addoh</v>
      </c>
      <c r="C458" t="str">
        <f>VLOOKUP(Table1[[#This Row],[Full Name]],Table36[],1,0)</f>
        <v>Isaac Addoh</v>
      </c>
      <c r="D458" s="1">
        <v>42789.531759259262</v>
      </c>
      <c r="E458" t="s">
        <v>59</v>
      </c>
      <c r="F458" t="s">
        <v>3033</v>
      </c>
      <c r="N458" t="s">
        <v>894</v>
      </c>
      <c r="O458" t="s">
        <v>895</v>
      </c>
      <c r="P458" t="s">
        <v>526</v>
      </c>
      <c r="AJ458" t="s">
        <v>62</v>
      </c>
      <c r="AK458" t="s">
        <v>63</v>
      </c>
      <c r="AN458" t="s">
        <v>408</v>
      </c>
      <c r="AO458" t="s">
        <v>526</v>
      </c>
      <c r="BA458" t="s">
        <v>3035</v>
      </c>
      <c r="BB458" t="s">
        <v>3036</v>
      </c>
      <c r="BC458" t="s">
        <v>434</v>
      </c>
      <c r="BE458" t="s">
        <v>69</v>
      </c>
      <c r="BH458" t="s">
        <v>3037</v>
      </c>
    </row>
    <row r="459" spans="1:61" x14ac:dyDescent="0.2">
      <c r="A459" t="s">
        <v>4433</v>
      </c>
      <c r="B459" t="str">
        <f>VLOOKUP(Table1[[#This Row],[Full Name]],payroll_active[],1,0)</f>
        <v>Iwona J Pietkiewicz</v>
      </c>
      <c r="C459" t="str">
        <f>VLOOKUP(Table1[[#This Row],[Full Name]],Table36[],1,0)</f>
        <v>Iwona J Pietkiewicz</v>
      </c>
      <c r="D459" s="1">
        <v>42618.942696759259</v>
      </c>
      <c r="E459" t="s">
        <v>1195</v>
      </c>
      <c r="F459" t="s">
        <v>4432</v>
      </c>
      <c r="O459" t="s">
        <v>1502</v>
      </c>
      <c r="AJ459" t="s">
        <v>62</v>
      </c>
      <c r="AK459" t="s">
        <v>63</v>
      </c>
      <c r="AN459" t="s">
        <v>64</v>
      </c>
      <c r="BA459" t="s">
        <v>4434</v>
      </c>
      <c r="BB459" t="s">
        <v>4435</v>
      </c>
      <c r="BC459" t="s">
        <v>1506</v>
      </c>
      <c r="BE459" t="s">
        <v>69</v>
      </c>
      <c r="BH459" t="s">
        <v>4436</v>
      </c>
    </row>
    <row r="460" spans="1:61" x14ac:dyDescent="0.2">
      <c r="A460" t="s">
        <v>4004</v>
      </c>
      <c r="B460" t="str">
        <f>VLOOKUP(Table1[[#This Row],[Full Name]],payroll_active[],1,0)</f>
        <v>J Thomas Piacente</v>
      </c>
      <c r="C460" t="str">
        <f>VLOOKUP(Table1[[#This Row],[Full Name]],Table36[],1,0)</f>
        <v>J Thomas Piacente</v>
      </c>
      <c r="D460" s="1">
        <v>42618.943229166667</v>
      </c>
      <c r="E460" t="s">
        <v>1195</v>
      </c>
      <c r="F460" t="s">
        <v>4003</v>
      </c>
      <c r="O460" t="s">
        <v>3988</v>
      </c>
      <c r="AJ460" t="s">
        <v>62</v>
      </c>
      <c r="AK460" t="s">
        <v>63</v>
      </c>
      <c r="AN460" t="s">
        <v>64</v>
      </c>
      <c r="BA460" t="s">
        <v>4005</v>
      </c>
      <c r="BB460" t="s">
        <v>4006</v>
      </c>
      <c r="BC460" t="s">
        <v>4007</v>
      </c>
      <c r="BE460" t="s">
        <v>69</v>
      </c>
      <c r="BH460" t="s">
        <v>4008</v>
      </c>
    </row>
    <row r="461" spans="1:61" x14ac:dyDescent="0.2">
      <c r="A461" t="s">
        <v>4979</v>
      </c>
      <c r="B461" t="str">
        <f>VLOOKUP(Table1[[#This Row],[Full Name]],payroll_active[],1,0)</f>
        <v>J Thomas Wickham Jr</v>
      </c>
      <c r="C461" t="str">
        <f>VLOOKUP(Table1[[#This Row],[Full Name]],Table36[],1,0)</f>
        <v>J Thomas Wickham Jr</v>
      </c>
      <c r="D461" s="1">
        <v>42618.942118055558</v>
      </c>
      <c r="E461" t="s">
        <v>1195</v>
      </c>
      <c r="F461" t="s">
        <v>4978</v>
      </c>
      <c r="O461" t="s">
        <v>1401</v>
      </c>
      <c r="AJ461" t="s">
        <v>62</v>
      </c>
      <c r="AK461" t="s">
        <v>63</v>
      </c>
      <c r="AN461" t="s">
        <v>64</v>
      </c>
      <c r="BA461" t="s">
        <v>4005</v>
      </c>
      <c r="BB461" t="s">
        <v>4980</v>
      </c>
      <c r="BC461" t="s">
        <v>4981</v>
      </c>
      <c r="BE461" t="s">
        <v>69</v>
      </c>
      <c r="BH461" t="s">
        <v>4982</v>
      </c>
    </row>
    <row r="462" spans="1:61" x14ac:dyDescent="0.2">
      <c r="A462" t="s">
        <v>556</v>
      </c>
      <c r="B462" t="str">
        <f>VLOOKUP(Table1[[#This Row],[Full Name]],payroll_active[],1,0)</f>
        <v>Jachele M Walker</v>
      </c>
      <c r="C462" t="str">
        <f>VLOOKUP(Table1[[#This Row],[Full Name]],Table36[],1,0)</f>
        <v>Jachele M Walker</v>
      </c>
      <c r="D462" s="1">
        <v>43495.488449074073</v>
      </c>
      <c r="E462" t="s">
        <v>59</v>
      </c>
      <c r="F462" t="s">
        <v>553</v>
      </c>
      <c r="N462" t="s">
        <v>554</v>
      </c>
      <c r="O462" t="s">
        <v>555</v>
      </c>
      <c r="P462" t="s">
        <v>526</v>
      </c>
      <c r="AJ462" t="s">
        <v>62</v>
      </c>
      <c r="AK462" t="s">
        <v>63</v>
      </c>
      <c r="AN462" t="s">
        <v>408</v>
      </c>
      <c r="BA462" t="s">
        <v>557</v>
      </c>
      <c r="BB462" t="s">
        <v>558</v>
      </c>
      <c r="BC462" t="s">
        <v>434</v>
      </c>
      <c r="BE462" t="s">
        <v>69</v>
      </c>
      <c r="BH462" t="s">
        <v>559</v>
      </c>
    </row>
    <row r="463" spans="1:61" x14ac:dyDescent="0.2">
      <c r="A463" t="s">
        <v>6897</v>
      </c>
      <c r="B463" t="str">
        <f>VLOOKUP(Table1[[#This Row],[Full Name]],payroll_active[],1,0)</f>
        <v>Jacklyn M Kenny</v>
      </c>
      <c r="C463" t="str">
        <f>VLOOKUP(Table1[[#This Row],[Full Name]],Table36[],1,0)</f>
        <v>Jacklyn M Kenny</v>
      </c>
      <c r="D463" s="1">
        <v>42618.940138888887</v>
      </c>
      <c r="E463" t="s">
        <v>1195</v>
      </c>
      <c r="F463" t="s">
        <v>6896</v>
      </c>
      <c r="O463" t="s">
        <v>3497</v>
      </c>
      <c r="AJ463" t="s">
        <v>62</v>
      </c>
      <c r="AK463" t="s">
        <v>63</v>
      </c>
      <c r="AN463" t="s">
        <v>64</v>
      </c>
      <c r="BA463" t="s">
        <v>6898</v>
      </c>
      <c r="BB463" t="s">
        <v>1029</v>
      </c>
      <c r="BC463" t="s">
        <v>6899</v>
      </c>
      <c r="BE463" t="s">
        <v>69</v>
      </c>
      <c r="BH463" t="s">
        <v>6900</v>
      </c>
    </row>
    <row r="464" spans="1:61" x14ac:dyDescent="0.2">
      <c r="A464" t="s">
        <v>4247</v>
      </c>
      <c r="B464" t="str">
        <f>VLOOKUP(Table1[[#This Row],[Full Name]],payroll_active[],1,0)</f>
        <v>Jacob R Wilkinson</v>
      </c>
      <c r="C464" t="str">
        <f>VLOOKUP(Table1[[#This Row],[Full Name]],Table36[],1,0)</f>
        <v>Jacob R Wilkinson</v>
      </c>
      <c r="D464" s="1">
        <v>42618.942939814813</v>
      </c>
      <c r="E464" t="s">
        <v>1195</v>
      </c>
      <c r="F464" t="s">
        <v>4246</v>
      </c>
      <c r="N464" t="s">
        <v>2913</v>
      </c>
      <c r="O464" t="s">
        <v>2914</v>
      </c>
      <c r="P464" t="s">
        <v>407</v>
      </c>
      <c r="AJ464" t="s">
        <v>62</v>
      </c>
      <c r="AK464" t="s">
        <v>63</v>
      </c>
      <c r="AN464" t="s">
        <v>408</v>
      </c>
      <c r="AO464" t="s">
        <v>407</v>
      </c>
      <c r="BA464" t="s">
        <v>4248</v>
      </c>
      <c r="BB464" t="s">
        <v>4249</v>
      </c>
      <c r="BC464" t="s">
        <v>375</v>
      </c>
      <c r="BE464" t="s">
        <v>69</v>
      </c>
      <c r="BH464" t="s">
        <v>4250</v>
      </c>
    </row>
    <row r="465" spans="1:61" x14ac:dyDescent="0.2">
      <c r="A465" t="s">
        <v>7632</v>
      </c>
      <c r="B465" t="str">
        <f>VLOOKUP(Table1[[#This Row],[Full Name]],payroll_active[],1,0)</f>
        <v>Jacqueline A Vita</v>
      </c>
      <c r="C465" t="str">
        <f>VLOOKUP(Table1[[#This Row],[Full Name]],Table36[],1,0)</f>
        <v>Jacqueline A Vita</v>
      </c>
      <c r="D465" s="1">
        <v>42618.939293981479</v>
      </c>
      <c r="E465" t="s">
        <v>1195</v>
      </c>
      <c r="F465" t="s">
        <v>7631</v>
      </c>
      <c r="N465" t="s">
        <v>2543</v>
      </c>
      <c r="O465" t="s">
        <v>3207</v>
      </c>
      <c r="P465" t="s">
        <v>526</v>
      </c>
      <c r="AJ465" t="s">
        <v>62</v>
      </c>
      <c r="AK465" t="s">
        <v>63</v>
      </c>
      <c r="AN465" t="s">
        <v>408</v>
      </c>
      <c r="AO465" t="s">
        <v>526</v>
      </c>
      <c r="BA465" t="s">
        <v>7633</v>
      </c>
      <c r="BB465" t="s">
        <v>7634</v>
      </c>
      <c r="BC465" t="s">
        <v>4819</v>
      </c>
      <c r="BE465" t="s">
        <v>69</v>
      </c>
      <c r="BH465" t="s">
        <v>7635</v>
      </c>
    </row>
    <row r="466" spans="1:61" x14ac:dyDescent="0.2">
      <c r="A466" t="s">
        <v>7764</v>
      </c>
      <c r="B466" t="str">
        <f>VLOOKUP(Table1[[#This Row],[Full Name]],payroll_active[],1,0)</f>
        <v>Jacqueline Annabi</v>
      </c>
      <c r="C466" t="str">
        <f>VLOOKUP(Table1[[#This Row],[Full Name]],Table36[],1,0)</f>
        <v>Jacqueline Annabi</v>
      </c>
      <c r="D466" s="1">
        <v>42618.93917824074</v>
      </c>
      <c r="E466" t="s">
        <v>1195</v>
      </c>
      <c r="F466" t="s">
        <v>7763</v>
      </c>
      <c r="N466" t="s">
        <v>546</v>
      </c>
      <c r="O466" t="s">
        <v>547</v>
      </c>
      <c r="P466" t="s">
        <v>526</v>
      </c>
      <c r="AJ466" t="s">
        <v>62</v>
      </c>
      <c r="AK466" t="s">
        <v>63</v>
      </c>
      <c r="AN466" t="s">
        <v>408</v>
      </c>
      <c r="AO466" t="s">
        <v>526</v>
      </c>
      <c r="BA466" t="s">
        <v>7765</v>
      </c>
      <c r="BB466" t="s">
        <v>7766</v>
      </c>
      <c r="BC466" t="s">
        <v>4504</v>
      </c>
      <c r="BE466" t="s">
        <v>69</v>
      </c>
      <c r="BH466" t="s">
        <v>7767</v>
      </c>
    </row>
    <row r="467" spans="1:61" x14ac:dyDescent="0.2">
      <c r="A467" t="s">
        <v>7014</v>
      </c>
      <c r="B467" t="str">
        <f>VLOOKUP(Table1[[#This Row],[Full Name]],payroll_active[],1,0)</f>
        <v>Jacqueline M Fiore</v>
      </c>
      <c r="C467" t="str">
        <f>VLOOKUP(Table1[[#This Row],[Full Name]],Table36[],1,0)</f>
        <v>Jacqueline M Fiore</v>
      </c>
      <c r="D467" s="1">
        <v>42618.940057870372</v>
      </c>
      <c r="E467" t="s">
        <v>1195</v>
      </c>
      <c r="F467" t="s">
        <v>7013</v>
      </c>
      <c r="O467" t="s">
        <v>1479</v>
      </c>
      <c r="P467" t="s">
        <v>407</v>
      </c>
      <c r="AJ467" t="s">
        <v>62</v>
      </c>
      <c r="AK467" t="s">
        <v>63</v>
      </c>
      <c r="AN467" t="s">
        <v>64</v>
      </c>
      <c r="BA467" t="s">
        <v>7015</v>
      </c>
      <c r="BB467" t="s">
        <v>7016</v>
      </c>
      <c r="BC467" t="s">
        <v>6364</v>
      </c>
      <c r="BE467" t="s">
        <v>69</v>
      </c>
      <c r="BH467" t="s">
        <v>7017</v>
      </c>
    </row>
    <row r="468" spans="1:61" x14ac:dyDescent="0.2">
      <c r="A468" t="s">
        <v>7141</v>
      </c>
      <c r="B468" t="str">
        <f>VLOOKUP(Table1[[#This Row],[Full Name]],payroll_active[],1,0)</f>
        <v>Jacqueline M Jenkins-cox</v>
      </c>
      <c r="C468" t="str">
        <f>VLOOKUP(Table1[[#This Row],[Full Name]],Table36[],1,0)</f>
        <v>Jacqueline M Jenkins-cox</v>
      </c>
      <c r="D468" s="1">
        <v>42618.939953703702</v>
      </c>
      <c r="E468" t="s">
        <v>1195</v>
      </c>
      <c r="F468" t="s">
        <v>7140</v>
      </c>
      <c r="N468" t="s">
        <v>894</v>
      </c>
      <c r="O468" t="s">
        <v>895</v>
      </c>
      <c r="P468" t="s">
        <v>407</v>
      </c>
      <c r="AJ468" t="s">
        <v>62</v>
      </c>
      <c r="AK468" t="s">
        <v>63</v>
      </c>
      <c r="AN468" t="s">
        <v>408</v>
      </c>
      <c r="AO468" t="s">
        <v>407</v>
      </c>
      <c r="BA468" t="s">
        <v>7015</v>
      </c>
      <c r="BB468" t="s">
        <v>7142</v>
      </c>
      <c r="BC468" t="s">
        <v>916</v>
      </c>
      <c r="BE468" t="s">
        <v>69</v>
      </c>
      <c r="BH468" t="s">
        <v>7143</v>
      </c>
    </row>
    <row r="469" spans="1:61" x14ac:dyDescent="0.2">
      <c r="A469" s="20" t="s">
        <v>4863</v>
      </c>
      <c r="B469" s="20" t="e">
        <f>VLOOKUP(Table1[[#This Row],[Full Name]],payroll_active[],1,0)</f>
        <v>#N/A</v>
      </c>
      <c r="C469" s="20" t="str">
        <f>VLOOKUP(Table1[[#This Row],[Full Name]],Table36[],1,0)</f>
        <v>Jacqueline Y Donaldson</v>
      </c>
      <c r="D469" s="21">
        <v>42618.942256944443</v>
      </c>
      <c r="E469" s="20" t="s">
        <v>1195</v>
      </c>
      <c r="F469" s="20" t="s">
        <v>4861</v>
      </c>
      <c r="G469" s="20"/>
      <c r="H469" s="20"/>
      <c r="I469" s="20"/>
      <c r="J469" s="20"/>
      <c r="K469" s="20"/>
      <c r="L469" s="20"/>
      <c r="M469" s="20"/>
      <c r="N469" s="20"/>
      <c r="O469" s="20" t="s">
        <v>1054</v>
      </c>
      <c r="P469" s="20"/>
      <c r="Q469" s="20"/>
      <c r="R469" s="20"/>
      <c r="S469" s="20"/>
      <c r="T469" s="20"/>
      <c r="U469" s="20"/>
      <c r="V469" s="20" t="s">
        <v>4862</v>
      </c>
      <c r="W469" s="20"/>
      <c r="X469" s="20"/>
      <c r="Y469" s="20"/>
      <c r="Z469" s="20"/>
      <c r="AA469" s="20"/>
      <c r="AB469" s="20"/>
      <c r="AC469" s="20"/>
      <c r="AD469" s="20"/>
      <c r="AE469" s="20"/>
      <c r="AF469" s="20"/>
      <c r="AG469" s="20"/>
      <c r="AH469" s="20"/>
      <c r="AI469" s="20"/>
      <c r="AJ469" s="20" t="s">
        <v>62</v>
      </c>
      <c r="AK469" s="20" t="s">
        <v>63</v>
      </c>
      <c r="AL469" s="20"/>
      <c r="AM469" s="20"/>
      <c r="AN469" s="20" t="s">
        <v>64</v>
      </c>
      <c r="AO469" s="20"/>
      <c r="AP469" s="20"/>
      <c r="AQ469" s="20"/>
      <c r="AR469" s="20"/>
      <c r="AS469" s="20"/>
      <c r="AT469" s="20"/>
      <c r="AU469" s="20"/>
      <c r="AV469" s="20"/>
      <c r="AW469" s="20"/>
      <c r="AX469" s="20"/>
      <c r="AY469" s="20"/>
      <c r="AZ469" s="20"/>
      <c r="BA469" s="20" t="s">
        <v>4864</v>
      </c>
      <c r="BB469" s="20" t="s">
        <v>4865</v>
      </c>
      <c r="BC469" s="20" t="s">
        <v>1130</v>
      </c>
      <c r="BD469" s="20"/>
      <c r="BE469" s="20" t="s">
        <v>69</v>
      </c>
      <c r="BF469" s="20"/>
      <c r="BG469" s="20"/>
      <c r="BH469" s="20" t="s">
        <v>4866</v>
      </c>
      <c r="BI469" s="20"/>
    </row>
    <row r="470" spans="1:61" x14ac:dyDescent="0.2">
      <c r="A470" t="s">
        <v>4807</v>
      </c>
      <c r="B470" t="str">
        <f>VLOOKUP(Table1[[#This Row],[Full Name]],payroll_active[],1,0)</f>
        <v>Jaime Ortiz</v>
      </c>
      <c r="C470" t="str">
        <f>VLOOKUP(Table1[[#This Row],[Full Name]],Table36[],1,0)</f>
        <v>Jaime Ortiz</v>
      </c>
      <c r="D470" s="1">
        <v>42618.942280092589</v>
      </c>
      <c r="E470" t="s">
        <v>1195</v>
      </c>
      <c r="F470" t="s">
        <v>4806</v>
      </c>
      <c r="N470" t="s">
        <v>1987</v>
      </c>
      <c r="O470" t="s">
        <v>1988</v>
      </c>
      <c r="P470" t="s">
        <v>526</v>
      </c>
      <c r="AJ470" t="s">
        <v>62</v>
      </c>
      <c r="AK470" t="s">
        <v>63</v>
      </c>
      <c r="AN470" t="s">
        <v>408</v>
      </c>
      <c r="AO470" t="s">
        <v>526</v>
      </c>
      <c r="BA470" t="s">
        <v>4808</v>
      </c>
      <c r="BB470" t="s">
        <v>3430</v>
      </c>
      <c r="BC470" t="s">
        <v>434</v>
      </c>
      <c r="BE470" t="s">
        <v>69</v>
      </c>
      <c r="BH470" t="s">
        <v>4809</v>
      </c>
    </row>
    <row r="471" spans="1:61" x14ac:dyDescent="0.2">
      <c r="A471" t="s">
        <v>91</v>
      </c>
      <c r="B471" t="str">
        <f>VLOOKUP(Table1[[#This Row],[Full Name]],payroll_active[],1,0)</f>
        <v>Jake L Dominick</v>
      </c>
      <c r="C471" t="str">
        <f>VLOOKUP(Table1[[#This Row],[Full Name]],Table36[],1,0)</f>
        <v>Jake L Dominick</v>
      </c>
      <c r="D471" s="1">
        <v>43495.488518518519</v>
      </c>
      <c r="E471" t="s">
        <v>59</v>
      </c>
      <c r="F471" t="s">
        <v>90</v>
      </c>
      <c r="O471" t="s">
        <v>84</v>
      </c>
      <c r="AJ471" t="s">
        <v>62</v>
      </c>
      <c r="AK471" t="s">
        <v>63</v>
      </c>
      <c r="AN471" t="s">
        <v>64</v>
      </c>
      <c r="BA471" t="s">
        <v>92</v>
      </c>
      <c r="BB471" t="s">
        <v>93</v>
      </c>
      <c r="BC471" t="s">
        <v>88</v>
      </c>
      <c r="BE471" t="s">
        <v>69</v>
      </c>
      <c r="BH471" t="s">
        <v>94</v>
      </c>
    </row>
    <row r="472" spans="1:61" x14ac:dyDescent="0.2">
      <c r="A472" t="s">
        <v>7947</v>
      </c>
      <c r="B472" t="str">
        <f>VLOOKUP(Table1[[#This Row],[Full Name]],payroll_active[],1,0)</f>
        <v>Jake R Chard</v>
      </c>
      <c r="C472" t="str">
        <f>VLOOKUP(Table1[[#This Row],[Full Name]],Table36[],1,0)</f>
        <v>Jake R Chard</v>
      </c>
      <c r="D472" s="1">
        <v>42618.939074074071</v>
      </c>
      <c r="E472" t="s">
        <v>1195</v>
      </c>
      <c r="F472" t="s">
        <v>7946</v>
      </c>
      <c r="N472" t="s">
        <v>602</v>
      </c>
      <c r="O472" t="s">
        <v>603</v>
      </c>
      <c r="P472" t="s">
        <v>526</v>
      </c>
      <c r="AJ472" t="s">
        <v>62</v>
      </c>
      <c r="AK472" t="s">
        <v>63</v>
      </c>
      <c r="AN472" t="s">
        <v>408</v>
      </c>
      <c r="AO472" t="s">
        <v>526</v>
      </c>
      <c r="BA472" t="s">
        <v>7948</v>
      </c>
      <c r="BB472" t="s">
        <v>7949</v>
      </c>
      <c r="BC472" t="s">
        <v>7950</v>
      </c>
      <c r="BE472" t="s">
        <v>69</v>
      </c>
      <c r="BH472" t="s">
        <v>7951</v>
      </c>
    </row>
    <row r="473" spans="1:61" x14ac:dyDescent="0.2">
      <c r="A473" t="s">
        <v>8293</v>
      </c>
      <c r="B473" t="str">
        <f>VLOOKUP(Table1[[#This Row],[Full Name]],payroll_active[],1,0)</f>
        <v>James A Byrnes</v>
      </c>
      <c r="C473" t="str">
        <f>VLOOKUP(Table1[[#This Row],[Full Name]],Table36[],1,0)</f>
        <v>James A Byrnes</v>
      </c>
      <c r="D473" s="1">
        <v>42618.938935185193</v>
      </c>
      <c r="E473" t="s">
        <v>1195</v>
      </c>
      <c r="F473" t="s">
        <v>8292</v>
      </c>
      <c r="O473" t="s">
        <v>84</v>
      </c>
      <c r="AJ473" t="s">
        <v>62</v>
      </c>
      <c r="AK473" t="s">
        <v>63</v>
      </c>
      <c r="AN473" t="s">
        <v>64</v>
      </c>
      <c r="BA473" t="s">
        <v>3545</v>
      </c>
      <c r="BB473" t="s">
        <v>8294</v>
      </c>
      <c r="BC473" t="s">
        <v>8295</v>
      </c>
      <c r="BE473" t="s">
        <v>69</v>
      </c>
      <c r="BH473" t="s">
        <v>8296</v>
      </c>
    </row>
    <row r="474" spans="1:61" x14ac:dyDescent="0.2">
      <c r="A474" t="s">
        <v>4361</v>
      </c>
      <c r="B474" t="str">
        <f>VLOOKUP(Table1[[#This Row],[Full Name]],payroll_active[],1,0)</f>
        <v>James A Culbertson</v>
      </c>
      <c r="C474" t="str">
        <f>VLOOKUP(Table1[[#This Row],[Full Name]],Table36[],1,0)</f>
        <v>James A Culbertson</v>
      </c>
      <c r="D474" s="1">
        <v>42618.942777777767</v>
      </c>
      <c r="E474" t="s">
        <v>1195</v>
      </c>
      <c r="F474" t="s">
        <v>4360</v>
      </c>
      <c r="N474" t="s">
        <v>2093</v>
      </c>
      <c r="O474" t="s">
        <v>2094</v>
      </c>
      <c r="P474" t="s">
        <v>526</v>
      </c>
      <c r="AJ474" t="s">
        <v>62</v>
      </c>
      <c r="AK474" t="s">
        <v>63</v>
      </c>
      <c r="AN474" t="s">
        <v>408</v>
      </c>
      <c r="AO474" t="s">
        <v>526</v>
      </c>
      <c r="BA474" t="s">
        <v>3545</v>
      </c>
      <c r="BB474" t="s">
        <v>4362</v>
      </c>
      <c r="BC474" t="s">
        <v>434</v>
      </c>
      <c r="BE474" t="s">
        <v>69</v>
      </c>
      <c r="BH474" t="s">
        <v>4363</v>
      </c>
    </row>
    <row r="475" spans="1:61" x14ac:dyDescent="0.2">
      <c r="A475" t="s">
        <v>4416</v>
      </c>
      <c r="B475" t="str">
        <f>VLOOKUP(Table1[[#This Row],[Full Name]],payroll_active[],1,0)</f>
        <v>James A Durkish</v>
      </c>
      <c r="C475" t="str">
        <f>VLOOKUP(Table1[[#This Row],[Full Name]],Table36[],1,0)</f>
        <v>James A Durkish</v>
      </c>
      <c r="D475" s="1">
        <v>42618.942708333343</v>
      </c>
      <c r="E475" t="s">
        <v>1195</v>
      </c>
      <c r="F475" t="s">
        <v>4415</v>
      </c>
      <c r="N475" t="s">
        <v>740</v>
      </c>
      <c r="O475" t="s">
        <v>741</v>
      </c>
      <c r="P475" t="s">
        <v>526</v>
      </c>
      <c r="AJ475" t="s">
        <v>62</v>
      </c>
      <c r="AK475" t="s">
        <v>63</v>
      </c>
      <c r="AN475" t="s">
        <v>408</v>
      </c>
      <c r="AO475" t="s">
        <v>526</v>
      </c>
      <c r="BA475" t="s">
        <v>3545</v>
      </c>
      <c r="BB475" t="s">
        <v>4417</v>
      </c>
      <c r="BC475" t="s">
        <v>751</v>
      </c>
      <c r="BE475" t="s">
        <v>69</v>
      </c>
      <c r="BH475" t="s">
        <v>4418</v>
      </c>
    </row>
    <row r="476" spans="1:61" x14ac:dyDescent="0.2">
      <c r="A476" t="s">
        <v>6059</v>
      </c>
      <c r="B476" t="str">
        <f>VLOOKUP(Table1[[#This Row],[Full Name]],payroll_active[],1,0)</f>
        <v>James A Giliberto</v>
      </c>
      <c r="C476" t="str">
        <f>VLOOKUP(Table1[[#This Row],[Full Name]],Table36[],1,0)</f>
        <v>James A Giliberto</v>
      </c>
      <c r="D476" s="1">
        <v>42618.941041666672</v>
      </c>
      <c r="E476" t="s">
        <v>1195</v>
      </c>
      <c r="F476" t="s">
        <v>6058</v>
      </c>
      <c r="O476" t="s">
        <v>5948</v>
      </c>
      <c r="AJ476" t="s">
        <v>62</v>
      </c>
      <c r="AK476" t="s">
        <v>63</v>
      </c>
      <c r="AN476" t="s">
        <v>64</v>
      </c>
      <c r="BA476" t="s">
        <v>3545</v>
      </c>
      <c r="BB476" t="s">
        <v>6060</v>
      </c>
      <c r="BC476" t="s">
        <v>5977</v>
      </c>
      <c r="BE476" t="s">
        <v>69</v>
      </c>
      <c r="BH476" t="s">
        <v>6061</v>
      </c>
    </row>
    <row r="477" spans="1:61" x14ac:dyDescent="0.2">
      <c r="A477" t="s">
        <v>3544</v>
      </c>
      <c r="B477" t="str">
        <f>VLOOKUP(Table1[[#This Row],[Full Name]],payroll_active[],1,0)</f>
        <v>James A Kirkwood</v>
      </c>
      <c r="C477" t="str">
        <f>VLOOKUP(Table1[[#This Row],[Full Name]],Table36[],1,0)</f>
        <v>James A Kirkwood</v>
      </c>
      <c r="D477" s="1">
        <v>42789.530972222223</v>
      </c>
      <c r="E477" t="s">
        <v>59</v>
      </c>
      <c r="F477" t="s">
        <v>3542</v>
      </c>
      <c r="M477" t="s">
        <v>3543</v>
      </c>
      <c r="N477" t="s">
        <v>945</v>
      </c>
      <c r="O477" t="s">
        <v>946</v>
      </c>
      <c r="P477" t="s">
        <v>407</v>
      </c>
      <c r="AJ477" t="s">
        <v>62</v>
      </c>
      <c r="AK477" t="s">
        <v>63</v>
      </c>
      <c r="AN477" t="s">
        <v>408</v>
      </c>
      <c r="BA477" t="s">
        <v>3545</v>
      </c>
      <c r="BB477" t="s">
        <v>3546</v>
      </c>
      <c r="BC477" t="s">
        <v>375</v>
      </c>
      <c r="BE477" t="s">
        <v>69</v>
      </c>
      <c r="BH477" t="s">
        <v>3547</v>
      </c>
    </row>
    <row r="478" spans="1:61" x14ac:dyDescent="0.2">
      <c r="A478" t="s">
        <v>6113</v>
      </c>
      <c r="B478" t="str">
        <f>VLOOKUP(Table1[[#This Row],[Full Name]],payroll_active[],1,0)</f>
        <v>James Bell</v>
      </c>
      <c r="C478" t="str">
        <f>VLOOKUP(Table1[[#This Row],[Full Name]],Table36[],1,0)</f>
        <v>James Bell</v>
      </c>
      <c r="D478" s="1">
        <v>42618.941006944442</v>
      </c>
      <c r="E478" t="s">
        <v>1195</v>
      </c>
      <c r="F478" t="s">
        <v>6112</v>
      </c>
      <c r="O478" t="s">
        <v>96</v>
      </c>
      <c r="AJ478" t="s">
        <v>62</v>
      </c>
      <c r="AK478" t="s">
        <v>63</v>
      </c>
      <c r="AN478" t="s">
        <v>64</v>
      </c>
      <c r="BA478" t="s">
        <v>227</v>
      </c>
      <c r="BB478" t="s">
        <v>5381</v>
      </c>
      <c r="BC478" t="s">
        <v>6114</v>
      </c>
      <c r="BE478" t="s">
        <v>69</v>
      </c>
      <c r="BH478" t="s">
        <v>6115</v>
      </c>
    </row>
    <row r="479" spans="1:61" x14ac:dyDescent="0.2">
      <c r="A479" t="s">
        <v>4171</v>
      </c>
      <c r="B479" t="str">
        <f>VLOOKUP(Table1[[#This Row],[Full Name]],payroll_active[],1,0)</f>
        <v>James C Creed</v>
      </c>
      <c r="C479" t="str">
        <f>VLOOKUP(Table1[[#This Row],[Full Name]],Table36[],1,0)</f>
        <v>James C Creed</v>
      </c>
      <c r="D479" s="1">
        <v>42618.943043981482</v>
      </c>
      <c r="E479" t="s">
        <v>1195</v>
      </c>
      <c r="F479" t="s">
        <v>4170</v>
      </c>
      <c r="O479" t="s">
        <v>117</v>
      </c>
      <c r="AJ479" t="s">
        <v>62</v>
      </c>
      <c r="AK479" t="s">
        <v>63</v>
      </c>
      <c r="AN479" t="s">
        <v>64</v>
      </c>
      <c r="BA479" t="s">
        <v>4172</v>
      </c>
      <c r="BB479" t="s">
        <v>4173</v>
      </c>
      <c r="BC479" t="s">
        <v>4174</v>
      </c>
      <c r="BE479" t="s">
        <v>69</v>
      </c>
      <c r="BH479" t="s">
        <v>4175</v>
      </c>
    </row>
    <row r="480" spans="1:61" x14ac:dyDescent="0.2">
      <c r="A480" s="20" t="s">
        <v>6255</v>
      </c>
      <c r="B480" s="20" t="e">
        <f>VLOOKUP(Table1[[#This Row],[Full Name]],payroll_active[],1,0)</f>
        <v>#N/A</v>
      </c>
      <c r="C480" s="20" t="str">
        <f>VLOOKUP(Table1[[#This Row],[Full Name]],Table36[],1,0)</f>
        <v>James E Long</v>
      </c>
      <c r="D480" s="21">
        <v>42618.94085648148</v>
      </c>
      <c r="E480" s="20" t="s">
        <v>1195</v>
      </c>
      <c r="F480" s="20" t="s">
        <v>6253</v>
      </c>
      <c r="G480" s="20"/>
      <c r="H480" s="20"/>
      <c r="I480" s="20"/>
      <c r="J480" s="20"/>
      <c r="K480" s="20"/>
      <c r="L480" s="20"/>
      <c r="M480" s="20" t="s">
        <v>6254</v>
      </c>
      <c r="N480" s="20"/>
      <c r="O480" s="20" t="s">
        <v>1133</v>
      </c>
      <c r="P480" s="20"/>
      <c r="Q480" s="20"/>
      <c r="R480" s="20"/>
      <c r="S480" s="20"/>
      <c r="T480" s="20"/>
      <c r="U480" s="20"/>
      <c r="V480" s="20"/>
      <c r="W480" s="20"/>
      <c r="X480" s="20"/>
      <c r="Y480" s="20"/>
      <c r="Z480" s="20"/>
      <c r="AA480" s="20"/>
      <c r="AB480" s="20"/>
      <c r="AC480" s="20"/>
      <c r="AD480" s="20"/>
      <c r="AE480" s="20"/>
      <c r="AF480" s="20"/>
      <c r="AG480" s="20"/>
      <c r="AH480" s="20"/>
      <c r="AI480" s="20"/>
      <c r="AJ480" s="20" t="s">
        <v>62</v>
      </c>
      <c r="AK480" s="20" t="s">
        <v>63</v>
      </c>
      <c r="AL480" s="20"/>
      <c r="AM480" s="20"/>
      <c r="AN480" s="20" t="s">
        <v>64</v>
      </c>
      <c r="AO480" s="20"/>
      <c r="AP480" s="20"/>
      <c r="AQ480" s="20"/>
      <c r="AR480" s="20"/>
      <c r="AS480" s="20"/>
      <c r="AT480" s="20"/>
      <c r="AU480" s="20"/>
      <c r="AV480" s="20"/>
      <c r="AW480" s="20"/>
      <c r="AX480" s="20"/>
      <c r="AY480" s="20"/>
      <c r="AZ480" s="20"/>
      <c r="BA480" s="20" t="s">
        <v>4182</v>
      </c>
      <c r="BB480" s="20" t="s">
        <v>6256</v>
      </c>
      <c r="BC480" s="20" t="s">
        <v>3243</v>
      </c>
      <c r="BD480" s="20"/>
      <c r="BE480" s="20" t="s">
        <v>69</v>
      </c>
      <c r="BF480" s="20"/>
      <c r="BG480" s="20"/>
      <c r="BH480" s="20" t="s">
        <v>6257</v>
      </c>
      <c r="BI480" s="20"/>
    </row>
    <row r="481" spans="1:61" x14ac:dyDescent="0.2">
      <c r="A481" t="s">
        <v>4181</v>
      </c>
      <c r="B481" t="str">
        <f>VLOOKUP(Table1[[#This Row],[Full Name]],payroll_active[],1,0)</f>
        <v>James E Mcelhone</v>
      </c>
      <c r="C481" t="str">
        <f>VLOOKUP(Table1[[#This Row],[Full Name]],Table36[],1,0)</f>
        <v>James E Mcelhone</v>
      </c>
      <c r="D481" s="1">
        <v>42618.943020833343</v>
      </c>
      <c r="E481" t="s">
        <v>1195</v>
      </c>
      <c r="F481" t="s">
        <v>4180</v>
      </c>
      <c r="O481" t="s">
        <v>378</v>
      </c>
      <c r="AJ481" t="s">
        <v>62</v>
      </c>
      <c r="AK481" t="s">
        <v>63</v>
      </c>
      <c r="AN481" t="s">
        <v>64</v>
      </c>
      <c r="BA481" t="s">
        <v>4182</v>
      </c>
      <c r="BB481" t="s">
        <v>4183</v>
      </c>
      <c r="BC481" t="s">
        <v>363</v>
      </c>
      <c r="BE481" t="s">
        <v>69</v>
      </c>
      <c r="BH481" t="s">
        <v>4184</v>
      </c>
    </row>
    <row r="482" spans="1:61" x14ac:dyDescent="0.2">
      <c r="A482" t="s">
        <v>7419</v>
      </c>
      <c r="B482" t="str">
        <f>VLOOKUP(Table1[[#This Row],[Full Name]],payroll_active[],1,0)</f>
        <v>James E Reagen</v>
      </c>
      <c r="C482" t="str">
        <f>VLOOKUP(Table1[[#This Row],[Full Name]],Table36[],1,0)</f>
        <v>James E Reagen</v>
      </c>
      <c r="D482" s="1">
        <v>42618.939745370371</v>
      </c>
      <c r="E482" t="s">
        <v>1195</v>
      </c>
      <c r="F482" t="s">
        <v>7418</v>
      </c>
      <c r="N482" t="s">
        <v>627</v>
      </c>
      <c r="O482" t="s">
        <v>628</v>
      </c>
      <c r="P482" t="s">
        <v>526</v>
      </c>
      <c r="AJ482" t="s">
        <v>62</v>
      </c>
      <c r="AK482" t="s">
        <v>63</v>
      </c>
      <c r="AN482" t="s">
        <v>408</v>
      </c>
      <c r="AO482" t="s">
        <v>526</v>
      </c>
      <c r="BA482" t="s">
        <v>4182</v>
      </c>
      <c r="BB482" t="s">
        <v>7420</v>
      </c>
      <c r="BC482" t="s">
        <v>7421</v>
      </c>
      <c r="BE482" t="s">
        <v>69</v>
      </c>
      <c r="BH482" t="s">
        <v>7422</v>
      </c>
    </row>
    <row r="483" spans="1:61" x14ac:dyDescent="0.2">
      <c r="A483" t="s">
        <v>7211</v>
      </c>
      <c r="B483" t="str">
        <f>VLOOKUP(Table1[[#This Row],[Full Name]],payroll_active[],1,0)</f>
        <v>James F Shahen Jr</v>
      </c>
      <c r="C483" t="str">
        <f>VLOOKUP(Table1[[#This Row],[Full Name]],Table36[],1,0)</f>
        <v>James F Shahen Jr</v>
      </c>
      <c r="D483" s="1">
        <v>42618.93990740741</v>
      </c>
      <c r="E483" t="s">
        <v>1195</v>
      </c>
      <c r="F483" t="s">
        <v>7208</v>
      </c>
      <c r="M483" t="s">
        <v>7209</v>
      </c>
      <c r="O483" t="s">
        <v>3566</v>
      </c>
      <c r="X483" t="s">
        <v>7210</v>
      </c>
      <c r="AJ483" t="s">
        <v>62</v>
      </c>
      <c r="AK483" t="s">
        <v>63</v>
      </c>
      <c r="AN483" t="s">
        <v>64</v>
      </c>
      <c r="BA483" t="s">
        <v>6699</v>
      </c>
      <c r="BB483" t="s">
        <v>7212</v>
      </c>
      <c r="BC483" t="s">
        <v>7213</v>
      </c>
      <c r="BE483" t="s">
        <v>69</v>
      </c>
      <c r="BH483" t="s">
        <v>7214</v>
      </c>
    </row>
    <row r="484" spans="1:61" x14ac:dyDescent="0.2">
      <c r="A484" t="s">
        <v>7127</v>
      </c>
      <c r="B484" t="str">
        <f>VLOOKUP(Table1[[#This Row],[Full Name]],payroll_active[],1,0)</f>
        <v>James F Sottile</v>
      </c>
      <c r="C484" t="str">
        <f>VLOOKUP(Table1[[#This Row],[Full Name]],Table36[],1,0)</f>
        <v>James F Sottile</v>
      </c>
      <c r="D484" s="1">
        <v>42618.939965277779</v>
      </c>
      <c r="E484" t="s">
        <v>1195</v>
      </c>
      <c r="F484" t="s">
        <v>7126</v>
      </c>
      <c r="O484" t="s">
        <v>391</v>
      </c>
      <c r="AJ484" t="s">
        <v>62</v>
      </c>
      <c r="AK484" t="s">
        <v>63</v>
      </c>
      <c r="AN484" t="s">
        <v>64</v>
      </c>
      <c r="BA484" t="s">
        <v>6699</v>
      </c>
      <c r="BB484" t="s">
        <v>7128</v>
      </c>
      <c r="BC484" t="s">
        <v>6813</v>
      </c>
      <c r="BE484" t="s">
        <v>69</v>
      </c>
      <c r="BH484" t="s">
        <v>7129</v>
      </c>
    </row>
    <row r="485" spans="1:61" x14ac:dyDescent="0.2">
      <c r="A485" t="s">
        <v>7571</v>
      </c>
      <c r="B485" t="str">
        <f>VLOOKUP(Table1[[#This Row],[Full Name]],payroll_active[],1,0)</f>
        <v>James G Mcgee</v>
      </c>
      <c r="C485" t="str">
        <f>VLOOKUP(Table1[[#This Row],[Full Name]],Table36[],1,0)</f>
        <v>James G Mcgee</v>
      </c>
      <c r="D485" s="1">
        <v>42618.939351851863</v>
      </c>
      <c r="E485" t="s">
        <v>1195</v>
      </c>
      <c r="F485" t="s">
        <v>7570</v>
      </c>
      <c r="N485" t="s">
        <v>2564</v>
      </c>
      <c r="O485" t="s">
        <v>353</v>
      </c>
      <c r="P485" t="s">
        <v>526</v>
      </c>
      <c r="AJ485" t="s">
        <v>62</v>
      </c>
      <c r="AK485" t="s">
        <v>63</v>
      </c>
      <c r="AN485" t="s">
        <v>64</v>
      </c>
      <c r="AO485" t="s">
        <v>526</v>
      </c>
      <c r="BA485" t="s">
        <v>7572</v>
      </c>
      <c r="BB485" t="s">
        <v>7573</v>
      </c>
      <c r="BC485" t="s">
        <v>464</v>
      </c>
      <c r="BE485" t="s">
        <v>69</v>
      </c>
      <c r="BH485" t="s">
        <v>7574</v>
      </c>
    </row>
    <row r="486" spans="1:61" x14ac:dyDescent="0.2">
      <c r="A486" s="20" t="s">
        <v>6494</v>
      </c>
      <c r="B486" s="20" t="e">
        <f>VLOOKUP(Table1[[#This Row],[Full Name]],payroll_active[],1,0)</f>
        <v>#N/A</v>
      </c>
      <c r="C486" s="20" t="str">
        <f>VLOOKUP(Table1[[#This Row],[Full Name]],Table36[],1,0)</f>
        <v>James J Cerroni Jr</v>
      </c>
      <c r="D486" s="21">
        <v>42618.94054398148</v>
      </c>
      <c r="E486" s="20" t="s">
        <v>1195</v>
      </c>
      <c r="F486" s="20" t="s">
        <v>6493</v>
      </c>
      <c r="G486" s="20"/>
      <c r="H486" s="20"/>
      <c r="I486" s="20"/>
      <c r="J486" s="20"/>
      <c r="K486" s="20"/>
      <c r="L486" s="20"/>
      <c r="M486" s="20"/>
      <c r="N486" s="20"/>
      <c r="O486" s="20" t="s">
        <v>1756</v>
      </c>
      <c r="P486" s="20"/>
      <c r="Q486" s="20"/>
      <c r="R486" s="20"/>
      <c r="S486" s="20"/>
      <c r="T486" s="20"/>
      <c r="U486" s="20"/>
      <c r="V486" s="20"/>
      <c r="W486" s="20"/>
      <c r="X486" s="20"/>
      <c r="Y486" s="20"/>
      <c r="Z486" s="20"/>
      <c r="AA486" s="20"/>
      <c r="AB486" s="20"/>
      <c r="AC486" s="20"/>
      <c r="AD486" s="20"/>
      <c r="AE486" s="20"/>
      <c r="AF486" s="20"/>
      <c r="AG486" s="20"/>
      <c r="AH486" s="20"/>
      <c r="AI486" s="20"/>
      <c r="AJ486" s="20" t="s">
        <v>62</v>
      </c>
      <c r="AK486" s="20" t="s">
        <v>63</v>
      </c>
      <c r="AL486" s="20"/>
      <c r="AM486" s="20"/>
      <c r="AN486" s="20" t="s">
        <v>64</v>
      </c>
      <c r="AO486" s="20"/>
      <c r="AP486" s="20"/>
      <c r="AQ486" s="20"/>
      <c r="AR486" s="20"/>
      <c r="AS486" s="20"/>
      <c r="AT486" s="20"/>
      <c r="AU486" s="20"/>
      <c r="AV486" s="20"/>
      <c r="AW486" s="20"/>
      <c r="AX486" s="20"/>
      <c r="AY486" s="20"/>
      <c r="AZ486" s="20"/>
      <c r="BA486" s="20" t="s">
        <v>6495</v>
      </c>
      <c r="BB486" s="20" t="s">
        <v>6496</v>
      </c>
      <c r="BC486" s="20" t="s">
        <v>1760</v>
      </c>
      <c r="BD486" s="20"/>
      <c r="BE486" s="20" t="s">
        <v>69</v>
      </c>
      <c r="BF486" s="20"/>
      <c r="BG486" s="20"/>
      <c r="BH486" s="20" t="s">
        <v>6497</v>
      </c>
      <c r="BI486" s="20"/>
    </row>
    <row r="487" spans="1:61" x14ac:dyDescent="0.2">
      <c r="A487" t="s">
        <v>7652</v>
      </c>
      <c r="B487" t="str">
        <f>VLOOKUP(Table1[[#This Row],[Full Name]],payroll_active[],1,0)</f>
        <v>James J Meddleton</v>
      </c>
      <c r="C487" t="str">
        <f>VLOOKUP(Table1[[#This Row],[Full Name]],Table36[],1,0)</f>
        <v>James J Meddleton</v>
      </c>
      <c r="D487" s="1">
        <v>42618.939259259263</v>
      </c>
      <c r="E487" t="s">
        <v>1195</v>
      </c>
      <c r="F487" t="s">
        <v>7651</v>
      </c>
      <c r="N487" t="s">
        <v>1606</v>
      </c>
      <c r="O487" t="s">
        <v>1607</v>
      </c>
      <c r="P487" t="s">
        <v>407</v>
      </c>
      <c r="AJ487" t="s">
        <v>62</v>
      </c>
      <c r="AK487" t="s">
        <v>63</v>
      </c>
      <c r="AN487" t="s">
        <v>408</v>
      </c>
      <c r="AO487" t="s">
        <v>407</v>
      </c>
      <c r="BA487" t="s">
        <v>6495</v>
      </c>
      <c r="BB487" t="s">
        <v>7653</v>
      </c>
      <c r="BC487" t="s">
        <v>624</v>
      </c>
      <c r="BE487" t="s">
        <v>69</v>
      </c>
      <c r="BH487" t="s">
        <v>7654</v>
      </c>
    </row>
    <row r="488" spans="1:61" x14ac:dyDescent="0.2">
      <c r="A488" t="s">
        <v>2151</v>
      </c>
      <c r="B488" t="str">
        <f>VLOOKUP(Table1[[#This Row],[Full Name]],payroll_active[],1,0)</f>
        <v>James K Donnelly Jr</v>
      </c>
      <c r="C488" t="str">
        <f>VLOOKUP(Table1[[#This Row],[Full Name]],Table36[],1,0)</f>
        <v>James K Donnelly Jr</v>
      </c>
      <c r="D488" s="1">
        <v>42990.605763888889</v>
      </c>
      <c r="E488" t="s">
        <v>59</v>
      </c>
      <c r="F488" t="s">
        <v>2150</v>
      </c>
      <c r="O488" t="s">
        <v>61</v>
      </c>
      <c r="AJ488" t="s">
        <v>62</v>
      </c>
      <c r="AK488" t="s">
        <v>63</v>
      </c>
      <c r="AN488" t="s">
        <v>64</v>
      </c>
      <c r="BA488" t="s">
        <v>2152</v>
      </c>
      <c r="BB488" t="s">
        <v>2153</v>
      </c>
      <c r="BC488" t="s">
        <v>2154</v>
      </c>
      <c r="BE488" t="s">
        <v>69</v>
      </c>
      <c r="BH488" t="s">
        <v>2155</v>
      </c>
    </row>
    <row r="489" spans="1:61" x14ac:dyDescent="0.2">
      <c r="A489" t="s">
        <v>7637</v>
      </c>
      <c r="B489" t="str">
        <f>VLOOKUP(Table1[[#This Row],[Full Name]],payroll_active[],1,0)</f>
        <v>James M Thomas</v>
      </c>
      <c r="C489" t="str">
        <f>VLOOKUP(Table1[[#This Row],[Full Name]],Table36[],1,0)</f>
        <v>James M Thomas</v>
      </c>
      <c r="D489" s="1">
        <v>42618.939282407409</v>
      </c>
      <c r="E489" t="s">
        <v>1195</v>
      </c>
      <c r="F489" t="s">
        <v>7636</v>
      </c>
      <c r="O489" t="s">
        <v>378</v>
      </c>
      <c r="P489" t="s">
        <v>526</v>
      </c>
      <c r="AJ489" t="s">
        <v>62</v>
      </c>
      <c r="AK489" t="s">
        <v>63</v>
      </c>
      <c r="AN489" t="s">
        <v>64</v>
      </c>
      <c r="AO489" t="s">
        <v>3982</v>
      </c>
      <c r="BA489" t="s">
        <v>7638</v>
      </c>
      <c r="BB489" t="s">
        <v>7639</v>
      </c>
      <c r="BC489" t="s">
        <v>7640</v>
      </c>
      <c r="BE489" t="s">
        <v>69</v>
      </c>
      <c r="BH489" t="s">
        <v>7641</v>
      </c>
    </row>
    <row r="490" spans="1:61" x14ac:dyDescent="0.2">
      <c r="A490" t="s">
        <v>4973</v>
      </c>
      <c r="B490" t="str">
        <f>VLOOKUP(Table1[[#This Row],[Full Name]],payroll_active[],1,0)</f>
        <v>James P Curran</v>
      </c>
      <c r="C490" t="str">
        <f>VLOOKUP(Table1[[#This Row],[Full Name]],Table36[],1,0)</f>
        <v>James P Curran</v>
      </c>
      <c r="D490" s="1">
        <v>42618.942129629628</v>
      </c>
      <c r="E490" t="s">
        <v>1195</v>
      </c>
      <c r="F490" t="s">
        <v>4972</v>
      </c>
      <c r="O490" t="s">
        <v>1401</v>
      </c>
      <c r="P490" t="s">
        <v>407</v>
      </c>
      <c r="X490" t="s">
        <v>3605</v>
      </c>
      <c r="AI490" t="s">
        <v>4792</v>
      </c>
      <c r="AJ490" t="s">
        <v>62</v>
      </c>
      <c r="AK490" t="s">
        <v>63</v>
      </c>
      <c r="AN490" t="s">
        <v>64</v>
      </c>
      <c r="BA490" t="s">
        <v>4974</v>
      </c>
      <c r="BB490" t="s">
        <v>4975</v>
      </c>
      <c r="BC490" t="s">
        <v>4976</v>
      </c>
      <c r="BE490" t="s">
        <v>69</v>
      </c>
      <c r="BH490" t="s">
        <v>4977</v>
      </c>
    </row>
    <row r="491" spans="1:61" x14ac:dyDescent="0.2">
      <c r="A491" t="s">
        <v>8068</v>
      </c>
      <c r="B491" t="str">
        <f>VLOOKUP(Table1[[#This Row],[Full Name]],payroll_active[],1,0)</f>
        <v>James R Ranney</v>
      </c>
      <c r="C491" t="str">
        <f>VLOOKUP(Table1[[#This Row],[Full Name]],Table36[],1,0)</f>
        <v>James R Ranney</v>
      </c>
      <c r="D491" s="1">
        <v>42618.939016203702</v>
      </c>
      <c r="E491" t="s">
        <v>1195</v>
      </c>
      <c r="F491" t="s">
        <v>8066</v>
      </c>
      <c r="N491" t="s">
        <v>1328</v>
      </c>
      <c r="O491" t="s">
        <v>1329</v>
      </c>
      <c r="P491" t="s">
        <v>526</v>
      </c>
      <c r="V491" t="s">
        <v>8067</v>
      </c>
      <c r="AJ491" t="s">
        <v>62</v>
      </c>
      <c r="AK491" t="s">
        <v>63</v>
      </c>
      <c r="AN491" t="s">
        <v>408</v>
      </c>
      <c r="AO491" t="s">
        <v>526</v>
      </c>
      <c r="BA491" t="s">
        <v>8069</v>
      </c>
      <c r="BB491" t="s">
        <v>8070</v>
      </c>
      <c r="BC491" t="s">
        <v>6530</v>
      </c>
      <c r="BE491" t="s">
        <v>69</v>
      </c>
      <c r="BH491" t="s">
        <v>8071</v>
      </c>
    </row>
    <row r="492" spans="1:61" x14ac:dyDescent="0.2">
      <c r="A492" t="s">
        <v>4077</v>
      </c>
      <c r="B492" t="str">
        <f>VLOOKUP(Table1[[#This Row],[Full Name]],payroll_active[],1,0)</f>
        <v>James S Mcclelland</v>
      </c>
      <c r="C492" t="str">
        <f>VLOOKUP(Table1[[#This Row],[Full Name]],Table36[],1,0)</f>
        <v>James S Mcclelland</v>
      </c>
      <c r="D492" s="1">
        <v>42618.943148148152</v>
      </c>
      <c r="E492" t="s">
        <v>1195</v>
      </c>
      <c r="F492" t="s">
        <v>4075</v>
      </c>
      <c r="O492" t="s">
        <v>378</v>
      </c>
      <c r="V492" t="s">
        <v>4076</v>
      </c>
      <c r="AJ492" t="s">
        <v>62</v>
      </c>
      <c r="AK492" t="s">
        <v>63</v>
      </c>
      <c r="AN492" t="s">
        <v>64</v>
      </c>
      <c r="AO492" t="s">
        <v>3982</v>
      </c>
      <c r="BA492" t="s">
        <v>4078</v>
      </c>
      <c r="BB492" t="s">
        <v>4079</v>
      </c>
      <c r="BC492" t="s">
        <v>2070</v>
      </c>
      <c r="BE492" t="s">
        <v>69</v>
      </c>
      <c r="BH492" t="s">
        <v>4080</v>
      </c>
    </row>
    <row r="493" spans="1:61" x14ac:dyDescent="0.2">
      <c r="A493" t="s">
        <v>65</v>
      </c>
      <c r="B493" t="str">
        <f>VLOOKUP(Table1[[#This Row],[Full Name]],payroll_active[],1,0)</f>
        <v>James T Michel</v>
      </c>
      <c r="C493" t="str">
        <f>VLOOKUP(Table1[[#This Row],[Full Name]],Table36[],1,0)</f>
        <v>James T Michel</v>
      </c>
      <c r="D493" s="1">
        <v>43495.488518518519</v>
      </c>
      <c r="E493" t="s">
        <v>59</v>
      </c>
      <c r="F493" t="s">
        <v>60</v>
      </c>
      <c r="O493" t="s">
        <v>61</v>
      </c>
      <c r="AJ493" t="s">
        <v>62</v>
      </c>
      <c r="AK493" t="s">
        <v>63</v>
      </c>
      <c r="AN493" t="s">
        <v>64</v>
      </c>
      <c r="BA493" t="s">
        <v>66</v>
      </c>
      <c r="BB493" t="s">
        <v>67</v>
      </c>
      <c r="BC493" t="s">
        <v>68</v>
      </c>
      <c r="BE493" t="s">
        <v>69</v>
      </c>
      <c r="BH493" t="s">
        <v>70</v>
      </c>
    </row>
    <row r="494" spans="1:61" x14ac:dyDescent="0.2">
      <c r="A494" t="s">
        <v>3771</v>
      </c>
      <c r="B494" t="str">
        <f>VLOOKUP(Table1[[#This Row],[Full Name]],payroll_active[],1,0)</f>
        <v>James W Eagan</v>
      </c>
      <c r="C494" t="str">
        <f>VLOOKUP(Table1[[#This Row],[Full Name]],Table36[],1,0)</f>
        <v>James W Eagan</v>
      </c>
      <c r="D494" s="1">
        <v>42789.53087962963</v>
      </c>
      <c r="E494" t="s">
        <v>59</v>
      </c>
      <c r="F494" t="s">
        <v>3770</v>
      </c>
      <c r="O494" t="s">
        <v>131</v>
      </c>
      <c r="AJ494" t="s">
        <v>62</v>
      </c>
      <c r="AK494" t="s">
        <v>63</v>
      </c>
      <c r="AN494" t="s">
        <v>64</v>
      </c>
      <c r="BA494" t="s">
        <v>3772</v>
      </c>
      <c r="BB494" t="s">
        <v>3773</v>
      </c>
      <c r="BC494" t="s">
        <v>1499</v>
      </c>
      <c r="BE494" t="s">
        <v>69</v>
      </c>
      <c r="BH494" t="s">
        <v>3774</v>
      </c>
    </row>
    <row r="495" spans="1:61" x14ac:dyDescent="0.2">
      <c r="A495" t="s">
        <v>7722</v>
      </c>
      <c r="B495" t="str">
        <f>VLOOKUP(Table1[[#This Row],[Full Name]],payroll_active[],1,0)</f>
        <v>Jamie L Sprague</v>
      </c>
      <c r="C495" t="str">
        <f>VLOOKUP(Table1[[#This Row],[Full Name]],Table36[],1,0)</f>
        <v>Jamie L Sprague</v>
      </c>
      <c r="D495" s="1">
        <v>42618.939201388886</v>
      </c>
      <c r="E495" t="s">
        <v>1195</v>
      </c>
      <c r="F495" t="s">
        <v>7721</v>
      </c>
      <c r="N495" t="s">
        <v>2584</v>
      </c>
      <c r="O495" t="s">
        <v>353</v>
      </c>
      <c r="P495" t="s">
        <v>526</v>
      </c>
      <c r="AJ495" t="s">
        <v>62</v>
      </c>
      <c r="AK495" t="s">
        <v>63</v>
      </c>
      <c r="AN495" t="s">
        <v>64</v>
      </c>
      <c r="AO495" t="s">
        <v>526</v>
      </c>
      <c r="BA495" t="s">
        <v>7723</v>
      </c>
      <c r="BB495" t="s">
        <v>7724</v>
      </c>
      <c r="BC495" t="s">
        <v>7725</v>
      </c>
      <c r="BE495" t="s">
        <v>69</v>
      </c>
      <c r="BH495" t="s">
        <v>7726</v>
      </c>
    </row>
    <row r="496" spans="1:61" x14ac:dyDescent="0.2">
      <c r="A496" t="s">
        <v>7463</v>
      </c>
      <c r="B496" t="str">
        <f>VLOOKUP(Table1[[#This Row],[Full Name]],payroll_active[],1,0)</f>
        <v>Janet Adams</v>
      </c>
      <c r="C496" t="str">
        <f>VLOOKUP(Table1[[#This Row],[Full Name]],Table36[],1,0)</f>
        <v>Janet Adams</v>
      </c>
      <c r="D496" s="1">
        <v>42618.939722222232</v>
      </c>
      <c r="E496" t="s">
        <v>1195</v>
      </c>
      <c r="F496" t="s">
        <v>7462</v>
      </c>
      <c r="N496" t="s">
        <v>2543</v>
      </c>
      <c r="O496" t="s">
        <v>3207</v>
      </c>
      <c r="P496" t="s">
        <v>526</v>
      </c>
      <c r="AJ496" t="s">
        <v>62</v>
      </c>
      <c r="AK496" t="s">
        <v>63</v>
      </c>
      <c r="AN496" t="s">
        <v>408</v>
      </c>
      <c r="AO496" t="s">
        <v>526</v>
      </c>
      <c r="BA496" t="s">
        <v>7464</v>
      </c>
      <c r="BB496" t="s">
        <v>6721</v>
      </c>
      <c r="BC496" t="s">
        <v>135</v>
      </c>
      <c r="BE496" t="s">
        <v>69</v>
      </c>
      <c r="BH496" t="s">
        <v>7465</v>
      </c>
    </row>
    <row r="497" spans="1:61" x14ac:dyDescent="0.2">
      <c r="A497" t="s">
        <v>5645</v>
      </c>
      <c r="B497" t="str">
        <f>VLOOKUP(Table1[[#This Row],[Full Name]],payroll_active[],1,0)</f>
        <v>Janet K Kash</v>
      </c>
      <c r="C497" t="str">
        <f>VLOOKUP(Table1[[#This Row],[Full Name]],Table36[],1,0)</f>
        <v>Janet K Kash</v>
      </c>
      <c r="D497" s="1">
        <v>42618.941412037027</v>
      </c>
      <c r="E497" t="s">
        <v>1195</v>
      </c>
      <c r="F497" t="s">
        <v>5643</v>
      </c>
      <c r="M497" t="s">
        <v>5644</v>
      </c>
      <c r="N497" t="s">
        <v>2010</v>
      </c>
      <c r="O497" t="s">
        <v>2011</v>
      </c>
      <c r="P497" t="s">
        <v>407</v>
      </c>
      <c r="AJ497" t="s">
        <v>62</v>
      </c>
      <c r="AK497" t="s">
        <v>63</v>
      </c>
      <c r="AN497" t="s">
        <v>408</v>
      </c>
      <c r="AO497" t="s">
        <v>407</v>
      </c>
      <c r="BA497" t="s">
        <v>5646</v>
      </c>
      <c r="BB497" t="s">
        <v>5647</v>
      </c>
      <c r="BC497" t="s">
        <v>624</v>
      </c>
      <c r="BE497" t="s">
        <v>69</v>
      </c>
      <c r="BH497" t="s">
        <v>5648</v>
      </c>
    </row>
    <row r="498" spans="1:61" x14ac:dyDescent="0.2">
      <c r="A498" t="s">
        <v>5519</v>
      </c>
      <c r="B498" t="str">
        <f>VLOOKUP(Table1[[#This Row],[Full Name]],payroll_active[],1,0)</f>
        <v>Jared S Newman</v>
      </c>
      <c r="C498" t="str">
        <f>VLOOKUP(Table1[[#This Row],[Full Name]],Table36[],1,0)</f>
        <v>Jared S Newman</v>
      </c>
      <c r="D498" s="1">
        <v>42618.941574074073</v>
      </c>
      <c r="E498" t="s">
        <v>1195</v>
      </c>
      <c r="F498" t="s">
        <v>5518</v>
      </c>
      <c r="N498" t="s">
        <v>1013</v>
      </c>
      <c r="O498" t="s">
        <v>1014</v>
      </c>
      <c r="P498" t="s">
        <v>407</v>
      </c>
      <c r="AJ498" t="s">
        <v>62</v>
      </c>
      <c r="AK498" t="s">
        <v>63</v>
      </c>
      <c r="AN498" t="s">
        <v>408</v>
      </c>
      <c r="AO498" t="s">
        <v>407</v>
      </c>
      <c r="BA498" t="s">
        <v>5520</v>
      </c>
      <c r="BB498" t="s">
        <v>5521</v>
      </c>
      <c r="BC498" t="s">
        <v>5522</v>
      </c>
      <c r="BE498" t="s">
        <v>69</v>
      </c>
      <c r="BH498" t="s">
        <v>5523</v>
      </c>
    </row>
    <row r="499" spans="1:61" x14ac:dyDescent="0.2">
      <c r="A499" s="20" t="s">
        <v>5633</v>
      </c>
      <c r="B499" s="20" t="e">
        <f>VLOOKUP(Table1[[#This Row],[Full Name]],payroll_active[],1,0)</f>
        <v>#N/A</v>
      </c>
      <c r="C499" s="20" t="str">
        <f>VLOOKUP(Table1[[#This Row],[Full Name]],Table36[],1,0)</f>
        <v>Jarvis L Houston</v>
      </c>
      <c r="D499" s="21">
        <v>42618.941412037027</v>
      </c>
      <c r="E499" s="20" t="s">
        <v>1195</v>
      </c>
      <c r="F499" s="20" t="s">
        <v>5631</v>
      </c>
      <c r="G499" s="20"/>
      <c r="H499" s="20"/>
      <c r="I499" s="20"/>
      <c r="J499" s="20"/>
      <c r="K499" s="20"/>
      <c r="L499" s="20"/>
      <c r="M499" s="20"/>
      <c r="N499" s="20" t="s">
        <v>1303</v>
      </c>
      <c r="O499" s="20" t="s">
        <v>1043</v>
      </c>
      <c r="P499" s="20" t="s">
        <v>526</v>
      </c>
      <c r="Q499" s="20"/>
      <c r="R499" s="20"/>
      <c r="S499" s="20"/>
      <c r="T499" s="20"/>
      <c r="U499" s="20"/>
      <c r="V499" s="20" t="s">
        <v>5632</v>
      </c>
      <c r="W499" s="20"/>
      <c r="X499" s="20"/>
      <c r="Y499" s="20"/>
      <c r="Z499" s="20"/>
      <c r="AA499" s="20"/>
      <c r="AB499" s="20"/>
      <c r="AC499" s="20"/>
      <c r="AD499" s="20"/>
      <c r="AE499" s="20"/>
      <c r="AF499" s="20"/>
      <c r="AG499" s="20"/>
      <c r="AH499" s="20"/>
      <c r="AI499" s="20"/>
      <c r="AJ499" s="20" t="s">
        <v>62</v>
      </c>
      <c r="AK499" s="20" t="s">
        <v>63</v>
      </c>
      <c r="AL499" s="20"/>
      <c r="AM499" s="20"/>
      <c r="AN499" s="20" t="s">
        <v>64</v>
      </c>
      <c r="AO499" s="20" t="s">
        <v>526</v>
      </c>
      <c r="AP499" s="20"/>
      <c r="AQ499" s="20"/>
      <c r="AR499" s="20"/>
      <c r="AS499" s="20"/>
      <c r="AT499" s="20"/>
      <c r="AU499" s="20"/>
      <c r="AV499" s="20"/>
      <c r="AW499" s="20"/>
      <c r="AX499" s="20"/>
      <c r="AY499" s="20"/>
      <c r="AZ499" s="20"/>
      <c r="BA499" s="20" t="s">
        <v>5634</v>
      </c>
      <c r="BB499" s="20" t="s">
        <v>5635</v>
      </c>
      <c r="BC499" s="20" t="s">
        <v>426</v>
      </c>
      <c r="BD499" s="20"/>
      <c r="BE499" s="20" t="s">
        <v>69</v>
      </c>
      <c r="BF499" s="20"/>
      <c r="BG499" s="20"/>
      <c r="BH499" s="20" t="s">
        <v>5636</v>
      </c>
      <c r="BI499" s="20"/>
    </row>
    <row r="500" spans="1:61" x14ac:dyDescent="0.2">
      <c r="A500" t="s">
        <v>2996</v>
      </c>
      <c r="B500" t="str">
        <f>VLOOKUP(Table1[[#This Row],[Full Name]],payroll_active[],1,0)</f>
        <v>Jascelyn L Parson</v>
      </c>
      <c r="C500" t="str">
        <f>VLOOKUP(Table1[[#This Row],[Full Name]],Table36[],1,0)</f>
        <v>Jascelyn L Parson</v>
      </c>
      <c r="D500" s="1">
        <v>42789.531770833331</v>
      </c>
      <c r="E500" t="s">
        <v>59</v>
      </c>
      <c r="F500" t="s">
        <v>2995</v>
      </c>
      <c r="N500" t="s">
        <v>894</v>
      </c>
      <c r="O500" t="s">
        <v>895</v>
      </c>
      <c r="P500" t="s">
        <v>526</v>
      </c>
      <c r="AJ500" t="s">
        <v>62</v>
      </c>
      <c r="AK500" t="s">
        <v>63</v>
      </c>
      <c r="AN500" t="s">
        <v>408</v>
      </c>
      <c r="AO500" t="s">
        <v>526</v>
      </c>
      <c r="BA500" t="s">
        <v>2997</v>
      </c>
      <c r="BB500" t="s">
        <v>2998</v>
      </c>
      <c r="BC500" t="s">
        <v>2393</v>
      </c>
      <c r="BE500" t="s">
        <v>69</v>
      </c>
      <c r="BH500" t="s">
        <v>2999</v>
      </c>
    </row>
    <row r="501" spans="1:61" x14ac:dyDescent="0.2">
      <c r="A501" t="s">
        <v>3457</v>
      </c>
      <c r="B501" t="str">
        <f>VLOOKUP(Table1[[#This Row],[Full Name]],payroll_active[],1,0)</f>
        <v>Jason A Salmon</v>
      </c>
      <c r="C501" t="str">
        <f>VLOOKUP(Table1[[#This Row],[Full Name]],Table36[],1,0)</f>
        <v>Jason A Salmon</v>
      </c>
      <c r="D501" s="1">
        <v>42789.531585648147</v>
      </c>
      <c r="E501" t="s">
        <v>59</v>
      </c>
      <c r="F501" t="s">
        <v>3456</v>
      </c>
      <c r="N501" t="s">
        <v>2572</v>
      </c>
      <c r="O501" t="s">
        <v>2573</v>
      </c>
      <c r="P501" t="s">
        <v>526</v>
      </c>
      <c r="AJ501" t="s">
        <v>62</v>
      </c>
      <c r="AK501" t="s">
        <v>63</v>
      </c>
      <c r="AN501" t="s">
        <v>408</v>
      </c>
      <c r="AO501" t="s">
        <v>526</v>
      </c>
      <c r="BA501" t="s">
        <v>3458</v>
      </c>
      <c r="BB501" t="s">
        <v>3459</v>
      </c>
      <c r="BC501" t="s">
        <v>434</v>
      </c>
      <c r="BE501" t="s">
        <v>69</v>
      </c>
      <c r="BH501" t="s">
        <v>3460</v>
      </c>
    </row>
    <row r="502" spans="1:61" x14ac:dyDescent="0.2">
      <c r="A502" t="s">
        <v>3020</v>
      </c>
      <c r="B502" t="str">
        <f>VLOOKUP(Table1[[#This Row],[Full Name]],payroll_active[],1,0)</f>
        <v>Jason D Laidley</v>
      </c>
      <c r="C502" t="str">
        <f>VLOOKUP(Table1[[#This Row],[Full Name]],Table36[],1,0)</f>
        <v>Jason D Laidley</v>
      </c>
      <c r="D502" s="1">
        <v>42789.531759259262</v>
      </c>
      <c r="E502" t="s">
        <v>59</v>
      </c>
      <c r="F502" t="s">
        <v>3018</v>
      </c>
      <c r="N502" t="s">
        <v>894</v>
      </c>
      <c r="O502" t="s">
        <v>895</v>
      </c>
      <c r="P502" t="s">
        <v>526</v>
      </c>
      <c r="V502" t="s">
        <v>3019</v>
      </c>
      <c r="AJ502" t="s">
        <v>62</v>
      </c>
      <c r="AK502" t="s">
        <v>63</v>
      </c>
      <c r="AN502" t="s">
        <v>408</v>
      </c>
      <c r="AO502" t="s">
        <v>526</v>
      </c>
      <c r="BA502" t="s">
        <v>2606</v>
      </c>
      <c r="BB502" t="s">
        <v>3021</v>
      </c>
      <c r="BC502" t="s">
        <v>426</v>
      </c>
      <c r="BE502" t="s">
        <v>69</v>
      </c>
      <c r="BH502" t="s">
        <v>3022</v>
      </c>
    </row>
    <row r="503" spans="1:61" x14ac:dyDescent="0.2">
      <c r="A503" t="s">
        <v>6096</v>
      </c>
      <c r="B503" t="str">
        <f>VLOOKUP(Table1[[#This Row],[Full Name]],payroll_active[],1,0)</f>
        <v>Jason J Biernacki</v>
      </c>
      <c r="C503" t="str">
        <f>VLOOKUP(Table1[[#This Row],[Full Name]],Table36[],1,0)</f>
        <v>Jason J Biernacki</v>
      </c>
      <c r="D503" s="1">
        <v>42618.941018518519</v>
      </c>
      <c r="E503" t="s">
        <v>1195</v>
      </c>
      <c r="F503" t="s">
        <v>6095</v>
      </c>
      <c r="O503" t="s">
        <v>96</v>
      </c>
      <c r="AJ503" t="s">
        <v>62</v>
      </c>
      <c r="AK503" t="s">
        <v>63</v>
      </c>
      <c r="AN503" t="s">
        <v>64</v>
      </c>
      <c r="BA503" t="s">
        <v>6097</v>
      </c>
      <c r="BB503" t="s">
        <v>6098</v>
      </c>
      <c r="BC503" t="s">
        <v>6099</v>
      </c>
      <c r="BE503" t="s">
        <v>69</v>
      </c>
      <c r="BH503" t="s">
        <v>6100</v>
      </c>
    </row>
    <row r="504" spans="1:61" x14ac:dyDescent="0.2">
      <c r="A504" t="s">
        <v>5464</v>
      </c>
      <c r="B504" t="str">
        <f>VLOOKUP(Table1[[#This Row],[Full Name]],payroll_active[],1,0)</f>
        <v>Jason P Clark</v>
      </c>
      <c r="C504" t="str">
        <f>VLOOKUP(Table1[[#This Row],[Full Name]],Table36[],1,0)</f>
        <v>Jason P Clark</v>
      </c>
      <c r="D504" s="1">
        <v>42618.941631944443</v>
      </c>
      <c r="E504" t="s">
        <v>1195</v>
      </c>
      <c r="F504" t="s">
        <v>5462</v>
      </c>
      <c r="O504" t="s">
        <v>131</v>
      </c>
      <c r="V504" t="s">
        <v>5463</v>
      </c>
      <c r="AJ504" t="s">
        <v>62</v>
      </c>
      <c r="AK504" t="s">
        <v>63</v>
      </c>
      <c r="AN504" t="s">
        <v>64</v>
      </c>
      <c r="BA504" t="s">
        <v>5465</v>
      </c>
      <c r="BB504" t="s">
        <v>980</v>
      </c>
      <c r="BC504" t="s">
        <v>5466</v>
      </c>
      <c r="BE504" t="s">
        <v>69</v>
      </c>
      <c r="BH504" t="s">
        <v>5467</v>
      </c>
    </row>
    <row r="505" spans="1:61" x14ac:dyDescent="0.2">
      <c r="A505" t="s">
        <v>3145</v>
      </c>
      <c r="B505" t="str">
        <f>VLOOKUP(Table1[[#This Row],[Full Name]],payroll_active[],1,0)</f>
        <v>Jay Baez</v>
      </c>
      <c r="C505" t="str">
        <f>VLOOKUP(Table1[[#This Row],[Full Name]],Table36[],1,0)</f>
        <v>Jay Baez</v>
      </c>
      <c r="D505" s="1">
        <v>42789.531712962962</v>
      </c>
      <c r="E505" t="s">
        <v>59</v>
      </c>
      <c r="F505" t="s">
        <v>3141</v>
      </c>
      <c r="N505" t="s">
        <v>771</v>
      </c>
      <c r="O505" t="s">
        <v>772</v>
      </c>
      <c r="P505" t="s">
        <v>526</v>
      </c>
      <c r="V505" t="s">
        <v>3142</v>
      </c>
      <c r="X505" t="s">
        <v>3143</v>
      </c>
      <c r="AC505" t="s">
        <v>3144</v>
      </c>
      <c r="AJ505" t="s">
        <v>62</v>
      </c>
      <c r="AK505" t="s">
        <v>63</v>
      </c>
      <c r="AN505" t="s">
        <v>408</v>
      </c>
      <c r="AO505" t="s">
        <v>526</v>
      </c>
      <c r="BA505" t="s">
        <v>3146</v>
      </c>
      <c r="BB505" t="s">
        <v>3147</v>
      </c>
      <c r="BC505" t="s">
        <v>3148</v>
      </c>
      <c r="BE505" t="s">
        <v>69</v>
      </c>
      <c r="BH505" t="s">
        <v>3149</v>
      </c>
    </row>
    <row r="506" spans="1:61" x14ac:dyDescent="0.2">
      <c r="A506" t="s">
        <v>6083</v>
      </c>
      <c r="B506" t="str">
        <f>VLOOKUP(Table1[[#This Row],[Full Name]],payroll_active[],1,0)</f>
        <v>Jean M Lafalce</v>
      </c>
      <c r="C506" t="str">
        <f>VLOOKUP(Table1[[#This Row],[Full Name]],Table36[],1,0)</f>
        <v>Jean M Lafalce</v>
      </c>
      <c r="D506" s="1">
        <v>42618.941018518519</v>
      </c>
      <c r="E506" t="s">
        <v>1195</v>
      </c>
      <c r="F506" t="s">
        <v>6082</v>
      </c>
      <c r="O506" t="s">
        <v>61</v>
      </c>
      <c r="AJ506" t="s">
        <v>62</v>
      </c>
      <c r="AK506" t="s">
        <v>63</v>
      </c>
      <c r="AN506" t="s">
        <v>64</v>
      </c>
      <c r="BA506" t="s">
        <v>6084</v>
      </c>
      <c r="BB506" t="s">
        <v>6085</v>
      </c>
      <c r="BC506" t="s">
        <v>6086</v>
      </c>
      <c r="BE506" t="s">
        <v>69</v>
      </c>
      <c r="BH506" t="s">
        <v>6087</v>
      </c>
    </row>
    <row r="507" spans="1:61" x14ac:dyDescent="0.2">
      <c r="A507" t="s">
        <v>7647</v>
      </c>
      <c r="B507" t="str">
        <f>VLOOKUP(Table1[[#This Row],[Full Name]],payroll_active[],1,0)</f>
        <v>Jeanette M Wayand-reif</v>
      </c>
      <c r="C507" t="str">
        <f>VLOOKUP(Table1[[#This Row],[Full Name]],Table36[],1,0)</f>
        <v>Jeanette M Wayand-reif</v>
      </c>
      <c r="D507" s="1">
        <v>42618.939259259263</v>
      </c>
      <c r="E507" t="s">
        <v>1195</v>
      </c>
      <c r="F507" t="s">
        <v>7646</v>
      </c>
      <c r="N507" t="s">
        <v>1606</v>
      </c>
      <c r="O507" t="s">
        <v>1607</v>
      </c>
      <c r="P507" t="s">
        <v>407</v>
      </c>
      <c r="AJ507" t="s">
        <v>62</v>
      </c>
      <c r="AK507" t="s">
        <v>63</v>
      </c>
      <c r="AN507" t="s">
        <v>408</v>
      </c>
      <c r="AO507" t="s">
        <v>407</v>
      </c>
      <c r="BA507" t="s">
        <v>7648</v>
      </c>
      <c r="BB507" t="s">
        <v>7649</v>
      </c>
      <c r="BC507" t="s">
        <v>916</v>
      </c>
      <c r="BE507" t="s">
        <v>69</v>
      </c>
      <c r="BH507" t="s">
        <v>7650</v>
      </c>
    </row>
    <row r="508" spans="1:61" x14ac:dyDescent="0.2">
      <c r="A508" t="s">
        <v>998</v>
      </c>
      <c r="B508" t="str">
        <f>VLOOKUP(Table1[[#This Row],[Full Name]],payroll_active[],1,0)</f>
        <v>Jeanine N Woody</v>
      </c>
      <c r="C508" t="str">
        <f>VLOOKUP(Table1[[#This Row],[Full Name]],Table36[],1,0)</f>
        <v>Jeanine N Woody</v>
      </c>
      <c r="D508" s="1">
        <v>43495.488391203697</v>
      </c>
      <c r="E508" t="s">
        <v>59</v>
      </c>
      <c r="F508" t="s">
        <v>995</v>
      </c>
      <c r="N508" t="s">
        <v>996</v>
      </c>
      <c r="O508" t="s">
        <v>997</v>
      </c>
      <c r="P508" t="s">
        <v>526</v>
      </c>
      <c r="AJ508" t="s">
        <v>62</v>
      </c>
      <c r="AK508" t="s">
        <v>63</v>
      </c>
      <c r="AN508" t="s">
        <v>408</v>
      </c>
      <c r="BA508" t="s">
        <v>999</v>
      </c>
      <c r="BB508" t="s">
        <v>1000</v>
      </c>
      <c r="BC508" t="s">
        <v>737</v>
      </c>
      <c r="BE508" t="s">
        <v>69</v>
      </c>
      <c r="BH508" t="s">
        <v>1001</v>
      </c>
    </row>
    <row r="509" spans="1:61" x14ac:dyDescent="0.2">
      <c r="A509" t="s">
        <v>5373</v>
      </c>
      <c r="B509" t="str">
        <f>VLOOKUP(Table1[[#This Row],[Full Name]],payroll_active[],1,0)</f>
        <v>Jeanne L Collini</v>
      </c>
      <c r="C509" t="str">
        <f>VLOOKUP(Table1[[#This Row],[Full Name]],Table36[],1,0)</f>
        <v>Jeanne L Collini</v>
      </c>
      <c r="D509" s="1">
        <v>42618.941701388889</v>
      </c>
      <c r="E509" t="s">
        <v>1195</v>
      </c>
      <c r="F509" t="s">
        <v>5371</v>
      </c>
      <c r="M509" t="s">
        <v>5372</v>
      </c>
      <c r="N509" t="s">
        <v>996</v>
      </c>
      <c r="O509" t="s">
        <v>997</v>
      </c>
      <c r="P509" t="s">
        <v>526</v>
      </c>
      <c r="AJ509" t="s">
        <v>62</v>
      </c>
      <c r="AK509" t="s">
        <v>63</v>
      </c>
      <c r="AN509" t="s">
        <v>408</v>
      </c>
      <c r="AO509" t="s">
        <v>526</v>
      </c>
      <c r="BA509" t="s">
        <v>5374</v>
      </c>
      <c r="BB509" t="s">
        <v>5375</v>
      </c>
      <c r="BC509" t="s">
        <v>369</v>
      </c>
      <c r="BE509" t="s">
        <v>69</v>
      </c>
      <c r="BH509" t="s">
        <v>5376</v>
      </c>
    </row>
    <row r="510" spans="1:61" x14ac:dyDescent="0.2">
      <c r="A510" t="s">
        <v>4702</v>
      </c>
      <c r="B510" t="str">
        <f>VLOOKUP(Table1[[#This Row],[Full Name]],payroll_active[],1,0)</f>
        <v>Jeffrey A Frediani</v>
      </c>
      <c r="C510" t="str">
        <f>VLOOKUP(Table1[[#This Row],[Full Name]],Table36[],1,0)</f>
        <v>Jeffrey A Frediani</v>
      </c>
      <c r="D510" s="1">
        <v>42618.942372685182</v>
      </c>
      <c r="E510" t="s">
        <v>1195</v>
      </c>
      <c r="F510" t="s">
        <v>4700</v>
      </c>
      <c r="N510" t="s">
        <v>405</v>
      </c>
      <c r="O510" t="s">
        <v>406</v>
      </c>
      <c r="P510" t="s">
        <v>526</v>
      </c>
      <c r="V510" t="s">
        <v>4701</v>
      </c>
      <c r="AJ510" t="s">
        <v>62</v>
      </c>
      <c r="AK510" t="s">
        <v>63</v>
      </c>
      <c r="AN510" t="s">
        <v>408</v>
      </c>
      <c r="AO510" t="s">
        <v>526</v>
      </c>
      <c r="BA510" t="s">
        <v>4703</v>
      </c>
      <c r="BB510" t="s">
        <v>4704</v>
      </c>
      <c r="BC510" t="s">
        <v>2104</v>
      </c>
      <c r="BE510" t="s">
        <v>69</v>
      </c>
      <c r="BH510" t="s">
        <v>4705</v>
      </c>
    </row>
    <row r="511" spans="1:61" x14ac:dyDescent="0.2">
      <c r="A511" t="s">
        <v>4023</v>
      </c>
      <c r="B511" t="str">
        <f>VLOOKUP(Table1[[#This Row],[Full Name]],payroll_active[],1,0)</f>
        <v>Jeffrey B Boone</v>
      </c>
      <c r="C511" t="str">
        <f>VLOOKUP(Table1[[#This Row],[Full Name]],Table36[],1,0)</f>
        <v>Jeffrey B Boone</v>
      </c>
      <c r="D511" s="1">
        <v>42618.943229166667</v>
      </c>
      <c r="E511" t="s">
        <v>1195</v>
      </c>
      <c r="F511" t="s">
        <v>4021</v>
      </c>
      <c r="O511" t="s">
        <v>4022</v>
      </c>
      <c r="AJ511" t="s">
        <v>62</v>
      </c>
      <c r="AK511" t="s">
        <v>63</v>
      </c>
      <c r="AN511" t="s">
        <v>64</v>
      </c>
      <c r="BA511" t="s">
        <v>1587</v>
      </c>
      <c r="BB511" t="s">
        <v>2177</v>
      </c>
      <c r="BC511" t="s">
        <v>4024</v>
      </c>
      <c r="BE511" t="s">
        <v>69</v>
      </c>
      <c r="BH511" t="s">
        <v>4025</v>
      </c>
    </row>
    <row r="512" spans="1:61" x14ac:dyDescent="0.2">
      <c r="A512" t="s">
        <v>1586</v>
      </c>
      <c r="B512" t="str">
        <f>VLOOKUP(Table1[[#This Row],[Full Name]],payroll_active[],1,0)</f>
        <v>Jeffrey B Shapiro</v>
      </c>
      <c r="C512" t="str">
        <f>VLOOKUP(Table1[[#This Row],[Full Name]],Table36[],1,0)</f>
        <v>Jeffrey B Shapiro</v>
      </c>
      <c r="D512" s="1">
        <v>43119.618333333332</v>
      </c>
      <c r="E512" t="s">
        <v>59</v>
      </c>
      <c r="F512" t="s">
        <v>1585</v>
      </c>
      <c r="N512" t="s">
        <v>945</v>
      </c>
      <c r="O512" t="s">
        <v>946</v>
      </c>
      <c r="P512" t="s">
        <v>407</v>
      </c>
      <c r="AJ512" t="s">
        <v>62</v>
      </c>
      <c r="AK512" t="s">
        <v>63</v>
      </c>
      <c r="AN512" t="s">
        <v>408</v>
      </c>
      <c r="BA512" t="s">
        <v>1587</v>
      </c>
      <c r="BB512" t="s">
        <v>1588</v>
      </c>
      <c r="BC512" t="s">
        <v>827</v>
      </c>
      <c r="BE512" t="s">
        <v>69</v>
      </c>
      <c r="BH512" t="s">
        <v>1589</v>
      </c>
    </row>
    <row r="513" spans="1:61" x14ac:dyDescent="0.2">
      <c r="A513" t="s">
        <v>6952</v>
      </c>
      <c r="B513" t="str">
        <f>VLOOKUP(Table1[[#This Row],[Full Name]],payroll_active[],1,0)</f>
        <v>Jeffrey C Bishop</v>
      </c>
      <c r="C513" t="str">
        <f>VLOOKUP(Table1[[#This Row],[Full Name]],Table36[],1,0)</f>
        <v>Jeffrey C Bishop</v>
      </c>
      <c r="D513" s="1">
        <v>42618.940104166657</v>
      </c>
      <c r="E513" t="s">
        <v>1195</v>
      </c>
      <c r="F513" t="s">
        <v>6950</v>
      </c>
      <c r="N513" t="s">
        <v>1877</v>
      </c>
      <c r="O513" t="s">
        <v>1878</v>
      </c>
      <c r="P513" t="s">
        <v>526</v>
      </c>
      <c r="V513" t="s">
        <v>6951</v>
      </c>
      <c r="AJ513" t="s">
        <v>62</v>
      </c>
      <c r="AK513" t="s">
        <v>63</v>
      </c>
      <c r="AN513" t="s">
        <v>408</v>
      </c>
      <c r="AO513" t="s">
        <v>526</v>
      </c>
      <c r="BA513" t="s">
        <v>6953</v>
      </c>
      <c r="BB513" t="s">
        <v>6954</v>
      </c>
      <c r="BC513" t="s">
        <v>624</v>
      </c>
      <c r="BE513" t="s">
        <v>69</v>
      </c>
      <c r="BH513" t="s">
        <v>6955</v>
      </c>
    </row>
    <row r="514" spans="1:61" x14ac:dyDescent="0.2">
      <c r="A514" t="s">
        <v>4010</v>
      </c>
      <c r="B514" t="str">
        <f>VLOOKUP(Table1[[#This Row],[Full Name]],payroll_active[],1,0)</f>
        <v>Jeffrey D Cleary</v>
      </c>
      <c r="C514" t="str">
        <f>VLOOKUP(Table1[[#This Row],[Full Name]],Table36[],1,0)</f>
        <v>Jeffrey D Cleary</v>
      </c>
      <c r="D514" s="1">
        <v>42618.943229166667</v>
      </c>
      <c r="E514" t="s">
        <v>1195</v>
      </c>
      <c r="F514" t="s">
        <v>4009</v>
      </c>
      <c r="N514" t="s">
        <v>472</v>
      </c>
      <c r="O514" t="s">
        <v>353</v>
      </c>
      <c r="P514" t="s">
        <v>407</v>
      </c>
      <c r="AJ514" t="s">
        <v>62</v>
      </c>
      <c r="AK514" t="s">
        <v>63</v>
      </c>
      <c r="AN514" t="s">
        <v>64</v>
      </c>
      <c r="AO514" t="s">
        <v>407</v>
      </c>
      <c r="BA514" t="s">
        <v>4011</v>
      </c>
      <c r="BB514" t="s">
        <v>4012</v>
      </c>
      <c r="BC514" t="s">
        <v>4013</v>
      </c>
      <c r="BE514" t="s">
        <v>69</v>
      </c>
      <c r="BH514" t="s">
        <v>4014</v>
      </c>
    </row>
    <row r="515" spans="1:61" x14ac:dyDescent="0.2">
      <c r="A515" t="s">
        <v>3757</v>
      </c>
      <c r="B515" t="str">
        <f>VLOOKUP(Table1[[#This Row],[Full Name]],payroll_active[],1,0)</f>
        <v>Jeffrey E Wetherbee</v>
      </c>
      <c r="C515" t="str">
        <f>VLOOKUP(Table1[[#This Row],[Full Name]],Table36[],1,0)</f>
        <v>Jeffrey E Wetherbee</v>
      </c>
      <c r="D515" s="1">
        <v>42789.53087962963</v>
      </c>
      <c r="E515" t="s">
        <v>59</v>
      </c>
      <c r="F515" t="s">
        <v>3756</v>
      </c>
      <c r="O515" t="s">
        <v>131</v>
      </c>
      <c r="AJ515" t="s">
        <v>62</v>
      </c>
      <c r="AK515" t="s">
        <v>63</v>
      </c>
      <c r="AN515" t="s">
        <v>64</v>
      </c>
      <c r="BA515" t="s">
        <v>3758</v>
      </c>
      <c r="BB515" t="s">
        <v>1393</v>
      </c>
      <c r="BC515" t="s">
        <v>3759</v>
      </c>
      <c r="BE515" t="s">
        <v>69</v>
      </c>
      <c r="BH515" t="s">
        <v>3760</v>
      </c>
    </row>
    <row r="516" spans="1:61" x14ac:dyDescent="0.2">
      <c r="A516" t="s">
        <v>8409</v>
      </c>
      <c r="B516" t="str">
        <f>VLOOKUP(Table1[[#This Row],[Full Name]],payroll_active[],1,0)</f>
        <v>Jeffrey F Kraus</v>
      </c>
      <c r="C516" t="str">
        <f>VLOOKUP(Table1[[#This Row],[Full Name]],Table36[],1,0)</f>
        <v>Jeffrey F Kraus</v>
      </c>
      <c r="D516" s="1">
        <v>42618.938831018517</v>
      </c>
      <c r="E516" t="s">
        <v>1195</v>
      </c>
      <c r="F516" t="s">
        <v>8408</v>
      </c>
      <c r="N516" t="s">
        <v>1994</v>
      </c>
      <c r="O516" t="s">
        <v>353</v>
      </c>
      <c r="P516" t="s">
        <v>526</v>
      </c>
      <c r="AJ516" t="s">
        <v>62</v>
      </c>
      <c r="AK516" t="s">
        <v>63</v>
      </c>
      <c r="AN516" t="s">
        <v>64</v>
      </c>
      <c r="AO516" t="s">
        <v>526</v>
      </c>
      <c r="BA516" t="s">
        <v>8410</v>
      </c>
      <c r="BB516" t="s">
        <v>8411</v>
      </c>
      <c r="BC516" t="s">
        <v>8412</v>
      </c>
      <c r="BE516" t="s">
        <v>69</v>
      </c>
      <c r="BH516" t="s">
        <v>8413</v>
      </c>
    </row>
    <row r="517" spans="1:61" x14ac:dyDescent="0.2">
      <c r="A517" t="s">
        <v>5310</v>
      </c>
      <c r="B517" t="str">
        <f>VLOOKUP(Table1[[#This Row],[Full Name]],payroll_active[],1,0)</f>
        <v>Jeffrey K Kito</v>
      </c>
      <c r="C517" t="str">
        <f>VLOOKUP(Table1[[#This Row],[Full Name]],Table36[],1,0)</f>
        <v>Jeffrey K Kito</v>
      </c>
      <c r="D517" s="1">
        <v>42618.941782407397</v>
      </c>
      <c r="E517" t="s">
        <v>1195</v>
      </c>
      <c r="F517" t="s">
        <v>5309</v>
      </c>
      <c r="N517" t="s">
        <v>3720</v>
      </c>
      <c r="O517" t="s">
        <v>3721</v>
      </c>
      <c r="P517" t="s">
        <v>526</v>
      </c>
      <c r="AJ517" t="s">
        <v>62</v>
      </c>
      <c r="AK517" t="s">
        <v>63</v>
      </c>
      <c r="AN517" t="s">
        <v>408</v>
      </c>
      <c r="AO517" t="s">
        <v>526</v>
      </c>
      <c r="BA517" t="s">
        <v>5311</v>
      </c>
      <c r="BB517" t="s">
        <v>5312</v>
      </c>
      <c r="BC517" t="s">
        <v>434</v>
      </c>
      <c r="BE517" t="s">
        <v>69</v>
      </c>
      <c r="BH517" t="s">
        <v>5313</v>
      </c>
    </row>
    <row r="518" spans="1:61" x14ac:dyDescent="0.2">
      <c r="A518" t="s">
        <v>7280</v>
      </c>
      <c r="B518" t="str">
        <f>VLOOKUP(Table1[[#This Row],[Full Name]],payroll_active[],1,0)</f>
        <v>Jeffrey P Lilac</v>
      </c>
      <c r="C518" t="str">
        <f>VLOOKUP(Table1[[#This Row],[Full Name]],Table36[],1,0)</f>
        <v>Jeffrey P Lilac</v>
      </c>
      <c r="D518" s="1">
        <v>42618.939849537041</v>
      </c>
      <c r="E518" t="s">
        <v>1195</v>
      </c>
      <c r="F518" t="s">
        <v>7279</v>
      </c>
      <c r="O518" t="s">
        <v>3476</v>
      </c>
      <c r="AJ518" t="s">
        <v>62</v>
      </c>
      <c r="AK518" t="s">
        <v>63</v>
      </c>
      <c r="AN518" t="s">
        <v>64</v>
      </c>
      <c r="BA518" t="s">
        <v>7281</v>
      </c>
      <c r="BB518" t="s">
        <v>7282</v>
      </c>
      <c r="BC518" t="s">
        <v>3480</v>
      </c>
      <c r="BE518" t="s">
        <v>69</v>
      </c>
      <c r="BH518" t="s">
        <v>7283</v>
      </c>
    </row>
    <row r="519" spans="1:61" x14ac:dyDescent="0.2">
      <c r="A519" t="s">
        <v>3192</v>
      </c>
      <c r="B519" t="str">
        <f>VLOOKUP(Table1[[#This Row],[Full Name]],payroll_active[],1,0)</f>
        <v>Jeffrey R Griffin</v>
      </c>
      <c r="C519" t="str">
        <f>VLOOKUP(Table1[[#This Row],[Full Name]],Table36[],1,0)</f>
        <v>Jeffrey R Griffin</v>
      </c>
      <c r="D519" s="1">
        <v>42789.531701388893</v>
      </c>
      <c r="E519" t="s">
        <v>59</v>
      </c>
      <c r="F519" t="s">
        <v>3191</v>
      </c>
      <c r="N519" t="s">
        <v>2010</v>
      </c>
      <c r="O519" t="s">
        <v>2011</v>
      </c>
      <c r="P519" t="s">
        <v>526</v>
      </c>
      <c r="AJ519" t="s">
        <v>62</v>
      </c>
      <c r="AK519" t="s">
        <v>63</v>
      </c>
      <c r="AN519" t="s">
        <v>408</v>
      </c>
      <c r="AO519" t="s">
        <v>526</v>
      </c>
      <c r="BA519" t="s">
        <v>3193</v>
      </c>
      <c r="BB519" t="s">
        <v>3194</v>
      </c>
      <c r="BC519" t="s">
        <v>698</v>
      </c>
      <c r="BE519" t="s">
        <v>69</v>
      </c>
      <c r="BH519" t="s">
        <v>3195</v>
      </c>
    </row>
    <row r="520" spans="1:61" x14ac:dyDescent="0.2">
      <c r="A520" t="s">
        <v>5884</v>
      </c>
      <c r="B520" t="str">
        <f>VLOOKUP(Table1[[#This Row],[Full Name]],payroll_active[],1,0)</f>
        <v>Jeffrey T Degironimo</v>
      </c>
      <c r="C520" t="str">
        <f>VLOOKUP(Table1[[#This Row],[Full Name]],Table36[],1,0)</f>
        <v>Jeffrey T Degironimo</v>
      </c>
      <c r="D520" s="1">
        <v>42618.94121527778</v>
      </c>
      <c r="E520" t="s">
        <v>1195</v>
      </c>
      <c r="F520" t="s">
        <v>5883</v>
      </c>
      <c r="O520" t="s">
        <v>131</v>
      </c>
      <c r="X520" t="s">
        <v>5304</v>
      </c>
      <c r="AJ520" t="s">
        <v>62</v>
      </c>
      <c r="AK520" t="s">
        <v>63</v>
      </c>
      <c r="AN520" t="s">
        <v>64</v>
      </c>
      <c r="BA520" t="s">
        <v>5885</v>
      </c>
      <c r="BB520" t="s">
        <v>5886</v>
      </c>
      <c r="BC520" t="s">
        <v>382</v>
      </c>
      <c r="BE520" t="s">
        <v>69</v>
      </c>
      <c r="BH520" t="s">
        <v>5887</v>
      </c>
    </row>
    <row r="521" spans="1:61" x14ac:dyDescent="0.2">
      <c r="A521" t="s">
        <v>4314</v>
      </c>
      <c r="B521" t="str">
        <f>VLOOKUP(Table1[[#This Row],[Full Name]],payroll_active[],1,0)</f>
        <v>Jeffrey W Dickershaid</v>
      </c>
      <c r="C521" t="str">
        <f>VLOOKUP(Table1[[#This Row],[Full Name]],Table36[],1,0)</f>
        <v>Jeffrey W Dickershaid</v>
      </c>
      <c r="D521" s="1">
        <v>42618.942847222221</v>
      </c>
      <c r="E521" t="s">
        <v>1195</v>
      </c>
      <c r="F521" t="s">
        <v>4313</v>
      </c>
      <c r="O521" t="s">
        <v>124</v>
      </c>
      <c r="AJ521" t="s">
        <v>62</v>
      </c>
      <c r="AK521" t="s">
        <v>63</v>
      </c>
      <c r="AN521" t="s">
        <v>64</v>
      </c>
      <c r="BA521" t="s">
        <v>4315</v>
      </c>
      <c r="BB521" t="s">
        <v>4316</v>
      </c>
      <c r="BC521" t="s">
        <v>128</v>
      </c>
      <c r="BE521" t="s">
        <v>69</v>
      </c>
      <c r="BH521" t="s">
        <v>4317</v>
      </c>
    </row>
    <row r="522" spans="1:61" x14ac:dyDescent="0.2">
      <c r="A522" s="20" t="s">
        <v>1162</v>
      </c>
      <c r="B522" s="20" t="e">
        <f>VLOOKUP(Table1[[#This Row],[Full Name]],payroll_active[],1,0)</f>
        <v>#N/A</v>
      </c>
      <c r="C522" s="20" t="str">
        <f>VLOOKUP(Table1[[#This Row],[Full Name]],Table36[],1,0)</f>
        <v>Jellisa M Joseph</v>
      </c>
      <c r="D522" s="21">
        <v>43488.67454861111</v>
      </c>
      <c r="E522" s="20" t="s">
        <v>59</v>
      </c>
      <c r="F522" s="20" t="s">
        <v>1158</v>
      </c>
      <c r="G522" s="20"/>
      <c r="H522" s="20"/>
      <c r="I522" s="20"/>
      <c r="J522" s="20"/>
      <c r="K522" s="20"/>
      <c r="L522" s="20"/>
      <c r="M522" s="20"/>
      <c r="N522" s="20"/>
      <c r="O522" s="20" t="s">
        <v>1159</v>
      </c>
      <c r="P522" s="20"/>
      <c r="Q522" s="20"/>
      <c r="R522" s="20"/>
      <c r="S522" s="20"/>
      <c r="T522" s="20"/>
      <c r="U522" s="20"/>
      <c r="V522" s="20" t="s">
        <v>1160</v>
      </c>
      <c r="W522" s="20" t="s">
        <v>1161</v>
      </c>
      <c r="X522" s="20"/>
      <c r="Y522" s="20"/>
      <c r="Z522" s="20"/>
      <c r="AA522" s="20"/>
      <c r="AB522" s="20"/>
      <c r="AC522" s="20"/>
      <c r="AD522" s="20"/>
      <c r="AE522" s="20"/>
      <c r="AF522" s="20"/>
      <c r="AG522" s="20"/>
      <c r="AH522" s="20"/>
      <c r="AI522" s="20"/>
      <c r="AJ522" s="20" t="s">
        <v>62</v>
      </c>
      <c r="AK522" s="20" t="s">
        <v>63</v>
      </c>
      <c r="AL522" s="20"/>
      <c r="AM522" s="20"/>
      <c r="AN522" s="20" t="s">
        <v>64</v>
      </c>
      <c r="AO522" s="20"/>
      <c r="AP522" s="20"/>
      <c r="AQ522" s="20"/>
      <c r="AR522" s="20"/>
      <c r="AS522" s="20"/>
      <c r="AT522" s="20"/>
      <c r="AU522" s="20"/>
      <c r="AV522" s="20"/>
      <c r="AW522" s="20"/>
      <c r="AX522" s="20"/>
      <c r="AY522" s="20"/>
      <c r="AZ522" s="20"/>
      <c r="BA522" s="20" t="s">
        <v>1163</v>
      </c>
      <c r="BB522" s="20" t="s">
        <v>1164</v>
      </c>
      <c r="BC522" s="20" t="s">
        <v>1101</v>
      </c>
      <c r="BD522" s="20"/>
      <c r="BE522" s="20" t="s">
        <v>69</v>
      </c>
      <c r="BF522" s="20"/>
      <c r="BG522" s="20"/>
      <c r="BH522" s="20" t="s">
        <v>1165</v>
      </c>
      <c r="BI522" s="20"/>
    </row>
    <row r="523" spans="1:61" x14ac:dyDescent="0.2">
      <c r="A523" t="s">
        <v>6785</v>
      </c>
      <c r="B523" t="str">
        <f>VLOOKUP(Table1[[#This Row],[Full Name]],payroll_active[],1,0)</f>
        <v>Jennifer Downs</v>
      </c>
      <c r="C523" t="str">
        <f>VLOOKUP(Table1[[#This Row],[Full Name]],Table36[],1,0)</f>
        <v>Jennifer Downs</v>
      </c>
      <c r="D523" s="1">
        <v>42618.94023148148</v>
      </c>
      <c r="E523" t="s">
        <v>1195</v>
      </c>
      <c r="F523" t="s">
        <v>6784</v>
      </c>
      <c r="N523" t="s">
        <v>2564</v>
      </c>
      <c r="O523" t="s">
        <v>353</v>
      </c>
      <c r="P523" t="s">
        <v>407</v>
      </c>
      <c r="AJ523" t="s">
        <v>62</v>
      </c>
      <c r="AK523" t="s">
        <v>63</v>
      </c>
      <c r="AN523" t="s">
        <v>64</v>
      </c>
      <c r="AO523" t="s">
        <v>407</v>
      </c>
      <c r="BA523" t="s">
        <v>1533</v>
      </c>
      <c r="BB523" t="s">
        <v>5171</v>
      </c>
      <c r="BC523" t="s">
        <v>6786</v>
      </c>
      <c r="BE523" t="s">
        <v>69</v>
      </c>
      <c r="BH523" t="s">
        <v>6787</v>
      </c>
    </row>
    <row r="524" spans="1:61" x14ac:dyDescent="0.2">
      <c r="A524" t="s">
        <v>2929</v>
      </c>
      <c r="B524" t="str">
        <f>VLOOKUP(Table1[[#This Row],[Full Name]],payroll_active[],1,0)</f>
        <v>Jennifer E Rimmer</v>
      </c>
      <c r="C524" t="str">
        <f>VLOOKUP(Table1[[#This Row],[Full Name]],Table36[],1,0)</f>
        <v>Jennifer E Rimmer</v>
      </c>
      <c r="D524" s="1">
        <v>42789.531793981478</v>
      </c>
      <c r="E524" t="s">
        <v>59</v>
      </c>
      <c r="F524" t="s">
        <v>2928</v>
      </c>
      <c r="N524" t="s">
        <v>1243</v>
      </c>
      <c r="O524" t="s">
        <v>353</v>
      </c>
      <c r="P524" t="s">
        <v>526</v>
      </c>
      <c r="AJ524" t="s">
        <v>62</v>
      </c>
      <c r="AK524" t="s">
        <v>63</v>
      </c>
      <c r="AN524" t="s">
        <v>64</v>
      </c>
      <c r="AO524" t="s">
        <v>526</v>
      </c>
      <c r="BA524" t="s">
        <v>2930</v>
      </c>
      <c r="BB524" t="s">
        <v>2931</v>
      </c>
      <c r="BC524" t="s">
        <v>2932</v>
      </c>
      <c r="BE524" t="s">
        <v>69</v>
      </c>
      <c r="BH524" t="s">
        <v>2933</v>
      </c>
    </row>
    <row r="525" spans="1:61" x14ac:dyDescent="0.2">
      <c r="A525" t="s">
        <v>1532</v>
      </c>
      <c r="B525" t="str">
        <f>VLOOKUP(Table1[[#This Row],[Full Name]],payroll_active[],1,0)</f>
        <v>Jennifer Jaikaran</v>
      </c>
      <c r="C525" t="str">
        <f>VLOOKUP(Table1[[#This Row],[Full Name]],Table36[],1,0)</f>
        <v>Jennifer Jaikaran</v>
      </c>
      <c r="D525" s="1">
        <v>43133.62804398148</v>
      </c>
      <c r="E525" t="s">
        <v>59</v>
      </c>
      <c r="F525" t="s">
        <v>1530</v>
      </c>
      <c r="N525" t="s">
        <v>822</v>
      </c>
      <c r="O525" t="s">
        <v>823</v>
      </c>
      <c r="P525" t="s">
        <v>526</v>
      </c>
      <c r="V525" t="s">
        <v>1531</v>
      </c>
      <c r="AJ525" t="s">
        <v>62</v>
      </c>
      <c r="AK525" t="s">
        <v>63</v>
      </c>
      <c r="AN525" t="s">
        <v>408</v>
      </c>
      <c r="AO525" t="s">
        <v>526</v>
      </c>
      <c r="BA525" t="s">
        <v>1533</v>
      </c>
      <c r="BB525" t="s">
        <v>1534</v>
      </c>
      <c r="BC525" t="s">
        <v>827</v>
      </c>
      <c r="BE525" t="s">
        <v>69</v>
      </c>
      <c r="BH525" t="s">
        <v>1535</v>
      </c>
    </row>
    <row r="526" spans="1:61" x14ac:dyDescent="0.2">
      <c r="A526" t="s">
        <v>8282</v>
      </c>
      <c r="B526" t="str">
        <f>VLOOKUP(Table1[[#This Row],[Full Name]],payroll_active[],1,0)</f>
        <v>Jennifer L Kelson</v>
      </c>
      <c r="C526" t="str">
        <f>VLOOKUP(Table1[[#This Row],[Full Name]],Table36[],1,0)</f>
        <v>Jennifer L Kelson</v>
      </c>
      <c r="D526" s="1">
        <v>42618.938935185193</v>
      </c>
      <c r="E526" t="s">
        <v>1195</v>
      </c>
      <c r="F526" t="s">
        <v>8281</v>
      </c>
      <c r="O526" t="s">
        <v>84</v>
      </c>
      <c r="AJ526" t="s">
        <v>62</v>
      </c>
      <c r="AK526" t="s">
        <v>63</v>
      </c>
      <c r="AN526" t="s">
        <v>64</v>
      </c>
      <c r="BA526" t="s">
        <v>7436</v>
      </c>
      <c r="BB526" t="s">
        <v>8283</v>
      </c>
      <c r="BC526" t="s">
        <v>8284</v>
      </c>
      <c r="BE526" t="s">
        <v>69</v>
      </c>
      <c r="BH526" t="s">
        <v>8285</v>
      </c>
    </row>
    <row r="527" spans="1:61" x14ac:dyDescent="0.2">
      <c r="A527" t="s">
        <v>7435</v>
      </c>
      <c r="B527" t="str">
        <f>VLOOKUP(Table1[[#This Row],[Full Name]],payroll_active[],1,0)</f>
        <v>Jennifer L Lunt</v>
      </c>
      <c r="C527" t="str">
        <f>VLOOKUP(Table1[[#This Row],[Full Name]],Table36[],1,0)</f>
        <v>Jennifer L Lunt</v>
      </c>
      <c r="D527" s="1">
        <v>42618.939745370371</v>
      </c>
      <c r="E527" t="s">
        <v>1195</v>
      </c>
      <c r="F527" t="s">
        <v>7434</v>
      </c>
      <c r="N527" t="s">
        <v>2935</v>
      </c>
      <c r="O527" t="s">
        <v>2936</v>
      </c>
      <c r="P527" t="s">
        <v>526</v>
      </c>
      <c r="AJ527" t="s">
        <v>62</v>
      </c>
      <c r="AK527" t="s">
        <v>63</v>
      </c>
      <c r="AN527" t="s">
        <v>408</v>
      </c>
      <c r="AO527" t="s">
        <v>526</v>
      </c>
      <c r="BA527" t="s">
        <v>7436</v>
      </c>
      <c r="BB527" t="s">
        <v>7437</v>
      </c>
      <c r="BC527" t="s">
        <v>7438</v>
      </c>
      <c r="BE527" t="s">
        <v>69</v>
      </c>
      <c r="BH527" t="s">
        <v>7439</v>
      </c>
    </row>
    <row r="528" spans="1:61" x14ac:dyDescent="0.2">
      <c r="A528" t="s">
        <v>8020</v>
      </c>
      <c r="B528" t="str">
        <f>VLOOKUP(Table1[[#This Row],[Full Name]],payroll_active[],1,0)</f>
        <v>Jennifer L Reid</v>
      </c>
      <c r="C528" t="str">
        <f>VLOOKUP(Table1[[#This Row],[Full Name]],Table36[],1,0)</f>
        <v>Jennifer L Reid</v>
      </c>
      <c r="D528" s="1">
        <v>42618.939050925917</v>
      </c>
      <c r="E528" t="s">
        <v>1195</v>
      </c>
      <c r="F528" t="s">
        <v>8019</v>
      </c>
      <c r="O528" t="s">
        <v>72</v>
      </c>
      <c r="AJ528" t="s">
        <v>62</v>
      </c>
      <c r="AK528" t="s">
        <v>63</v>
      </c>
      <c r="AN528" t="s">
        <v>64</v>
      </c>
      <c r="BA528" t="s">
        <v>7436</v>
      </c>
      <c r="BB528" t="s">
        <v>1927</v>
      </c>
      <c r="BC528" t="s">
        <v>8021</v>
      </c>
      <c r="BE528" t="s">
        <v>69</v>
      </c>
      <c r="BH528" t="s">
        <v>8022</v>
      </c>
    </row>
    <row r="529" spans="1:61" x14ac:dyDescent="0.2">
      <c r="A529" t="s">
        <v>7690</v>
      </c>
      <c r="B529" t="str">
        <f>VLOOKUP(Table1[[#This Row],[Full Name]],payroll_active[],1,0)</f>
        <v>Jennifer M Slagen-bobersky</v>
      </c>
      <c r="C529" t="str">
        <f>VLOOKUP(Table1[[#This Row],[Full Name]],Table36[],1,0)</f>
        <v>Jennifer M Slagen-bobersky</v>
      </c>
      <c r="D529" s="1">
        <v>42618.93922453704</v>
      </c>
      <c r="E529" t="s">
        <v>1195</v>
      </c>
      <c r="F529" t="s">
        <v>7688</v>
      </c>
      <c r="N529" t="s">
        <v>2219</v>
      </c>
      <c r="O529" t="s">
        <v>353</v>
      </c>
      <c r="P529" t="s">
        <v>407</v>
      </c>
      <c r="V529" t="s">
        <v>7689</v>
      </c>
      <c r="AJ529" t="s">
        <v>62</v>
      </c>
      <c r="AK529" t="s">
        <v>63</v>
      </c>
      <c r="AN529" t="s">
        <v>64</v>
      </c>
      <c r="AO529" t="s">
        <v>407</v>
      </c>
      <c r="BA529" t="s">
        <v>7691</v>
      </c>
      <c r="BB529" t="s">
        <v>7692</v>
      </c>
      <c r="BC529" t="s">
        <v>2410</v>
      </c>
      <c r="BE529" t="s">
        <v>69</v>
      </c>
      <c r="BH529" t="s">
        <v>7693</v>
      </c>
    </row>
    <row r="530" spans="1:61" x14ac:dyDescent="0.2">
      <c r="A530" t="s">
        <v>453</v>
      </c>
      <c r="B530" t="str">
        <f>VLOOKUP(Table1[[#This Row],[Full Name]],payroll_active[],1,0)</f>
        <v>Jennifer P Castelhano</v>
      </c>
      <c r="C530" t="str">
        <f>VLOOKUP(Table1[[#This Row],[Full Name]],Table36[],1,0)</f>
        <v>Jennifer P Castelhano</v>
      </c>
      <c r="D530" s="1">
        <v>43495.48846064815</v>
      </c>
      <c r="E530" t="s">
        <v>59</v>
      </c>
      <c r="F530" t="s">
        <v>452</v>
      </c>
      <c r="N530" t="s">
        <v>429</v>
      </c>
      <c r="O530" t="s">
        <v>430</v>
      </c>
      <c r="P530" t="s">
        <v>407</v>
      </c>
      <c r="AJ530" t="s">
        <v>62</v>
      </c>
      <c r="AK530" t="s">
        <v>63</v>
      </c>
      <c r="AN530" t="s">
        <v>408</v>
      </c>
      <c r="BA530" t="s">
        <v>454</v>
      </c>
      <c r="BB530" t="s">
        <v>455</v>
      </c>
      <c r="BC530" t="s">
        <v>456</v>
      </c>
      <c r="BE530" t="s">
        <v>69</v>
      </c>
      <c r="BH530" t="s">
        <v>457</v>
      </c>
    </row>
    <row r="531" spans="1:61" x14ac:dyDescent="0.2">
      <c r="A531" t="s">
        <v>6220</v>
      </c>
      <c r="B531" t="str">
        <f>VLOOKUP(Table1[[#This Row],[Full Name]],payroll_active[],1,0)</f>
        <v>Jennifer P Conkling-donovan</v>
      </c>
      <c r="C531" t="str">
        <f>VLOOKUP(Table1[[#This Row],[Full Name]],Table36[],1,0)</f>
        <v>Jennifer P Conkling-donovan</v>
      </c>
      <c r="D531" s="1">
        <v>42618.940868055557</v>
      </c>
      <c r="E531" t="s">
        <v>1195</v>
      </c>
      <c r="F531" t="s">
        <v>6219</v>
      </c>
      <c r="N531" t="s">
        <v>1374</v>
      </c>
      <c r="O531" t="s">
        <v>1375</v>
      </c>
      <c r="P531" t="s">
        <v>526</v>
      </c>
      <c r="AJ531" t="s">
        <v>62</v>
      </c>
      <c r="AK531" t="s">
        <v>63</v>
      </c>
      <c r="AN531" t="s">
        <v>408</v>
      </c>
      <c r="AO531" t="s">
        <v>526</v>
      </c>
      <c r="BA531" t="s">
        <v>454</v>
      </c>
      <c r="BB531" t="s">
        <v>6221</v>
      </c>
      <c r="BC531" t="s">
        <v>434</v>
      </c>
      <c r="BE531" t="s">
        <v>69</v>
      </c>
      <c r="BH531" t="s">
        <v>6222</v>
      </c>
    </row>
    <row r="532" spans="1:61" x14ac:dyDescent="0.2">
      <c r="A532" t="s">
        <v>3335</v>
      </c>
      <c r="B532" t="str">
        <f>VLOOKUP(Table1[[#This Row],[Full Name]],payroll_active[],1,0)</f>
        <v>Jennifer R Viechweg-horsford</v>
      </c>
      <c r="C532" t="str">
        <f>VLOOKUP(Table1[[#This Row],[Full Name]],Table36[],1,0)</f>
        <v>Jennifer R Viechweg-horsford</v>
      </c>
      <c r="D532" s="1">
        <v>42789.531643518523</v>
      </c>
      <c r="E532" t="s">
        <v>59</v>
      </c>
      <c r="F532" t="s">
        <v>3334</v>
      </c>
      <c r="N532" t="s">
        <v>572</v>
      </c>
      <c r="O532" t="s">
        <v>573</v>
      </c>
      <c r="P532" t="s">
        <v>526</v>
      </c>
      <c r="AJ532" t="s">
        <v>62</v>
      </c>
      <c r="AK532" t="s">
        <v>63</v>
      </c>
      <c r="AN532" t="s">
        <v>408</v>
      </c>
      <c r="AO532" t="s">
        <v>526</v>
      </c>
      <c r="BA532" t="s">
        <v>3336</v>
      </c>
      <c r="BB532" t="s">
        <v>3337</v>
      </c>
      <c r="BC532" t="s">
        <v>577</v>
      </c>
      <c r="BE532" t="s">
        <v>69</v>
      </c>
      <c r="BH532" t="s">
        <v>3338</v>
      </c>
    </row>
    <row r="533" spans="1:61" x14ac:dyDescent="0.2">
      <c r="A533" t="s">
        <v>155</v>
      </c>
      <c r="B533" t="str">
        <f>VLOOKUP(Table1[[#This Row],[Full Name]],payroll_active[],1,0)</f>
        <v>Jeremy D Southwick</v>
      </c>
      <c r="C533" t="str">
        <f>VLOOKUP(Table1[[#This Row],[Full Name]],Table36[],1,0)</f>
        <v>Jeremy D Southwick</v>
      </c>
      <c r="D533" s="1">
        <v>43495.488506944443</v>
      </c>
      <c r="E533" t="s">
        <v>59</v>
      </c>
      <c r="F533" t="s">
        <v>154</v>
      </c>
      <c r="O533" t="s">
        <v>138</v>
      </c>
      <c r="AJ533" t="s">
        <v>62</v>
      </c>
      <c r="AK533" t="s">
        <v>63</v>
      </c>
      <c r="AN533" t="s">
        <v>64</v>
      </c>
      <c r="BA533" t="s">
        <v>156</v>
      </c>
      <c r="BB533" t="s">
        <v>157</v>
      </c>
      <c r="BC533" t="s">
        <v>142</v>
      </c>
      <c r="BE533" t="s">
        <v>69</v>
      </c>
      <c r="BH533" t="s">
        <v>158</v>
      </c>
    </row>
    <row r="534" spans="1:61" x14ac:dyDescent="0.2">
      <c r="A534" t="s">
        <v>4309</v>
      </c>
      <c r="B534" t="str">
        <f>VLOOKUP(Table1[[#This Row],[Full Name]],payroll_active[],1,0)</f>
        <v>Jeremy T Pitts</v>
      </c>
      <c r="C534" t="str">
        <f>VLOOKUP(Table1[[#This Row],[Full Name]],Table36[],1,0)</f>
        <v>Jeremy T Pitts</v>
      </c>
      <c r="D534" s="1">
        <v>42618.942858796298</v>
      </c>
      <c r="E534" t="s">
        <v>1195</v>
      </c>
      <c r="F534" t="s">
        <v>4308</v>
      </c>
      <c r="O534" t="s">
        <v>124</v>
      </c>
      <c r="AJ534" t="s">
        <v>62</v>
      </c>
      <c r="AK534" t="s">
        <v>63</v>
      </c>
      <c r="AN534" t="s">
        <v>64</v>
      </c>
      <c r="BA534" t="s">
        <v>4310</v>
      </c>
      <c r="BB534" t="s">
        <v>4311</v>
      </c>
      <c r="BC534" t="s">
        <v>128</v>
      </c>
      <c r="BE534" t="s">
        <v>69</v>
      </c>
      <c r="BH534" t="s">
        <v>4312</v>
      </c>
    </row>
    <row r="535" spans="1:61" x14ac:dyDescent="0.2">
      <c r="A535" t="s">
        <v>7739</v>
      </c>
      <c r="B535" t="str">
        <f>VLOOKUP(Table1[[#This Row],[Full Name]],payroll_active[],1,0)</f>
        <v>Jerome J Grasso</v>
      </c>
      <c r="C535" t="str">
        <f>VLOOKUP(Table1[[#This Row],[Full Name]],Table36[],1,0)</f>
        <v>Jerome J Grasso</v>
      </c>
      <c r="D535" s="1">
        <v>42618.939189814817</v>
      </c>
      <c r="E535" t="s">
        <v>1195</v>
      </c>
      <c r="F535" t="s">
        <v>7738</v>
      </c>
      <c r="N535" t="s">
        <v>663</v>
      </c>
      <c r="O535" t="s">
        <v>664</v>
      </c>
      <c r="P535" t="s">
        <v>526</v>
      </c>
      <c r="AJ535" t="s">
        <v>62</v>
      </c>
      <c r="AK535" t="s">
        <v>63</v>
      </c>
      <c r="AN535" t="s">
        <v>408</v>
      </c>
      <c r="AO535" t="s">
        <v>526</v>
      </c>
      <c r="BA535" t="s">
        <v>7740</v>
      </c>
      <c r="BB535" t="s">
        <v>7741</v>
      </c>
      <c r="BC535" t="s">
        <v>2894</v>
      </c>
      <c r="BE535" t="s">
        <v>69</v>
      </c>
      <c r="BH535" t="s">
        <v>7742</v>
      </c>
    </row>
    <row r="536" spans="1:61" x14ac:dyDescent="0.2">
      <c r="A536" t="s">
        <v>274</v>
      </c>
      <c r="B536" t="str">
        <f>VLOOKUP(Table1[[#This Row],[Full Name]],payroll_active[],1,0)</f>
        <v>Jerry H Arul</v>
      </c>
      <c r="C536" t="str">
        <f>VLOOKUP(Table1[[#This Row],[Full Name]],Table36[],1,0)</f>
        <v>Jerry H Arul</v>
      </c>
      <c r="D536" s="1">
        <v>43495.488483796304</v>
      </c>
      <c r="E536" t="s">
        <v>59</v>
      </c>
      <c r="F536" t="s">
        <v>273</v>
      </c>
      <c r="O536" t="s">
        <v>138</v>
      </c>
      <c r="AJ536" t="s">
        <v>62</v>
      </c>
      <c r="AK536" t="s">
        <v>63</v>
      </c>
      <c r="AN536" t="s">
        <v>64</v>
      </c>
      <c r="BA536" t="s">
        <v>275</v>
      </c>
      <c r="BB536" t="s">
        <v>276</v>
      </c>
      <c r="BC536" t="s">
        <v>142</v>
      </c>
      <c r="BE536" t="s">
        <v>69</v>
      </c>
      <c r="BH536" t="s">
        <v>277</v>
      </c>
    </row>
    <row r="537" spans="1:61" x14ac:dyDescent="0.2">
      <c r="A537" t="s">
        <v>1608</v>
      </c>
      <c r="B537" t="str">
        <f>VLOOKUP(Table1[[#This Row],[Full Name]],payroll_active[],1,0)</f>
        <v>Jesse T Pollard</v>
      </c>
      <c r="C537" t="str">
        <f>VLOOKUP(Table1[[#This Row],[Full Name]],Table36[],1,0)</f>
        <v>Jesse T Pollard</v>
      </c>
      <c r="D537" s="1">
        <v>43119.618321759262</v>
      </c>
      <c r="E537" t="s">
        <v>59</v>
      </c>
      <c r="F537" t="s">
        <v>1605</v>
      </c>
      <c r="N537" t="s">
        <v>1606</v>
      </c>
      <c r="O537" t="s">
        <v>1607</v>
      </c>
      <c r="P537" t="s">
        <v>407</v>
      </c>
      <c r="AJ537" t="s">
        <v>62</v>
      </c>
      <c r="AK537" t="s">
        <v>63</v>
      </c>
      <c r="AN537" t="s">
        <v>408</v>
      </c>
      <c r="BA537" t="s">
        <v>1609</v>
      </c>
      <c r="BB537" t="s">
        <v>1610</v>
      </c>
      <c r="BC537" t="s">
        <v>1611</v>
      </c>
      <c r="BE537" t="s">
        <v>69</v>
      </c>
      <c r="BH537" t="s">
        <v>1612</v>
      </c>
    </row>
    <row r="538" spans="1:61" x14ac:dyDescent="0.2">
      <c r="A538" t="s">
        <v>3491</v>
      </c>
      <c r="B538" t="str">
        <f>VLOOKUP(Table1[[#This Row],[Full Name]],payroll_active[],1,0)</f>
        <v>Jessica A Dulong</v>
      </c>
      <c r="C538" t="str">
        <f>VLOOKUP(Table1[[#This Row],[Full Name]],Table36[],1,0)</f>
        <v>Jessica A Dulong</v>
      </c>
      <c r="D538" s="1">
        <v>42789.5309837963</v>
      </c>
      <c r="E538" t="s">
        <v>59</v>
      </c>
      <c r="F538" t="s">
        <v>3490</v>
      </c>
      <c r="O538" t="s">
        <v>3476</v>
      </c>
      <c r="AJ538" t="s">
        <v>62</v>
      </c>
      <c r="AK538" t="s">
        <v>63</v>
      </c>
      <c r="AN538" t="s">
        <v>64</v>
      </c>
      <c r="BA538" t="s">
        <v>3492</v>
      </c>
      <c r="BB538" t="s">
        <v>3493</v>
      </c>
      <c r="BC538" t="s">
        <v>3494</v>
      </c>
      <c r="BE538" t="s">
        <v>69</v>
      </c>
      <c r="BH538" t="s">
        <v>3495</v>
      </c>
    </row>
    <row r="539" spans="1:61" x14ac:dyDescent="0.2">
      <c r="A539" t="s">
        <v>4242</v>
      </c>
      <c r="B539" t="str">
        <f>VLOOKUP(Table1[[#This Row],[Full Name]],payroll_active[],1,0)</f>
        <v>Jessica A Martino</v>
      </c>
      <c r="C539" t="str">
        <f>VLOOKUP(Table1[[#This Row],[Full Name]],Table36[],1,0)</f>
        <v>Jessica A Martino</v>
      </c>
      <c r="D539" s="1">
        <v>42618.94295138889</v>
      </c>
      <c r="E539" t="s">
        <v>1195</v>
      </c>
      <c r="F539" t="s">
        <v>4240</v>
      </c>
      <c r="N539" t="s">
        <v>2913</v>
      </c>
      <c r="O539" t="s">
        <v>2914</v>
      </c>
      <c r="P539" t="s">
        <v>526</v>
      </c>
      <c r="V539" t="s">
        <v>4241</v>
      </c>
      <c r="AJ539" t="s">
        <v>62</v>
      </c>
      <c r="AK539" t="s">
        <v>63</v>
      </c>
      <c r="AN539" t="s">
        <v>408</v>
      </c>
      <c r="AO539" t="s">
        <v>526</v>
      </c>
      <c r="BA539" t="s">
        <v>3492</v>
      </c>
      <c r="BB539" t="s">
        <v>4243</v>
      </c>
      <c r="BC539" t="s">
        <v>4244</v>
      </c>
      <c r="BE539" t="s">
        <v>69</v>
      </c>
      <c r="BH539" t="s">
        <v>4245</v>
      </c>
    </row>
    <row r="540" spans="1:61" x14ac:dyDescent="0.2">
      <c r="A540" t="s">
        <v>6971</v>
      </c>
      <c r="B540" t="str">
        <f>VLOOKUP(Table1[[#This Row],[Full Name]],payroll_active[],1,0)</f>
        <v>Jessica A Williams</v>
      </c>
      <c r="C540" t="str">
        <f>VLOOKUP(Table1[[#This Row],[Full Name]],Table36[],1,0)</f>
        <v>Jessica A Williams</v>
      </c>
      <c r="D540" s="1">
        <v>42618.940092592587</v>
      </c>
      <c r="E540" t="s">
        <v>1195</v>
      </c>
      <c r="F540" t="s">
        <v>6970</v>
      </c>
      <c r="N540" t="s">
        <v>911</v>
      </c>
      <c r="O540" t="s">
        <v>378</v>
      </c>
      <c r="P540" t="s">
        <v>526</v>
      </c>
      <c r="AJ540" t="s">
        <v>62</v>
      </c>
      <c r="AK540" t="s">
        <v>63</v>
      </c>
      <c r="AN540" t="s">
        <v>64</v>
      </c>
      <c r="AO540" t="s">
        <v>526</v>
      </c>
      <c r="BA540" t="s">
        <v>3492</v>
      </c>
      <c r="BB540" t="s">
        <v>75</v>
      </c>
      <c r="BC540" t="s">
        <v>3916</v>
      </c>
      <c r="BE540" t="s">
        <v>69</v>
      </c>
      <c r="BH540" t="s">
        <v>6972</v>
      </c>
    </row>
    <row r="541" spans="1:61" x14ac:dyDescent="0.2">
      <c r="A541" t="s">
        <v>870</v>
      </c>
      <c r="B541" t="str">
        <f>VLOOKUP(Table1[[#This Row],[Full Name]],payroll_active[],1,0)</f>
        <v>Jessica L Gulotta</v>
      </c>
      <c r="C541" t="str">
        <f>VLOOKUP(Table1[[#This Row],[Full Name]],Table36[],1,0)</f>
        <v>Jessica L Gulotta</v>
      </c>
      <c r="D541" s="1">
        <v>43495.488402777781</v>
      </c>
      <c r="E541" t="s">
        <v>59</v>
      </c>
      <c r="F541" t="s">
        <v>869</v>
      </c>
      <c r="N541" t="s">
        <v>487</v>
      </c>
      <c r="O541" t="s">
        <v>488</v>
      </c>
      <c r="P541" t="s">
        <v>526</v>
      </c>
      <c r="AJ541" t="s">
        <v>62</v>
      </c>
      <c r="AK541" t="s">
        <v>63</v>
      </c>
      <c r="AN541" t="s">
        <v>408</v>
      </c>
      <c r="BA541" t="s">
        <v>871</v>
      </c>
      <c r="BB541" t="s">
        <v>872</v>
      </c>
      <c r="BC541" t="s">
        <v>513</v>
      </c>
      <c r="BE541" t="s">
        <v>69</v>
      </c>
      <c r="BH541" t="s">
        <v>873</v>
      </c>
    </row>
    <row r="542" spans="1:61" x14ac:dyDescent="0.2">
      <c r="A542" t="s">
        <v>621</v>
      </c>
      <c r="B542" t="str">
        <f>VLOOKUP(Table1[[#This Row],[Full Name]],payroll_active[],1,0)</f>
        <v>Jessica M Bumpus</v>
      </c>
      <c r="C542" t="str">
        <f>VLOOKUP(Table1[[#This Row],[Full Name]],Table36[],1,0)</f>
        <v>Jessica M Bumpus</v>
      </c>
      <c r="D542" s="1">
        <v>43495.488437499997</v>
      </c>
      <c r="E542" t="s">
        <v>59</v>
      </c>
      <c r="F542" t="s">
        <v>620</v>
      </c>
      <c r="N542" t="s">
        <v>610</v>
      </c>
      <c r="O542" t="s">
        <v>611</v>
      </c>
      <c r="P542" t="s">
        <v>526</v>
      </c>
      <c r="AJ542" t="s">
        <v>62</v>
      </c>
      <c r="AK542" t="s">
        <v>63</v>
      </c>
      <c r="AN542" t="s">
        <v>408</v>
      </c>
      <c r="BA542" t="s">
        <v>622</v>
      </c>
      <c r="BB542" t="s">
        <v>623</v>
      </c>
      <c r="BC542" t="s">
        <v>624</v>
      </c>
      <c r="BE542" t="s">
        <v>69</v>
      </c>
      <c r="BH542" t="s">
        <v>625</v>
      </c>
    </row>
    <row r="543" spans="1:61" x14ac:dyDescent="0.2">
      <c r="A543" s="20" t="s">
        <v>6486</v>
      </c>
      <c r="B543" s="20" t="e">
        <f>VLOOKUP(Table1[[#This Row],[Full Name]],payroll_active[],1,0)</f>
        <v>#N/A</v>
      </c>
      <c r="C543" s="20" t="str">
        <f>VLOOKUP(Table1[[#This Row],[Full Name]],Table36[],1,0)</f>
        <v>Jessica N Lafalce</v>
      </c>
      <c r="D543" s="21">
        <v>42618.94054398148</v>
      </c>
      <c r="E543" s="20" t="s">
        <v>1195</v>
      </c>
      <c r="F543" s="20" t="s">
        <v>6484</v>
      </c>
      <c r="G543" s="20"/>
      <c r="H543" s="20"/>
      <c r="I543" s="20"/>
      <c r="J543" s="20"/>
      <c r="K543" s="20"/>
      <c r="L543" s="20"/>
      <c r="M543" s="20" t="s">
        <v>6485</v>
      </c>
      <c r="N543" s="20"/>
      <c r="O543" s="20" t="s">
        <v>1756</v>
      </c>
      <c r="P543" s="20" t="s">
        <v>526</v>
      </c>
      <c r="Q543" s="20"/>
      <c r="R543" s="20"/>
      <c r="S543" s="20"/>
      <c r="T543" s="20"/>
      <c r="U543" s="20"/>
      <c r="V543" s="20"/>
      <c r="W543" s="20"/>
      <c r="X543" s="20"/>
      <c r="Y543" s="20"/>
      <c r="Z543" s="20"/>
      <c r="AA543" s="20"/>
      <c r="AB543" s="20"/>
      <c r="AC543" s="20"/>
      <c r="AD543" s="20"/>
      <c r="AE543" s="20"/>
      <c r="AF543" s="20"/>
      <c r="AG543" s="20"/>
      <c r="AH543" s="20"/>
      <c r="AI543" s="20"/>
      <c r="AJ543" s="20" t="s">
        <v>62</v>
      </c>
      <c r="AK543" s="20" t="s">
        <v>63</v>
      </c>
      <c r="AL543" s="20"/>
      <c r="AM543" s="20"/>
      <c r="AN543" s="20" t="s">
        <v>64</v>
      </c>
      <c r="AO543" s="20"/>
      <c r="AP543" s="20"/>
      <c r="AQ543" s="20"/>
      <c r="AR543" s="20"/>
      <c r="AS543" s="20"/>
      <c r="AT543" s="20"/>
      <c r="AU543" s="20"/>
      <c r="AV543" s="20"/>
      <c r="AW543" s="20"/>
      <c r="AX543" s="20"/>
      <c r="AY543" s="20"/>
      <c r="AZ543" s="20"/>
      <c r="BA543" s="20" t="s">
        <v>6487</v>
      </c>
      <c r="BB543" s="20" t="s">
        <v>6085</v>
      </c>
      <c r="BC543" s="20" t="s">
        <v>357</v>
      </c>
      <c r="BD543" s="20"/>
      <c r="BE543" s="20" t="s">
        <v>69</v>
      </c>
      <c r="BF543" s="20"/>
      <c r="BG543" s="20"/>
      <c r="BH543" s="20" t="s">
        <v>6488</v>
      </c>
      <c r="BI543" s="20"/>
    </row>
    <row r="544" spans="1:61" x14ac:dyDescent="0.2">
      <c r="A544" t="s">
        <v>2343</v>
      </c>
      <c r="B544" t="str">
        <f>VLOOKUP(Table1[[#This Row],[Full Name]],payroll_active[],1,0)</f>
        <v>Jessica Spanton</v>
      </c>
      <c r="C544" t="str">
        <f>VLOOKUP(Table1[[#This Row],[Full Name]],Table36[],1,0)</f>
        <v>Jessica Spanton</v>
      </c>
      <c r="D544" s="1">
        <v>42990.605729166673</v>
      </c>
      <c r="E544" t="s">
        <v>59</v>
      </c>
      <c r="F544" t="s">
        <v>2342</v>
      </c>
      <c r="N544" t="s">
        <v>919</v>
      </c>
      <c r="O544" t="s">
        <v>920</v>
      </c>
      <c r="P544" t="s">
        <v>526</v>
      </c>
      <c r="AJ544" t="s">
        <v>62</v>
      </c>
      <c r="AK544" t="s">
        <v>63</v>
      </c>
      <c r="AN544" t="s">
        <v>408</v>
      </c>
      <c r="AO544" t="s">
        <v>526</v>
      </c>
      <c r="BA544" t="s">
        <v>2344</v>
      </c>
      <c r="BB544" t="s">
        <v>2345</v>
      </c>
      <c r="BC544" t="s">
        <v>2346</v>
      </c>
      <c r="BE544" t="s">
        <v>69</v>
      </c>
      <c r="BH544" t="s">
        <v>2347</v>
      </c>
    </row>
    <row r="545" spans="1:61" x14ac:dyDescent="0.2">
      <c r="A545" s="20" t="s">
        <v>1153</v>
      </c>
      <c r="B545" s="20" t="e">
        <f>VLOOKUP(Table1[[#This Row],[Full Name]],payroll_active[],1,0)</f>
        <v>#N/A</v>
      </c>
      <c r="C545" s="20" t="str">
        <f>VLOOKUP(Table1[[#This Row],[Full Name]],Table36[],1,0)</f>
        <v>Jessica T Persaud</v>
      </c>
      <c r="D545" s="21">
        <v>43488.67454861111</v>
      </c>
      <c r="E545" s="20" t="s">
        <v>59</v>
      </c>
      <c r="F545" s="20" t="s">
        <v>1149</v>
      </c>
      <c r="G545" s="20"/>
      <c r="H545" s="20"/>
      <c r="I545" s="20"/>
      <c r="J545" s="20"/>
      <c r="K545" s="20"/>
      <c r="L545" s="20"/>
      <c r="M545" s="20"/>
      <c r="N545" s="20"/>
      <c r="O545" s="20" t="s">
        <v>1150</v>
      </c>
      <c r="P545" s="20"/>
      <c r="Q545" s="20"/>
      <c r="R545" s="20"/>
      <c r="S545" s="20"/>
      <c r="T545" s="20"/>
      <c r="U545" s="20"/>
      <c r="V545" s="20" t="s">
        <v>1151</v>
      </c>
      <c r="W545" s="20" t="s">
        <v>1152</v>
      </c>
      <c r="X545" s="20"/>
      <c r="Y545" s="20"/>
      <c r="Z545" s="20"/>
      <c r="AA545" s="20"/>
      <c r="AB545" s="20"/>
      <c r="AC545" s="20"/>
      <c r="AD545" s="20"/>
      <c r="AE545" s="20"/>
      <c r="AF545" s="20"/>
      <c r="AG545" s="20"/>
      <c r="AH545" s="20"/>
      <c r="AI545" s="20"/>
      <c r="AJ545" s="20" t="s">
        <v>62</v>
      </c>
      <c r="AK545" s="20" t="s">
        <v>63</v>
      </c>
      <c r="AL545" s="20"/>
      <c r="AM545" s="20"/>
      <c r="AN545" s="20" t="s">
        <v>64</v>
      </c>
      <c r="AO545" s="20"/>
      <c r="AP545" s="20"/>
      <c r="AQ545" s="20"/>
      <c r="AR545" s="20"/>
      <c r="AS545" s="20"/>
      <c r="AT545" s="20"/>
      <c r="AU545" s="20"/>
      <c r="AV545" s="20"/>
      <c r="AW545" s="20"/>
      <c r="AX545" s="20"/>
      <c r="AY545" s="20"/>
      <c r="AZ545" s="20"/>
      <c r="BA545" s="20" t="s">
        <v>1154</v>
      </c>
      <c r="BB545" s="20" t="s">
        <v>1155</v>
      </c>
      <c r="BC545" s="20" t="s">
        <v>1156</v>
      </c>
      <c r="BD545" s="20"/>
      <c r="BE545" s="20" t="s">
        <v>69</v>
      </c>
      <c r="BF545" s="20"/>
      <c r="BG545" s="20"/>
      <c r="BH545" s="20" t="s">
        <v>1157</v>
      </c>
      <c r="BI545" s="20"/>
    </row>
    <row r="546" spans="1:61" x14ac:dyDescent="0.2">
      <c r="A546" t="s">
        <v>269</v>
      </c>
      <c r="B546" t="str">
        <f>VLOOKUP(Table1[[#This Row],[Full Name]],payroll_active[],1,0)</f>
        <v>Jessika Ball</v>
      </c>
      <c r="C546" t="str">
        <f>VLOOKUP(Table1[[#This Row],[Full Name]],Table36[],1,0)</f>
        <v>Jessika Ball</v>
      </c>
      <c r="D546" s="1">
        <v>43495.488495370373</v>
      </c>
      <c r="E546" t="s">
        <v>59</v>
      </c>
      <c r="F546" t="s">
        <v>268</v>
      </c>
      <c r="O546" t="s">
        <v>138</v>
      </c>
      <c r="AJ546" t="s">
        <v>62</v>
      </c>
      <c r="AK546" t="s">
        <v>63</v>
      </c>
      <c r="AN546" t="s">
        <v>64</v>
      </c>
      <c r="BA546" t="s">
        <v>270</v>
      </c>
      <c r="BB546" t="s">
        <v>271</v>
      </c>
      <c r="BC546" t="s">
        <v>142</v>
      </c>
      <c r="BE546" t="s">
        <v>69</v>
      </c>
      <c r="BH546" t="s">
        <v>272</v>
      </c>
    </row>
    <row r="547" spans="1:61" x14ac:dyDescent="0.2">
      <c r="A547" s="20" t="s">
        <v>3251</v>
      </c>
      <c r="B547" s="20" t="e">
        <f>VLOOKUP(Table1[[#This Row],[Full Name]],payroll_active[],1,0)</f>
        <v>#N/A</v>
      </c>
      <c r="C547" s="20" t="str">
        <f>VLOOKUP(Table1[[#This Row],[Full Name]],Table36[],1,0)</f>
        <v>Jetsenia M Cenices</v>
      </c>
      <c r="D547" s="21">
        <v>42789.531678240739</v>
      </c>
      <c r="E547" s="20" t="s">
        <v>59</v>
      </c>
      <c r="F547" s="20" t="s">
        <v>3250</v>
      </c>
      <c r="G547" s="20"/>
      <c r="H547" s="20"/>
      <c r="I547" s="20"/>
      <c r="J547" s="20"/>
      <c r="K547" s="20"/>
      <c r="L547" s="20"/>
      <c r="M547" s="20"/>
      <c r="N547" s="20" t="s">
        <v>1285</v>
      </c>
      <c r="O547" s="20" t="s">
        <v>1043</v>
      </c>
      <c r="P547" s="20" t="s">
        <v>526</v>
      </c>
      <c r="Q547" s="20"/>
      <c r="R547" s="20"/>
      <c r="S547" s="20"/>
      <c r="T547" s="20"/>
      <c r="U547" s="20"/>
      <c r="V547" s="20"/>
      <c r="W547" s="20"/>
      <c r="X547" s="20"/>
      <c r="Y547" s="20"/>
      <c r="Z547" s="20"/>
      <c r="AA547" s="20"/>
      <c r="AB547" s="20"/>
      <c r="AC547" s="20"/>
      <c r="AD547" s="20"/>
      <c r="AE547" s="20"/>
      <c r="AF547" s="20"/>
      <c r="AG547" s="20"/>
      <c r="AH547" s="20"/>
      <c r="AI547" s="20"/>
      <c r="AJ547" s="20" t="s">
        <v>62</v>
      </c>
      <c r="AK547" s="20" t="s">
        <v>63</v>
      </c>
      <c r="AL547" s="20"/>
      <c r="AM547" s="20"/>
      <c r="AN547" s="20" t="s">
        <v>64</v>
      </c>
      <c r="AO547" s="20" t="s">
        <v>526</v>
      </c>
      <c r="AP547" s="20"/>
      <c r="AQ547" s="20"/>
      <c r="AR547" s="20"/>
      <c r="AS547" s="20"/>
      <c r="AT547" s="20"/>
      <c r="AU547" s="20"/>
      <c r="AV547" s="20"/>
      <c r="AW547" s="20"/>
      <c r="AX547" s="20"/>
      <c r="AY547" s="20"/>
      <c r="AZ547" s="20"/>
      <c r="BA547" s="20" t="s">
        <v>3252</v>
      </c>
      <c r="BB547" s="20" t="s">
        <v>3253</v>
      </c>
      <c r="BC547" s="20" t="s">
        <v>1939</v>
      </c>
      <c r="BD547" s="20"/>
      <c r="BE547" s="20" t="s">
        <v>69</v>
      </c>
      <c r="BF547" s="20"/>
      <c r="BG547" s="20"/>
      <c r="BH547" s="20" t="s">
        <v>3254</v>
      </c>
      <c r="BI547" s="20"/>
    </row>
    <row r="548" spans="1:61" x14ac:dyDescent="0.2">
      <c r="A548" t="s">
        <v>6248</v>
      </c>
      <c r="B548" t="str">
        <f>VLOOKUP(Table1[[#This Row],[Full Name]],payroll_active[],1,0)</f>
        <v>Jillian D Kasow</v>
      </c>
      <c r="C548" t="str">
        <f>VLOOKUP(Table1[[#This Row],[Full Name]],Table36[],1,0)</f>
        <v>Jillian D Kasow</v>
      </c>
      <c r="D548" s="1">
        <v>42618.94085648148</v>
      </c>
      <c r="E548" t="s">
        <v>1195</v>
      </c>
      <c r="F548" t="s">
        <v>6247</v>
      </c>
      <c r="O548" t="s">
        <v>1805</v>
      </c>
      <c r="AJ548" t="s">
        <v>62</v>
      </c>
      <c r="AK548" t="s">
        <v>63</v>
      </c>
      <c r="AN548" t="s">
        <v>64</v>
      </c>
      <c r="BA548" t="s">
        <v>6249</v>
      </c>
      <c r="BB548" t="s">
        <v>6250</v>
      </c>
      <c r="BC548" t="s">
        <v>6251</v>
      </c>
      <c r="BE548" t="s">
        <v>69</v>
      </c>
      <c r="BH548" t="s">
        <v>6252</v>
      </c>
    </row>
    <row r="549" spans="1:61" x14ac:dyDescent="0.2">
      <c r="A549" t="s">
        <v>5839</v>
      </c>
      <c r="B549" t="str">
        <f>VLOOKUP(Table1[[#This Row],[Full Name]],payroll_active[],1,0)</f>
        <v>Jo Ann V Requate</v>
      </c>
      <c r="C549" t="str">
        <f>VLOOKUP(Table1[[#This Row],[Full Name]],Table36[],1,0)</f>
        <v>Jo Ann V Requate</v>
      </c>
      <c r="D549" s="1">
        <v>42618.941238425927</v>
      </c>
      <c r="E549" t="s">
        <v>1195</v>
      </c>
      <c r="F549" t="s">
        <v>5838</v>
      </c>
      <c r="O549" t="s">
        <v>346</v>
      </c>
      <c r="AJ549" t="s">
        <v>62</v>
      </c>
      <c r="AK549" t="s">
        <v>63</v>
      </c>
      <c r="AN549" t="s">
        <v>64</v>
      </c>
      <c r="BA549" t="s">
        <v>5840</v>
      </c>
      <c r="BB549" t="s">
        <v>5841</v>
      </c>
      <c r="BC549" t="s">
        <v>350</v>
      </c>
      <c r="BE549" t="s">
        <v>69</v>
      </c>
      <c r="BH549" t="s">
        <v>5842</v>
      </c>
    </row>
    <row r="550" spans="1:61" x14ac:dyDescent="0.2">
      <c r="A550" s="20" t="s">
        <v>3657</v>
      </c>
      <c r="B550" s="20" t="e">
        <f>VLOOKUP(Table1[[#This Row],[Full Name]],payroll_active[],1,0)</f>
        <v>#N/A</v>
      </c>
      <c r="C550" s="20" t="str">
        <f>VLOOKUP(Table1[[#This Row],[Full Name]],Table36[],1,0)</f>
        <v>Joan A Omeste</v>
      </c>
      <c r="D550" s="21">
        <v>42789.5309375</v>
      </c>
      <c r="E550" s="20" t="s">
        <v>59</v>
      </c>
      <c r="F550" s="20" t="s">
        <v>3656</v>
      </c>
      <c r="G550" s="20"/>
      <c r="H550" s="20"/>
      <c r="I550" s="20"/>
      <c r="J550" s="20"/>
      <c r="K550" s="20"/>
      <c r="L550" s="20"/>
      <c r="M550" s="20"/>
      <c r="N550" s="20"/>
      <c r="O550" s="20" t="s">
        <v>1756</v>
      </c>
      <c r="P550" s="20"/>
      <c r="Q550" s="20"/>
      <c r="R550" s="20"/>
      <c r="S550" s="20"/>
      <c r="T550" s="20"/>
      <c r="U550" s="20"/>
      <c r="V550" s="20"/>
      <c r="W550" s="20"/>
      <c r="X550" s="20"/>
      <c r="Y550" s="20"/>
      <c r="Z550" s="20"/>
      <c r="AA550" s="20"/>
      <c r="AB550" s="20"/>
      <c r="AC550" s="20"/>
      <c r="AD550" s="20"/>
      <c r="AE550" s="20"/>
      <c r="AF550" s="20"/>
      <c r="AG550" s="20"/>
      <c r="AH550" s="20"/>
      <c r="AI550" s="20"/>
      <c r="AJ550" s="20" t="s">
        <v>62</v>
      </c>
      <c r="AK550" s="20" t="s">
        <v>63</v>
      </c>
      <c r="AL550" s="20"/>
      <c r="AM550" s="20"/>
      <c r="AN550" s="20" t="s">
        <v>64</v>
      </c>
      <c r="AO550" s="20"/>
      <c r="AP550" s="20"/>
      <c r="AQ550" s="20"/>
      <c r="AR550" s="20"/>
      <c r="AS550" s="20"/>
      <c r="AT550" s="20"/>
      <c r="AU550" s="20"/>
      <c r="AV550" s="20"/>
      <c r="AW550" s="20"/>
      <c r="AX550" s="20"/>
      <c r="AY550" s="20"/>
      <c r="AZ550" s="20"/>
      <c r="BA550" s="20" t="s">
        <v>3658</v>
      </c>
      <c r="BB550" s="20" t="s">
        <v>3659</v>
      </c>
      <c r="BC550" s="20" t="s">
        <v>1760</v>
      </c>
      <c r="BD550" s="20"/>
      <c r="BE550" s="20" t="s">
        <v>69</v>
      </c>
      <c r="BF550" s="20"/>
      <c r="BG550" s="20"/>
      <c r="BH550" s="20" t="s">
        <v>3660</v>
      </c>
      <c r="BI550" s="20"/>
    </row>
    <row r="551" spans="1:61" x14ac:dyDescent="0.2">
      <c r="A551" t="s">
        <v>5201</v>
      </c>
      <c r="B551" t="str">
        <f>VLOOKUP(Table1[[#This Row],[Full Name]],payroll_active[],1,0)</f>
        <v>Joann Drake</v>
      </c>
      <c r="C551" t="str">
        <f>VLOOKUP(Table1[[#This Row],[Full Name]],Table36[],1,0)</f>
        <v>Joann Drake</v>
      </c>
      <c r="D551" s="1">
        <v>42618.94190972222</v>
      </c>
      <c r="E551" t="s">
        <v>1195</v>
      </c>
      <c r="F551" t="s">
        <v>5199</v>
      </c>
      <c r="M551" t="s">
        <v>5200</v>
      </c>
      <c r="N551" t="s">
        <v>2525</v>
      </c>
      <c r="O551" t="s">
        <v>2526</v>
      </c>
      <c r="P551" t="s">
        <v>526</v>
      </c>
      <c r="AJ551" t="s">
        <v>62</v>
      </c>
      <c r="AK551" t="s">
        <v>63</v>
      </c>
      <c r="AN551" t="s">
        <v>408</v>
      </c>
      <c r="BA551" t="s">
        <v>5202</v>
      </c>
      <c r="BB551" t="s">
        <v>5203</v>
      </c>
      <c r="BC551" t="s">
        <v>434</v>
      </c>
      <c r="BE551" t="s">
        <v>69</v>
      </c>
      <c r="BH551" t="s">
        <v>5204</v>
      </c>
    </row>
    <row r="552" spans="1:61" x14ac:dyDescent="0.2">
      <c r="A552" t="s">
        <v>8479</v>
      </c>
      <c r="B552" t="str">
        <f>VLOOKUP(Table1[[#This Row],[Full Name]],payroll_active[],1,0)</f>
        <v>Joann M Ingham</v>
      </c>
      <c r="C552" t="str">
        <f>VLOOKUP(Table1[[#This Row],[Full Name]],Table36[],1,0)</f>
        <v>Joann M Ingham</v>
      </c>
      <c r="D552" s="1">
        <v>42618.938761574071</v>
      </c>
      <c r="E552" t="s">
        <v>1195</v>
      </c>
      <c r="F552" t="s">
        <v>8477</v>
      </c>
      <c r="N552" t="s">
        <v>3720</v>
      </c>
      <c r="O552" t="s">
        <v>3721</v>
      </c>
      <c r="P552" t="s">
        <v>526</v>
      </c>
      <c r="V552" t="s">
        <v>8478</v>
      </c>
      <c r="AJ552" t="s">
        <v>62</v>
      </c>
      <c r="AK552" t="s">
        <v>63</v>
      </c>
      <c r="AN552" t="s">
        <v>408</v>
      </c>
      <c r="AO552" t="s">
        <v>526</v>
      </c>
      <c r="BA552" t="s">
        <v>8480</v>
      </c>
      <c r="BB552" t="s">
        <v>8481</v>
      </c>
      <c r="BC552" t="s">
        <v>426</v>
      </c>
      <c r="BE552" t="s">
        <v>69</v>
      </c>
      <c r="BH552" t="s">
        <v>8482</v>
      </c>
    </row>
    <row r="553" spans="1:61" x14ac:dyDescent="0.2">
      <c r="A553" t="s">
        <v>1456</v>
      </c>
      <c r="B553" t="str">
        <f>VLOOKUP(Table1[[#This Row],[Full Name]],payroll_active[],1,0)</f>
        <v>Joanna Herrera</v>
      </c>
      <c r="C553" t="str">
        <f>VLOOKUP(Table1[[#This Row],[Full Name]],Table36[],1,0)</f>
        <v>Joanna Herrera</v>
      </c>
      <c r="D553" s="1">
        <v>43203.545115740737</v>
      </c>
      <c r="E553" t="s">
        <v>59</v>
      </c>
      <c r="F553" t="s">
        <v>1455</v>
      </c>
      <c r="N553" t="s">
        <v>1285</v>
      </c>
      <c r="O553" t="s">
        <v>1286</v>
      </c>
      <c r="P553" t="s">
        <v>526</v>
      </c>
      <c r="AJ553" t="s">
        <v>62</v>
      </c>
      <c r="AK553" t="s">
        <v>63</v>
      </c>
      <c r="AN553" t="s">
        <v>408</v>
      </c>
      <c r="BA553" t="s">
        <v>1457</v>
      </c>
      <c r="BB553" t="s">
        <v>1458</v>
      </c>
      <c r="BC553" t="s">
        <v>1200</v>
      </c>
      <c r="BE553" t="s">
        <v>69</v>
      </c>
      <c r="BH553" t="s">
        <v>1459</v>
      </c>
    </row>
    <row r="554" spans="1:61" x14ac:dyDescent="0.2">
      <c r="A554" s="20" t="s">
        <v>6232</v>
      </c>
      <c r="B554" s="20" t="e">
        <f>VLOOKUP(Table1[[#This Row],[Full Name]],payroll_active[],1,0)</f>
        <v>#N/A</v>
      </c>
      <c r="C554" s="20" t="str">
        <f>VLOOKUP(Table1[[#This Row],[Full Name]],Table36[],1,0)</f>
        <v>Joanna L Schmidt</v>
      </c>
      <c r="D554" s="21">
        <v>42618.940868055557</v>
      </c>
      <c r="E554" s="20" t="s">
        <v>1195</v>
      </c>
      <c r="F554" s="20" t="s">
        <v>6229</v>
      </c>
      <c r="G554" s="20"/>
      <c r="H554" s="20"/>
      <c r="I554" s="20"/>
      <c r="J554" s="20"/>
      <c r="K554" s="20"/>
      <c r="L554" s="20"/>
      <c r="M554" s="20"/>
      <c r="N554" s="20"/>
      <c r="O554" s="20" t="s">
        <v>1133</v>
      </c>
      <c r="P554" s="20"/>
      <c r="Q554" s="20"/>
      <c r="R554" s="20"/>
      <c r="S554" s="20"/>
      <c r="T554" s="20"/>
      <c r="U554" s="20"/>
      <c r="V554" s="20" t="s">
        <v>6230</v>
      </c>
      <c r="W554" s="20" t="s">
        <v>6231</v>
      </c>
      <c r="X554" s="20"/>
      <c r="Y554" s="20"/>
      <c r="Z554" s="20"/>
      <c r="AA554" s="20"/>
      <c r="AB554" s="20"/>
      <c r="AC554" s="20"/>
      <c r="AD554" s="20"/>
      <c r="AE554" s="20"/>
      <c r="AF554" s="20"/>
      <c r="AG554" s="20"/>
      <c r="AH554" s="20"/>
      <c r="AI554" s="20"/>
      <c r="AJ554" s="20" t="s">
        <v>62</v>
      </c>
      <c r="AK554" s="20" t="s">
        <v>63</v>
      </c>
      <c r="AL554" s="20"/>
      <c r="AM554" s="20"/>
      <c r="AN554" s="20" t="s">
        <v>64</v>
      </c>
      <c r="AO554" s="20"/>
      <c r="AP554" s="20"/>
      <c r="AQ554" s="20"/>
      <c r="AR554" s="20"/>
      <c r="AS554" s="20"/>
      <c r="AT554" s="20"/>
      <c r="AU554" s="20"/>
      <c r="AV554" s="20"/>
      <c r="AW554" s="20"/>
      <c r="AX554" s="20"/>
      <c r="AY554" s="20"/>
      <c r="AZ554" s="20"/>
      <c r="BA554" s="20" t="s">
        <v>6233</v>
      </c>
      <c r="BB554" s="20" t="s">
        <v>4296</v>
      </c>
      <c r="BC554" s="20" t="s">
        <v>6234</v>
      </c>
      <c r="BD554" s="20"/>
      <c r="BE554" s="20" t="s">
        <v>69</v>
      </c>
      <c r="BF554" s="20"/>
      <c r="BG554" s="20"/>
      <c r="BH554" s="20" t="s">
        <v>6235</v>
      </c>
      <c r="BI554" s="20"/>
    </row>
    <row r="555" spans="1:61" x14ac:dyDescent="0.2">
      <c r="A555" t="s">
        <v>778</v>
      </c>
      <c r="B555" t="str">
        <f>VLOOKUP(Table1[[#This Row],[Full Name]],payroll_active[],1,0)</f>
        <v>Joanna R Mendez</v>
      </c>
      <c r="C555" t="str">
        <f>VLOOKUP(Table1[[#This Row],[Full Name]],Table36[],1,0)</f>
        <v>Joanna R Mendez</v>
      </c>
      <c r="D555" s="1">
        <v>43495.488425925927</v>
      </c>
      <c r="E555" t="s">
        <v>59</v>
      </c>
      <c r="F555" t="s">
        <v>777</v>
      </c>
      <c r="N555" t="s">
        <v>771</v>
      </c>
      <c r="O555" t="s">
        <v>772</v>
      </c>
      <c r="P555" t="s">
        <v>526</v>
      </c>
      <c r="AJ555" t="s">
        <v>62</v>
      </c>
      <c r="AK555" t="s">
        <v>63</v>
      </c>
      <c r="AN555" t="s">
        <v>408</v>
      </c>
      <c r="BA555" t="s">
        <v>779</v>
      </c>
      <c r="BB555" t="s">
        <v>780</v>
      </c>
      <c r="BC555" t="s">
        <v>781</v>
      </c>
      <c r="BE555" t="s">
        <v>69</v>
      </c>
      <c r="BH555" t="s">
        <v>782</v>
      </c>
    </row>
    <row r="556" spans="1:61" x14ac:dyDescent="0.2">
      <c r="A556" t="s">
        <v>3944</v>
      </c>
      <c r="B556" t="str">
        <f>VLOOKUP(Table1[[#This Row],[Full Name]],payroll_active[],1,0)</f>
        <v>Joanne Carbone</v>
      </c>
      <c r="C556" t="str">
        <f>VLOOKUP(Table1[[#This Row],[Full Name]],Table36[],1,0)</f>
        <v>Joanne Carbone</v>
      </c>
      <c r="D556" s="1">
        <v>42618.943298611113</v>
      </c>
      <c r="E556" t="s">
        <v>1195</v>
      </c>
      <c r="F556" t="s">
        <v>3941</v>
      </c>
      <c r="N556" t="s">
        <v>919</v>
      </c>
      <c r="O556" t="s">
        <v>920</v>
      </c>
      <c r="P556" t="s">
        <v>526</v>
      </c>
      <c r="V556" t="s">
        <v>3942</v>
      </c>
      <c r="W556" t="s">
        <v>3943</v>
      </c>
      <c r="AJ556" t="s">
        <v>62</v>
      </c>
      <c r="AK556" t="s">
        <v>63</v>
      </c>
      <c r="AN556" t="s">
        <v>408</v>
      </c>
      <c r="AO556" t="s">
        <v>526</v>
      </c>
      <c r="BA556" t="s">
        <v>3945</v>
      </c>
      <c r="BB556" t="s">
        <v>3946</v>
      </c>
      <c r="BC556" t="s">
        <v>3947</v>
      </c>
      <c r="BE556" t="s">
        <v>69</v>
      </c>
      <c r="BH556" t="s">
        <v>3948</v>
      </c>
    </row>
    <row r="557" spans="1:61" s="20" customFormat="1" x14ac:dyDescent="0.2">
      <c r="A557" t="s">
        <v>5367</v>
      </c>
      <c r="B557" t="str">
        <f>VLOOKUP(Table1[[#This Row],[Full Name]],payroll_active[],1,0)</f>
        <v>Joanne E Fogarty</v>
      </c>
      <c r="C557" t="str">
        <f>VLOOKUP(Table1[[#This Row],[Full Name]],Table36[],1,0)</f>
        <v>Joanne E Fogarty</v>
      </c>
      <c r="D557" s="1">
        <v>42618.941712962973</v>
      </c>
      <c r="E557" t="s">
        <v>1195</v>
      </c>
      <c r="F557" t="s">
        <v>5366</v>
      </c>
      <c r="G557"/>
      <c r="H557"/>
      <c r="I557"/>
      <c r="J557"/>
      <c r="K557"/>
      <c r="L557"/>
      <c r="M557"/>
      <c r="N557"/>
      <c r="O557" t="s">
        <v>131</v>
      </c>
      <c r="P557"/>
      <c r="Q557"/>
      <c r="R557"/>
      <c r="S557"/>
      <c r="T557"/>
      <c r="U557"/>
      <c r="V557"/>
      <c r="W557"/>
      <c r="X557"/>
      <c r="Y557"/>
      <c r="Z557"/>
      <c r="AA557"/>
      <c r="AB557"/>
      <c r="AC557"/>
      <c r="AD557"/>
      <c r="AE557"/>
      <c r="AF557"/>
      <c r="AG557"/>
      <c r="AH557"/>
      <c r="AI557"/>
      <c r="AJ557" t="s">
        <v>62</v>
      </c>
      <c r="AK557" t="s">
        <v>63</v>
      </c>
      <c r="AL557"/>
      <c r="AM557"/>
      <c r="AN557" t="s">
        <v>64</v>
      </c>
      <c r="AO557"/>
      <c r="AP557"/>
      <c r="AQ557"/>
      <c r="AR557"/>
      <c r="AS557"/>
      <c r="AT557"/>
      <c r="AU557"/>
      <c r="AV557"/>
      <c r="AW557"/>
      <c r="AX557"/>
      <c r="AY557"/>
      <c r="AZ557"/>
      <c r="BA557" t="s">
        <v>5368</v>
      </c>
      <c r="BB557" t="s">
        <v>5369</v>
      </c>
      <c r="BC557" t="s">
        <v>1130</v>
      </c>
      <c r="BD557"/>
      <c r="BE557" t="s">
        <v>69</v>
      </c>
      <c r="BF557"/>
      <c r="BG557"/>
      <c r="BH557" t="s">
        <v>5370</v>
      </c>
      <c r="BI557"/>
    </row>
    <row r="558" spans="1:61" s="20" customFormat="1" x14ac:dyDescent="0.2">
      <c r="A558" t="s">
        <v>8276</v>
      </c>
      <c r="B558" t="str">
        <f>VLOOKUP(Table1[[#This Row],[Full Name]],payroll_active[],1,0)</f>
        <v>Joel T Rigsbee</v>
      </c>
      <c r="C558" t="str">
        <f>VLOOKUP(Table1[[#This Row],[Full Name]],Table36[],1,0)</f>
        <v>Joel T Rigsbee</v>
      </c>
      <c r="D558" s="1">
        <v>42618.938946759263</v>
      </c>
      <c r="E558" t="s">
        <v>1195</v>
      </c>
      <c r="F558" t="s">
        <v>8275</v>
      </c>
      <c r="G558"/>
      <c r="H558"/>
      <c r="I558"/>
      <c r="J558"/>
      <c r="K558"/>
      <c r="L558"/>
      <c r="M558"/>
      <c r="N558"/>
      <c r="O558" t="s">
        <v>84</v>
      </c>
      <c r="P558"/>
      <c r="Q558"/>
      <c r="R558"/>
      <c r="S558"/>
      <c r="T558"/>
      <c r="U558"/>
      <c r="V558"/>
      <c r="W558"/>
      <c r="X558"/>
      <c r="Y558"/>
      <c r="Z558"/>
      <c r="AA558"/>
      <c r="AB558"/>
      <c r="AC558"/>
      <c r="AD558"/>
      <c r="AE558"/>
      <c r="AF558"/>
      <c r="AG558"/>
      <c r="AH558"/>
      <c r="AI558"/>
      <c r="AJ558" t="s">
        <v>62</v>
      </c>
      <c r="AK558" t="s">
        <v>63</v>
      </c>
      <c r="AL558"/>
      <c r="AM558"/>
      <c r="AN558" t="s">
        <v>64</v>
      </c>
      <c r="AO558"/>
      <c r="AP558"/>
      <c r="AQ558"/>
      <c r="AR558"/>
      <c r="AS558"/>
      <c r="AT558"/>
      <c r="AU558"/>
      <c r="AV558"/>
      <c r="AW558"/>
      <c r="AX558"/>
      <c r="AY558"/>
      <c r="AZ558"/>
      <c r="BA558" t="s">
        <v>8277</v>
      </c>
      <c r="BB558" t="s">
        <v>8278</v>
      </c>
      <c r="BC558" t="s">
        <v>8279</v>
      </c>
      <c r="BD558"/>
      <c r="BE558" t="s">
        <v>69</v>
      </c>
      <c r="BF558"/>
      <c r="BG558"/>
      <c r="BH558" t="s">
        <v>8280</v>
      </c>
      <c r="BI558"/>
    </row>
    <row r="559" spans="1:61" s="20" customFormat="1" x14ac:dyDescent="0.2">
      <c r="A559" t="s">
        <v>437</v>
      </c>
      <c r="B559" t="str">
        <f>VLOOKUP(Table1[[#This Row],[Full Name]],payroll_active[],1,0)</f>
        <v>Joelle M Foskett</v>
      </c>
      <c r="C559" t="str">
        <f>VLOOKUP(Table1[[#This Row],[Full Name]],Table36[],1,0)</f>
        <v>Joelle M Foskett</v>
      </c>
      <c r="D559" s="1">
        <v>43495.48847222222</v>
      </c>
      <c r="E559" t="s">
        <v>59</v>
      </c>
      <c r="F559" t="s">
        <v>436</v>
      </c>
      <c r="G559"/>
      <c r="H559"/>
      <c r="I559"/>
      <c r="J559"/>
      <c r="K559"/>
      <c r="L559"/>
      <c r="M559"/>
      <c r="N559" t="s">
        <v>429</v>
      </c>
      <c r="O559" t="s">
        <v>430</v>
      </c>
      <c r="P559" t="s">
        <v>407</v>
      </c>
      <c r="Q559"/>
      <c r="R559"/>
      <c r="S559"/>
      <c r="T559"/>
      <c r="U559"/>
      <c r="V559"/>
      <c r="W559"/>
      <c r="X559"/>
      <c r="Y559"/>
      <c r="Z559"/>
      <c r="AA559"/>
      <c r="AB559"/>
      <c r="AC559"/>
      <c r="AD559"/>
      <c r="AE559"/>
      <c r="AF559"/>
      <c r="AG559"/>
      <c r="AH559"/>
      <c r="AI559"/>
      <c r="AJ559" t="s">
        <v>62</v>
      </c>
      <c r="AK559" t="s">
        <v>63</v>
      </c>
      <c r="AL559"/>
      <c r="AM559"/>
      <c r="AN559" t="s">
        <v>408</v>
      </c>
      <c r="AO559"/>
      <c r="AP559"/>
      <c r="AQ559"/>
      <c r="AR559"/>
      <c r="AS559"/>
      <c r="AT559"/>
      <c r="AU559"/>
      <c r="AV559"/>
      <c r="AW559"/>
      <c r="AX559"/>
      <c r="AY559"/>
      <c r="AZ559"/>
      <c r="BA559" t="s">
        <v>438</v>
      </c>
      <c r="BB559" t="s">
        <v>439</v>
      </c>
      <c r="BC559" t="s">
        <v>440</v>
      </c>
      <c r="BD559"/>
      <c r="BE559" t="s">
        <v>69</v>
      </c>
      <c r="BF559"/>
      <c r="BG559"/>
      <c r="BH559" t="s">
        <v>441</v>
      </c>
      <c r="BI559"/>
    </row>
    <row r="560" spans="1:61" s="20" customFormat="1" x14ac:dyDescent="0.2">
      <c r="A560" t="s">
        <v>423</v>
      </c>
      <c r="B560" t="str">
        <f>VLOOKUP(Table1[[#This Row],[Full Name]],payroll_active[],1,0)</f>
        <v>Johanna Garcia</v>
      </c>
      <c r="C560" t="str">
        <f>VLOOKUP(Table1[[#This Row],[Full Name]],Table36[],1,0)</f>
        <v>Johanna Garcia</v>
      </c>
      <c r="D560" s="1">
        <v>43495.48847222222</v>
      </c>
      <c r="E560" t="s">
        <v>59</v>
      </c>
      <c r="F560" t="s">
        <v>422</v>
      </c>
      <c r="G560"/>
      <c r="H560"/>
      <c r="I560"/>
      <c r="J560"/>
      <c r="K560"/>
      <c r="L560"/>
      <c r="M560"/>
      <c r="N560" t="s">
        <v>415</v>
      </c>
      <c r="O560" t="s">
        <v>416</v>
      </c>
      <c r="P560" t="s">
        <v>407</v>
      </c>
      <c r="Q560"/>
      <c r="R560"/>
      <c r="S560"/>
      <c r="T560"/>
      <c r="U560"/>
      <c r="V560"/>
      <c r="W560"/>
      <c r="X560"/>
      <c r="Y560"/>
      <c r="Z560"/>
      <c r="AA560"/>
      <c r="AB560"/>
      <c r="AC560"/>
      <c r="AD560"/>
      <c r="AE560"/>
      <c r="AF560"/>
      <c r="AG560"/>
      <c r="AH560"/>
      <c r="AI560"/>
      <c r="AJ560" t="s">
        <v>62</v>
      </c>
      <c r="AK560" t="s">
        <v>63</v>
      </c>
      <c r="AL560"/>
      <c r="AM560"/>
      <c r="AN560" t="s">
        <v>408</v>
      </c>
      <c r="AO560"/>
      <c r="AP560"/>
      <c r="AQ560"/>
      <c r="AR560"/>
      <c r="AS560"/>
      <c r="AT560"/>
      <c r="AU560"/>
      <c r="AV560"/>
      <c r="AW560"/>
      <c r="AX560"/>
      <c r="AY560"/>
      <c r="AZ560"/>
      <c r="BA560" t="s">
        <v>424</v>
      </c>
      <c r="BB560" t="s">
        <v>425</v>
      </c>
      <c r="BC560" t="s">
        <v>426</v>
      </c>
      <c r="BD560"/>
      <c r="BE560" t="s">
        <v>69</v>
      </c>
      <c r="BF560"/>
      <c r="BG560"/>
      <c r="BH560" t="s">
        <v>427</v>
      </c>
      <c r="BI560"/>
    </row>
    <row r="561" spans="1:61" s="20" customFormat="1" x14ac:dyDescent="0.2">
      <c r="A561" t="s">
        <v>6274</v>
      </c>
      <c r="B561" t="str">
        <f>VLOOKUP(Table1[[#This Row],[Full Name]],payroll_active[],1,0)</f>
        <v>John A Koury</v>
      </c>
      <c r="C561" t="str">
        <f>VLOOKUP(Table1[[#This Row],[Full Name]],Table36[],1,0)</f>
        <v>John A Koury</v>
      </c>
      <c r="D561" s="1">
        <v>42618.940844907411</v>
      </c>
      <c r="E561" t="s">
        <v>1195</v>
      </c>
      <c r="F561" t="s">
        <v>6273</v>
      </c>
      <c r="G561"/>
      <c r="H561"/>
      <c r="I561"/>
      <c r="J561"/>
      <c r="K561"/>
      <c r="L561"/>
      <c r="M561"/>
      <c r="N561"/>
      <c r="O561" t="s">
        <v>4438</v>
      </c>
      <c r="P561"/>
      <c r="Q561"/>
      <c r="R561"/>
      <c r="S561"/>
      <c r="T561"/>
      <c r="U561"/>
      <c r="V561"/>
      <c r="W561"/>
      <c r="X561"/>
      <c r="Y561"/>
      <c r="Z561"/>
      <c r="AA561"/>
      <c r="AB561"/>
      <c r="AC561"/>
      <c r="AD561"/>
      <c r="AE561"/>
      <c r="AF561"/>
      <c r="AG561"/>
      <c r="AH561"/>
      <c r="AI561"/>
      <c r="AJ561" t="s">
        <v>62</v>
      </c>
      <c r="AK561" t="s">
        <v>63</v>
      </c>
      <c r="AL561"/>
      <c r="AM561"/>
      <c r="AN561" t="s">
        <v>64</v>
      </c>
      <c r="AO561"/>
      <c r="AP561"/>
      <c r="AQ561"/>
      <c r="AR561"/>
      <c r="AS561"/>
      <c r="AT561"/>
      <c r="AU561"/>
      <c r="AV561"/>
      <c r="AW561"/>
      <c r="AX561"/>
      <c r="AY561"/>
      <c r="AZ561"/>
      <c r="BA561" t="s">
        <v>2147</v>
      </c>
      <c r="BB561" t="s">
        <v>6275</v>
      </c>
      <c r="BC561" t="s">
        <v>402</v>
      </c>
      <c r="BD561"/>
      <c r="BE561" t="s">
        <v>69</v>
      </c>
      <c r="BF561"/>
      <c r="BG561"/>
      <c r="BH561" t="s">
        <v>6276</v>
      </c>
      <c r="BI561"/>
    </row>
    <row r="562" spans="1:61" s="20" customFormat="1" x14ac:dyDescent="0.2">
      <c r="A562" t="s">
        <v>7835</v>
      </c>
      <c r="B562" t="str">
        <f>VLOOKUP(Table1[[#This Row],[Full Name]],payroll_active[],1,0)</f>
        <v>John A Speziale</v>
      </c>
      <c r="C562" t="str">
        <f>VLOOKUP(Table1[[#This Row],[Full Name]],Table36[],1,0)</f>
        <v>John A Speziale</v>
      </c>
      <c r="D562" s="1">
        <v>42618.939120370371</v>
      </c>
      <c r="E562" t="s">
        <v>1195</v>
      </c>
      <c r="F562" t="s">
        <v>7834</v>
      </c>
      <c r="G562"/>
      <c r="H562"/>
      <c r="I562"/>
      <c r="J562"/>
      <c r="K562"/>
      <c r="L562"/>
      <c r="M562"/>
      <c r="N562"/>
      <c r="O562" t="s">
        <v>61</v>
      </c>
      <c r="P562"/>
      <c r="Q562"/>
      <c r="R562"/>
      <c r="S562"/>
      <c r="T562"/>
      <c r="U562"/>
      <c r="V562"/>
      <c r="W562"/>
      <c r="X562"/>
      <c r="Y562"/>
      <c r="Z562"/>
      <c r="AA562"/>
      <c r="AB562"/>
      <c r="AC562"/>
      <c r="AD562"/>
      <c r="AE562"/>
      <c r="AF562"/>
      <c r="AG562"/>
      <c r="AH562"/>
      <c r="AI562"/>
      <c r="AJ562" t="s">
        <v>62</v>
      </c>
      <c r="AK562" t="s">
        <v>63</v>
      </c>
      <c r="AL562"/>
      <c r="AM562"/>
      <c r="AN562" t="s">
        <v>64</v>
      </c>
      <c r="AO562"/>
      <c r="AP562"/>
      <c r="AQ562"/>
      <c r="AR562"/>
      <c r="AS562"/>
      <c r="AT562"/>
      <c r="AU562"/>
      <c r="AV562"/>
      <c r="AW562"/>
      <c r="AX562"/>
      <c r="AY562"/>
      <c r="AZ562"/>
      <c r="BA562" t="s">
        <v>2147</v>
      </c>
      <c r="BB562" t="s">
        <v>7836</v>
      </c>
      <c r="BC562" t="s">
        <v>7837</v>
      </c>
      <c r="BD562"/>
      <c r="BE562" t="s">
        <v>69</v>
      </c>
      <c r="BF562"/>
      <c r="BG562"/>
      <c r="BH562" t="s">
        <v>7838</v>
      </c>
      <c r="BI562"/>
    </row>
    <row r="563" spans="1:61" s="20" customFormat="1" x14ac:dyDescent="0.2">
      <c r="A563" t="s">
        <v>2146</v>
      </c>
      <c r="B563" t="str">
        <f>VLOOKUP(Table1[[#This Row],[Full Name]],payroll_active[],1,0)</f>
        <v>John A Turoski Jr</v>
      </c>
      <c r="C563" t="str">
        <f>VLOOKUP(Table1[[#This Row],[Full Name]],Table36[],1,0)</f>
        <v>John A Turoski Jr</v>
      </c>
      <c r="D563" s="1">
        <v>42990.605763888889</v>
      </c>
      <c r="E563" t="s">
        <v>59</v>
      </c>
      <c r="F563" t="s">
        <v>2145</v>
      </c>
      <c r="G563"/>
      <c r="H563"/>
      <c r="I563"/>
      <c r="J563"/>
      <c r="K563"/>
      <c r="L563"/>
      <c r="M563" t="s">
        <v>2123</v>
      </c>
      <c r="N563" t="s">
        <v>996</v>
      </c>
      <c r="O563" t="s">
        <v>997</v>
      </c>
      <c r="P563" t="s">
        <v>407</v>
      </c>
      <c r="Q563"/>
      <c r="R563"/>
      <c r="S563"/>
      <c r="T563"/>
      <c r="U563"/>
      <c r="V563"/>
      <c r="W563"/>
      <c r="X563"/>
      <c r="Y563"/>
      <c r="Z563"/>
      <c r="AA563"/>
      <c r="AB563"/>
      <c r="AC563"/>
      <c r="AD563"/>
      <c r="AE563"/>
      <c r="AF563"/>
      <c r="AG563"/>
      <c r="AH563"/>
      <c r="AI563"/>
      <c r="AJ563" t="s">
        <v>62</v>
      </c>
      <c r="AK563" t="s">
        <v>63</v>
      </c>
      <c r="AL563"/>
      <c r="AM563"/>
      <c r="AN563" t="s">
        <v>408</v>
      </c>
      <c r="AO563"/>
      <c r="AP563"/>
      <c r="AQ563"/>
      <c r="AR563"/>
      <c r="AS563"/>
      <c r="AT563"/>
      <c r="AU563"/>
      <c r="AV563"/>
      <c r="AW563"/>
      <c r="AX563"/>
      <c r="AY563"/>
      <c r="AZ563"/>
      <c r="BA563" t="s">
        <v>2147</v>
      </c>
      <c r="BB563" t="s">
        <v>2148</v>
      </c>
      <c r="BC563" t="s">
        <v>737</v>
      </c>
      <c r="BD563"/>
      <c r="BE563" t="s">
        <v>69</v>
      </c>
      <c r="BF563"/>
      <c r="BG563"/>
      <c r="BH563" t="s">
        <v>2149</v>
      </c>
      <c r="BI563"/>
    </row>
    <row r="564" spans="1:61" s="20" customFormat="1" x14ac:dyDescent="0.2">
      <c r="A564" t="s">
        <v>4969</v>
      </c>
      <c r="B564" t="str">
        <f>VLOOKUP(Table1[[#This Row],[Full Name]],payroll_active[],1,0)</f>
        <v>John A Turoski Sr</v>
      </c>
      <c r="C564" t="str">
        <f>VLOOKUP(Table1[[#This Row],[Full Name]],Table36[],1,0)</f>
        <v>John A Turoski Sr</v>
      </c>
      <c r="D564" s="1">
        <v>42618.942129629628</v>
      </c>
      <c r="E564" t="s">
        <v>1195</v>
      </c>
      <c r="F564" t="s">
        <v>4967</v>
      </c>
      <c r="G564"/>
      <c r="H564"/>
      <c r="I564"/>
      <c r="J564"/>
      <c r="K564"/>
      <c r="L564"/>
      <c r="M564"/>
      <c r="N564" t="s">
        <v>996</v>
      </c>
      <c r="O564" t="s">
        <v>997</v>
      </c>
      <c r="P564" t="s">
        <v>407</v>
      </c>
      <c r="Q564"/>
      <c r="R564"/>
      <c r="S564"/>
      <c r="T564"/>
      <c r="U564"/>
      <c r="V564" t="s">
        <v>4968</v>
      </c>
      <c r="W564"/>
      <c r="X564"/>
      <c r="Y564"/>
      <c r="Z564"/>
      <c r="AA564"/>
      <c r="AB564"/>
      <c r="AC564"/>
      <c r="AD564"/>
      <c r="AE564"/>
      <c r="AF564"/>
      <c r="AG564"/>
      <c r="AH564"/>
      <c r="AI564"/>
      <c r="AJ564" t="s">
        <v>62</v>
      </c>
      <c r="AK564" t="s">
        <v>63</v>
      </c>
      <c r="AL564"/>
      <c r="AM564"/>
      <c r="AN564" t="s">
        <v>408</v>
      </c>
      <c r="AO564" t="s">
        <v>407</v>
      </c>
      <c r="AP564"/>
      <c r="AQ564"/>
      <c r="AR564"/>
      <c r="AS564"/>
      <c r="AT564"/>
      <c r="AU564"/>
      <c r="AV564"/>
      <c r="AW564"/>
      <c r="AX564"/>
      <c r="AY564"/>
      <c r="AZ564"/>
      <c r="BA564" t="s">
        <v>2147</v>
      </c>
      <c r="BB564" t="s">
        <v>4970</v>
      </c>
      <c r="BC564" t="s">
        <v>426</v>
      </c>
      <c r="BD564"/>
      <c r="BE564" t="s">
        <v>69</v>
      </c>
      <c r="BF564"/>
      <c r="BG564"/>
      <c r="BH564" t="s">
        <v>4971</v>
      </c>
      <c r="BI564"/>
    </row>
    <row r="565" spans="1:61" s="20" customFormat="1" x14ac:dyDescent="0.2">
      <c r="A565" t="s">
        <v>7894</v>
      </c>
      <c r="B565" t="str">
        <f>VLOOKUP(Table1[[#This Row],[Full Name]],payroll_active[],1,0)</f>
        <v>John C Boucher</v>
      </c>
      <c r="C565" t="str">
        <f>VLOOKUP(Table1[[#This Row],[Full Name]],Table36[],1,0)</f>
        <v>John C Boucher</v>
      </c>
      <c r="D565" s="1">
        <v>42618.939097222217</v>
      </c>
      <c r="E565" t="s">
        <v>1195</v>
      </c>
      <c r="F565" t="s">
        <v>7893</v>
      </c>
      <c r="G565"/>
      <c r="H565"/>
      <c r="I565"/>
      <c r="J565"/>
      <c r="K565"/>
      <c r="L565"/>
      <c r="M565"/>
      <c r="N565"/>
      <c r="O565" t="s">
        <v>2157</v>
      </c>
      <c r="P565"/>
      <c r="Q565"/>
      <c r="R565"/>
      <c r="S565"/>
      <c r="T565"/>
      <c r="U565"/>
      <c r="V565"/>
      <c r="W565"/>
      <c r="X565"/>
      <c r="Y565"/>
      <c r="Z565"/>
      <c r="AA565"/>
      <c r="AB565"/>
      <c r="AC565"/>
      <c r="AD565"/>
      <c r="AE565"/>
      <c r="AF565"/>
      <c r="AG565"/>
      <c r="AH565"/>
      <c r="AI565"/>
      <c r="AJ565" t="s">
        <v>62</v>
      </c>
      <c r="AK565" t="s">
        <v>63</v>
      </c>
      <c r="AL565"/>
      <c r="AM565"/>
      <c r="AN565" t="s">
        <v>64</v>
      </c>
      <c r="AO565"/>
      <c r="AP565"/>
      <c r="AQ565"/>
      <c r="AR565"/>
      <c r="AS565"/>
      <c r="AT565"/>
      <c r="AU565"/>
      <c r="AV565"/>
      <c r="AW565"/>
      <c r="AX565"/>
      <c r="AY565"/>
      <c r="AZ565"/>
      <c r="BA565" t="s">
        <v>4714</v>
      </c>
      <c r="BB565" t="s">
        <v>7895</v>
      </c>
      <c r="BC565" t="s">
        <v>2161</v>
      </c>
      <c r="BD565"/>
      <c r="BE565" t="s">
        <v>69</v>
      </c>
      <c r="BF565"/>
      <c r="BG565"/>
      <c r="BH565" t="s">
        <v>7896</v>
      </c>
      <c r="BI565"/>
    </row>
    <row r="566" spans="1:61" s="20" customFormat="1" x14ac:dyDescent="0.2">
      <c r="A566" t="s">
        <v>4713</v>
      </c>
      <c r="B566" t="str">
        <f>VLOOKUP(Table1[[#This Row],[Full Name]],payroll_active[],1,0)</f>
        <v>John C Dicocco</v>
      </c>
      <c r="C566" t="str">
        <f>VLOOKUP(Table1[[#This Row],[Full Name]],Table36[],1,0)</f>
        <v>John C Dicocco</v>
      </c>
      <c r="D566" s="1">
        <v>42618.942372685182</v>
      </c>
      <c r="E566" t="s">
        <v>1195</v>
      </c>
      <c r="F566" t="s">
        <v>4712</v>
      </c>
      <c r="G566"/>
      <c r="H566"/>
      <c r="I566"/>
      <c r="J566"/>
      <c r="K566"/>
      <c r="L566"/>
      <c r="M566"/>
      <c r="N566" t="s">
        <v>2358</v>
      </c>
      <c r="O566" t="s">
        <v>2864</v>
      </c>
      <c r="P566" t="s">
        <v>526</v>
      </c>
      <c r="Q566"/>
      <c r="R566"/>
      <c r="S566"/>
      <c r="T566"/>
      <c r="U566"/>
      <c r="V566"/>
      <c r="W566"/>
      <c r="X566"/>
      <c r="Y566"/>
      <c r="Z566"/>
      <c r="AA566"/>
      <c r="AB566"/>
      <c r="AC566"/>
      <c r="AD566"/>
      <c r="AE566"/>
      <c r="AF566"/>
      <c r="AG566"/>
      <c r="AH566"/>
      <c r="AI566"/>
      <c r="AJ566" t="s">
        <v>62</v>
      </c>
      <c r="AK566" t="s">
        <v>63</v>
      </c>
      <c r="AL566"/>
      <c r="AM566"/>
      <c r="AN566" t="s">
        <v>408</v>
      </c>
      <c r="AO566" t="s">
        <v>526</v>
      </c>
      <c r="AP566"/>
      <c r="AQ566"/>
      <c r="AR566"/>
      <c r="AS566"/>
      <c r="AT566"/>
      <c r="AU566"/>
      <c r="AV566"/>
      <c r="AW566"/>
      <c r="AX566"/>
      <c r="AY566"/>
      <c r="AZ566"/>
      <c r="BA566" t="s">
        <v>4714</v>
      </c>
      <c r="BB566" t="s">
        <v>4715</v>
      </c>
      <c r="BC566" t="s">
        <v>2663</v>
      </c>
      <c r="BD566"/>
      <c r="BE566" t="s">
        <v>69</v>
      </c>
      <c r="BF566"/>
      <c r="BG566"/>
      <c r="BH566" t="s">
        <v>4716</v>
      </c>
      <c r="BI566"/>
    </row>
    <row r="567" spans="1:61" s="20" customFormat="1" x14ac:dyDescent="0.2">
      <c r="A567" t="s">
        <v>4274</v>
      </c>
      <c r="B567" t="str">
        <f>VLOOKUP(Table1[[#This Row],[Full Name]],payroll_active[],1,0)</f>
        <v>John Ciampoli</v>
      </c>
      <c r="C567" t="str">
        <f>VLOOKUP(Table1[[#This Row],[Full Name]],Table36[],1,0)</f>
        <v>John Ciampoli</v>
      </c>
      <c r="D567" s="1">
        <v>42618.942893518521</v>
      </c>
      <c r="E567" t="s">
        <v>1195</v>
      </c>
      <c r="F567" t="s">
        <v>4271</v>
      </c>
      <c r="G567"/>
      <c r="H567"/>
      <c r="I567"/>
      <c r="J567"/>
      <c r="K567"/>
      <c r="L567"/>
      <c r="M567" t="s">
        <v>4272</v>
      </c>
      <c r="N567"/>
      <c r="O567" t="s">
        <v>4273</v>
      </c>
      <c r="P567"/>
      <c r="Q567"/>
      <c r="R567"/>
      <c r="S567"/>
      <c r="T567"/>
      <c r="U567"/>
      <c r="V567"/>
      <c r="W567"/>
      <c r="X567"/>
      <c r="Y567"/>
      <c r="Z567"/>
      <c r="AA567"/>
      <c r="AB567"/>
      <c r="AC567"/>
      <c r="AD567"/>
      <c r="AE567"/>
      <c r="AF567"/>
      <c r="AG567"/>
      <c r="AH567"/>
      <c r="AI567"/>
      <c r="AJ567" t="s">
        <v>62</v>
      </c>
      <c r="AK567" t="s">
        <v>63</v>
      </c>
      <c r="AL567"/>
      <c r="AM567"/>
      <c r="AN567" t="s">
        <v>64</v>
      </c>
      <c r="AO567"/>
      <c r="AP567"/>
      <c r="AQ567"/>
      <c r="AR567"/>
      <c r="AS567"/>
      <c r="AT567"/>
      <c r="AU567"/>
      <c r="AV567"/>
      <c r="AW567"/>
      <c r="AX567"/>
      <c r="AY567"/>
      <c r="AZ567"/>
      <c r="BA567" t="s">
        <v>4275</v>
      </c>
      <c r="BB567" t="s">
        <v>2192</v>
      </c>
      <c r="BC567" t="s">
        <v>375</v>
      </c>
      <c r="BD567"/>
      <c r="BE567" t="s">
        <v>69</v>
      </c>
      <c r="BF567"/>
      <c r="BG567"/>
      <c r="BH567" t="s">
        <v>4276</v>
      </c>
      <c r="BI567"/>
    </row>
    <row r="568" spans="1:61" s="20" customFormat="1" x14ac:dyDescent="0.2">
      <c r="A568" t="s">
        <v>3110</v>
      </c>
      <c r="B568" t="str">
        <f>VLOOKUP(Table1[[#This Row],[Full Name]],payroll_active[],1,0)</f>
        <v>John D Mcbride</v>
      </c>
      <c r="C568" t="str">
        <f>VLOOKUP(Table1[[#This Row],[Full Name]],Table36[],1,0)</f>
        <v>John D Mcbride</v>
      </c>
      <c r="D568" s="1">
        <v>42789.531724537039</v>
      </c>
      <c r="E568" t="s">
        <v>59</v>
      </c>
      <c r="F568" t="s">
        <v>3109</v>
      </c>
      <c r="G568"/>
      <c r="H568"/>
      <c r="I568"/>
      <c r="J568"/>
      <c r="K568"/>
      <c r="L568"/>
      <c r="M568"/>
      <c r="N568" t="s">
        <v>814</v>
      </c>
      <c r="O568" t="s">
        <v>353</v>
      </c>
      <c r="P568" t="s">
        <v>526</v>
      </c>
      <c r="Q568"/>
      <c r="R568"/>
      <c r="S568"/>
      <c r="T568"/>
      <c r="U568"/>
      <c r="V568"/>
      <c r="W568"/>
      <c r="X568"/>
      <c r="Y568"/>
      <c r="Z568"/>
      <c r="AA568"/>
      <c r="AB568"/>
      <c r="AC568"/>
      <c r="AD568"/>
      <c r="AE568"/>
      <c r="AF568"/>
      <c r="AG568"/>
      <c r="AH568"/>
      <c r="AI568"/>
      <c r="AJ568" t="s">
        <v>62</v>
      </c>
      <c r="AK568" t="s">
        <v>63</v>
      </c>
      <c r="AL568"/>
      <c r="AM568"/>
      <c r="AN568" t="s">
        <v>64</v>
      </c>
      <c r="AO568" t="s">
        <v>526</v>
      </c>
      <c r="AP568"/>
      <c r="AQ568"/>
      <c r="AR568"/>
      <c r="AS568"/>
      <c r="AT568"/>
      <c r="AU568"/>
      <c r="AV568"/>
      <c r="AW568"/>
      <c r="AX568"/>
      <c r="AY568"/>
      <c r="AZ568"/>
      <c r="BA568" t="s">
        <v>3111</v>
      </c>
      <c r="BB568" t="s">
        <v>3112</v>
      </c>
      <c r="BC568" t="s">
        <v>434</v>
      </c>
      <c r="BD568"/>
      <c r="BE568" t="s">
        <v>69</v>
      </c>
      <c r="BF568"/>
      <c r="BG568"/>
      <c r="BH568" t="s">
        <v>3113</v>
      </c>
      <c r="BI568"/>
    </row>
    <row r="569" spans="1:61" s="20" customFormat="1" x14ac:dyDescent="0.2">
      <c r="A569" t="s">
        <v>8053</v>
      </c>
      <c r="B569" t="str">
        <f>VLOOKUP(Table1[[#This Row],[Full Name]],payroll_active[],1,0)</f>
        <v>John D O'brien</v>
      </c>
      <c r="C569" t="str">
        <f>VLOOKUP(Table1[[#This Row],[Full Name]],Table36[],1,0)</f>
        <v>John D O'brien</v>
      </c>
      <c r="D569" s="1">
        <v>42618.939027777778</v>
      </c>
      <c r="E569" t="s">
        <v>1195</v>
      </c>
      <c r="F569" t="s">
        <v>8052</v>
      </c>
      <c r="G569"/>
      <c r="H569"/>
      <c r="I569"/>
      <c r="J569"/>
      <c r="K569"/>
      <c r="L569"/>
      <c r="M569"/>
      <c r="N569"/>
      <c r="O569" t="s">
        <v>8043</v>
      </c>
      <c r="P569"/>
      <c r="Q569"/>
      <c r="R569"/>
      <c r="S569"/>
      <c r="T569"/>
      <c r="U569"/>
      <c r="V569"/>
      <c r="W569"/>
      <c r="X569"/>
      <c r="Y569"/>
      <c r="Z569"/>
      <c r="AA569"/>
      <c r="AB569"/>
      <c r="AC569"/>
      <c r="AD569"/>
      <c r="AE569"/>
      <c r="AF569"/>
      <c r="AG569"/>
      <c r="AH569"/>
      <c r="AI569"/>
      <c r="AJ569" t="s">
        <v>62</v>
      </c>
      <c r="AK569" t="s">
        <v>63</v>
      </c>
      <c r="AL569"/>
      <c r="AM569"/>
      <c r="AN569" t="s">
        <v>64</v>
      </c>
      <c r="AO569"/>
      <c r="AP569"/>
      <c r="AQ569"/>
      <c r="AR569"/>
      <c r="AS569"/>
      <c r="AT569"/>
      <c r="AU569"/>
      <c r="AV569"/>
      <c r="AW569"/>
      <c r="AX569"/>
      <c r="AY569"/>
      <c r="AZ569"/>
      <c r="BA569" t="s">
        <v>3111</v>
      </c>
      <c r="BB569" t="s">
        <v>5744</v>
      </c>
      <c r="BC569" t="s">
        <v>8054</v>
      </c>
      <c r="BD569"/>
      <c r="BE569" t="s">
        <v>69</v>
      </c>
      <c r="BF569"/>
      <c r="BG569"/>
      <c r="BH569" t="s">
        <v>8055</v>
      </c>
      <c r="BI569"/>
    </row>
    <row r="570" spans="1:61" s="20" customFormat="1" x14ac:dyDescent="0.2">
      <c r="A570" t="s">
        <v>8403</v>
      </c>
      <c r="B570" t="str">
        <f>VLOOKUP(Table1[[#This Row],[Full Name]],payroll_active[],1,0)</f>
        <v>John F Quaglione</v>
      </c>
      <c r="C570" t="str">
        <f>VLOOKUP(Table1[[#This Row],[Full Name]],Table36[],1,0)</f>
        <v>John F Quaglione</v>
      </c>
      <c r="D570" s="1">
        <v>42618.938842592594</v>
      </c>
      <c r="E570" t="s">
        <v>1195</v>
      </c>
      <c r="F570" t="s">
        <v>8402</v>
      </c>
      <c r="G570"/>
      <c r="H570"/>
      <c r="I570"/>
      <c r="J570"/>
      <c r="K570"/>
      <c r="L570"/>
      <c r="M570"/>
      <c r="N570" t="s">
        <v>1994</v>
      </c>
      <c r="O570" t="s">
        <v>353</v>
      </c>
      <c r="P570" t="s">
        <v>526</v>
      </c>
      <c r="Q570"/>
      <c r="R570"/>
      <c r="S570"/>
      <c r="T570"/>
      <c r="U570"/>
      <c r="V570"/>
      <c r="W570"/>
      <c r="X570"/>
      <c r="Y570"/>
      <c r="Z570"/>
      <c r="AA570"/>
      <c r="AB570"/>
      <c r="AC570"/>
      <c r="AD570"/>
      <c r="AE570"/>
      <c r="AF570"/>
      <c r="AG570"/>
      <c r="AH570"/>
      <c r="AI570"/>
      <c r="AJ570" t="s">
        <v>62</v>
      </c>
      <c r="AK570" t="s">
        <v>63</v>
      </c>
      <c r="AL570"/>
      <c r="AM570"/>
      <c r="AN570" t="s">
        <v>64</v>
      </c>
      <c r="AO570" t="s">
        <v>526</v>
      </c>
      <c r="AP570"/>
      <c r="AQ570"/>
      <c r="AR570"/>
      <c r="AS570"/>
      <c r="AT570"/>
      <c r="AU570"/>
      <c r="AV570"/>
      <c r="AW570"/>
      <c r="AX570"/>
      <c r="AY570"/>
      <c r="AZ570"/>
      <c r="BA570" t="s">
        <v>8404</v>
      </c>
      <c r="BB570" t="s">
        <v>8405</v>
      </c>
      <c r="BC570" t="s">
        <v>8406</v>
      </c>
      <c r="BD570"/>
      <c r="BE570" t="s">
        <v>69</v>
      </c>
      <c r="BF570"/>
      <c r="BG570"/>
      <c r="BH570" t="s">
        <v>8407</v>
      </c>
      <c r="BI570"/>
    </row>
    <row r="571" spans="1:61" s="20" customFormat="1" x14ac:dyDescent="0.2">
      <c r="A571" t="s">
        <v>7829</v>
      </c>
      <c r="B571" t="str">
        <f>VLOOKUP(Table1[[#This Row],[Full Name]],payroll_active[],1,0)</f>
        <v>John I Snyder Jr</v>
      </c>
      <c r="C571" t="str">
        <f>VLOOKUP(Table1[[#This Row],[Full Name]],Table36[],1,0)</f>
        <v>John I Snyder Jr</v>
      </c>
      <c r="D571" s="1">
        <v>42618.939131944448</v>
      </c>
      <c r="E571" t="s">
        <v>1195</v>
      </c>
      <c r="F571" t="s">
        <v>7828</v>
      </c>
      <c r="G571"/>
      <c r="H571"/>
      <c r="I571"/>
      <c r="J571"/>
      <c r="K571"/>
      <c r="L571"/>
      <c r="M571"/>
      <c r="N571"/>
      <c r="O571" t="s">
        <v>61</v>
      </c>
      <c r="P571"/>
      <c r="Q571"/>
      <c r="R571"/>
      <c r="S571"/>
      <c r="T571"/>
      <c r="U571"/>
      <c r="V571"/>
      <c r="W571"/>
      <c r="X571"/>
      <c r="Y571"/>
      <c r="Z571"/>
      <c r="AA571"/>
      <c r="AB571"/>
      <c r="AC571"/>
      <c r="AD571"/>
      <c r="AE571"/>
      <c r="AF571"/>
      <c r="AG571"/>
      <c r="AH571"/>
      <c r="AI571"/>
      <c r="AJ571" t="s">
        <v>62</v>
      </c>
      <c r="AK571" t="s">
        <v>63</v>
      </c>
      <c r="AL571"/>
      <c r="AM571"/>
      <c r="AN571" t="s">
        <v>64</v>
      </c>
      <c r="AO571"/>
      <c r="AP571"/>
      <c r="AQ571"/>
      <c r="AR571"/>
      <c r="AS571"/>
      <c r="AT571"/>
      <c r="AU571"/>
      <c r="AV571"/>
      <c r="AW571"/>
      <c r="AX571"/>
      <c r="AY571"/>
      <c r="AZ571"/>
      <c r="BA571" t="s">
        <v>7830</v>
      </c>
      <c r="BB571" t="s">
        <v>7831</v>
      </c>
      <c r="BC571" t="s">
        <v>7832</v>
      </c>
      <c r="BD571"/>
      <c r="BE571" t="s">
        <v>69</v>
      </c>
      <c r="BF571"/>
      <c r="BG571"/>
      <c r="BH571" t="s">
        <v>7833</v>
      </c>
      <c r="BI571"/>
    </row>
    <row r="572" spans="1:61" s="20" customFormat="1" x14ac:dyDescent="0.2">
      <c r="A572" t="s">
        <v>5358</v>
      </c>
      <c r="B572" t="str">
        <f>VLOOKUP(Table1[[#This Row],[Full Name]],payroll_active[],1,0)</f>
        <v>John J Divito</v>
      </c>
      <c r="C572" t="str">
        <f>VLOOKUP(Table1[[#This Row],[Full Name]],Table36[],1,0)</f>
        <v>John J Divito</v>
      </c>
      <c r="D572" s="1">
        <v>42618.941724537042</v>
      </c>
      <c r="E572" t="s">
        <v>1195</v>
      </c>
      <c r="F572" t="s">
        <v>5355</v>
      </c>
      <c r="G572"/>
      <c r="H572"/>
      <c r="I572"/>
      <c r="J572"/>
      <c r="K572"/>
      <c r="L572" t="s">
        <v>5356</v>
      </c>
      <c r="M572"/>
      <c r="N572"/>
      <c r="O572" t="s">
        <v>131</v>
      </c>
      <c r="P572"/>
      <c r="Q572"/>
      <c r="R572"/>
      <c r="S572"/>
      <c r="T572"/>
      <c r="U572"/>
      <c r="V572" t="s">
        <v>5357</v>
      </c>
      <c r="W572"/>
      <c r="X572"/>
      <c r="Y572"/>
      <c r="Z572"/>
      <c r="AA572"/>
      <c r="AB572"/>
      <c r="AC572"/>
      <c r="AD572"/>
      <c r="AE572"/>
      <c r="AF572"/>
      <c r="AG572"/>
      <c r="AH572"/>
      <c r="AI572"/>
      <c r="AJ572" t="s">
        <v>62</v>
      </c>
      <c r="AK572" t="s">
        <v>63</v>
      </c>
      <c r="AL572"/>
      <c r="AM572"/>
      <c r="AN572" t="s">
        <v>64</v>
      </c>
      <c r="AO572"/>
      <c r="AP572"/>
      <c r="AQ572"/>
      <c r="AR572"/>
      <c r="AS572"/>
      <c r="AT572"/>
      <c r="AU572"/>
      <c r="AV572"/>
      <c r="AW572"/>
      <c r="AX572"/>
      <c r="AY572"/>
      <c r="AZ572"/>
      <c r="BA572" t="s">
        <v>4275</v>
      </c>
      <c r="BB572" t="s">
        <v>5359</v>
      </c>
      <c r="BC572" t="s">
        <v>1130</v>
      </c>
      <c r="BD572"/>
      <c r="BE572" t="s">
        <v>69</v>
      </c>
      <c r="BF572"/>
      <c r="BG572"/>
      <c r="BH572" t="s">
        <v>5360</v>
      </c>
      <c r="BI572"/>
    </row>
    <row r="573" spans="1:61" s="20" customFormat="1" x14ac:dyDescent="0.2">
      <c r="A573" t="s">
        <v>2190</v>
      </c>
      <c r="B573" t="str">
        <f>VLOOKUP(Table1[[#This Row],[Full Name]],payroll_active[],1,0)</f>
        <v>John Joseph Ciampoli</v>
      </c>
      <c r="C573" t="str">
        <f>VLOOKUP(Table1[[#This Row],[Full Name]],Table36[],1,0)</f>
        <v>John Joseph Ciampoli</v>
      </c>
      <c r="D573" s="1">
        <v>42990.605763888889</v>
      </c>
      <c r="E573" t="s">
        <v>59</v>
      </c>
      <c r="F573" t="s">
        <v>2189</v>
      </c>
      <c r="G573"/>
      <c r="H573"/>
      <c r="I573"/>
      <c r="J573"/>
      <c r="K573"/>
      <c r="L573"/>
      <c r="M573"/>
      <c r="N573"/>
      <c r="O573" t="s">
        <v>378</v>
      </c>
      <c r="P573"/>
      <c r="Q573"/>
      <c r="R573"/>
      <c r="S573"/>
      <c r="T573"/>
      <c r="U573"/>
      <c r="V573"/>
      <c r="W573"/>
      <c r="X573"/>
      <c r="Y573"/>
      <c r="Z573"/>
      <c r="AA573"/>
      <c r="AB573"/>
      <c r="AC573"/>
      <c r="AD573"/>
      <c r="AE573"/>
      <c r="AF573"/>
      <c r="AG573"/>
      <c r="AH573"/>
      <c r="AI573"/>
      <c r="AJ573" t="s">
        <v>62</v>
      </c>
      <c r="AK573" t="s">
        <v>63</v>
      </c>
      <c r="AL573"/>
      <c r="AM573"/>
      <c r="AN573" t="s">
        <v>64</v>
      </c>
      <c r="AO573"/>
      <c r="AP573"/>
      <c r="AQ573"/>
      <c r="AR573"/>
      <c r="AS573"/>
      <c r="AT573"/>
      <c r="AU573"/>
      <c r="AV573"/>
      <c r="AW573"/>
      <c r="AX573"/>
      <c r="AY573"/>
      <c r="AZ573"/>
      <c r="BA573" t="s">
        <v>2191</v>
      </c>
      <c r="BB573" t="s">
        <v>2192</v>
      </c>
      <c r="BC573" t="s">
        <v>957</v>
      </c>
      <c r="BD573"/>
      <c r="BE573" t="s">
        <v>69</v>
      </c>
      <c r="BF573"/>
      <c r="BG573"/>
      <c r="BH573" t="s">
        <v>2193</v>
      </c>
      <c r="BI573"/>
    </row>
    <row r="574" spans="1:61" s="20" customFormat="1" x14ac:dyDescent="0.2">
      <c r="A574" t="s">
        <v>7459</v>
      </c>
      <c r="B574" t="str">
        <f>VLOOKUP(Table1[[#This Row],[Full Name]],payroll_active[],1,0)</f>
        <v>John K Banville III</v>
      </c>
      <c r="C574" t="str">
        <f>VLOOKUP(Table1[[#This Row],[Full Name]],Table36[],1,0)</f>
        <v>John K Banville III</v>
      </c>
      <c r="D574" s="1">
        <v>42618.939722222232</v>
      </c>
      <c r="E574" t="s">
        <v>1195</v>
      </c>
      <c r="F574" t="s">
        <v>7458</v>
      </c>
      <c r="G574"/>
      <c r="H574"/>
      <c r="I574"/>
      <c r="J574"/>
      <c r="K574"/>
      <c r="L574"/>
      <c r="M574"/>
      <c r="N574" t="s">
        <v>1994</v>
      </c>
      <c r="O574" t="s">
        <v>353</v>
      </c>
      <c r="P574" t="s">
        <v>407</v>
      </c>
      <c r="Q574"/>
      <c r="R574"/>
      <c r="S574"/>
      <c r="T574"/>
      <c r="U574"/>
      <c r="V574"/>
      <c r="W574"/>
      <c r="X574"/>
      <c r="Y574"/>
      <c r="Z574"/>
      <c r="AA574"/>
      <c r="AB574"/>
      <c r="AC574"/>
      <c r="AD574"/>
      <c r="AE574"/>
      <c r="AF574"/>
      <c r="AG574"/>
      <c r="AH574"/>
      <c r="AI574"/>
      <c r="AJ574" t="s">
        <v>62</v>
      </c>
      <c r="AK574" t="s">
        <v>63</v>
      </c>
      <c r="AL574"/>
      <c r="AM574"/>
      <c r="AN574" t="s">
        <v>64</v>
      </c>
      <c r="AO574" t="s">
        <v>407</v>
      </c>
      <c r="AP574"/>
      <c r="AQ574"/>
      <c r="AR574"/>
      <c r="AS574"/>
      <c r="AT574"/>
      <c r="AU574"/>
      <c r="AV574"/>
      <c r="AW574"/>
      <c r="AX574"/>
      <c r="AY574"/>
      <c r="AZ574"/>
      <c r="BA574" t="s">
        <v>6675</v>
      </c>
      <c r="BB574" t="s">
        <v>7460</v>
      </c>
      <c r="BC574" t="s">
        <v>6135</v>
      </c>
      <c r="BD574"/>
      <c r="BE574" t="s">
        <v>69</v>
      </c>
      <c r="BF574"/>
      <c r="BG574"/>
      <c r="BH574" t="s">
        <v>7461</v>
      </c>
      <c r="BI574"/>
    </row>
    <row r="575" spans="1:61" s="20" customFormat="1" x14ac:dyDescent="0.2">
      <c r="A575" t="s">
        <v>1995</v>
      </c>
      <c r="B575" t="str">
        <f>VLOOKUP(Table1[[#This Row],[Full Name]],payroll_active[],1,0)</f>
        <v>John M Seravalli</v>
      </c>
      <c r="C575" t="str">
        <f>VLOOKUP(Table1[[#This Row],[Full Name]],Table36[],1,0)</f>
        <v>John M Seravalli</v>
      </c>
      <c r="D575" s="1">
        <v>43119.61822916667</v>
      </c>
      <c r="E575" t="s">
        <v>59</v>
      </c>
      <c r="F575" t="s">
        <v>1993</v>
      </c>
      <c r="G575"/>
      <c r="H575"/>
      <c r="I575"/>
      <c r="J575"/>
      <c r="K575"/>
      <c r="L575"/>
      <c r="M575"/>
      <c r="N575" t="s">
        <v>1994</v>
      </c>
      <c r="O575" t="s">
        <v>353</v>
      </c>
      <c r="P575" t="s">
        <v>526</v>
      </c>
      <c r="Q575"/>
      <c r="R575"/>
      <c r="S575"/>
      <c r="T575"/>
      <c r="U575"/>
      <c r="V575"/>
      <c r="W575"/>
      <c r="X575"/>
      <c r="Y575"/>
      <c r="Z575"/>
      <c r="AA575"/>
      <c r="AB575"/>
      <c r="AC575"/>
      <c r="AD575"/>
      <c r="AE575"/>
      <c r="AF575"/>
      <c r="AG575"/>
      <c r="AH575"/>
      <c r="AI575"/>
      <c r="AJ575" t="s">
        <v>62</v>
      </c>
      <c r="AK575" t="s">
        <v>63</v>
      </c>
      <c r="AL575"/>
      <c r="AM575"/>
      <c r="AN575" t="s">
        <v>64</v>
      </c>
      <c r="AO575" t="s">
        <v>526</v>
      </c>
      <c r="AP575"/>
      <c r="AQ575"/>
      <c r="AR575"/>
      <c r="AS575"/>
      <c r="AT575"/>
      <c r="AU575"/>
      <c r="AV575"/>
      <c r="AW575"/>
      <c r="AX575"/>
      <c r="AY575"/>
      <c r="AZ575"/>
      <c r="BA575" t="s">
        <v>1996</v>
      </c>
      <c r="BB575" t="s">
        <v>1997</v>
      </c>
      <c r="BC575" t="s">
        <v>521</v>
      </c>
      <c r="BD575"/>
      <c r="BE575" t="s">
        <v>69</v>
      </c>
      <c r="BF575"/>
      <c r="BG575"/>
      <c r="BH575" t="s">
        <v>1998</v>
      </c>
      <c r="BI575"/>
    </row>
    <row r="576" spans="1:61" s="20" customFormat="1" x14ac:dyDescent="0.2">
      <c r="A576" t="s">
        <v>2084</v>
      </c>
      <c r="B576" t="str">
        <f>VLOOKUP(Table1[[#This Row],[Full Name]],payroll_active[],1,0)</f>
        <v>John P Mulgrew</v>
      </c>
      <c r="C576" t="str">
        <f>VLOOKUP(Table1[[#This Row],[Full Name]],Table36[],1,0)</f>
        <v>John P Mulgrew</v>
      </c>
      <c r="D576" s="1">
        <v>43119.618194444447</v>
      </c>
      <c r="E576" t="s">
        <v>59</v>
      </c>
      <c r="F576" t="s">
        <v>2083</v>
      </c>
      <c r="G576"/>
      <c r="H576"/>
      <c r="I576"/>
      <c r="J576"/>
      <c r="K576"/>
      <c r="L576"/>
      <c r="M576"/>
      <c r="N576" t="s">
        <v>926</v>
      </c>
      <c r="O576" t="s">
        <v>927</v>
      </c>
      <c r="P576" t="s">
        <v>526</v>
      </c>
      <c r="Q576"/>
      <c r="R576"/>
      <c r="S576"/>
      <c r="T576"/>
      <c r="U576"/>
      <c r="V576"/>
      <c r="W576"/>
      <c r="X576"/>
      <c r="Y576"/>
      <c r="Z576"/>
      <c r="AA576"/>
      <c r="AB576"/>
      <c r="AC576"/>
      <c r="AD576"/>
      <c r="AE576"/>
      <c r="AF576"/>
      <c r="AG576"/>
      <c r="AH576"/>
      <c r="AI576"/>
      <c r="AJ576" t="s">
        <v>62</v>
      </c>
      <c r="AK576" t="s">
        <v>63</v>
      </c>
      <c r="AL576"/>
      <c r="AM576"/>
      <c r="AN576" t="s">
        <v>408</v>
      </c>
      <c r="AO576" t="s">
        <v>526</v>
      </c>
      <c r="AP576"/>
      <c r="AQ576"/>
      <c r="AR576"/>
      <c r="AS576"/>
      <c r="AT576"/>
      <c r="AU576"/>
      <c r="AV576"/>
      <c r="AW576"/>
      <c r="AX576"/>
      <c r="AY576"/>
      <c r="AZ576"/>
      <c r="BA576" t="s">
        <v>2085</v>
      </c>
      <c r="BB576" t="s">
        <v>2086</v>
      </c>
      <c r="BC576" t="s">
        <v>426</v>
      </c>
      <c r="BD576"/>
      <c r="BE576" t="s">
        <v>69</v>
      </c>
      <c r="BF576"/>
      <c r="BG576"/>
      <c r="BH576" t="s">
        <v>2087</v>
      </c>
      <c r="BI576"/>
    </row>
    <row r="577" spans="1:61" s="20" customFormat="1" x14ac:dyDescent="0.2">
      <c r="A577" t="s">
        <v>2095</v>
      </c>
      <c r="B577" t="str">
        <f>VLOOKUP(Table1[[#This Row],[Full Name]],payroll_active[],1,0)</f>
        <v>John T Eberth</v>
      </c>
      <c r="C577" t="str">
        <f>VLOOKUP(Table1[[#This Row],[Full Name]],Table36[],1,0)</f>
        <v>John T Eberth</v>
      </c>
      <c r="D577" s="1">
        <v>43119.618194444447</v>
      </c>
      <c r="E577" t="s">
        <v>59</v>
      </c>
      <c r="F577" t="s">
        <v>2092</v>
      </c>
      <c r="G577"/>
      <c r="H577"/>
      <c r="I577"/>
      <c r="J577"/>
      <c r="K577"/>
      <c r="L577"/>
      <c r="M577"/>
      <c r="N577" t="s">
        <v>2093</v>
      </c>
      <c r="O577" t="s">
        <v>2094</v>
      </c>
      <c r="P577" t="s">
        <v>526</v>
      </c>
      <c r="Q577"/>
      <c r="R577"/>
      <c r="S577"/>
      <c r="T577"/>
      <c r="U577"/>
      <c r="V577"/>
      <c r="W577"/>
      <c r="X577"/>
      <c r="Y577"/>
      <c r="Z577"/>
      <c r="AA577"/>
      <c r="AB577"/>
      <c r="AC577"/>
      <c r="AD577"/>
      <c r="AE577"/>
      <c r="AF577"/>
      <c r="AG577"/>
      <c r="AH577"/>
      <c r="AI577"/>
      <c r="AJ577" t="s">
        <v>62</v>
      </c>
      <c r="AK577" t="s">
        <v>63</v>
      </c>
      <c r="AL577"/>
      <c r="AM577"/>
      <c r="AN577" t="s">
        <v>408</v>
      </c>
      <c r="AO577" t="s">
        <v>526</v>
      </c>
      <c r="AP577"/>
      <c r="AQ577"/>
      <c r="AR577"/>
      <c r="AS577"/>
      <c r="AT577"/>
      <c r="AU577"/>
      <c r="AV577"/>
      <c r="AW577"/>
      <c r="AX577"/>
      <c r="AY577"/>
      <c r="AZ577"/>
      <c r="BA577" t="s">
        <v>2096</v>
      </c>
      <c r="BB577" t="s">
        <v>2097</v>
      </c>
      <c r="BC577" t="s">
        <v>2098</v>
      </c>
      <c r="BD577"/>
      <c r="BE577" t="s">
        <v>69</v>
      </c>
      <c r="BF577"/>
      <c r="BG577"/>
      <c r="BH577" t="s">
        <v>2099</v>
      </c>
      <c r="BI577"/>
    </row>
    <row r="578" spans="1:61" s="20" customFormat="1" x14ac:dyDescent="0.2">
      <c r="A578" t="s">
        <v>245</v>
      </c>
      <c r="B578" t="str">
        <f>VLOOKUP(Table1[[#This Row],[Full Name]],payroll_active[],1,0)</f>
        <v>Jolayne A Gayle</v>
      </c>
      <c r="C578" t="str">
        <f>VLOOKUP(Table1[[#This Row],[Full Name]],Table36[],1,0)</f>
        <v>Jolayne A Gayle</v>
      </c>
      <c r="D578" s="1">
        <v>43495.488495370373</v>
      </c>
      <c r="E578" t="s">
        <v>59</v>
      </c>
      <c r="F578" t="s">
        <v>244</v>
      </c>
      <c r="G578"/>
      <c r="H578"/>
      <c r="I578"/>
      <c r="J578"/>
      <c r="K578"/>
      <c r="L578"/>
      <c r="M578"/>
      <c r="N578"/>
      <c r="O578" t="s">
        <v>138</v>
      </c>
      <c r="P578"/>
      <c r="Q578"/>
      <c r="R578"/>
      <c r="S578"/>
      <c r="T578"/>
      <c r="U578"/>
      <c r="V578"/>
      <c r="W578"/>
      <c r="X578"/>
      <c r="Y578"/>
      <c r="Z578"/>
      <c r="AA578"/>
      <c r="AB578"/>
      <c r="AC578"/>
      <c r="AD578"/>
      <c r="AE578"/>
      <c r="AF578"/>
      <c r="AG578"/>
      <c r="AH578"/>
      <c r="AI578"/>
      <c r="AJ578" t="s">
        <v>62</v>
      </c>
      <c r="AK578" t="s">
        <v>63</v>
      </c>
      <c r="AL578"/>
      <c r="AM578"/>
      <c r="AN578" t="s">
        <v>64</v>
      </c>
      <c r="AO578"/>
      <c r="AP578"/>
      <c r="AQ578"/>
      <c r="AR578"/>
      <c r="AS578"/>
      <c r="AT578"/>
      <c r="AU578"/>
      <c r="AV578"/>
      <c r="AW578"/>
      <c r="AX578"/>
      <c r="AY578"/>
      <c r="AZ578"/>
      <c r="BA578" t="s">
        <v>246</v>
      </c>
      <c r="BB578" t="s">
        <v>247</v>
      </c>
      <c r="BC578" t="s">
        <v>142</v>
      </c>
      <c r="BD578"/>
      <c r="BE578" t="s">
        <v>69</v>
      </c>
      <c r="BF578"/>
      <c r="BG578"/>
      <c r="BH578" t="s">
        <v>248</v>
      </c>
      <c r="BI578"/>
    </row>
    <row r="579" spans="1:61" s="20" customFormat="1" x14ac:dyDescent="0.2">
      <c r="A579" t="s">
        <v>1982</v>
      </c>
      <c r="B579" t="str">
        <f>VLOOKUP(Table1[[#This Row],[Full Name]],payroll_active[],1,0)</f>
        <v>Jolene B Bender</v>
      </c>
      <c r="C579" t="str">
        <f>VLOOKUP(Table1[[#This Row],[Full Name]],Table36[],1,0)</f>
        <v>Jolene B Bender</v>
      </c>
      <c r="D579" s="1">
        <v>43119.61824074074</v>
      </c>
      <c r="E579" t="s">
        <v>59</v>
      </c>
      <c r="F579" t="s">
        <v>1981</v>
      </c>
      <c r="G579"/>
      <c r="H579"/>
      <c r="I579"/>
      <c r="J579"/>
      <c r="K579"/>
      <c r="L579"/>
      <c r="M579"/>
      <c r="N579" t="s">
        <v>1692</v>
      </c>
      <c r="O579" t="s">
        <v>1693</v>
      </c>
      <c r="P579" t="s">
        <v>526</v>
      </c>
      <c r="Q579"/>
      <c r="R579"/>
      <c r="S579"/>
      <c r="T579"/>
      <c r="U579"/>
      <c r="V579"/>
      <c r="W579"/>
      <c r="X579"/>
      <c r="Y579"/>
      <c r="Z579"/>
      <c r="AA579"/>
      <c r="AB579"/>
      <c r="AC579"/>
      <c r="AD579"/>
      <c r="AE579"/>
      <c r="AF579"/>
      <c r="AG579"/>
      <c r="AH579"/>
      <c r="AI579"/>
      <c r="AJ579" t="s">
        <v>62</v>
      </c>
      <c r="AK579" t="s">
        <v>63</v>
      </c>
      <c r="AL579"/>
      <c r="AM579"/>
      <c r="AN579" t="s">
        <v>408</v>
      </c>
      <c r="AO579" t="s">
        <v>526</v>
      </c>
      <c r="AP579"/>
      <c r="AQ579"/>
      <c r="AR579"/>
      <c r="AS579"/>
      <c r="AT579"/>
      <c r="AU579"/>
      <c r="AV579"/>
      <c r="AW579"/>
      <c r="AX579"/>
      <c r="AY579"/>
      <c r="AZ579"/>
      <c r="BA579" t="s">
        <v>1983</v>
      </c>
      <c r="BB579" t="s">
        <v>1984</v>
      </c>
      <c r="BC579" t="s">
        <v>477</v>
      </c>
      <c r="BD579"/>
      <c r="BE579" t="s">
        <v>69</v>
      </c>
      <c r="BF579"/>
      <c r="BG579"/>
      <c r="BH579" t="s">
        <v>1985</v>
      </c>
      <c r="BI579"/>
    </row>
    <row r="580" spans="1:61" s="20" customFormat="1" x14ac:dyDescent="0.2">
      <c r="A580" t="s">
        <v>5350</v>
      </c>
      <c r="B580" t="str">
        <f>VLOOKUP(Table1[[#This Row],[Full Name]],payroll_active[],1,0)</f>
        <v>Jon D Costello</v>
      </c>
      <c r="C580" t="str">
        <f>VLOOKUP(Table1[[#This Row],[Full Name]],Table36[],1,0)</f>
        <v>Jon D Costello</v>
      </c>
      <c r="D580" s="1">
        <v>42618.941736111112</v>
      </c>
      <c r="E580" t="s">
        <v>1195</v>
      </c>
      <c r="F580" t="s">
        <v>5349</v>
      </c>
      <c r="G580"/>
      <c r="H580"/>
      <c r="I580"/>
      <c r="J580"/>
      <c r="K580"/>
      <c r="L580"/>
      <c r="M580"/>
      <c r="N580"/>
      <c r="O580" t="s">
        <v>3566</v>
      </c>
      <c r="P580"/>
      <c r="Q580"/>
      <c r="R580"/>
      <c r="S580"/>
      <c r="T580"/>
      <c r="U580"/>
      <c r="V580"/>
      <c r="W580"/>
      <c r="X580"/>
      <c r="Y580"/>
      <c r="Z580"/>
      <c r="AA580"/>
      <c r="AB580"/>
      <c r="AC580"/>
      <c r="AD580"/>
      <c r="AE580"/>
      <c r="AF580"/>
      <c r="AG580"/>
      <c r="AH580"/>
      <c r="AI580"/>
      <c r="AJ580" t="s">
        <v>62</v>
      </c>
      <c r="AK580" t="s">
        <v>63</v>
      </c>
      <c r="AL580"/>
      <c r="AM580"/>
      <c r="AN580" t="s">
        <v>64</v>
      </c>
      <c r="AO580"/>
      <c r="AP580"/>
      <c r="AQ580"/>
      <c r="AR580"/>
      <c r="AS580"/>
      <c r="AT580"/>
      <c r="AU580"/>
      <c r="AV580"/>
      <c r="AW580"/>
      <c r="AX580"/>
      <c r="AY580"/>
      <c r="AZ580"/>
      <c r="BA580" t="s">
        <v>5351</v>
      </c>
      <c r="BB580" t="s">
        <v>5352</v>
      </c>
      <c r="BC580" t="s">
        <v>5353</v>
      </c>
      <c r="BD580"/>
      <c r="BE580" t="s">
        <v>69</v>
      </c>
      <c r="BF580"/>
      <c r="BG580"/>
      <c r="BH580" t="s">
        <v>5354</v>
      </c>
      <c r="BI580"/>
    </row>
    <row r="581" spans="1:61" s="20" customFormat="1" x14ac:dyDescent="0.2">
      <c r="A581" t="s">
        <v>5305</v>
      </c>
      <c r="B581" t="str">
        <f>VLOOKUP(Table1[[#This Row],[Full Name]],payroll_active[],1,0)</f>
        <v>Jonathan A Pirro</v>
      </c>
      <c r="C581" t="str">
        <f>VLOOKUP(Table1[[#This Row],[Full Name]],Table36[],1,0)</f>
        <v>Jonathan A Pirro</v>
      </c>
      <c r="D581" s="1">
        <v>42618.941793981481</v>
      </c>
      <c r="E581" t="s">
        <v>1195</v>
      </c>
      <c r="F581" t="s">
        <v>5302</v>
      </c>
      <c r="G581"/>
      <c r="H581"/>
      <c r="I581"/>
      <c r="J581"/>
      <c r="K581"/>
      <c r="L581"/>
      <c r="M581"/>
      <c r="N581" t="s">
        <v>1374</v>
      </c>
      <c r="O581" t="s">
        <v>1375</v>
      </c>
      <c r="P581" t="s">
        <v>407</v>
      </c>
      <c r="Q581"/>
      <c r="R581"/>
      <c r="S581"/>
      <c r="T581"/>
      <c r="U581"/>
      <c r="V581" t="s">
        <v>5303</v>
      </c>
      <c r="W581"/>
      <c r="X581" t="s">
        <v>5304</v>
      </c>
      <c r="Y581"/>
      <c r="Z581"/>
      <c r="AA581"/>
      <c r="AB581"/>
      <c r="AC581"/>
      <c r="AD581"/>
      <c r="AE581"/>
      <c r="AF581"/>
      <c r="AG581"/>
      <c r="AH581"/>
      <c r="AI581"/>
      <c r="AJ581" t="s">
        <v>62</v>
      </c>
      <c r="AK581" t="s">
        <v>63</v>
      </c>
      <c r="AL581"/>
      <c r="AM581"/>
      <c r="AN581" t="s">
        <v>408</v>
      </c>
      <c r="AO581" t="s">
        <v>407</v>
      </c>
      <c r="AP581"/>
      <c r="AQ581"/>
      <c r="AR581"/>
      <c r="AS581"/>
      <c r="AT581"/>
      <c r="AU581"/>
      <c r="AV581"/>
      <c r="AW581"/>
      <c r="AX581"/>
      <c r="AY581"/>
      <c r="AZ581"/>
      <c r="BA581" t="s">
        <v>5306</v>
      </c>
      <c r="BB581" t="s">
        <v>5307</v>
      </c>
      <c r="BC581" t="s">
        <v>781</v>
      </c>
      <c r="BD581"/>
      <c r="BE581" t="s">
        <v>69</v>
      </c>
      <c r="BF581"/>
      <c r="BG581"/>
      <c r="BH581" t="s">
        <v>5308</v>
      </c>
      <c r="BI581"/>
    </row>
    <row r="582" spans="1:61" s="20" customFormat="1" x14ac:dyDescent="0.2">
      <c r="A582" t="s">
        <v>7728</v>
      </c>
      <c r="B582" t="str">
        <f>VLOOKUP(Table1[[#This Row],[Full Name]],payroll_active[],1,0)</f>
        <v>Jonathan E Mcnulty</v>
      </c>
      <c r="C582" t="str">
        <f>VLOOKUP(Table1[[#This Row],[Full Name]],Table36[],1,0)</f>
        <v>Jonathan E Mcnulty</v>
      </c>
      <c r="D582" s="1">
        <v>42618.939201388886</v>
      </c>
      <c r="E582" t="s">
        <v>1195</v>
      </c>
      <c r="F582" t="s">
        <v>7727</v>
      </c>
      <c r="G582"/>
      <c r="H582"/>
      <c r="I582"/>
      <c r="J582"/>
      <c r="K582"/>
      <c r="L582"/>
      <c r="M582"/>
      <c r="N582" t="s">
        <v>663</v>
      </c>
      <c r="O582" t="s">
        <v>664</v>
      </c>
      <c r="P582" t="s">
        <v>526</v>
      </c>
      <c r="Q582"/>
      <c r="R582"/>
      <c r="S582"/>
      <c r="T582"/>
      <c r="U582"/>
      <c r="V582"/>
      <c r="W582"/>
      <c r="X582"/>
      <c r="Y582"/>
      <c r="Z582"/>
      <c r="AA582"/>
      <c r="AB582"/>
      <c r="AC582"/>
      <c r="AD582"/>
      <c r="AE582"/>
      <c r="AF582"/>
      <c r="AG582"/>
      <c r="AH582"/>
      <c r="AI582"/>
      <c r="AJ582" t="s">
        <v>62</v>
      </c>
      <c r="AK582" t="s">
        <v>63</v>
      </c>
      <c r="AL582"/>
      <c r="AM582"/>
      <c r="AN582" t="s">
        <v>408</v>
      </c>
      <c r="AO582" t="s">
        <v>526</v>
      </c>
      <c r="AP582"/>
      <c r="AQ582"/>
      <c r="AR582"/>
      <c r="AS582"/>
      <c r="AT582"/>
      <c r="AU582"/>
      <c r="AV582"/>
      <c r="AW582"/>
      <c r="AX582"/>
      <c r="AY582"/>
      <c r="AZ582"/>
      <c r="BA582" t="s">
        <v>7729</v>
      </c>
      <c r="BB582" t="s">
        <v>7730</v>
      </c>
      <c r="BC582" t="s">
        <v>7731</v>
      </c>
      <c r="BD582"/>
      <c r="BE582" t="s">
        <v>69</v>
      </c>
      <c r="BF582"/>
      <c r="BG582"/>
      <c r="BH582" t="s">
        <v>7732</v>
      </c>
      <c r="BI582"/>
    </row>
    <row r="583" spans="1:61" s="20" customFormat="1" x14ac:dyDescent="0.2">
      <c r="A583" t="s">
        <v>2264</v>
      </c>
      <c r="B583" t="str">
        <f>VLOOKUP(Table1[[#This Row],[Full Name]],payroll_active[],1,0)</f>
        <v>Jonathan J Monfiletto</v>
      </c>
      <c r="C583" t="str">
        <f>VLOOKUP(Table1[[#This Row],[Full Name]],Table36[],1,0)</f>
        <v>Jonathan J Monfiletto</v>
      </c>
      <c r="D583" s="1">
        <v>42990.605740740742</v>
      </c>
      <c r="E583" t="s">
        <v>59</v>
      </c>
      <c r="F583" t="s">
        <v>2263</v>
      </c>
      <c r="G583"/>
      <c r="H583"/>
      <c r="I583"/>
      <c r="J583"/>
      <c r="K583"/>
      <c r="L583"/>
      <c r="M583"/>
      <c r="N583" t="s">
        <v>1692</v>
      </c>
      <c r="O583" t="s">
        <v>1693</v>
      </c>
      <c r="P583" t="s">
        <v>526</v>
      </c>
      <c r="Q583"/>
      <c r="R583"/>
      <c r="S583"/>
      <c r="T583"/>
      <c r="U583"/>
      <c r="V583"/>
      <c r="W583"/>
      <c r="X583"/>
      <c r="Y583"/>
      <c r="Z583"/>
      <c r="AA583"/>
      <c r="AB583"/>
      <c r="AC583"/>
      <c r="AD583"/>
      <c r="AE583"/>
      <c r="AF583"/>
      <c r="AG583"/>
      <c r="AH583"/>
      <c r="AI583"/>
      <c r="AJ583" t="s">
        <v>62</v>
      </c>
      <c r="AK583" t="s">
        <v>63</v>
      </c>
      <c r="AL583"/>
      <c r="AM583"/>
      <c r="AN583" t="s">
        <v>408</v>
      </c>
      <c r="AO583" t="s">
        <v>526</v>
      </c>
      <c r="AP583"/>
      <c r="AQ583"/>
      <c r="AR583"/>
      <c r="AS583"/>
      <c r="AT583"/>
      <c r="AU583"/>
      <c r="AV583"/>
      <c r="AW583"/>
      <c r="AX583"/>
      <c r="AY583"/>
      <c r="AZ583"/>
      <c r="BA583" t="s">
        <v>2265</v>
      </c>
      <c r="BB583" t="s">
        <v>2266</v>
      </c>
      <c r="BC583" t="s">
        <v>513</v>
      </c>
      <c r="BD583"/>
      <c r="BE583" t="s">
        <v>69</v>
      </c>
      <c r="BF583"/>
      <c r="BG583"/>
      <c r="BH583" t="s">
        <v>2267</v>
      </c>
      <c r="BI583"/>
    </row>
    <row r="584" spans="1:61" s="20" customFormat="1" x14ac:dyDescent="0.2">
      <c r="A584" t="s">
        <v>3612</v>
      </c>
      <c r="B584" t="str">
        <f>VLOOKUP(Table1[[#This Row],[Full Name]],payroll_active[],1,0)</f>
        <v>Jonathan L Federman</v>
      </c>
      <c r="C584" t="str">
        <f>VLOOKUP(Table1[[#This Row],[Full Name]],Table36[],1,0)</f>
        <v>Jonathan L Federman</v>
      </c>
      <c r="D584" s="1">
        <v>42789.530949074076</v>
      </c>
      <c r="E584" t="s">
        <v>59</v>
      </c>
      <c r="F584" t="s">
        <v>3609</v>
      </c>
      <c r="G584"/>
      <c r="H584"/>
      <c r="I584"/>
      <c r="J584"/>
      <c r="K584"/>
      <c r="L584"/>
      <c r="M584"/>
      <c r="N584"/>
      <c r="O584" t="s">
        <v>1401</v>
      </c>
      <c r="P584"/>
      <c r="Q584"/>
      <c r="R584"/>
      <c r="S584"/>
      <c r="T584"/>
      <c r="U584"/>
      <c r="V584"/>
      <c r="W584"/>
      <c r="X584" t="s">
        <v>3610</v>
      </c>
      <c r="Y584"/>
      <c r="Z584"/>
      <c r="AA584"/>
      <c r="AB584"/>
      <c r="AC584"/>
      <c r="AD584"/>
      <c r="AE584"/>
      <c r="AF584"/>
      <c r="AG584"/>
      <c r="AH584"/>
      <c r="AI584" t="s">
        <v>3611</v>
      </c>
      <c r="AJ584" t="s">
        <v>62</v>
      </c>
      <c r="AK584" t="s">
        <v>63</v>
      </c>
      <c r="AL584"/>
      <c r="AM584"/>
      <c r="AN584" t="s">
        <v>64</v>
      </c>
      <c r="AO584"/>
      <c r="AP584"/>
      <c r="AQ584"/>
      <c r="AR584"/>
      <c r="AS584"/>
      <c r="AT584"/>
      <c r="AU584"/>
      <c r="AV584"/>
      <c r="AW584"/>
      <c r="AX584"/>
      <c r="AY584"/>
      <c r="AZ584"/>
      <c r="BA584" t="s">
        <v>3613</v>
      </c>
      <c r="BB584" t="s">
        <v>2973</v>
      </c>
      <c r="BC584" t="s">
        <v>3243</v>
      </c>
      <c r="BD584"/>
      <c r="BE584" t="s">
        <v>69</v>
      </c>
      <c r="BF584"/>
      <c r="BG584"/>
      <c r="BH584" t="s">
        <v>3614</v>
      </c>
      <c r="BI584"/>
    </row>
    <row r="585" spans="1:61" s="20" customFormat="1" x14ac:dyDescent="0.2">
      <c r="A585" s="20" t="s">
        <v>5616</v>
      </c>
      <c r="B585" s="20" t="e">
        <f>VLOOKUP(Table1[[#This Row],[Full Name]],payroll_active[],1,0)</f>
        <v>#N/A</v>
      </c>
      <c r="C585" s="20" t="str">
        <f>VLOOKUP(Table1[[#This Row],[Full Name]],Table36[],1,0)</f>
        <v>Jonathan L Harkavy</v>
      </c>
      <c r="D585" s="21">
        <v>42618.941423611112</v>
      </c>
      <c r="E585" s="20" t="s">
        <v>1195</v>
      </c>
      <c r="F585" s="20" t="s">
        <v>5614</v>
      </c>
      <c r="N585" s="20" t="s">
        <v>1303</v>
      </c>
      <c r="O585" s="20" t="s">
        <v>1043</v>
      </c>
      <c r="P585" s="20" t="s">
        <v>407</v>
      </c>
      <c r="V585" s="20" t="s">
        <v>5615</v>
      </c>
      <c r="AJ585" s="20" t="s">
        <v>62</v>
      </c>
      <c r="AK585" s="20" t="s">
        <v>63</v>
      </c>
      <c r="AN585" s="20" t="s">
        <v>64</v>
      </c>
      <c r="AO585" s="20" t="s">
        <v>407</v>
      </c>
      <c r="BA585" s="20" t="s">
        <v>3613</v>
      </c>
      <c r="BB585" s="20" t="s">
        <v>5617</v>
      </c>
      <c r="BC585" s="20" t="s">
        <v>440</v>
      </c>
      <c r="BE585" s="20" t="s">
        <v>69</v>
      </c>
      <c r="BH585" s="20" t="s">
        <v>5618</v>
      </c>
    </row>
    <row r="586" spans="1:61" s="20" customFormat="1" x14ac:dyDescent="0.2">
      <c r="A586" s="20" t="s">
        <v>1048</v>
      </c>
      <c r="B586" s="20" t="e">
        <f>VLOOKUP(Table1[[#This Row],[Full Name]],payroll_active[],1,0)</f>
        <v>#N/A</v>
      </c>
      <c r="C586" s="20" t="str">
        <f>VLOOKUP(Table1[[#This Row],[Full Name]],Table36[],1,0)</f>
        <v>Jonathan M Adorno</v>
      </c>
      <c r="D586" s="21">
        <v>43489.480358796303</v>
      </c>
      <c r="E586" s="20" t="s">
        <v>59</v>
      </c>
      <c r="F586" s="20" t="s">
        <v>1047</v>
      </c>
      <c r="O586" s="20" t="s">
        <v>1043</v>
      </c>
      <c r="AJ586" s="20" t="s">
        <v>62</v>
      </c>
      <c r="AK586" s="20" t="s">
        <v>63</v>
      </c>
      <c r="AN586" s="20" t="s">
        <v>64</v>
      </c>
      <c r="BA586" s="20" t="s">
        <v>1049</v>
      </c>
      <c r="BB586" s="20" t="s">
        <v>1050</v>
      </c>
      <c r="BC586" s="20" t="s">
        <v>1051</v>
      </c>
      <c r="BE586" s="20" t="s">
        <v>69</v>
      </c>
      <c r="BH586" s="20" t="s">
        <v>1052</v>
      </c>
    </row>
    <row r="587" spans="1:61" s="20" customFormat="1" x14ac:dyDescent="0.2">
      <c r="A587" s="20" t="s">
        <v>6032</v>
      </c>
      <c r="B587" s="20" t="e">
        <f>VLOOKUP(Table1[[#This Row],[Full Name]],payroll_active[],1,0)</f>
        <v>#N/A</v>
      </c>
      <c r="C587" s="20" t="str">
        <f>VLOOKUP(Table1[[#This Row],[Full Name]],Table36[],1,0)</f>
        <v>Jonathan R Heppner</v>
      </c>
      <c r="D587" s="21">
        <v>42618.941053240742</v>
      </c>
      <c r="E587" s="20" t="s">
        <v>1195</v>
      </c>
      <c r="F587" s="20" t="s">
        <v>6031</v>
      </c>
      <c r="O587" s="20" t="s">
        <v>1020</v>
      </c>
      <c r="AJ587" s="20" t="s">
        <v>62</v>
      </c>
      <c r="AK587" s="20" t="s">
        <v>63</v>
      </c>
      <c r="AN587" s="20" t="s">
        <v>64</v>
      </c>
      <c r="BA587" s="20" t="s">
        <v>2108</v>
      </c>
      <c r="BB587" s="20" t="s">
        <v>6033</v>
      </c>
      <c r="BC587" s="20" t="s">
        <v>1200</v>
      </c>
      <c r="BE587" s="20" t="s">
        <v>69</v>
      </c>
      <c r="BH587" s="20" t="s">
        <v>6034</v>
      </c>
    </row>
    <row r="588" spans="1:61" s="20" customFormat="1" x14ac:dyDescent="0.2">
      <c r="A588" t="s">
        <v>431</v>
      </c>
      <c r="B588" t="str">
        <f>VLOOKUP(Table1[[#This Row],[Full Name]],payroll_active[],1,0)</f>
        <v>Jordan L Hardy</v>
      </c>
      <c r="C588" t="str">
        <f>VLOOKUP(Table1[[#This Row],[Full Name]],Table36[],1,0)</f>
        <v>Jordan L Hardy</v>
      </c>
      <c r="D588" s="1">
        <v>43495.48847222222</v>
      </c>
      <c r="E588" t="s">
        <v>59</v>
      </c>
      <c r="F588" t="s">
        <v>428</v>
      </c>
      <c r="G588"/>
      <c r="H588"/>
      <c r="I588"/>
      <c r="J588"/>
      <c r="K588"/>
      <c r="L588"/>
      <c r="M588"/>
      <c r="N588" t="s">
        <v>429</v>
      </c>
      <c r="O588" t="s">
        <v>430</v>
      </c>
      <c r="P588" t="s">
        <v>407</v>
      </c>
      <c r="Q588"/>
      <c r="R588"/>
      <c r="S588"/>
      <c r="T588"/>
      <c r="U588"/>
      <c r="V588"/>
      <c r="W588"/>
      <c r="X588"/>
      <c r="Y588"/>
      <c r="Z588"/>
      <c r="AA588"/>
      <c r="AB588"/>
      <c r="AC588"/>
      <c r="AD588"/>
      <c r="AE588"/>
      <c r="AF588"/>
      <c r="AG588"/>
      <c r="AH588"/>
      <c r="AI588"/>
      <c r="AJ588" t="s">
        <v>62</v>
      </c>
      <c r="AK588" t="s">
        <v>63</v>
      </c>
      <c r="AL588"/>
      <c r="AM588"/>
      <c r="AN588" t="s">
        <v>408</v>
      </c>
      <c r="AO588"/>
      <c r="AP588"/>
      <c r="AQ588"/>
      <c r="AR588"/>
      <c r="AS588"/>
      <c r="AT588"/>
      <c r="AU588"/>
      <c r="AV588"/>
      <c r="AW588"/>
      <c r="AX588"/>
      <c r="AY588"/>
      <c r="AZ588"/>
      <c r="BA588" t="s">
        <v>432</v>
      </c>
      <c r="BB588" t="s">
        <v>433</v>
      </c>
      <c r="BC588" t="s">
        <v>434</v>
      </c>
      <c r="BD588"/>
      <c r="BE588" t="s">
        <v>69</v>
      </c>
      <c r="BF588"/>
      <c r="BG588"/>
      <c r="BH588" t="s">
        <v>435</v>
      </c>
      <c r="BI588"/>
    </row>
    <row r="589" spans="1:61" s="20" customFormat="1" x14ac:dyDescent="0.2">
      <c r="A589" t="s">
        <v>3121</v>
      </c>
      <c r="B589" t="str">
        <f>VLOOKUP(Table1[[#This Row],[Full Name]],payroll_active[],1,0)</f>
        <v>Jordan M Denzak</v>
      </c>
      <c r="C589" t="str">
        <f>VLOOKUP(Table1[[#This Row],[Full Name]],Table36[],1,0)</f>
        <v>Jordan M Denzak</v>
      </c>
      <c r="D589" s="1">
        <v>42789.531724537039</v>
      </c>
      <c r="E589" t="s">
        <v>59</v>
      </c>
      <c r="F589" t="s">
        <v>3120</v>
      </c>
      <c r="G589"/>
      <c r="H589"/>
      <c r="I589"/>
      <c r="J589"/>
      <c r="K589"/>
      <c r="L589"/>
      <c r="M589"/>
      <c r="N589" t="s">
        <v>814</v>
      </c>
      <c r="O589" t="s">
        <v>815</v>
      </c>
      <c r="P589" t="s">
        <v>526</v>
      </c>
      <c r="Q589"/>
      <c r="R589"/>
      <c r="S589"/>
      <c r="T589"/>
      <c r="U589"/>
      <c r="V589"/>
      <c r="W589"/>
      <c r="X589"/>
      <c r="Y589"/>
      <c r="Z589"/>
      <c r="AA589"/>
      <c r="AB589"/>
      <c r="AC589"/>
      <c r="AD589"/>
      <c r="AE589"/>
      <c r="AF589"/>
      <c r="AG589"/>
      <c r="AH589"/>
      <c r="AI589"/>
      <c r="AJ589" t="s">
        <v>62</v>
      </c>
      <c r="AK589" t="s">
        <v>63</v>
      </c>
      <c r="AL589"/>
      <c r="AM589"/>
      <c r="AN589" t="s">
        <v>408</v>
      </c>
      <c r="AO589" t="s">
        <v>526</v>
      </c>
      <c r="AP589"/>
      <c r="AQ589"/>
      <c r="AR589"/>
      <c r="AS589"/>
      <c r="AT589"/>
      <c r="AU589"/>
      <c r="AV589"/>
      <c r="AW589"/>
      <c r="AX589"/>
      <c r="AY589"/>
      <c r="AZ589"/>
      <c r="BA589" t="s">
        <v>3122</v>
      </c>
      <c r="BB589" t="s">
        <v>3123</v>
      </c>
      <c r="BC589" t="s">
        <v>477</v>
      </c>
      <c r="BD589"/>
      <c r="BE589" t="s">
        <v>69</v>
      </c>
      <c r="BF589"/>
      <c r="BG589"/>
      <c r="BH589" t="s">
        <v>3124</v>
      </c>
      <c r="BI589"/>
    </row>
    <row r="590" spans="1:61" s="20" customFormat="1" x14ac:dyDescent="0.2">
      <c r="A590" s="20" t="s">
        <v>3224</v>
      </c>
      <c r="B590" s="20" t="e">
        <f>VLOOKUP(Table1[[#This Row],[Full Name]],payroll_active[],1,0)</f>
        <v>#N/A</v>
      </c>
      <c r="C590" s="20" t="str">
        <f>VLOOKUP(Table1[[#This Row],[Full Name]],Table36[],1,0)</f>
        <v>Jordine Y Jones</v>
      </c>
      <c r="D590" s="21">
        <v>42789.531689814823</v>
      </c>
      <c r="E590" s="20" t="s">
        <v>59</v>
      </c>
      <c r="F590" s="20" t="s">
        <v>3222</v>
      </c>
      <c r="N590" s="20" t="s">
        <v>3223</v>
      </c>
      <c r="O590" s="20" t="s">
        <v>1133</v>
      </c>
      <c r="P590" s="20" t="s">
        <v>407</v>
      </c>
      <c r="AJ590" s="20" t="s">
        <v>62</v>
      </c>
      <c r="AK590" s="20" t="s">
        <v>63</v>
      </c>
      <c r="AN590" s="20" t="s">
        <v>64</v>
      </c>
      <c r="AO590" s="20" t="s">
        <v>407</v>
      </c>
      <c r="BA590" s="20" t="s">
        <v>3225</v>
      </c>
      <c r="BB590" s="20" t="s">
        <v>3226</v>
      </c>
      <c r="BC590" s="20" t="s">
        <v>440</v>
      </c>
      <c r="BE590" s="20" t="s">
        <v>69</v>
      </c>
      <c r="BH590" s="20" t="s">
        <v>3227</v>
      </c>
    </row>
    <row r="591" spans="1:61" s="20" customFormat="1" x14ac:dyDescent="0.2">
      <c r="A591" t="s">
        <v>4067</v>
      </c>
      <c r="B591" t="str">
        <f>VLOOKUP(Table1[[#This Row],[Full Name]],payroll_active[],1,0)</f>
        <v>Jose M Garcia-oliva</v>
      </c>
      <c r="C591" t="str">
        <f>VLOOKUP(Table1[[#This Row],[Full Name]],Table36[],1,0)</f>
        <v>Jose M Garcia-oliva</v>
      </c>
      <c r="D591" s="1">
        <v>42618.943159722221</v>
      </c>
      <c r="E591" t="s">
        <v>1195</v>
      </c>
      <c r="F591" t="s">
        <v>4066</v>
      </c>
      <c r="G591"/>
      <c r="H591"/>
      <c r="I591"/>
      <c r="J591"/>
      <c r="K591"/>
      <c r="L591"/>
      <c r="M591"/>
      <c r="N591"/>
      <c r="O591" t="s">
        <v>378</v>
      </c>
      <c r="P591"/>
      <c r="Q591"/>
      <c r="R591"/>
      <c r="S591"/>
      <c r="T591"/>
      <c r="U591"/>
      <c r="V591"/>
      <c r="W591"/>
      <c r="X591"/>
      <c r="Y591"/>
      <c r="Z591"/>
      <c r="AA591"/>
      <c r="AB591"/>
      <c r="AC591"/>
      <c r="AD591"/>
      <c r="AE591"/>
      <c r="AF591"/>
      <c r="AG591"/>
      <c r="AH591"/>
      <c r="AI591"/>
      <c r="AJ591" t="s">
        <v>62</v>
      </c>
      <c r="AK591" t="s">
        <v>63</v>
      </c>
      <c r="AL591"/>
      <c r="AM591"/>
      <c r="AN591" t="s">
        <v>64</v>
      </c>
      <c r="AO591"/>
      <c r="AP591"/>
      <c r="AQ591"/>
      <c r="AR591"/>
      <c r="AS591"/>
      <c r="AT591"/>
      <c r="AU591"/>
      <c r="AV591"/>
      <c r="AW591"/>
      <c r="AX591"/>
      <c r="AY591"/>
      <c r="AZ591"/>
      <c r="BA591" t="s">
        <v>4068</v>
      </c>
      <c r="BB591" t="s">
        <v>4069</v>
      </c>
      <c r="BC591" t="s">
        <v>434</v>
      </c>
      <c r="BD591"/>
      <c r="BE591" t="s">
        <v>69</v>
      </c>
      <c r="BF591"/>
      <c r="BG591"/>
      <c r="BH591" t="s">
        <v>4070</v>
      </c>
      <c r="BI591"/>
    </row>
    <row r="592" spans="1:61" s="20" customFormat="1" x14ac:dyDescent="0.2">
      <c r="A592" t="s">
        <v>3059</v>
      </c>
      <c r="B592" t="str">
        <f>VLOOKUP(Table1[[#This Row],[Full Name]],payroll_active[],1,0)</f>
        <v>Jose Rodriguez Jr</v>
      </c>
      <c r="C592" t="str">
        <f>VLOOKUP(Table1[[#This Row],[Full Name]],Table36[],1,0)</f>
        <v>Jose Rodriguez Jr</v>
      </c>
      <c r="D592" s="1">
        <v>42789.531747685192</v>
      </c>
      <c r="E592" t="s">
        <v>59</v>
      </c>
      <c r="F592" t="s">
        <v>3058</v>
      </c>
      <c r="G592"/>
      <c r="H592"/>
      <c r="I592"/>
      <c r="J592"/>
      <c r="K592"/>
      <c r="L592"/>
      <c r="M592"/>
      <c r="N592" t="s">
        <v>2046</v>
      </c>
      <c r="O592" t="s">
        <v>2052</v>
      </c>
      <c r="P592" t="s">
        <v>526</v>
      </c>
      <c r="Q592"/>
      <c r="R592"/>
      <c r="S592"/>
      <c r="T592"/>
      <c r="U592"/>
      <c r="V592"/>
      <c r="W592"/>
      <c r="X592"/>
      <c r="Y592"/>
      <c r="Z592"/>
      <c r="AA592"/>
      <c r="AB592"/>
      <c r="AC592"/>
      <c r="AD592"/>
      <c r="AE592"/>
      <c r="AF592"/>
      <c r="AG592"/>
      <c r="AH592"/>
      <c r="AI592"/>
      <c r="AJ592" t="s">
        <v>62</v>
      </c>
      <c r="AK592" t="s">
        <v>63</v>
      </c>
      <c r="AL592"/>
      <c r="AM592"/>
      <c r="AN592" t="s">
        <v>408</v>
      </c>
      <c r="AO592" t="s">
        <v>526</v>
      </c>
      <c r="AP592"/>
      <c r="AQ592"/>
      <c r="AR592"/>
      <c r="AS592"/>
      <c r="AT592"/>
      <c r="AU592"/>
      <c r="AV592"/>
      <c r="AW592"/>
      <c r="AX592"/>
      <c r="AY592"/>
      <c r="AZ592"/>
      <c r="BA592" t="s">
        <v>3060</v>
      </c>
      <c r="BB592" t="s">
        <v>3061</v>
      </c>
      <c r="BC592" t="s">
        <v>3062</v>
      </c>
      <c r="BD592"/>
      <c r="BE592" t="s">
        <v>69</v>
      </c>
      <c r="BF592"/>
      <c r="BG592"/>
      <c r="BH592" t="s">
        <v>3063</v>
      </c>
      <c r="BI592"/>
    </row>
    <row r="593" spans="1:61" s="20" customFormat="1" x14ac:dyDescent="0.2">
      <c r="A593" t="s">
        <v>5999</v>
      </c>
      <c r="B593" t="str">
        <f>VLOOKUP(Table1[[#This Row],[Full Name]],payroll_active[],1,0)</f>
        <v>Jose-ramon Perez-lopez</v>
      </c>
      <c r="C593" t="str">
        <f>VLOOKUP(Table1[[#This Row],[Full Name]],Table36[],1,0)</f>
        <v>Jose-ramon Perez-lopez</v>
      </c>
      <c r="D593" s="1">
        <v>42618.941122685188</v>
      </c>
      <c r="E593" t="s">
        <v>1195</v>
      </c>
      <c r="F593" t="s">
        <v>5998</v>
      </c>
      <c r="G593"/>
      <c r="H593"/>
      <c r="I593"/>
      <c r="J593"/>
      <c r="K593"/>
      <c r="L593"/>
      <c r="M593"/>
      <c r="N593" t="s">
        <v>754</v>
      </c>
      <c r="O593" t="s">
        <v>755</v>
      </c>
      <c r="P593" t="s">
        <v>526</v>
      </c>
      <c r="Q593"/>
      <c r="R593"/>
      <c r="S593"/>
      <c r="T593"/>
      <c r="U593"/>
      <c r="V593"/>
      <c r="W593"/>
      <c r="X593"/>
      <c r="Y593"/>
      <c r="Z593"/>
      <c r="AA593"/>
      <c r="AB593"/>
      <c r="AC593"/>
      <c r="AD593"/>
      <c r="AE593"/>
      <c r="AF593"/>
      <c r="AG593"/>
      <c r="AH593"/>
      <c r="AI593"/>
      <c r="AJ593" t="s">
        <v>62</v>
      </c>
      <c r="AK593" t="s">
        <v>63</v>
      </c>
      <c r="AL593"/>
      <c r="AM593"/>
      <c r="AN593" t="s">
        <v>408</v>
      </c>
      <c r="AO593" t="s">
        <v>526</v>
      </c>
      <c r="AP593"/>
      <c r="AQ593"/>
      <c r="AR593"/>
      <c r="AS593"/>
      <c r="AT593"/>
      <c r="AU593"/>
      <c r="AV593"/>
      <c r="AW593"/>
      <c r="AX593"/>
      <c r="AY593"/>
      <c r="AZ593"/>
      <c r="BA593" t="s">
        <v>6000</v>
      </c>
      <c r="BB593" t="s">
        <v>6001</v>
      </c>
      <c r="BC593" t="s">
        <v>456</v>
      </c>
      <c r="BD593"/>
      <c r="BE593" t="s">
        <v>69</v>
      </c>
      <c r="BF593"/>
      <c r="BG593"/>
      <c r="BH593" t="s">
        <v>6002</v>
      </c>
      <c r="BI593"/>
    </row>
    <row r="594" spans="1:61" s="20" customFormat="1" x14ac:dyDescent="0.2">
      <c r="A594" t="s">
        <v>6027</v>
      </c>
      <c r="B594" t="str">
        <f>VLOOKUP(Table1[[#This Row],[Full Name]],payroll_active[],1,0)</f>
        <v>Joseph A Del Torto</v>
      </c>
      <c r="C594" t="str">
        <f>VLOOKUP(Table1[[#This Row],[Full Name]],Table36[],1,0)</f>
        <v>Joseph A Del Torto</v>
      </c>
      <c r="D594" s="1">
        <v>42618.941087962958</v>
      </c>
      <c r="E594" t="s">
        <v>1195</v>
      </c>
      <c r="F594" t="s">
        <v>6026</v>
      </c>
      <c r="G594"/>
      <c r="H594"/>
      <c r="I594"/>
      <c r="J594"/>
      <c r="K594"/>
      <c r="L594"/>
      <c r="M594"/>
      <c r="N594"/>
      <c r="O594" t="s">
        <v>61</v>
      </c>
      <c r="P594"/>
      <c r="Q594"/>
      <c r="R594"/>
      <c r="S594"/>
      <c r="T594"/>
      <c r="U594"/>
      <c r="V594"/>
      <c r="W594"/>
      <c r="X594"/>
      <c r="Y594"/>
      <c r="Z594"/>
      <c r="AA594"/>
      <c r="AB594"/>
      <c r="AC594"/>
      <c r="AD594"/>
      <c r="AE594"/>
      <c r="AF594"/>
      <c r="AG594"/>
      <c r="AH594"/>
      <c r="AI594"/>
      <c r="AJ594" t="s">
        <v>62</v>
      </c>
      <c r="AK594" t="s">
        <v>63</v>
      </c>
      <c r="AL594"/>
      <c r="AM594"/>
      <c r="AN594" t="s">
        <v>64</v>
      </c>
      <c r="AO594"/>
      <c r="AP594"/>
      <c r="AQ594"/>
      <c r="AR594"/>
      <c r="AS594"/>
      <c r="AT594"/>
      <c r="AU594"/>
      <c r="AV594"/>
      <c r="AW594"/>
      <c r="AX594"/>
      <c r="AY594"/>
      <c r="AZ594"/>
      <c r="BA594" t="s">
        <v>2705</v>
      </c>
      <c r="BB594" t="s">
        <v>6028</v>
      </c>
      <c r="BC594" t="s">
        <v>6029</v>
      </c>
      <c r="BD594"/>
      <c r="BE594" t="s">
        <v>69</v>
      </c>
      <c r="BF594"/>
      <c r="BG594"/>
      <c r="BH594" t="s">
        <v>6030</v>
      </c>
      <c r="BI594"/>
    </row>
    <row r="595" spans="1:61" s="20" customFormat="1" x14ac:dyDescent="0.2">
      <c r="A595" t="s">
        <v>7258</v>
      </c>
      <c r="B595" t="str">
        <f>VLOOKUP(Table1[[#This Row],[Full Name]],payroll_active[],1,0)</f>
        <v>Joseph A Maloy</v>
      </c>
      <c r="C595" t="str">
        <f>VLOOKUP(Table1[[#This Row],[Full Name]],Table36[],1,0)</f>
        <v>Joseph A Maloy</v>
      </c>
      <c r="D595" s="1">
        <v>42618.939872685187</v>
      </c>
      <c r="E595" t="s">
        <v>1195</v>
      </c>
      <c r="F595" t="s">
        <v>7257</v>
      </c>
      <c r="G595"/>
      <c r="H595"/>
      <c r="I595"/>
      <c r="J595"/>
      <c r="K595"/>
      <c r="L595"/>
      <c r="M595"/>
      <c r="N595"/>
      <c r="O595" t="s">
        <v>110</v>
      </c>
      <c r="P595"/>
      <c r="Q595"/>
      <c r="R595"/>
      <c r="S595"/>
      <c r="T595"/>
      <c r="U595"/>
      <c r="V595"/>
      <c r="W595"/>
      <c r="X595"/>
      <c r="Y595"/>
      <c r="Z595"/>
      <c r="AA595"/>
      <c r="AB595"/>
      <c r="AC595"/>
      <c r="AD595"/>
      <c r="AE595"/>
      <c r="AF595"/>
      <c r="AG595"/>
      <c r="AH595"/>
      <c r="AI595"/>
      <c r="AJ595" t="s">
        <v>62</v>
      </c>
      <c r="AK595" t="s">
        <v>63</v>
      </c>
      <c r="AL595"/>
      <c r="AM595"/>
      <c r="AN595" t="s">
        <v>64</v>
      </c>
      <c r="AO595"/>
      <c r="AP595"/>
      <c r="AQ595"/>
      <c r="AR595"/>
      <c r="AS595"/>
      <c r="AT595"/>
      <c r="AU595"/>
      <c r="AV595"/>
      <c r="AW595"/>
      <c r="AX595"/>
      <c r="AY595"/>
      <c r="AZ595"/>
      <c r="BA595" t="s">
        <v>2705</v>
      </c>
      <c r="BB595" t="s">
        <v>7259</v>
      </c>
      <c r="BC595" t="s">
        <v>7260</v>
      </c>
      <c r="BD595"/>
      <c r="BE595" t="s">
        <v>69</v>
      </c>
      <c r="BF595"/>
      <c r="BG595"/>
      <c r="BH595" t="s">
        <v>7261</v>
      </c>
      <c r="BI595"/>
    </row>
    <row r="596" spans="1:61" s="20" customFormat="1" x14ac:dyDescent="0.2">
      <c r="A596" t="s">
        <v>4063</v>
      </c>
      <c r="B596" t="str">
        <f>VLOOKUP(Table1[[#This Row],[Full Name]],payroll_active[],1,0)</f>
        <v>Joseph A Sorbero</v>
      </c>
      <c r="C596" t="str">
        <f>VLOOKUP(Table1[[#This Row],[Full Name]],Table36[],1,0)</f>
        <v>Joseph A Sorbero</v>
      </c>
      <c r="D596" s="1">
        <v>42618.943159722221</v>
      </c>
      <c r="E596" t="s">
        <v>1195</v>
      </c>
      <c r="F596" t="s">
        <v>4062</v>
      </c>
      <c r="G596"/>
      <c r="H596"/>
      <c r="I596"/>
      <c r="J596"/>
      <c r="K596"/>
      <c r="L596"/>
      <c r="M596"/>
      <c r="N596" t="s">
        <v>2093</v>
      </c>
      <c r="O596" t="s">
        <v>2094</v>
      </c>
      <c r="P596" t="s">
        <v>407</v>
      </c>
      <c r="Q596"/>
      <c r="R596"/>
      <c r="S596"/>
      <c r="T596"/>
      <c r="U596"/>
      <c r="V596"/>
      <c r="W596"/>
      <c r="X596"/>
      <c r="Y596"/>
      <c r="Z596"/>
      <c r="AA596"/>
      <c r="AB596"/>
      <c r="AC596"/>
      <c r="AD596"/>
      <c r="AE596"/>
      <c r="AF596"/>
      <c r="AG596"/>
      <c r="AH596"/>
      <c r="AI596"/>
      <c r="AJ596" t="s">
        <v>62</v>
      </c>
      <c r="AK596" t="s">
        <v>63</v>
      </c>
      <c r="AL596"/>
      <c r="AM596"/>
      <c r="AN596" t="s">
        <v>408</v>
      </c>
      <c r="AO596" t="s">
        <v>407</v>
      </c>
      <c r="AP596"/>
      <c r="AQ596"/>
      <c r="AR596"/>
      <c r="AS596"/>
      <c r="AT596"/>
      <c r="AU596"/>
      <c r="AV596"/>
      <c r="AW596"/>
      <c r="AX596"/>
      <c r="AY596"/>
      <c r="AZ596"/>
      <c r="BA596" t="s">
        <v>2705</v>
      </c>
      <c r="BB596" t="s">
        <v>4064</v>
      </c>
      <c r="BC596" t="s">
        <v>426</v>
      </c>
      <c r="BD596"/>
      <c r="BE596" t="s">
        <v>69</v>
      </c>
      <c r="BF596"/>
      <c r="BG596"/>
      <c r="BH596" t="s">
        <v>4065</v>
      </c>
      <c r="BI596"/>
    </row>
    <row r="597" spans="1:61" s="20" customFormat="1" x14ac:dyDescent="0.2">
      <c r="A597" t="s">
        <v>1509</v>
      </c>
      <c r="B597" t="str">
        <f>VLOOKUP(Table1[[#This Row],[Full Name]],payroll_active[],1,0)</f>
        <v>Joseph Angilletta</v>
      </c>
      <c r="C597" t="str">
        <f>VLOOKUP(Table1[[#This Row],[Full Name]],Table36[],1,0)</f>
        <v>Joseph Angilletta</v>
      </c>
      <c r="D597" s="1">
        <v>43203.545115740737</v>
      </c>
      <c r="E597" t="s">
        <v>59</v>
      </c>
      <c r="F597" t="s">
        <v>1508</v>
      </c>
      <c r="G597"/>
      <c r="H597"/>
      <c r="I597"/>
      <c r="J597"/>
      <c r="K597"/>
      <c r="L597"/>
      <c r="M597"/>
      <c r="N597"/>
      <c r="O597" t="s">
        <v>378</v>
      </c>
      <c r="P597"/>
      <c r="Q597"/>
      <c r="R597"/>
      <c r="S597"/>
      <c r="T597"/>
      <c r="U597"/>
      <c r="V597"/>
      <c r="W597"/>
      <c r="X597"/>
      <c r="Y597"/>
      <c r="Z597"/>
      <c r="AA597"/>
      <c r="AB597"/>
      <c r="AC597"/>
      <c r="AD597"/>
      <c r="AE597"/>
      <c r="AF597"/>
      <c r="AG597"/>
      <c r="AH597"/>
      <c r="AI597"/>
      <c r="AJ597" t="s">
        <v>62</v>
      </c>
      <c r="AK597" t="s">
        <v>63</v>
      </c>
      <c r="AL597"/>
      <c r="AM597"/>
      <c r="AN597" t="s">
        <v>64</v>
      </c>
      <c r="AO597"/>
      <c r="AP597"/>
      <c r="AQ597"/>
      <c r="AR597"/>
      <c r="AS597"/>
      <c r="AT597"/>
      <c r="AU597"/>
      <c r="AV597"/>
      <c r="AW597"/>
      <c r="AX597"/>
      <c r="AY597"/>
      <c r="AZ597"/>
      <c r="BA597" t="s">
        <v>1164</v>
      </c>
      <c r="BB597" t="s">
        <v>1510</v>
      </c>
      <c r="BC597" t="s">
        <v>521</v>
      </c>
      <c r="BD597"/>
      <c r="BE597" t="s">
        <v>69</v>
      </c>
      <c r="BF597"/>
      <c r="BG597"/>
      <c r="BH597" t="s">
        <v>1511</v>
      </c>
      <c r="BI597"/>
    </row>
    <row r="598" spans="1:61" s="20" customFormat="1" x14ac:dyDescent="0.2">
      <c r="A598" t="s">
        <v>7780</v>
      </c>
      <c r="B598" t="str">
        <f>VLOOKUP(Table1[[#This Row],[Full Name]],payroll_active[],1,0)</f>
        <v>Joseph C Langsam</v>
      </c>
      <c r="C598" t="str">
        <f>VLOOKUP(Table1[[#This Row],[Full Name]],Table36[],1,0)</f>
        <v>Joseph C Langsam</v>
      </c>
      <c r="D598" s="1">
        <v>42618.939155092587</v>
      </c>
      <c r="E598" t="s">
        <v>1195</v>
      </c>
      <c r="F598" t="s">
        <v>7779</v>
      </c>
      <c r="G598"/>
      <c r="H598"/>
      <c r="I598"/>
      <c r="J598"/>
      <c r="K598"/>
      <c r="L598"/>
      <c r="M598"/>
      <c r="N598" t="s">
        <v>1368</v>
      </c>
      <c r="O598" t="s">
        <v>1369</v>
      </c>
      <c r="P598" t="s">
        <v>526</v>
      </c>
      <c r="Q598"/>
      <c r="R598"/>
      <c r="S598"/>
      <c r="T598"/>
      <c r="U598"/>
      <c r="V598"/>
      <c r="W598"/>
      <c r="X598"/>
      <c r="Y598"/>
      <c r="Z598"/>
      <c r="AA598"/>
      <c r="AB598"/>
      <c r="AC598"/>
      <c r="AD598"/>
      <c r="AE598"/>
      <c r="AF598"/>
      <c r="AG598"/>
      <c r="AH598"/>
      <c r="AI598"/>
      <c r="AJ598" t="s">
        <v>62</v>
      </c>
      <c r="AK598" t="s">
        <v>63</v>
      </c>
      <c r="AL598"/>
      <c r="AM598"/>
      <c r="AN598" t="s">
        <v>408</v>
      </c>
      <c r="AO598" t="s">
        <v>526</v>
      </c>
      <c r="AP598"/>
      <c r="AQ598"/>
      <c r="AR598"/>
      <c r="AS598"/>
      <c r="AT598"/>
      <c r="AU598"/>
      <c r="AV598"/>
      <c r="AW598"/>
      <c r="AX598"/>
      <c r="AY598"/>
      <c r="AZ598"/>
      <c r="BA598" t="s">
        <v>7781</v>
      </c>
      <c r="BB598" t="s">
        <v>7782</v>
      </c>
      <c r="BC598" t="s">
        <v>2037</v>
      </c>
      <c r="BD598"/>
      <c r="BE598" t="s">
        <v>69</v>
      </c>
      <c r="BF598"/>
      <c r="BG598"/>
      <c r="BH598" t="s">
        <v>7783</v>
      </c>
      <c r="BI598"/>
    </row>
    <row r="599" spans="1:61" s="20" customFormat="1" x14ac:dyDescent="0.2">
      <c r="A599" t="s">
        <v>6047</v>
      </c>
      <c r="B599" t="str">
        <f>VLOOKUP(Table1[[#This Row],[Full Name]],payroll_active[],1,0)</f>
        <v>Joseph D Bartlette Jr</v>
      </c>
      <c r="C599" t="str">
        <f>VLOOKUP(Table1[[#This Row],[Full Name]],Table36[],1,0)</f>
        <v>Joseph D Bartlette Jr</v>
      </c>
      <c r="D599" s="1">
        <v>42618.941053240742</v>
      </c>
      <c r="E599" t="s">
        <v>1195</v>
      </c>
      <c r="F599" t="s">
        <v>6046</v>
      </c>
      <c r="G599"/>
      <c r="H599"/>
      <c r="I599"/>
      <c r="J599"/>
      <c r="K599"/>
      <c r="L599"/>
      <c r="M599"/>
      <c r="N599"/>
      <c r="O599" t="s">
        <v>5948</v>
      </c>
      <c r="P599"/>
      <c r="Q599"/>
      <c r="R599"/>
      <c r="S599"/>
      <c r="T599"/>
      <c r="U599"/>
      <c r="V599"/>
      <c r="W599"/>
      <c r="X599"/>
      <c r="Y599"/>
      <c r="Z599"/>
      <c r="AA599"/>
      <c r="AB599"/>
      <c r="AC599"/>
      <c r="AD599"/>
      <c r="AE599"/>
      <c r="AF599"/>
      <c r="AG599"/>
      <c r="AH599"/>
      <c r="AI599"/>
      <c r="AJ599" t="s">
        <v>62</v>
      </c>
      <c r="AK599" t="s">
        <v>63</v>
      </c>
      <c r="AL599"/>
      <c r="AM599"/>
      <c r="AN599" t="s">
        <v>64</v>
      </c>
      <c r="AO599"/>
      <c r="AP599"/>
      <c r="AQ599"/>
      <c r="AR599"/>
      <c r="AS599"/>
      <c r="AT599"/>
      <c r="AU599"/>
      <c r="AV599"/>
      <c r="AW599"/>
      <c r="AX599"/>
      <c r="AY599"/>
      <c r="AZ599"/>
      <c r="BA599" t="s">
        <v>6048</v>
      </c>
      <c r="BB599" t="s">
        <v>6049</v>
      </c>
      <c r="BC599" t="s">
        <v>6050</v>
      </c>
      <c r="BD599"/>
      <c r="BE599" t="s">
        <v>69</v>
      </c>
      <c r="BF599"/>
      <c r="BG599"/>
      <c r="BH599" t="s">
        <v>6051</v>
      </c>
      <c r="BI599"/>
    </row>
    <row r="600" spans="1:61" s="20" customFormat="1" x14ac:dyDescent="0.2">
      <c r="A600" t="s">
        <v>7628</v>
      </c>
      <c r="B600" t="str">
        <f>VLOOKUP(Table1[[#This Row],[Full Name]],payroll_active[],1,0)</f>
        <v>Joseph D Velardi</v>
      </c>
      <c r="C600" t="str">
        <f>VLOOKUP(Table1[[#This Row],[Full Name]],Table36[],1,0)</f>
        <v>Joseph D Velardi</v>
      </c>
      <c r="D600" s="1">
        <v>42618.939293981479</v>
      </c>
      <c r="E600" t="s">
        <v>1195</v>
      </c>
      <c r="F600" t="s">
        <v>7627</v>
      </c>
      <c r="G600"/>
      <c r="H600"/>
      <c r="I600"/>
      <c r="J600"/>
      <c r="K600"/>
      <c r="L600"/>
      <c r="M600"/>
      <c r="N600" t="s">
        <v>2543</v>
      </c>
      <c r="O600" t="s">
        <v>353</v>
      </c>
      <c r="P600" t="s">
        <v>526</v>
      </c>
      <c r="Q600"/>
      <c r="R600"/>
      <c r="S600"/>
      <c r="T600"/>
      <c r="U600"/>
      <c r="V600"/>
      <c r="W600"/>
      <c r="X600"/>
      <c r="Y600"/>
      <c r="Z600"/>
      <c r="AA600"/>
      <c r="AB600"/>
      <c r="AC600"/>
      <c r="AD600"/>
      <c r="AE600"/>
      <c r="AF600"/>
      <c r="AG600"/>
      <c r="AH600"/>
      <c r="AI600"/>
      <c r="AJ600" t="s">
        <v>62</v>
      </c>
      <c r="AK600" t="s">
        <v>63</v>
      </c>
      <c r="AL600"/>
      <c r="AM600"/>
      <c r="AN600" t="s">
        <v>64</v>
      </c>
      <c r="AO600" t="s">
        <v>526</v>
      </c>
      <c r="AP600"/>
      <c r="AQ600"/>
      <c r="AR600"/>
      <c r="AS600"/>
      <c r="AT600"/>
      <c r="AU600"/>
      <c r="AV600"/>
      <c r="AW600"/>
      <c r="AX600"/>
      <c r="AY600"/>
      <c r="AZ600"/>
      <c r="BA600" t="s">
        <v>6048</v>
      </c>
      <c r="BB600" t="s">
        <v>7629</v>
      </c>
      <c r="BC600" t="s">
        <v>827</v>
      </c>
      <c r="BD600"/>
      <c r="BE600" t="s">
        <v>69</v>
      </c>
      <c r="BF600"/>
      <c r="BG600"/>
      <c r="BH600" t="s">
        <v>7630</v>
      </c>
      <c r="BI600"/>
    </row>
    <row r="601" spans="1:61" s="20" customFormat="1" x14ac:dyDescent="0.2">
      <c r="A601" t="s">
        <v>4330</v>
      </c>
      <c r="B601" t="str">
        <f>VLOOKUP(Table1[[#This Row],[Full Name]],payroll_active[],1,0)</f>
        <v>Joseph E Conway</v>
      </c>
      <c r="C601" t="str">
        <f>VLOOKUP(Table1[[#This Row],[Full Name]],Table36[],1,0)</f>
        <v>Joseph E Conway</v>
      </c>
      <c r="D601" s="1">
        <v>42618.942800925928</v>
      </c>
      <c r="E601" t="s">
        <v>1195</v>
      </c>
      <c r="F601" t="s">
        <v>4328</v>
      </c>
      <c r="G601"/>
      <c r="H601"/>
      <c r="I601"/>
      <c r="J601"/>
      <c r="K601"/>
      <c r="L601"/>
      <c r="M601"/>
      <c r="N601"/>
      <c r="O601" t="s">
        <v>4329</v>
      </c>
      <c r="P601"/>
      <c r="Q601"/>
      <c r="R601"/>
      <c r="S601"/>
      <c r="T601"/>
      <c r="U601"/>
      <c r="V601"/>
      <c r="W601"/>
      <c r="X601"/>
      <c r="Y601"/>
      <c r="Z601"/>
      <c r="AA601"/>
      <c r="AB601"/>
      <c r="AC601"/>
      <c r="AD601"/>
      <c r="AE601"/>
      <c r="AF601"/>
      <c r="AG601"/>
      <c r="AH601"/>
      <c r="AI601"/>
      <c r="AJ601" t="s">
        <v>62</v>
      </c>
      <c r="AK601" t="s">
        <v>63</v>
      </c>
      <c r="AL601"/>
      <c r="AM601"/>
      <c r="AN601" t="s">
        <v>64</v>
      </c>
      <c r="AO601"/>
      <c r="AP601"/>
      <c r="AQ601"/>
      <c r="AR601"/>
      <c r="AS601"/>
      <c r="AT601"/>
      <c r="AU601"/>
      <c r="AV601"/>
      <c r="AW601"/>
      <c r="AX601"/>
      <c r="AY601"/>
      <c r="AZ601"/>
      <c r="BA601" t="s">
        <v>171</v>
      </c>
      <c r="BB601" t="s">
        <v>4331</v>
      </c>
      <c r="BC601" t="s">
        <v>4332</v>
      </c>
      <c r="BD601"/>
      <c r="BE601" t="s">
        <v>69</v>
      </c>
      <c r="BF601"/>
      <c r="BG601"/>
      <c r="BH601" t="s">
        <v>4333</v>
      </c>
      <c r="BI601"/>
    </row>
    <row r="602" spans="1:61" s="20" customFormat="1" x14ac:dyDescent="0.2">
      <c r="A602" t="s">
        <v>7889</v>
      </c>
      <c r="B602" t="str">
        <f>VLOOKUP(Table1[[#This Row],[Full Name]],payroll_active[],1,0)</f>
        <v>Joseph E Erdman</v>
      </c>
      <c r="C602" t="str">
        <f>VLOOKUP(Table1[[#This Row],[Full Name]],Table36[],1,0)</f>
        <v>Joseph E Erdman</v>
      </c>
      <c r="D602" s="1">
        <v>42618.939097222217</v>
      </c>
      <c r="E602" t="s">
        <v>1195</v>
      </c>
      <c r="F602" t="s">
        <v>7888</v>
      </c>
      <c r="G602"/>
      <c r="H602"/>
      <c r="I602"/>
      <c r="J602"/>
      <c r="K602"/>
      <c r="L602"/>
      <c r="M602"/>
      <c r="N602" t="s">
        <v>503</v>
      </c>
      <c r="O602" t="s">
        <v>504</v>
      </c>
      <c r="P602" t="s">
        <v>407</v>
      </c>
      <c r="Q602"/>
      <c r="R602"/>
      <c r="S602"/>
      <c r="T602"/>
      <c r="U602"/>
      <c r="V602"/>
      <c r="W602"/>
      <c r="X602"/>
      <c r="Y602"/>
      <c r="Z602"/>
      <c r="AA602"/>
      <c r="AB602"/>
      <c r="AC602"/>
      <c r="AD602"/>
      <c r="AE602"/>
      <c r="AF602"/>
      <c r="AG602"/>
      <c r="AH602"/>
      <c r="AI602"/>
      <c r="AJ602" t="s">
        <v>62</v>
      </c>
      <c r="AK602" t="s">
        <v>63</v>
      </c>
      <c r="AL602"/>
      <c r="AM602"/>
      <c r="AN602" t="s">
        <v>408</v>
      </c>
      <c r="AO602" t="s">
        <v>407</v>
      </c>
      <c r="AP602"/>
      <c r="AQ602"/>
      <c r="AR602"/>
      <c r="AS602"/>
      <c r="AT602"/>
      <c r="AU602"/>
      <c r="AV602"/>
      <c r="AW602"/>
      <c r="AX602"/>
      <c r="AY602"/>
      <c r="AZ602"/>
      <c r="BA602" t="s">
        <v>171</v>
      </c>
      <c r="BB602" t="s">
        <v>7890</v>
      </c>
      <c r="BC602" t="s">
        <v>7891</v>
      </c>
      <c r="BD602"/>
      <c r="BE602" t="s">
        <v>69</v>
      </c>
      <c r="BF602"/>
      <c r="BG602"/>
      <c r="BH602" t="s">
        <v>7892</v>
      </c>
      <c r="BI602"/>
    </row>
    <row r="603" spans="1:61" s="20" customFormat="1" x14ac:dyDescent="0.2">
      <c r="A603" t="s">
        <v>170</v>
      </c>
      <c r="B603" t="str">
        <f>VLOOKUP(Table1[[#This Row],[Full Name]],payroll_active[],1,0)</f>
        <v>Joseph E Sebastian</v>
      </c>
      <c r="C603" t="str">
        <f>VLOOKUP(Table1[[#This Row],[Full Name]],Table36[],1,0)</f>
        <v>Joseph E Sebastian</v>
      </c>
      <c r="D603" s="1">
        <v>43495.488506944443</v>
      </c>
      <c r="E603" t="s">
        <v>59</v>
      </c>
      <c r="F603" t="s">
        <v>169</v>
      </c>
      <c r="G603"/>
      <c r="H603"/>
      <c r="I603"/>
      <c r="J603"/>
      <c r="K603"/>
      <c r="L603"/>
      <c r="M603"/>
      <c r="N603"/>
      <c r="O603" t="s">
        <v>138</v>
      </c>
      <c r="P603"/>
      <c r="Q603"/>
      <c r="R603"/>
      <c r="S603"/>
      <c r="T603"/>
      <c r="U603"/>
      <c r="V603"/>
      <c r="W603"/>
      <c r="X603"/>
      <c r="Y603"/>
      <c r="Z603"/>
      <c r="AA603"/>
      <c r="AB603"/>
      <c r="AC603"/>
      <c r="AD603"/>
      <c r="AE603"/>
      <c r="AF603"/>
      <c r="AG603"/>
      <c r="AH603"/>
      <c r="AI603"/>
      <c r="AJ603" t="s">
        <v>62</v>
      </c>
      <c r="AK603" t="s">
        <v>63</v>
      </c>
      <c r="AL603"/>
      <c r="AM603"/>
      <c r="AN603" t="s">
        <v>64</v>
      </c>
      <c r="AO603"/>
      <c r="AP603"/>
      <c r="AQ603"/>
      <c r="AR603"/>
      <c r="AS603"/>
      <c r="AT603"/>
      <c r="AU603"/>
      <c r="AV603"/>
      <c r="AW603"/>
      <c r="AX603"/>
      <c r="AY603"/>
      <c r="AZ603"/>
      <c r="BA603" t="s">
        <v>171</v>
      </c>
      <c r="BB603" t="s">
        <v>172</v>
      </c>
      <c r="BC603" t="s">
        <v>142</v>
      </c>
      <c r="BD603"/>
      <c r="BE603" t="s">
        <v>69</v>
      </c>
      <c r="BF603"/>
      <c r="BG603"/>
      <c r="BH603" t="s">
        <v>173</v>
      </c>
      <c r="BI603"/>
    </row>
    <row r="604" spans="1:61" s="20" customFormat="1" x14ac:dyDescent="0.2">
      <c r="A604" t="s">
        <v>8271</v>
      </c>
      <c r="B604" t="str">
        <f>VLOOKUP(Table1[[#This Row],[Full Name]],payroll_active[],1,0)</f>
        <v>Joseph J Rappazzo III</v>
      </c>
      <c r="C604" t="str">
        <f>VLOOKUP(Table1[[#This Row],[Full Name]],Table36[],1,0)</f>
        <v>Joseph J Rappazzo III</v>
      </c>
      <c r="D604" s="1">
        <v>42618.938946759263</v>
      </c>
      <c r="E604" t="s">
        <v>1195</v>
      </c>
      <c r="F604" t="s">
        <v>8270</v>
      </c>
      <c r="G604"/>
      <c r="H604"/>
      <c r="I604"/>
      <c r="J604"/>
      <c r="K604"/>
      <c r="L604"/>
      <c r="M604"/>
      <c r="N604"/>
      <c r="O604" t="s">
        <v>84</v>
      </c>
      <c r="P604"/>
      <c r="Q604"/>
      <c r="R604"/>
      <c r="S604"/>
      <c r="T604"/>
      <c r="U604"/>
      <c r="V604"/>
      <c r="W604"/>
      <c r="X604"/>
      <c r="Y604"/>
      <c r="Z604"/>
      <c r="AA604"/>
      <c r="AB604"/>
      <c r="AC604"/>
      <c r="AD604"/>
      <c r="AE604"/>
      <c r="AF604"/>
      <c r="AG604"/>
      <c r="AH604"/>
      <c r="AI604"/>
      <c r="AJ604" t="s">
        <v>62</v>
      </c>
      <c r="AK604" t="s">
        <v>63</v>
      </c>
      <c r="AL604"/>
      <c r="AM604"/>
      <c r="AN604" t="s">
        <v>64</v>
      </c>
      <c r="AO604"/>
      <c r="AP604"/>
      <c r="AQ604"/>
      <c r="AR604"/>
      <c r="AS604"/>
      <c r="AT604"/>
      <c r="AU604"/>
      <c r="AV604"/>
      <c r="AW604"/>
      <c r="AX604"/>
      <c r="AY604"/>
      <c r="AZ604"/>
      <c r="BA604" t="s">
        <v>8272</v>
      </c>
      <c r="BB604" t="s">
        <v>8273</v>
      </c>
      <c r="BC604" t="s">
        <v>8205</v>
      </c>
      <c r="BD604"/>
      <c r="BE604" t="s">
        <v>69</v>
      </c>
      <c r="BF604"/>
      <c r="BG604"/>
      <c r="BH604" t="s">
        <v>8274</v>
      </c>
      <c r="BI604"/>
    </row>
    <row r="605" spans="1:61" s="20" customFormat="1" x14ac:dyDescent="0.2">
      <c r="A605" t="s">
        <v>3370</v>
      </c>
      <c r="B605" t="str">
        <f>VLOOKUP(Table1[[#This Row],[Full Name]],payroll_active[],1,0)</f>
        <v>Joseph L Toiv</v>
      </c>
      <c r="C605" t="str">
        <f>VLOOKUP(Table1[[#This Row],[Full Name]],Table36[],1,0)</f>
        <v>Joseph L Toiv</v>
      </c>
      <c r="D605" s="1">
        <v>42789.531631944446</v>
      </c>
      <c r="E605" t="s">
        <v>59</v>
      </c>
      <c r="F605" t="s">
        <v>3369</v>
      </c>
      <c r="G605"/>
      <c r="H605"/>
      <c r="I605"/>
      <c r="J605"/>
      <c r="K605"/>
      <c r="L605"/>
      <c r="M605"/>
      <c r="N605" t="s">
        <v>1368</v>
      </c>
      <c r="O605" t="s">
        <v>1369</v>
      </c>
      <c r="P605" t="s">
        <v>526</v>
      </c>
      <c r="Q605"/>
      <c r="R605"/>
      <c r="S605"/>
      <c r="T605"/>
      <c r="U605"/>
      <c r="V605"/>
      <c r="W605"/>
      <c r="X605"/>
      <c r="Y605"/>
      <c r="Z605"/>
      <c r="AA605"/>
      <c r="AB605"/>
      <c r="AC605"/>
      <c r="AD605"/>
      <c r="AE605"/>
      <c r="AF605"/>
      <c r="AG605"/>
      <c r="AH605"/>
      <c r="AI605"/>
      <c r="AJ605" t="s">
        <v>62</v>
      </c>
      <c r="AK605" t="s">
        <v>63</v>
      </c>
      <c r="AL605"/>
      <c r="AM605"/>
      <c r="AN605" t="s">
        <v>408</v>
      </c>
      <c r="AO605" t="s">
        <v>526</v>
      </c>
      <c r="AP605"/>
      <c r="AQ605"/>
      <c r="AR605"/>
      <c r="AS605"/>
      <c r="AT605"/>
      <c r="AU605"/>
      <c r="AV605"/>
      <c r="AW605"/>
      <c r="AX605"/>
      <c r="AY605"/>
      <c r="AZ605"/>
      <c r="BA605" t="s">
        <v>3371</v>
      </c>
      <c r="BB605" t="s">
        <v>2232</v>
      </c>
      <c r="BC605" t="s">
        <v>434</v>
      </c>
      <c r="BD605"/>
      <c r="BE605" t="s">
        <v>69</v>
      </c>
      <c r="BF605"/>
      <c r="BG605"/>
      <c r="BH605" t="s">
        <v>3372</v>
      </c>
      <c r="BI605"/>
    </row>
    <row r="606" spans="1:61" s="20" customFormat="1" x14ac:dyDescent="0.2">
      <c r="A606" t="s">
        <v>1419</v>
      </c>
      <c r="B606" t="str">
        <f>VLOOKUP(Table1[[#This Row],[Full Name]],payroll_active[],1,0)</f>
        <v>Joseph Peptis Jr</v>
      </c>
      <c r="C606" t="str">
        <f>VLOOKUP(Table1[[#This Row],[Full Name]],Table36[],1,0)</f>
        <v>Joseph Peptis Jr</v>
      </c>
      <c r="D606" s="1">
        <v>43203.545127314806</v>
      </c>
      <c r="E606" t="s">
        <v>59</v>
      </c>
      <c r="F606" t="s">
        <v>1418</v>
      </c>
      <c r="G606"/>
      <c r="H606"/>
      <c r="I606"/>
      <c r="J606"/>
      <c r="K606"/>
      <c r="L606"/>
      <c r="M606"/>
      <c r="N606"/>
      <c r="O606" t="s">
        <v>103</v>
      </c>
      <c r="P606"/>
      <c r="Q606"/>
      <c r="R606"/>
      <c r="S606"/>
      <c r="T606"/>
      <c r="U606"/>
      <c r="V606"/>
      <c r="W606"/>
      <c r="X606"/>
      <c r="Y606"/>
      <c r="Z606"/>
      <c r="AA606"/>
      <c r="AB606"/>
      <c r="AC606"/>
      <c r="AD606"/>
      <c r="AE606"/>
      <c r="AF606"/>
      <c r="AG606"/>
      <c r="AH606"/>
      <c r="AI606"/>
      <c r="AJ606" t="s">
        <v>62</v>
      </c>
      <c r="AK606" t="s">
        <v>63</v>
      </c>
      <c r="AL606"/>
      <c r="AM606"/>
      <c r="AN606" t="s">
        <v>64</v>
      </c>
      <c r="AO606"/>
      <c r="AP606"/>
      <c r="AQ606"/>
      <c r="AR606"/>
      <c r="AS606"/>
      <c r="AT606"/>
      <c r="AU606"/>
      <c r="AV606"/>
      <c r="AW606"/>
      <c r="AX606"/>
      <c r="AY606"/>
      <c r="AZ606"/>
      <c r="BA606" t="s">
        <v>1164</v>
      </c>
      <c r="BB606" t="s">
        <v>1420</v>
      </c>
      <c r="BC606" t="s">
        <v>1421</v>
      </c>
      <c r="BD606"/>
      <c r="BE606" t="s">
        <v>69</v>
      </c>
      <c r="BF606"/>
      <c r="BG606"/>
      <c r="BH606" t="s">
        <v>1422</v>
      </c>
      <c r="BI606"/>
    </row>
    <row r="607" spans="1:61" s="20" customFormat="1" x14ac:dyDescent="0.2">
      <c r="A607" t="s">
        <v>195</v>
      </c>
      <c r="B607" t="str">
        <f>VLOOKUP(Table1[[#This Row],[Full Name]],payroll_active[],1,0)</f>
        <v>Joseph R Nolan</v>
      </c>
      <c r="C607" t="str">
        <f>VLOOKUP(Table1[[#This Row],[Full Name]],Table36[],1,0)</f>
        <v>Joseph R Nolan</v>
      </c>
      <c r="D607" s="1">
        <v>43495.488506944443</v>
      </c>
      <c r="E607" t="s">
        <v>59</v>
      </c>
      <c r="F607" t="s">
        <v>194</v>
      </c>
      <c r="G607"/>
      <c r="H607"/>
      <c r="I607"/>
      <c r="J607"/>
      <c r="K607"/>
      <c r="L607"/>
      <c r="M607"/>
      <c r="N607"/>
      <c r="O607" t="s">
        <v>138</v>
      </c>
      <c r="P607"/>
      <c r="Q607"/>
      <c r="R607"/>
      <c r="S607"/>
      <c r="T607"/>
      <c r="U607"/>
      <c r="V607"/>
      <c r="W607"/>
      <c r="X607"/>
      <c r="Y607"/>
      <c r="Z607"/>
      <c r="AA607"/>
      <c r="AB607"/>
      <c r="AC607"/>
      <c r="AD607"/>
      <c r="AE607"/>
      <c r="AF607"/>
      <c r="AG607"/>
      <c r="AH607"/>
      <c r="AI607"/>
      <c r="AJ607" t="s">
        <v>62</v>
      </c>
      <c r="AK607" t="s">
        <v>63</v>
      </c>
      <c r="AL607"/>
      <c r="AM607"/>
      <c r="AN607" t="s">
        <v>64</v>
      </c>
      <c r="AO607"/>
      <c r="AP607"/>
      <c r="AQ607"/>
      <c r="AR607"/>
      <c r="AS607"/>
      <c r="AT607"/>
      <c r="AU607"/>
      <c r="AV607"/>
      <c r="AW607"/>
      <c r="AX607"/>
      <c r="AY607"/>
      <c r="AZ607"/>
      <c r="BA607" t="s">
        <v>196</v>
      </c>
      <c r="BB607" t="s">
        <v>197</v>
      </c>
      <c r="BC607" t="s">
        <v>142</v>
      </c>
      <c r="BD607"/>
      <c r="BE607" t="s">
        <v>69</v>
      </c>
      <c r="BF607"/>
      <c r="BG607"/>
      <c r="BH607" t="s">
        <v>198</v>
      </c>
      <c r="BI607"/>
    </row>
    <row r="608" spans="1:61" s="20" customFormat="1" x14ac:dyDescent="0.2">
      <c r="A608" t="s">
        <v>3607</v>
      </c>
      <c r="B608" t="str">
        <f>VLOOKUP(Table1[[#This Row],[Full Name]],payroll_active[],1,0)</f>
        <v>Joseph W Foskett</v>
      </c>
      <c r="C608" t="str">
        <f>VLOOKUP(Table1[[#This Row],[Full Name]],Table36[],1,0)</f>
        <v>Joseph W Foskett</v>
      </c>
      <c r="D608" s="1">
        <v>42789.530960648153</v>
      </c>
      <c r="E608" t="s">
        <v>59</v>
      </c>
      <c r="F608" t="s">
        <v>3603</v>
      </c>
      <c r="G608"/>
      <c r="H608"/>
      <c r="I608"/>
      <c r="J608"/>
      <c r="K608"/>
      <c r="L608"/>
      <c r="M608"/>
      <c r="N608"/>
      <c r="O608" t="s">
        <v>1401</v>
      </c>
      <c r="P608"/>
      <c r="Q608"/>
      <c r="R608"/>
      <c r="S608"/>
      <c r="T608"/>
      <c r="U608"/>
      <c r="V608" t="s">
        <v>3604</v>
      </c>
      <c r="W608"/>
      <c r="X608" t="s">
        <v>3605</v>
      </c>
      <c r="Y608"/>
      <c r="Z608"/>
      <c r="AA608"/>
      <c r="AB608"/>
      <c r="AC608"/>
      <c r="AD608"/>
      <c r="AE608"/>
      <c r="AF608"/>
      <c r="AG608"/>
      <c r="AH608"/>
      <c r="AI608" t="s">
        <v>3606</v>
      </c>
      <c r="AJ608" t="s">
        <v>62</v>
      </c>
      <c r="AK608" t="s">
        <v>63</v>
      </c>
      <c r="AL608"/>
      <c r="AM608"/>
      <c r="AN608" t="s">
        <v>64</v>
      </c>
      <c r="AO608"/>
      <c r="AP608"/>
      <c r="AQ608"/>
      <c r="AR608"/>
      <c r="AS608"/>
      <c r="AT608"/>
      <c r="AU608"/>
      <c r="AV608"/>
      <c r="AW608"/>
      <c r="AX608"/>
      <c r="AY608"/>
      <c r="AZ608"/>
      <c r="BA608" t="s">
        <v>1164</v>
      </c>
      <c r="BB608" t="s">
        <v>439</v>
      </c>
      <c r="BC608" t="s">
        <v>1463</v>
      </c>
      <c r="BD608"/>
      <c r="BE608" t="s">
        <v>69</v>
      </c>
      <c r="BF608"/>
      <c r="BG608"/>
      <c r="BH608" t="s">
        <v>3608</v>
      </c>
      <c r="BI608"/>
    </row>
    <row r="609" spans="1:61" s="20" customFormat="1" x14ac:dyDescent="0.2">
      <c r="A609" t="s">
        <v>2062</v>
      </c>
      <c r="B609" t="str">
        <f>VLOOKUP(Table1[[#This Row],[Full Name]],payroll_active[],1,0)</f>
        <v>Joshua C Bailey</v>
      </c>
      <c r="C609" t="str">
        <f>VLOOKUP(Table1[[#This Row],[Full Name]],Table36[],1,0)</f>
        <v>Joshua C Bailey</v>
      </c>
      <c r="D609" s="1">
        <v>43119.618206018517</v>
      </c>
      <c r="E609" t="s">
        <v>59</v>
      </c>
      <c r="F609" t="s">
        <v>2061</v>
      </c>
      <c r="G609"/>
      <c r="H609"/>
      <c r="I609"/>
      <c r="J609"/>
      <c r="K609"/>
      <c r="L609"/>
      <c r="M609"/>
      <c r="N609" t="s">
        <v>1877</v>
      </c>
      <c r="O609" t="s">
        <v>1878</v>
      </c>
      <c r="P609" t="s">
        <v>526</v>
      </c>
      <c r="Q609"/>
      <c r="R609"/>
      <c r="S609"/>
      <c r="T609"/>
      <c r="U609"/>
      <c r="V609"/>
      <c r="W609"/>
      <c r="X609"/>
      <c r="Y609"/>
      <c r="Z609"/>
      <c r="AA609"/>
      <c r="AB609"/>
      <c r="AC609"/>
      <c r="AD609"/>
      <c r="AE609"/>
      <c r="AF609"/>
      <c r="AG609"/>
      <c r="AH609"/>
      <c r="AI609"/>
      <c r="AJ609" t="s">
        <v>62</v>
      </c>
      <c r="AK609" t="s">
        <v>63</v>
      </c>
      <c r="AL609"/>
      <c r="AM609"/>
      <c r="AN609" t="s">
        <v>408</v>
      </c>
      <c r="AO609" t="s">
        <v>526</v>
      </c>
      <c r="AP609"/>
      <c r="AQ609"/>
      <c r="AR609"/>
      <c r="AS609"/>
      <c r="AT609"/>
      <c r="AU609"/>
      <c r="AV609"/>
      <c r="AW609"/>
      <c r="AX609"/>
      <c r="AY609"/>
      <c r="AZ609"/>
      <c r="BA609" t="s">
        <v>2063</v>
      </c>
      <c r="BB609" t="s">
        <v>2064</v>
      </c>
      <c r="BC609" t="s">
        <v>957</v>
      </c>
      <c r="BD609"/>
      <c r="BE609" t="s">
        <v>69</v>
      </c>
      <c r="BF609"/>
      <c r="BG609"/>
      <c r="BH609" t="s">
        <v>2065</v>
      </c>
      <c r="BI609"/>
    </row>
    <row r="610" spans="1:61" s="20" customFormat="1" x14ac:dyDescent="0.2">
      <c r="A610" t="s">
        <v>3753</v>
      </c>
      <c r="B610" t="str">
        <f>VLOOKUP(Table1[[#This Row],[Full Name]],payroll_active[],1,0)</f>
        <v>Joshua D Austin</v>
      </c>
      <c r="C610" t="str">
        <f>VLOOKUP(Table1[[#This Row],[Full Name]],Table36[],1,0)</f>
        <v>Joshua D Austin</v>
      </c>
      <c r="D610" s="1">
        <v>42789.53087962963</v>
      </c>
      <c r="E610" t="s">
        <v>59</v>
      </c>
      <c r="F610" t="s">
        <v>3752</v>
      </c>
      <c r="G610"/>
      <c r="H610"/>
      <c r="I610"/>
      <c r="J610"/>
      <c r="K610"/>
      <c r="L610"/>
      <c r="M610" t="s">
        <v>3737</v>
      </c>
      <c r="N610" t="s">
        <v>814</v>
      </c>
      <c r="O610" t="s">
        <v>353</v>
      </c>
      <c r="P610" t="s">
        <v>407</v>
      </c>
      <c r="Q610"/>
      <c r="R610"/>
      <c r="S610"/>
      <c r="T610"/>
      <c r="U610"/>
      <c r="V610"/>
      <c r="W610"/>
      <c r="X610"/>
      <c r="Y610"/>
      <c r="Z610"/>
      <c r="AA610"/>
      <c r="AB610"/>
      <c r="AC610"/>
      <c r="AD610"/>
      <c r="AE610"/>
      <c r="AF610"/>
      <c r="AG610"/>
      <c r="AH610"/>
      <c r="AI610"/>
      <c r="AJ610" t="s">
        <v>62</v>
      </c>
      <c r="AK610" t="s">
        <v>63</v>
      </c>
      <c r="AL610"/>
      <c r="AM610"/>
      <c r="AN610" t="s">
        <v>64</v>
      </c>
      <c r="AO610" t="s">
        <v>407</v>
      </c>
      <c r="AP610"/>
      <c r="AQ610"/>
      <c r="AR610"/>
      <c r="AS610"/>
      <c r="AT610"/>
      <c r="AU610"/>
      <c r="AV610"/>
      <c r="AW610"/>
      <c r="AX610"/>
      <c r="AY610"/>
      <c r="AZ610"/>
      <c r="BA610" t="s">
        <v>3754</v>
      </c>
      <c r="BB610" t="s">
        <v>3404</v>
      </c>
      <c r="BC610" t="s">
        <v>957</v>
      </c>
      <c r="BD610"/>
      <c r="BE610" t="s">
        <v>69</v>
      </c>
      <c r="BF610"/>
      <c r="BG610"/>
      <c r="BH610" t="s">
        <v>3755</v>
      </c>
      <c r="BI610"/>
    </row>
    <row r="611" spans="1:61" s="20" customFormat="1" x14ac:dyDescent="0.2">
      <c r="A611" s="20" t="s">
        <v>3777</v>
      </c>
      <c r="B611" s="20" t="e">
        <f>VLOOKUP(Table1[[#This Row],[Full Name]],payroll_active[],1,0)</f>
        <v>#N/A</v>
      </c>
      <c r="C611" s="20" t="str">
        <f>VLOOKUP(Table1[[#This Row],[Full Name]],Table36[],1,0)</f>
        <v>Joshua E Korn</v>
      </c>
      <c r="D611" s="21">
        <v>42789.530868055554</v>
      </c>
      <c r="E611" s="20" t="s">
        <v>59</v>
      </c>
      <c r="F611" s="20" t="s">
        <v>3775</v>
      </c>
      <c r="O611" s="20" t="s">
        <v>1054</v>
      </c>
      <c r="V611" s="20" t="s">
        <v>3776</v>
      </c>
      <c r="AJ611" s="20" t="s">
        <v>62</v>
      </c>
      <c r="AK611" s="20" t="s">
        <v>63</v>
      </c>
      <c r="AN611" s="20" t="s">
        <v>64</v>
      </c>
      <c r="BA611" s="20" t="s">
        <v>3778</v>
      </c>
      <c r="BB611" s="20" t="s">
        <v>3779</v>
      </c>
      <c r="BC611" s="20" t="s">
        <v>1499</v>
      </c>
      <c r="BE611" s="20" t="s">
        <v>69</v>
      </c>
      <c r="BH611" s="20" t="s">
        <v>3780</v>
      </c>
    </row>
    <row r="612" spans="1:61" s="20" customFormat="1" x14ac:dyDescent="0.2">
      <c r="A612" t="s">
        <v>1972</v>
      </c>
      <c r="B612" t="str">
        <f>VLOOKUP(Table1[[#This Row],[Full Name]],payroll_active[],1,0)</f>
        <v>Joshua G Garnish</v>
      </c>
      <c r="C612" t="str">
        <f>VLOOKUP(Table1[[#This Row],[Full Name]],Table36[],1,0)</f>
        <v>Joshua G Garnish</v>
      </c>
      <c r="D612" s="1">
        <v>43119.61824074074</v>
      </c>
      <c r="E612" t="s">
        <v>59</v>
      </c>
      <c r="F612" t="s">
        <v>1971</v>
      </c>
      <c r="G612"/>
      <c r="H612"/>
      <c r="I612"/>
      <c r="J612"/>
      <c r="K612"/>
      <c r="L612"/>
      <c r="M612"/>
      <c r="N612" t="s">
        <v>1692</v>
      </c>
      <c r="O612" t="s">
        <v>1693</v>
      </c>
      <c r="P612" t="s">
        <v>526</v>
      </c>
      <c r="Q612"/>
      <c r="R612"/>
      <c r="S612"/>
      <c r="T612"/>
      <c r="U612"/>
      <c r="V612"/>
      <c r="W612"/>
      <c r="X612"/>
      <c r="Y612"/>
      <c r="Z612"/>
      <c r="AA612"/>
      <c r="AB612"/>
      <c r="AC612"/>
      <c r="AD612"/>
      <c r="AE612"/>
      <c r="AF612"/>
      <c r="AG612"/>
      <c r="AH612"/>
      <c r="AI612"/>
      <c r="AJ612" t="s">
        <v>62</v>
      </c>
      <c r="AK612" t="s">
        <v>63</v>
      </c>
      <c r="AL612"/>
      <c r="AM612"/>
      <c r="AN612" t="s">
        <v>408</v>
      </c>
      <c r="AO612" t="s">
        <v>526</v>
      </c>
      <c r="AP612"/>
      <c r="AQ612"/>
      <c r="AR612"/>
      <c r="AS612"/>
      <c r="AT612"/>
      <c r="AU612"/>
      <c r="AV612"/>
      <c r="AW612"/>
      <c r="AX612"/>
      <c r="AY612"/>
      <c r="AZ612"/>
      <c r="BA612" t="s">
        <v>1973</v>
      </c>
      <c r="BB612" t="s">
        <v>1974</v>
      </c>
      <c r="BC612" t="s">
        <v>1975</v>
      </c>
      <c r="BD612"/>
      <c r="BE612" t="s">
        <v>69</v>
      </c>
      <c r="BF612"/>
      <c r="BG612"/>
      <c r="BH612" t="s">
        <v>1976</v>
      </c>
      <c r="BI612"/>
    </row>
    <row r="613" spans="1:61" s="20" customFormat="1" x14ac:dyDescent="0.2">
      <c r="A613" t="s">
        <v>5548</v>
      </c>
      <c r="B613" t="str">
        <f>VLOOKUP(Table1[[#This Row],[Full Name]],payroll_active[],1,0)</f>
        <v>Joshua K Fitzpatrick</v>
      </c>
      <c r="C613" t="str">
        <f>VLOOKUP(Table1[[#This Row],[Full Name]],Table36[],1,0)</f>
        <v>Joshua K Fitzpatrick</v>
      </c>
      <c r="D613" s="1">
        <v>42618.94153935185</v>
      </c>
      <c r="E613" t="s">
        <v>1195</v>
      </c>
      <c r="F613" t="s">
        <v>5546</v>
      </c>
      <c r="G613"/>
      <c r="H613"/>
      <c r="I613"/>
      <c r="J613"/>
      <c r="K613"/>
      <c r="L613"/>
      <c r="M613"/>
      <c r="N613" t="s">
        <v>1840</v>
      </c>
      <c r="O613" t="s">
        <v>1841</v>
      </c>
      <c r="P613" t="s">
        <v>407</v>
      </c>
      <c r="Q613"/>
      <c r="R613"/>
      <c r="S613"/>
      <c r="T613"/>
      <c r="U613"/>
      <c r="V613" t="s">
        <v>5547</v>
      </c>
      <c r="W613"/>
      <c r="X613"/>
      <c r="Y613"/>
      <c r="Z613"/>
      <c r="AA613"/>
      <c r="AB613"/>
      <c r="AC613"/>
      <c r="AD613"/>
      <c r="AE613"/>
      <c r="AF613"/>
      <c r="AG613"/>
      <c r="AH613"/>
      <c r="AI613"/>
      <c r="AJ613" t="s">
        <v>62</v>
      </c>
      <c r="AK613" t="s">
        <v>63</v>
      </c>
      <c r="AL613"/>
      <c r="AM613"/>
      <c r="AN613" t="s">
        <v>408</v>
      </c>
      <c r="AO613" t="s">
        <v>407</v>
      </c>
      <c r="AP613"/>
      <c r="AQ613"/>
      <c r="AR613"/>
      <c r="AS613"/>
      <c r="AT613"/>
      <c r="AU613"/>
      <c r="AV613"/>
      <c r="AW613"/>
      <c r="AX613"/>
      <c r="AY613"/>
      <c r="AZ613"/>
      <c r="BA613" t="s">
        <v>5549</v>
      </c>
      <c r="BB613" t="s">
        <v>5550</v>
      </c>
      <c r="BC613" t="s">
        <v>5551</v>
      </c>
      <c r="BD613"/>
      <c r="BE613" t="s">
        <v>69</v>
      </c>
      <c r="BF613"/>
      <c r="BG613"/>
      <c r="BH613" t="s">
        <v>5552</v>
      </c>
      <c r="BI613"/>
    </row>
    <row r="614" spans="1:61" s="20" customFormat="1" x14ac:dyDescent="0.2">
      <c r="A614" t="s">
        <v>5227</v>
      </c>
      <c r="B614" t="str">
        <f>VLOOKUP(Table1[[#This Row],[Full Name]],payroll_active[],1,0)</f>
        <v>Joshua M Jones</v>
      </c>
      <c r="C614" t="str">
        <f>VLOOKUP(Table1[[#This Row],[Full Name]],Table36[],1,0)</f>
        <v>Joshua M Jones</v>
      </c>
      <c r="D614" s="1">
        <v>42618.941851851851</v>
      </c>
      <c r="E614" t="s">
        <v>1195</v>
      </c>
      <c r="F614" t="s">
        <v>5226</v>
      </c>
      <c r="G614"/>
      <c r="H614"/>
      <c r="I614"/>
      <c r="J614"/>
      <c r="K614"/>
      <c r="L614"/>
      <c r="M614"/>
      <c r="N614" t="s">
        <v>718</v>
      </c>
      <c r="O614" t="s">
        <v>719</v>
      </c>
      <c r="P614" t="s">
        <v>407</v>
      </c>
      <c r="Q614"/>
      <c r="R614"/>
      <c r="S614"/>
      <c r="T614"/>
      <c r="U614"/>
      <c r="V614"/>
      <c r="W614"/>
      <c r="X614"/>
      <c r="Y614"/>
      <c r="Z614"/>
      <c r="AA614"/>
      <c r="AB614"/>
      <c r="AC614"/>
      <c r="AD614"/>
      <c r="AE614"/>
      <c r="AF614"/>
      <c r="AG614"/>
      <c r="AH614"/>
      <c r="AI614"/>
      <c r="AJ614" t="s">
        <v>62</v>
      </c>
      <c r="AK614" t="s">
        <v>63</v>
      </c>
      <c r="AL614"/>
      <c r="AM614"/>
      <c r="AN614" t="s">
        <v>408</v>
      </c>
      <c r="AO614" t="s">
        <v>407</v>
      </c>
      <c r="AP614"/>
      <c r="AQ614"/>
      <c r="AR614"/>
      <c r="AS614"/>
      <c r="AT614"/>
      <c r="AU614"/>
      <c r="AV614"/>
      <c r="AW614"/>
      <c r="AX614"/>
      <c r="AY614"/>
      <c r="AZ614"/>
      <c r="BA614" t="s">
        <v>3314</v>
      </c>
      <c r="BB614" t="s">
        <v>3226</v>
      </c>
      <c r="BC614" t="s">
        <v>3590</v>
      </c>
      <c r="BD614"/>
      <c r="BE614" t="s">
        <v>69</v>
      </c>
      <c r="BF614"/>
      <c r="BG614"/>
      <c r="BH614" t="s">
        <v>5228</v>
      </c>
      <c r="BI614"/>
    </row>
    <row r="615" spans="1:61" s="20" customFormat="1" x14ac:dyDescent="0.2">
      <c r="A615" t="s">
        <v>3313</v>
      </c>
      <c r="B615" t="str">
        <f>VLOOKUP(Table1[[#This Row],[Full Name]],payroll_active[],1,0)</f>
        <v>Joshua M Veronica</v>
      </c>
      <c r="C615" t="str">
        <f>VLOOKUP(Table1[[#This Row],[Full Name]],Table36[],1,0)</f>
        <v>Joshua M Veronica</v>
      </c>
      <c r="D615" s="1">
        <v>42789.531655092593</v>
      </c>
      <c r="E615" t="s">
        <v>59</v>
      </c>
      <c r="F615" t="s">
        <v>3312</v>
      </c>
      <c r="G615"/>
      <c r="H615"/>
      <c r="I615"/>
      <c r="J615"/>
      <c r="K615"/>
      <c r="L615"/>
      <c r="M615"/>
      <c r="N615" t="s">
        <v>2622</v>
      </c>
      <c r="O615" t="s">
        <v>2623</v>
      </c>
      <c r="P615" t="s">
        <v>526</v>
      </c>
      <c r="Q615"/>
      <c r="R615"/>
      <c r="S615"/>
      <c r="T615"/>
      <c r="U615"/>
      <c r="V615"/>
      <c r="W615"/>
      <c r="X615"/>
      <c r="Y615"/>
      <c r="Z615"/>
      <c r="AA615"/>
      <c r="AB615"/>
      <c r="AC615"/>
      <c r="AD615"/>
      <c r="AE615"/>
      <c r="AF615"/>
      <c r="AG615"/>
      <c r="AH615"/>
      <c r="AI615"/>
      <c r="AJ615" t="s">
        <v>62</v>
      </c>
      <c r="AK615" t="s">
        <v>63</v>
      </c>
      <c r="AL615"/>
      <c r="AM615"/>
      <c r="AN615" t="s">
        <v>408</v>
      </c>
      <c r="AO615" t="s">
        <v>526</v>
      </c>
      <c r="AP615"/>
      <c r="AQ615"/>
      <c r="AR615"/>
      <c r="AS615"/>
      <c r="AT615"/>
      <c r="AU615"/>
      <c r="AV615"/>
      <c r="AW615"/>
      <c r="AX615"/>
      <c r="AY615"/>
      <c r="AZ615"/>
      <c r="BA615" t="s">
        <v>3314</v>
      </c>
      <c r="BB615" t="s">
        <v>3315</v>
      </c>
      <c r="BC615" t="s">
        <v>521</v>
      </c>
      <c r="BD615"/>
      <c r="BE615" t="s">
        <v>69</v>
      </c>
      <c r="BF615"/>
      <c r="BG615"/>
      <c r="BH615" t="s">
        <v>3316</v>
      </c>
      <c r="BI615"/>
    </row>
    <row r="616" spans="1:61" s="20" customFormat="1" x14ac:dyDescent="0.2">
      <c r="A616" t="s">
        <v>4236</v>
      </c>
      <c r="B616" t="str">
        <f>VLOOKUP(Table1[[#This Row],[Full Name]],payroll_active[],1,0)</f>
        <v>Joshua T Jensen</v>
      </c>
      <c r="C616" t="str">
        <f>VLOOKUP(Table1[[#This Row],[Full Name]],Table36[],1,0)</f>
        <v>Joshua T Jensen</v>
      </c>
      <c r="D616" s="1">
        <v>42618.942962962959</v>
      </c>
      <c r="E616" t="s">
        <v>1195</v>
      </c>
      <c r="F616" t="s">
        <v>4235</v>
      </c>
      <c r="G616"/>
      <c r="H616"/>
      <c r="I616"/>
      <c r="J616"/>
      <c r="K616"/>
      <c r="L616"/>
      <c r="M616"/>
      <c r="N616" t="s">
        <v>732</v>
      </c>
      <c r="O616" t="s">
        <v>733</v>
      </c>
      <c r="P616" t="s">
        <v>526</v>
      </c>
      <c r="Q616"/>
      <c r="R616"/>
      <c r="S616"/>
      <c r="T616"/>
      <c r="U616"/>
      <c r="V616"/>
      <c r="W616"/>
      <c r="X616"/>
      <c r="Y616"/>
      <c r="Z616"/>
      <c r="AA616"/>
      <c r="AB616"/>
      <c r="AC616"/>
      <c r="AD616"/>
      <c r="AE616"/>
      <c r="AF616"/>
      <c r="AG616"/>
      <c r="AH616"/>
      <c r="AI616"/>
      <c r="AJ616" t="s">
        <v>62</v>
      </c>
      <c r="AK616" t="s">
        <v>63</v>
      </c>
      <c r="AL616"/>
      <c r="AM616"/>
      <c r="AN616" t="s">
        <v>408</v>
      </c>
      <c r="AO616" t="s">
        <v>526</v>
      </c>
      <c r="AP616"/>
      <c r="AQ616"/>
      <c r="AR616"/>
      <c r="AS616"/>
      <c r="AT616"/>
      <c r="AU616"/>
      <c r="AV616"/>
      <c r="AW616"/>
      <c r="AX616"/>
      <c r="AY616"/>
      <c r="AZ616"/>
      <c r="BA616" t="s">
        <v>4237</v>
      </c>
      <c r="BB616" t="s">
        <v>4238</v>
      </c>
      <c r="BC616" t="s">
        <v>513</v>
      </c>
      <c r="BD616"/>
      <c r="BE616" t="s">
        <v>69</v>
      </c>
      <c r="BF616"/>
      <c r="BG616"/>
      <c r="BH616" t="s">
        <v>4239</v>
      </c>
      <c r="BI616"/>
    </row>
    <row r="617" spans="1:61" s="20" customFormat="1" x14ac:dyDescent="0.2">
      <c r="A617" t="s">
        <v>1299</v>
      </c>
      <c r="B617" t="str">
        <f>VLOOKUP(Table1[[#This Row],[Full Name]],payroll_active[],1,0)</f>
        <v>Ju E Lee</v>
      </c>
      <c r="C617" t="str">
        <f>VLOOKUP(Table1[[#This Row],[Full Name]],Table36[],1,0)</f>
        <v>Ju E Lee</v>
      </c>
      <c r="D617" s="1">
        <v>43203.545138888891</v>
      </c>
      <c r="E617" t="s">
        <v>59</v>
      </c>
      <c r="F617" t="s">
        <v>1298</v>
      </c>
      <c r="G617"/>
      <c r="H617"/>
      <c r="I617"/>
      <c r="J617"/>
      <c r="K617"/>
      <c r="L617"/>
      <c r="M617"/>
      <c r="N617" t="s">
        <v>539</v>
      </c>
      <c r="O617" t="s">
        <v>540</v>
      </c>
      <c r="P617" t="s">
        <v>526</v>
      </c>
      <c r="Q617"/>
      <c r="R617"/>
      <c r="S617"/>
      <c r="T617"/>
      <c r="U617"/>
      <c r="V617"/>
      <c r="W617"/>
      <c r="X617"/>
      <c r="Y617"/>
      <c r="Z617"/>
      <c r="AA617"/>
      <c r="AB617"/>
      <c r="AC617"/>
      <c r="AD617"/>
      <c r="AE617"/>
      <c r="AF617"/>
      <c r="AG617"/>
      <c r="AH617"/>
      <c r="AI617"/>
      <c r="AJ617" t="s">
        <v>62</v>
      </c>
      <c r="AK617" t="s">
        <v>63</v>
      </c>
      <c r="AL617"/>
      <c r="AM617"/>
      <c r="AN617" t="s">
        <v>408</v>
      </c>
      <c r="AO617" t="s">
        <v>526</v>
      </c>
      <c r="AP617"/>
      <c r="AQ617"/>
      <c r="AR617"/>
      <c r="AS617"/>
      <c r="AT617"/>
      <c r="AU617"/>
      <c r="AV617"/>
      <c r="AW617"/>
      <c r="AX617"/>
      <c r="AY617"/>
      <c r="AZ617"/>
      <c r="BA617" t="s">
        <v>1300</v>
      </c>
      <c r="BB617" t="s">
        <v>799</v>
      </c>
      <c r="BC617" t="s">
        <v>434</v>
      </c>
      <c r="BD617"/>
      <c r="BE617" t="s">
        <v>69</v>
      </c>
      <c r="BF617"/>
      <c r="BG617"/>
      <c r="BH617" t="s">
        <v>1301</v>
      </c>
      <c r="BI617"/>
    </row>
    <row r="618" spans="1:61" s="20" customFormat="1" x14ac:dyDescent="0.2">
      <c r="A618" t="s">
        <v>7775</v>
      </c>
      <c r="B618" t="str">
        <f>VLOOKUP(Table1[[#This Row],[Full Name]],payroll_active[],1,0)</f>
        <v>Judah A Wohlgelernter</v>
      </c>
      <c r="C618" t="str">
        <f>VLOOKUP(Table1[[#This Row],[Full Name]],Table36[],1,0)</f>
        <v>Judah A Wohlgelernter</v>
      </c>
      <c r="D618" s="1">
        <v>42618.939166666663</v>
      </c>
      <c r="E618" t="s">
        <v>1195</v>
      </c>
      <c r="F618" t="s">
        <v>7774</v>
      </c>
      <c r="G618"/>
      <c r="H618"/>
      <c r="I618"/>
      <c r="J618"/>
      <c r="K618"/>
      <c r="L618"/>
      <c r="M618"/>
      <c r="N618" t="s">
        <v>1368</v>
      </c>
      <c r="O618" t="s">
        <v>1369</v>
      </c>
      <c r="P618" t="s">
        <v>526</v>
      </c>
      <c r="Q618"/>
      <c r="R618"/>
      <c r="S618"/>
      <c r="T618"/>
      <c r="U618"/>
      <c r="V618"/>
      <c r="W618"/>
      <c r="X618"/>
      <c r="Y618"/>
      <c r="Z618"/>
      <c r="AA618"/>
      <c r="AB618"/>
      <c r="AC618"/>
      <c r="AD618"/>
      <c r="AE618"/>
      <c r="AF618"/>
      <c r="AG618"/>
      <c r="AH618"/>
      <c r="AI618"/>
      <c r="AJ618" t="s">
        <v>62</v>
      </c>
      <c r="AK618" t="s">
        <v>63</v>
      </c>
      <c r="AL618"/>
      <c r="AM618"/>
      <c r="AN618" t="s">
        <v>408</v>
      </c>
      <c r="AO618" t="s">
        <v>526</v>
      </c>
      <c r="AP618"/>
      <c r="AQ618"/>
      <c r="AR618"/>
      <c r="AS618"/>
      <c r="AT618"/>
      <c r="AU618"/>
      <c r="AV618"/>
      <c r="AW618"/>
      <c r="AX618"/>
      <c r="AY618"/>
      <c r="AZ618"/>
      <c r="BA618" t="s">
        <v>7776</v>
      </c>
      <c r="BB618" t="s">
        <v>7777</v>
      </c>
      <c r="BC618" t="s">
        <v>723</v>
      </c>
      <c r="BD618"/>
      <c r="BE618" t="s">
        <v>69</v>
      </c>
      <c r="BF618"/>
      <c r="BG618"/>
      <c r="BH618" t="s">
        <v>7778</v>
      </c>
      <c r="BI618"/>
    </row>
    <row r="619" spans="1:61" s="20" customFormat="1" x14ac:dyDescent="0.2">
      <c r="A619" t="s">
        <v>6871</v>
      </c>
      <c r="B619" t="str">
        <f>VLOOKUP(Table1[[#This Row],[Full Name]],payroll_active[],1,0)</f>
        <v>Judith L Abbot</v>
      </c>
      <c r="C619" t="str">
        <f>VLOOKUP(Table1[[#This Row],[Full Name]],Table36[],1,0)</f>
        <v>Judith L Abbot</v>
      </c>
      <c r="D619" s="1">
        <v>42618.94017361111</v>
      </c>
      <c r="E619" t="s">
        <v>1195</v>
      </c>
      <c r="F619" t="s">
        <v>6870</v>
      </c>
      <c r="G619"/>
      <c r="H619"/>
      <c r="I619"/>
      <c r="J619"/>
      <c r="K619"/>
      <c r="L619"/>
      <c r="M619"/>
      <c r="N619" t="s">
        <v>539</v>
      </c>
      <c r="O619" t="s">
        <v>540</v>
      </c>
      <c r="P619" t="s">
        <v>526</v>
      </c>
      <c r="Q619"/>
      <c r="R619"/>
      <c r="S619"/>
      <c r="T619"/>
      <c r="U619"/>
      <c r="V619"/>
      <c r="W619"/>
      <c r="X619"/>
      <c r="Y619"/>
      <c r="Z619"/>
      <c r="AA619"/>
      <c r="AB619"/>
      <c r="AC619"/>
      <c r="AD619"/>
      <c r="AE619"/>
      <c r="AF619"/>
      <c r="AG619"/>
      <c r="AH619"/>
      <c r="AI619"/>
      <c r="AJ619" t="s">
        <v>62</v>
      </c>
      <c r="AK619" t="s">
        <v>63</v>
      </c>
      <c r="AL619"/>
      <c r="AM619"/>
      <c r="AN619" t="s">
        <v>408</v>
      </c>
      <c r="AO619" t="s">
        <v>526</v>
      </c>
      <c r="AP619"/>
      <c r="AQ619"/>
      <c r="AR619"/>
      <c r="AS619"/>
      <c r="AT619"/>
      <c r="AU619"/>
      <c r="AV619"/>
      <c r="AW619"/>
      <c r="AX619"/>
      <c r="AY619"/>
      <c r="AZ619"/>
      <c r="BA619" t="s">
        <v>6872</v>
      </c>
      <c r="BB619" t="s">
        <v>6873</v>
      </c>
      <c r="BC619" t="s">
        <v>434</v>
      </c>
      <c r="BD619"/>
      <c r="BE619" t="s">
        <v>69</v>
      </c>
      <c r="BF619"/>
      <c r="BG619"/>
      <c r="BH619" t="s">
        <v>6874</v>
      </c>
      <c r="BI619"/>
    </row>
    <row r="620" spans="1:61" s="20" customFormat="1" x14ac:dyDescent="0.2">
      <c r="A620" t="s">
        <v>7040</v>
      </c>
      <c r="B620" t="str">
        <f>VLOOKUP(Table1[[#This Row],[Full Name]],payroll_active[],1,0)</f>
        <v>Judith L Paine</v>
      </c>
      <c r="C620" t="str">
        <f>VLOOKUP(Table1[[#This Row],[Full Name]],Table36[],1,0)</f>
        <v>Judith L Paine</v>
      </c>
      <c r="D620" s="1">
        <v>42618.940023148149</v>
      </c>
      <c r="E620" t="s">
        <v>1195</v>
      </c>
      <c r="F620" t="s">
        <v>7039</v>
      </c>
      <c r="G620"/>
      <c r="H620"/>
      <c r="I620"/>
      <c r="J620"/>
      <c r="K620"/>
      <c r="L620"/>
      <c r="M620"/>
      <c r="N620"/>
      <c r="O620" t="s">
        <v>4037</v>
      </c>
      <c r="P620"/>
      <c r="Q620"/>
      <c r="R620"/>
      <c r="S620"/>
      <c r="T620"/>
      <c r="U620"/>
      <c r="V620"/>
      <c r="W620"/>
      <c r="X620"/>
      <c r="Y620"/>
      <c r="Z620"/>
      <c r="AA620"/>
      <c r="AB620"/>
      <c r="AC620"/>
      <c r="AD620"/>
      <c r="AE620"/>
      <c r="AF620"/>
      <c r="AG620"/>
      <c r="AH620"/>
      <c r="AI620"/>
      <c r="AJ620" t="s">
        <v>62</v>
      </c>
      <c r="AK620" t="s">
        <v>63</v>
      </c>
      <c r="AL620"/>
      <c r="AM620"/>
      <c r="AN620" t="s">
        <v>64</v>
      </c>
      <c r="AO620"/>
      <c r="AP620"/>
      <c r="AQ620"/>
      <c r="AR620"/>
      <c r="AS620"/>
      <c r="AT620"/>
      <c r="AU620"/>
      <c r="AV620"/>
      <c r="AW620"/>
      <c r="AX620"/>
      <c r="AY620"/>
      <c r="AZ620"/>
      <c r="BA620" t="s">
        <v>6872</v>
      </c>
      <c r="BB620" t="s">
        <v>7041</v>
      </c>
      <c r="BC620" t="s">
        <v>4041</v>
      </c>
      <c r="BD620"/>
      <c r="BE620" t="s">
        <v>69</v>
      </c>
      <c r="BF620"/>
      <c r="BG620"/>
      <c r="BH620" t="s">
        <v>7042</v>
      </c>
      <c r="BI620"/>
    </row>
    <row r="621" spans="1:61" s="20" customFormat="1" x14ac:dyDescent="0.2">
      <c r="A621" t="s">
        <v>3452</v>
      </c>
      <c r="B621" t="str">
        <f>VLOOKUP(Table1[[#This Row],[Full Name]],payroll_active[],1,0)</f>
        <v>Judy M Goldman</v>
      </c>
      <c r="C621" t="str">
        <f>VLOOKUP(Table1[[#This Row],[Full Name]],Table36[],1,0)</f>
        <v>Judy M Goldman</v>
      </c>
      <c r="D621" s="1">
        <v>42789.531597222223</v>
      </c>
      <c r="E621" t="s">
        <v>59</v>
      </c>
      <c r="F621" t="s">
        <v>3451</v>
      </c>
      <c r="G621"/>
      <c r="H621"/>
      <c r="I621"/>
      <c r="J621"/>
      <c r="K621"/>
      <c r="L621"/>
      <c r="M621"/>
      <c r="N621" t="s">
        <v>524</v>
      </c>
      <c r="O621" t="s">
        <v>525</v>
      </c>
      <c r="P621" t="s">
        <v>526</v>
      </c>
      <c r="Q621"/>
      <c r="R621"/>
      <c r="S621"/>
      <c r="T621"/>
      <c r="U621"/>
      <c r="V621"/>
      <c r="W621"/>
      <c r="X621"/>
      <c r="Y621"/>
      <c r="Z621"/>
      <c r="AA621"/>
      <c r="AB621"/>
      <c r="AC621"/>
      <c r="AD621"/>
      <c r="AE621"/>
      <c r="AF621"/>
      <c r="AG621"/>
      <c r="AH621"/>
      <c r="AI621"/>
      <c r="AJ621" t="s">
        <v>62</v>
      </c>
      <c r="AK621" t="s">
        <v>63</v>
      </c>
      <c r="AL621"/>
      <c r="AM621"/>
      <c r="AN621" t="s">
        <v>408</v>
      </c>
      <c r="AO621" t="s">
        <v>526</v>
      </c>
      <c r="AP621"/>
      <c r="AQ621"/>
      <c r="AR621"/>
      <c r="AS621"/>
      <c r="AT621"/>
      <c r="AU621"/>
      <c r="AV621"/>
      <c r="AW621"/>
      <c r="AX621"/>
      <c r="AY621"/>
      <c r="AZ621"/>
      <c r="BA621" t="s">
        <v>3453</v>
      </c>
      <c r="BB621" t="s">
        <v>3454</v>
      </c>
      <c r="BC621" t="s">
        <v>375</v>
      </c>
      <c r="BD621"/>
      <c r="BE621" t="s">
        <v>69</v>
      </c>
      <c r="BF621"/>
      <c r="BG621"/>
      <c r="BH621" t="s">
        <v>3455</v>
      </c>
      <c r="BI621"/>
    </row>
    <row r="622" spans="1:61" s="20" customFormat="1" x14ac:dyDescent="0.2">
      <c r="A622" t="s">
        <v>6386</v>
      </c>
      <c r="B622" t="str">
        <f>VLOOKUP(Table1[[#This Row],[Full Name]],payroll_active[],1,0)</f>
        <v>Juli D Silva</v>
      </c>
      <c r="C622" t="str">
        <f>VLOOKUP(Table1[[#This Row],[Full Name]],Table36[],1,0)</f>
        <v>Juli D Silva</v>
      </c>
      <c r="D622" s="1">
        <v>42618.940729166658</v>
      </c>
      <c r="E622" t="s">
        <v>1195</v>
      </c>
      <c r="F622" t="s">
        <v>6385</v>
      </c>
      <c r="G622"/>
      <c r="H622"/>
      <c r="I622"/>
      <c r="J622"/>
      <c r="K622"/>
      <c r="L622"/>
      <c r="M622"/>
      <c r="N622"/>
      <c r="O622" t="s">
        <v>1479</v>
      </c>
      <c r="P622"/>
      <c r="Q622"/>
      <c r="R622"/>
      <c r="S622"/>
      <c r="T622"/>
      <c r="U622"/>
      <c r="V622"/>
      <c r="W622"/>
      <c r="X622"/>
      <c r="Y622"/>
      <c r="Z622"/>
      <c r="AA622"/>
      <c r="AB622"/>
      <c r="AC622"/>
      <c r="AD622"/>
      <c r="AE622"/>
      <c r="AF622"/>
      <c r="AG622"/>
      <c r="AH622"/>
      <c r="AI622"/>
      <c r="AJ622" t="s">
        <v>62</v>
      </c>
      <c r="AK622" t="s">
        <v>63</v>
      </c>
      <c r="AL622"/>
      <c r="AM622"/>
      <c r="AN622" t="s">
        <v>64</v>
      </c>
      <c r="AO622"/>
      <c r="AP622"/>
      <c r="AQ622"/>
      <c r="AR622"/>
      <c r="AS622"/>
      <c r="AT622"/>
      <c r="AU622"/>
      <c r="AV622"/>
      <c r="AW622"/>
      <c r="AX622"/>
      <c r="AY622"/>
      <c r="AZ622"/>
      <c r="BA622" t="s">
        <v>6387</v>
      </c>
      <c r="BB622" t="s">
        <v>6388</v>
      </c>
      <c r="BC622" t="s">
        <v>5232</v>
      </c>
      <c r="BD622"/>
      <c r="BE622" t="s">
        <v>69</v>
      </c>
      <c r="BF622"/>
      <c r="BG622"/>
      <c r="BH622" t="s">
        <v>6389</v>
      </c>
      <c r="BI622"/>
    </row>
    <row r="623" spans="1:61" s="20" customFormat="1" x14ac:dyDescent="0.2">
      <c r="A623" t="s">
        <v>1337</v>
      </c>
      <c r="B623" t="str">
        <f>VLOOKUP(Table1[[#This Row],[Full Name]],payroll_active[],1,0)</f>
        <v>Julia A Ford</v>
      </c>
      <c r="C623" t="str">
        <f>VLOOKUP(Table1[[#This Row],[Full Name]],Table36[],1,0)</f>
        <v>Julia A Ford</v>
      </c>
      <c r="D623" s="1">
        <v>43203.545138888891</v>
      </c>
      <c r="E623" t="s">
        <v>59</v>
      </c>
      <c r="F623" t="s">
        <v>1335</v>
      </c>
      <c r="G623"/>
      <c r="H623"/>
      <c r="I623"/>
      <c r="J623"/>
      <c r="K623"/>
      <c r="L623"/>
      <c r="M623"/>
      <c r="N623" t="s">
        <v>663</v>
      </c>
      <c r="O623" t="s">
        <v>664</v>
      </c>
      <c r="P623" t="s">
        <v>407</v>
      </c>
      <c r="Q623"/>
      <c r="R623"/>
      <c r="S623"/>
      <c r="T623"/>
      <c r="U623"/>
      <c r="V623" t="s">
        <v>1336</v>
      </c>
      <c r="W623"/>
      <c r="X623"/>
      <c r="Y623"/>
      <c r="Z623"/>
      <c r="AA623"/>
      <c r="AB623"/>
      <c r="AC623"/>
      <c r="AD623"/>
      <c r="AE623"/>
      <c r="AF623"/>
      <c r="AG623"/>
      <c r="AH623"/>
      <c r="AI623"/>
      <c r="AJ623" t="s">
        <v>62</v>
      </c>
      <c r="AK623" t="s">
        <v>63</v>
      </c>
      <c r="AL623"/>
      <c r="AM623"/>
      <c r="AN623" t="s">
        <v>408</v>
      </c>
      <c r="AO623" t="s">
        <v>407</v>
      </c>
      <c r="AP623"/>
      <c r="AQ623"/>
      <c r="AR623"/>
      <c r="AS623"/>
      <c r="AT623"/>
      <c r="AU623"/>
      <c r="AV623"/>
      <c r="AW623"/>
      <c r="AX623"/>
      <c r="AY623"/>
      <c r="AZ623"/>
      <c r="BA623" t="s">
        <v>181</v>
      </c>
      <c r="BB623" t="s">
        <v>1338</v>
      </c>
      <c r="BC623" t="s">
        <v>135</v>
      </c>
      <c r="BD623"/>
      <c r="BE623" t="s">
        <v>69</v>
      </c>
      <c r="BF623"/>
      <c r="BG623"/>
      <c r="BH623" t="s">
        <v>1339</v>
      </c>
      <c r="BI623"/>
    </row>
    <row r="624" spans="1:61" s="20" customFormat="1" x14ac:dyDescent="0.2">
      <c r="A624" t="s">
        <v>180</v>
      </c>
      <c r="B624" t="str">
        <f>VLOOKUP(Table1[[#This Row],[Full Name]],payroll_active[],1,0)</f>
        <v>Julia A Provost</v>
      </c>
      <c r="C624" t="str">
        <f>VLOOKUP(Table1[[#This Row],[Full Name]],Table36[],1,0)</f>
        <v>Julia A Provost</v>
      </c>
      <c r="D624" s="1">
        <v>43495.488506944443</v>
      </c>
      <c r="E624" t="s">
        <v>59</v>
      </c>
      <c r="F624" t="s">
        <v>179</v>
      </c>
      <c r="G624"/>
      <c r="H624"/>
      <c r="I624"/>
      <c r="J624"/>
      <c r="K624"/>
      <c r="L624"/>
      <c r="M624"/>
      <c r="N624"/>
      <c r="O624" t="s">
        <v>138</v>
      </c>
      <c r="P624"/>
      <c r="Q624"/>
      <c r="R624"/>
      <c r="S624"/>
      <c r="T624"/>
      <c r="U624"/>
      <c r="V624"/>
      <c r="W624"/>
      <c r="X624"/>
      <c r="Y624"/>
      <c r="Z624"/>
      <c r="AA624"/>
      <c r="AB624"/>
      <c r="AC624"/>
      <c r="AD624"/>
      <c r="AE624"/>
      <c r="AF624"/>
      <c r="AG624"/>
      <c r="AH624"/>
      <c r="AI624"/>
      <c r="AJ624" t="s">
        <v>62</v>
      </c>
      <c r="AK624" t="s">
        <v>63</v>
      </c>
      <c r="AL624"/>
      <c r="AM624"/>
      <c r="AN624" t="s">
        <v>64</v>
      </c>
      <c r="AO624"/>
      <c r="AP624"/>
      <c r="AQ624"/>
      <c r="AR624"/>
      <c r="AS624"/>
      <c r="AT624"/>
      <c r="AU624"/>
      <c r="AV624"/>
      <c r="AW624"/>
      <c r="AX624"/>
      <c r="AY624"/>
      <c r="AZ624"/>
      <c r="BA624" t="s">
        <v>181</v>
      </c>
      <c r="BB624" t="s">
        <v>182</v>
      </c>
      <c r="BC624" t="s">
        <v>142</v>
      </c>
      <c r="BD624"/>
      <c r="BE624" t="s">
        <v>69</v>
      </c>
      <c r="BF624"/>
      <c r="BG624"/>
      <c r="BH624" t="s">
        <v>183</v>
      </c>
      <c r="BI624"/>
    </row>
    <row r="625" spans="1:61" s="20" customFormat="1" x14ac:dyDescent="0.2">
      <c r="A625" t="s">
        <v>3652</v>
      </c>
      <c r="B625" t="str">
        <f>VLOOKUP(Table1[[#This Row],[Full Name]],payroll_active[],1,0)</f>
        <v>Julia Caro</v>
      </c>
      <c r="C625" t="str">
        <f>VLOOKUP(Table1[[#This Row],[Full Name]],Table36[],1,0)</f>
        <v>Julia Caro</v>
      </c>
      <c r="D625" s="1">
        <v>42789.5309375</v>
      </c>
      <c r="E625" t="s">
        <v>59</v>
      </c>
      <c r="F625" t="s">
        <v>3651</v>
      </c>
      <c r="G625"/>
      <c r="H625"/>
      <c r="I625"/>
      <c r="J625"/>
      <c r="K625"/>
      <c r="L625"/>
      <c r="M625"/>
      <c r="N625" t="s">
        <v>2572</v>
      </c>
      <c r="O625" t="s">
        <v>2573</v>
      </c>
      <c r="P625" t="s">
        <v>407</v>
      </c>
      <c r="Q625"/>
      <c r="R625"/>
      <c r="S625"/>
      <c r="T625"/>
      <c r="U625"/>
      <c r="V625"/>
      <c r="W625"/>
      <c r="X625"/>
      <c r="Y625"/>
      <c r="Z625"/>
      <c r="AA625"/>
      <c r="AB625"/>
      <c r="AC625"/>
      <c r="AD625"/>
      <c r="AE625"/>
      <c r="AF625"/>
      <c r="AG625"/>
      <c r="AH625"/>
      <c r="AI625"/>
      <c r="AJ625" t="s">
        <v>62</v>
      </c>
      <c r="AK625" t="s">
        <v>63</v>
      </c>
      <c r="AL625"/>
      <c r="AM625"/>
      <c r="AN625" t="s">
        <v>408</v>
      </c>
      <c r="AO625" t="s">
        <v>407</v>
      </c>
      <c r="AP625"/>
      <c r="AQ625"/>
      <c r="AR625"/>
      <c r="AS625"/>
      <c r="AT625"/>
      <c r="AU625"/>
      <c r="AV625"/>
      <c r="AW625"/>
      <c r="AX625"/>
      <c r="AY625"/>
      <c r="AZ625"/>
      <c r="BA625" t="s">
        <v>3653</v>
      </c>
      <c r="BB625" t="s">
        <v>3654</v>
      </c>
      <c r="BC625" t="s">
        <v>3527</v>
      </c>
      <c r="BD625"/>
      <c r="BE625" t="s">
        <v>69</v>
      </c>
      <c r="BF625"/>
      <c r="BG625"/>
      <c r="BH625" t="s">
        <v>3655</v>
      </c>
      <c r="BI625"/>
    </row>
    <row r="626" spans="1:61" s="20" customFormat="1" x14ac:dyDescent="0.2">
      <c r="A626" t="s">
        <v>7086</v>
      </c>
      <c r="B626" t="str">
        <f>VLOOKUP(Table1[[#This Row],[Full Name]],payroll_active[],1,0)</f>
        <v>Julia G Lilkendey</v>
      </c>
      <c r="C626" t="str">
        <f>VLOOKUP(Table1[[#This Row],[Full Name]],Table36[],1,0)</f>
        <v>Julia G Lilkendey</v>
      </c>
      <c r="D626" s="1">
        <v>42618.939976851849</v>
      </c>
      <c r="E626" t="s">
        <v>1195</v>
      </c>
      <c r="F626" t="s">
        <v>7085</v>
      </c>
      <c r="G626"/>
      <c r="H626"/>
      <c r="I626"/>
      <c r="J626"/>
      <c r="K626"/>
      <c r="L626"/>
      <c r="M626"/>
      <c r="N626"/>
      <c r="O626" t="s">
        <v>391</v>
      </c>
      <c r="P626"/>
      <c r="Q626"/>
      <c r="R626"/>
      <c r="S626"/>
      <c r="T626"/>
      <c r="U626"/>
      <c r="V626"/>
      <c r="W626"/>
      <c r="X626"/>
      <c r="Y626"/>
      <c r="Z626"/>
      <c r="AA626"/>
      <c r="AB626"/>
      <c r="AC626"/>
      <c r="AD626"/>
      <c r="AE626"/>
      <c r="AF626"/>
      <c r="AG626"/>
      <c r="AH626"/>
      <c r="AI626"/>
      <c r="AJ626" t="s">
        <v>62</v>
      </c>
      <c r="AK626" t="s">
        <v>63</v>
      </c>
      <c r="AL626"/>
      <c r="AM626"/>
      <c r="AN626" t="s">
        <v>64</v>
      </c>
      <c r="AO626"/>
      <c r="AP626"/>
      <c r="AQ626"/>
      <c r="AR626"/>
      <c r="AS626"/>
      <c r="AT626"/>
      <c r="AU626"/>
      <c r="AV626"/>
      <c r="AW626"/>
      <c r="AX626"/>
      <c r="AY626"/>
      <c r="AZ626"/>
      <c r="BA626" t="s">
        <v>7087</v>
      </c>
      <c r="BB626" t="s">
        <v>7088</v>
      </c>
      <c r="BC626" t="s">
        <v>3574</v>
      </c>
      <c r="BD626"/>
      <c r="BE626" t="s">
        <v>69</v>
      </c>
      <c r="BF626"/>
      <c r="BG626"/>
      <c r="BH626" t="s">
        <v>7089</v>
      </c>
      <c r="BI626"/>
    </row>
    <row r="627" spans="1:61" s="20" customFormat="1" x14ac:dyDescent="0.2">
      <c r="A627" t="s">
        <v>4594</v>
      </c>
      <c r="B627" t="str">
        <f>VLOOKUP(Table1[[#This Row],[Full Name]],payroll_active[],1,0)</f>
        <v>Juliana M Commisso</v>
      </c>
      <c r="C627" t="str">
        <f>VLOOKUP(Table1[[#This Row],[Full Name]],Table36[],1,0)</f>
        <v>Juliana M Commisso</v>
      </c>
      <c r="D627" s="1">
        <v>42618.94253472222</v>
      </c>
      <c r="E627" t="s">
        <v>1195</v>
      </c>
      <c r="F627" t="s">
        <v>4593</v>
      </c>
      <c r="G627"/>
      <c r="H627"/>
      <c r="I627"/>
      <c r="J627"/>
      <c r="K627"/>
      <c r="L627"/>
      <c r="M627"/>
      <c r="N627" t="s">
        <v>754</v>
      </c>
      <c r="O627" t="s">
        <v>755</v>
      </c>
      <c r="P627" t="s">
        <v>407</v>
      </c>
      <c r="Q627"/>
      <c r="R627"/>
      <c r="S627"/>
      <c r="T627"/>
      <c r="U627"/>
      <c r="V627"/>
      <c r="W627"/>
      <c r="X627"/>
      <c r="Y627"/>
      <c r="Z627"/>
      <c r="AA627"/>
      <c r="AB627"/>
      <c r="AC627"/>
      <c r="AD627"/>
      <c r="AE627"/>
      <c r="AF627"/>
      <c r="AG627"/>
      <c r="AH627"/>
      <c r="AI627"/>
      <c r="AJ627" t="s">
        <v>62</v>
      </c>
      <c r="AK627" t="s">
        <v>63</v>
      </c>
      <c r="AL627"/>
      <c r="AM627"/>
      <c r="AN627" t="s">
        <v>408</v>
      </c>
      <c r="AO627" t="s">
        <v>407</v>
      </c>
      <c r="AP627"/>
      <c r="AQ627"/>
      <c r="AR627"/>
      <c r="AS627"/>
      <c r="AT627"/>
      <c r="AU627"/>
      <c r="AV627"/>
      <c r="AW627"/>
      <c r="AX627"/>
      <c r="AY627"/>
      <c r="AZ627"/>
      <c r="BA627" t="s">
        <v>4595</v>
      </c>
      <c r="BB627" t="s">
        <v>4596</v>
      </c>
      <c r="BC627" t="s">
        <v>4597</v>
      </c>
      <c r="BD627"/>
      <c r="BE627" t="s">
        <v>69</v>
      </c>
      <c r="BF627"/>
      <c r="BG627"/>
      <c r="BH627" t="s">
        <v>4598</v>
      </c>
      <c r="BI627"/>
    </row>
    <row r="628" spans="1:61" s="20" customFormat="1" x14ac:dyDescent="0.2">
      <c r="A628" t="s">
        <v>4294</v>
      </c>
      <c r="B628" t="str">
        <f>VLOOKUP(Table1[[#This Row],[Full Name]],payroll_active[],1,0)</f>
        <v>Julie A Schmidt</v>
      </c>
      <c r="C628" t="str">
        <f>VLOOKUP(Table1[[#This Row],[Full Name]],Table36[],1,0)</f>
        <v>Julie A Schmidt</v>
      </c>
      <c r="D628" s="1">
        <v>42618.942870370367</v>
      </c>
      <c r="E628" t="s">
        <v>1195</v>
      </c>
      <c r="F628" t="s">
        <v>4293</v>
      </c>
      <c r="G628"/>
      <c r="H628"/>
      <c r="I628"/>
      <c r="J628"/>
      <c r="K628"/>
      <c r="L628"/>
      <c r="M628"/>
      <c r="N628" t="s">
        <v>2093</v>
      </c>
      <c r="O628" t="s">
        <v>2094</v>
      </c>
      <c r="P628" t="s">
        <v>526</v>
      </c>
      <c r="Q628"/>
      <c r="R628"/>
      <c r="S628"/>
      <c r="T628"/>
      <c r="U628"/>
      <c r="V628"/>
      <c r="W628"/>
      <c r="X628"/>
      <c r="Y628"/>
      <c r="Z628"/>
      <c r="AA628"/>
      <c r="AB628"/>
      <c r="AC628"/>
      <c r="AD628"/>
      <c r="AE628"/>
      <c r="AF628"/>
      <c r="AG628"/>
      <c r="AH628"/>
      <c r="AI628"/>
      <c r="AJ628" t="s">
        <v>62</v>
      </c>
      <c r="AK628" t="s">
        <v>63</v>
      </c>
      <c r="AL628"/>
      <c r="AM628"/>
      <c r="AN628" t="s">
        <v>408</v>
      </c>
      <c r="AO628" t="s">
        <v>526</v>
      </c>
      <c r="AP628"/>
      <c r="AQ628"/>
      <c r="AR628"/>
      <c r="AS628"/>
      <c r="AT628"/>
      <c r="AU628"/>
      <c r="AV628"/>
      <c r="AW628"/>
      <c r="AX628"/>
      <c r="AY628"/>
      <c r="AZ628"/>
      <c r="BA628" t="s">
        <v>4295</v>
      </c>
      <c r="BB628" t="s">
        <v>4296</v>
      </c>
      <c r="BC628" t="s">
        <v>2974</v>
      </c>
      <c r="BD628"/>
      <c r="BE628" t="s">
        <v>69</v>
      </c>
      <c r="BF628"/>
      <c r="BG628"/>
      <c r="BH628" t="s">
        <v>4297</v>
      </c>
      <c r="BI628"/>
    </row>
    <row r="629" spans="1:61" s="20" customFormat="1" x14ac:dyDescent="0.2">
      <c r="A629" t="s">
        <v>5995</v>
      </c>
      <c r="B629" t="str">
        <f>VLOOKUP(Table1[[#This Row],[Full Name]],payroll_active[],1,0)</f>
        <v>Julie L Taylor</v>
      </c>
      <c r="C629" t="str">
        <f>VLOOKUP(Table1[[#This Row],[Full Name]],Table36[],1,0)</f>
        <v>Julie L Taylor</v>
      </c>
      <c r="D629" s="1">
        <v>42618.941122685188</v>
      </c>
      <c r="E629" t="s">
        <v>1195</v>
      </c>
      <c r="F629" t="s">
        <v>5994</v>
      </c>
      <c r="G629"/>
      <c r="H629"/>
      <c r="I629"/>
      <c r="J629"/>
      <c r="K629"/>
      <c r="L629"/>
      <c r="M629"/>
      <c r="N629" t="s">
        <v>1877</v>
      </c>
      <c r="O629" t="s">
        <v>1878</v>
      </c>
      <c r="P629" t="s">
        <v>526</v>
      </c>
      <c r="Q629"/>
      <c r="R629"/>
      <c r="S629"/>
      <c r="T629"/>
      <c r="U629"/>
      <c r="V629"/>
      <c r="W629"/>
      <c r="X629"/>
      <c r="Y629"/>
      <c r="Z629"/>
      <c r="AA629"/>
      <c r="AB629"/>
      <c r="AC629"/>
      <c r="AD629"/>
      <c r="AE629"/>
      <c r="AF629"/>
      <c r="AG629"/>
      <c r="AH629"/>
      <c r="AI629"/>
      <c r="AJ629" t="s">
        <v>62</v>
      </c>
      <c r="AK629" t="s">
        <v>63</v>
      </c>
      <c r="AL629"/>
      <c r="AM629"/>
      <c r="AN629" t="s">
        <v>408</v>
      </c>
      <c r="AO629" t="s">
        <v>526</v>
      </c>
      <c r="AP629"/>
      <c r="AQ629"/>
      <c r="AR629"/>
      <c r="AS629"/>
      <c r="AT629"/>
      <c r="AU629"/>
      <c r="AV629"/>
      <c r="AW629"/>
      <c r="AX629"/>
      <c r="AY629"/>
      <c r="AZ629"/>
      <c r="BA629" t="s">
        <v>5996</v>
      </c>
      <c r="BB629" t="s">
        <v>1938</v>
      </c>
      <c r="BC629" t="s">
        <v>676</v>
      </c>
      <c r="BD629"/>
      <c r="BE629" t="s">
        <v>69</v>
      </c>
      <c r="BF629"/>
      <c r="BG629"/>
      <c r="BH629" t="s">
        <v>5997</v>
      </c>
      <c r="BI629"/>
    </row>
    <row r="630" spans="1:61" s="20" customFormat="1" x14ac:dyDescent="0.2">
      <c r="A630" t="s">
        <v>7315</v>
      </c>
      <c r="B630" t="str">
        <f>VLOOKUP(Table1[[#This Row],[Full Name]],payroll_active[],1,0)</f>
        <v>Justin N Flagg</v>
      </c>
      <c r="C630" t="str">
        <f>VLOOKUP(Table1[[#This Row],[Full Name]],Table36[],1,0)</f>
        <v>Justin N Flagg</v>
      </c>
      <c r="D630" s="1">
        <v>42618.939837962957</v>
      </c>
      <c r="E630" t="s">
        <v>1195</v>
      </c>
      <c r="F630" t="s">
        <v>7313</v>
      </c>
      <c r="G630"/>
      <c r="H630"/>
      <c r="I630"/>
      <c r="J630"/>
      <c r="K630"/>
      <c r="L630"/>
      <c r="M630"/>
      <c r="N630" t="s">
        <v>2550</v>
      </c>
      <c r="O630" t="s">
        <v>2551</v>
      </c>
      <c r="P630" t="s">
        <v>526</v>
      </c>
      <c r="Q630"/>
      <c r="R630"/>
      <c r="S630"/>
      <c r="T630"/>
      <c r="U630"/>
      <c r="V630" t="s">
        <v>7314</v>
      </c>
      <c r="W630"/>
      <c r="X630"/>
      <c r="Y630"/>
      <c r="Z630"/>
      <c r="AA630"/>
      <c r="AB630"/>
      <c r="AC630"/>
      <c r="AD630"/>
      <c r="AE630"/>
      <c r="AF630"/>
      <c r="AG630"/>
      <c r="AH630"/>
      <c r="AI630"/>
      <c r="AJ630" t="s">
        <v>62</v>
      </c>
      <c r="AK630" t="s">
        <v>63</v>
      </c>
      <c r="AL630"/>
      <c r="AM630"/>
      <c r="AN630" t="s">
        <v>408</v>
      </c>
      <c r="AO630" t="s">
        <v>526</v>
      </c>
      <c r="AP630"/>
      <c r="AQ630"/>
      <c r="AR630"/>
      <c r="AS630"/>
      <c r="AT630"/>
      <c r="AU630"/>
      <c r="AV630"/>
      <c r="AW630"/>
      <c r="AX630"/>
      <c r="AY630"/>
      <c r="AZ630"/>
      <c r="BA630" t="s">
        <v>7316</v>
      </c>
      <c r="BB630" t="s">
        <v>7317</v>
      </c>
      <c r="BC630" t="s">
        <v>624</v>
      </c>
      <c r="BD630"/>
      <c r="BE630" t="s">
        <v>69</v>
      </c>
      <c r="BF630"/>
      <c r="BG630"/>
      <c r="BH630" t="s">
        <v>7318</v>
      </c>
      <c r="BI630"/>
    </row>
    <row r="631" spans="1:61" s="20" customFormat="1" x14ac:dyDescent="0.2">
      <c r="A631" t="s">
        <v>5282</v>
      </c>
      <c r="B631" t="str">
        <f>VLOOKUP(Table1[[#This Row],[Full Name]],payroll_active[],1,0)</f>
        <v>Justine A Dmytrow</v>
      </c>
      <c r="C631" t="str">
        <f>VLOOKUP(Table1[[#This Row],[Full Name]],Table36[],1,0)</f>
        <v>Justine A Dmytrow</v>
      </c>
      <c r="D631" s="1">
        <v>42618.941793981481</v>
      </c>
      <c r="E631" t="s">
        <v>1195</v>
      </c>
      <c r="F631" t="s">
        <v>5281</v>
      </c>
      <c r="G631"/>
      <c r="H631"/>
      <c r="I631"/>
      <c r="J631"/>
      <c r="K631"/>
      <c r="L631"/>
      <c r="M631"/>
      <c r="N631" t="s">
        <v>996</v>
      </c>
      <c r="O631" t="s">
        <v>997</v>
      </c>
      <c r="P631" t="s">
        <v>526</v>
      </c>
      <c r="Q631"/>
      <c r="R631"/>
      <c r="S631"/>
      <c r="T631"/>
      <c r="U631"/>
      <c r="V631"/>
      <c r="W631"/>
      <c r="X631"/>
      <c r="Y631"/>
      <c r="Z631"/>
      <c r="AA631"/>
      <c r="AB631"/>
      <c r="AC631"/>
      <c r="AD631"/>
      <c r="AE631"/>
      <c r="AF631"/>
      <c r="AG631"/>
      <c r="AH631"/>
      <c r="AI631"/>
      <c r="AJ631" t="s">
        <v>62</v>
      </c>
      <c r="AK631" t="s">
        <v>63</v>
      </c>
      <c r="AL631"/>
      <c r="AM631"/>
      <c r="AN631" t="s">
        <v>408</v>
      </c>
      <c r="AO631" t="s">
        <v>526</v>
      </c>
      <c r="AP631"/>
      <c r="AQ631"/>
      <c r="AR631"/>
      <c r="AS631"/>
      <c r="AT631"/>
      <c r="AU631"/>
      <c r="AV631"/>
      <c r="AW631"/>
      <c r="AX631"/>
      <c r="AY631"/>
      <c r="AZ631"/>
      <c r="BA631" t="s">
        <v>5283</v>
      </c>
      <c r="BB631" t="s">
        <v>5284</v>
      </c>
      <c r="BC631" t="s">
        <v>698</v>
      </c>
      <c r="BD631"/>
      <c r="BE631" t="s">
        <v>69</v>
      </c>
      <c r="BF631"/>
      <c r="BG631"/>
      <c r="BH631" t="s">
        <v>5285</v>
      </c>
      <c r="BI631"/>
    </row>
    <row r="632" spans="1:61" s="20" customFormat="1" x14ac:dyDescent="0.2">
      <c r="A632" t="s">
        <v>5895</v>
      </c>
      <c r="B632" t="str">
        <f>VLOOKUP(Table1[[#This Row],[Full Name]],payroll_active[],1,0)</f>
        <v>Kadija S Oliver</v>
      </c>
      <c r="C632" t="str">
        <f>VLOOKUP(Table1[[#This Row],[Full Name]],Table36[],1,0)</f>
        <v>Kadija S Oliver</v>
      </c>
      <c r="D632" s="1">
        <v>42618.941203703696</v>
      </c>
      <c r="E632" t="s">
        <v>1195</v>
      </c>
      <c r="F632" t="s">
        <v>5894</v>
      </c>
      <c r="G632"/>
      <c r="H632"/>
      <c r="I632"/>
      <c r="J632"/>
      <c r="K632"/>
      <c r="L632"/>
      <c r="M632"/>
      <c r="N632"/>
      <c r="O632" t="s">
        <v>1444</v>
      </c>
      <c r="P632"/>
      <c r="Q632"/>
      <c r="R632"/>
      <c r="S632"/>
      <c r="T632"/>
      <c r="U632"/>
      <c r="V632"/>
      <c r="W632"/>
      <c r="X632"/>
      <c r="Y632"/>
      <c r="Z632"/>
      <c r="AA632"/>
      <c r="AB632"/>
      <c r="AC632"/>
      <c r="AD632"/>
      <c r="AE632"/>
      <c r="AF632"/>
      <c r="AG632"/>
      <c r="AH632"/>
      <c r="AI632"/>
      <c r="AJ632" t="s">
        <v>62</v>
      </c>
      <c r="AK632" t="s">
        <v>63</v>
      </c>
      <c r="AL632"/>
      <c r="AM632"/>
      <c r="AN632" t="s">
        <v>64</v>
      </c>
      <c r="AO632"/>
      <c r="AP632"/>
      <c r="AQ632"/>
      <c r="AR632"/>
      <c r="AS632"/>
      <c r="AT632"/>
      <c r="AU632"/>
      <c r="AV632"/>
      <c r="AW632"/>
      <c r="AX632"/>
      <c r="AY632"/>
      <c r="AZ632"/>
      <c r="BA632" t="s">
        <v>5896</v>
      </c>
      <c r="BB632" t="s">
        <v>5897</v>
      </c>
      <c r="BC632" t="s">
        <v>5745</v>
      </c>
      <c r="BD632"/>
      <c r="BE632" t="s">
        <v>69</v>
      </c>
      <c r="BF632"/>
      <c r="BG632"/>
      <c r="BH632" t="s">
        <v>5898</v>
      </c>
      <c r="BI632"/>
    </row>
    <row r="633" spans="1:61" s="20" customFormat="1" x14ac:dyDescent="0.2">
      <c r="A633" t="s">
        <v>3808</v>
      </c>
      <c r="B633" t="str">
        <f>VLOOKUP(Table1[[#This Row],[Full Name]],payroll_active[],1,0)</f>
        <v>Kaitlin C Wilson</v>
      </c>
      <c r="C633" t="str">
        <f>VLOOKUP(Table1[[#This Row],[Full Name]],Table36[],1,0)</f>
        <v>Kaitlin C Wilson</v>
      </c>
      <c r="D633" s="1">
        <v>42789.530868055554</v>
      </c>
      <c r="E633" t="s">
        <v>59</v>
      </c>
      <c r="F633" t="s">
        <v>3807</v>
      </c>
      <c r="G633"/>
      <c r="H633"/>
      <c r="I633"/>
      <c r="J633"/>
      <c r="K633"/>
      <c r="L633"/>
      <c r="M633"/>
      <c r="N633"/>
      <c r="O633" t="s">
        <v>96</v>
      </c>
      <c r="P633"/>
      <c r="Q633"/>
      <c r="R633"/>
      <c r="S633"/>
      <c r="T633"/>
      <c r="U633"/>
      <c r="V633"/>
      <c r="W633"/>
      <c r="X633"/>
      <c r="Y633"/>
      <c r="Z633"/>
      <c r="AA633"/>
      <c r="AB633"/>
      <c r="AC633"/>
      <c r="AD633"/>
      <c r="AE633"/>
      <c r="AF633"/>
      <c r="AG633"/>
      <c r="AH633"/>
      <c r="AI633"/>
      <c r="AJ633" t="s">
        <v>62</v>
      </c>
      <c r="AK633" t="s">
        <v>63</v>
      </c>
      <c r="AL633"/>
      <c r="AM633"/>
      <c r="AN633" t="s">
        <v>64</v>
      </c>
      <c r="AO633"/>
      <c r="AP633"/>
      <c r="AQ633"/>
      <c r="AR633"/>
      <c r="AS633"/>
      <c r="AT633"/>
      <c r="AU633"/>
      <c r="AV633"/>
      <c r="AW633"/>
      <c r="AX633"/>
      <c r="AY633"/>
      <c r="AZ633"/>
      <c r="BA633" t="s">
        <v>3809</v>
      </c>
      <c r="BB633" t="s">
        <v>3810</v>
      </c>
      <c r="BC633" t="s">
        <v>3811</v>
      </c>
      <c r="BD633"/>
      <c r="BE633" t="s">
        <v>69</v>
      </c>
      <c r="BF633"/>
      <c r="BG633"/>
      <c r="BH633" t="s">
        <v>3812</v>
      </c>
      <c r="BI633"/>
    </row>
    <row r="634" spans="1:61" s="20" customFormat="1" x14ac:dyDescent="0.2">
      <c r="A634" t="s">
        <v>2124</v>
      </c>
      <c r="B634" t="str">
        <f>VLOOKUP(Table1[[#This Row],[Full Name]],payroll_active[],1,0)</f>
        <v>Kaitlyn A Valentino</v>
      </c>
      <c r="C634" t="str">
        <f>VLOOKUP(Table1[[#This Row],[Full Name]],Table36[],1,0)</f>
        <v>Kaitlyn A Valentino</v>
      </c>
      <c r="D634" s="1">
        <v>43119.61818287037</v>
      </c>
      <c r="E634" t="s">
        <v>59</v>
      </c>
      <c r="F634" t="s">
        <v>2122</v>
      </c>
      <c r="G634"/>
      <c r="H634"/>
      <c r="I634"/>
      <c r="J634"/>
      <c r="K634"/>
      <c r="L634"/>
      <c r="M634" t="s">
        <v>2123</v>
      </c>
      <c r="N634" t="s">
        <v>996</v>
      </c>
      <c r="O634" t="s">
        <v>997</v>
      </c>
      <c r="P634" t="s">
        <v>526</v>
      </c>
      <c r="Q634"/>
      <c r="R634"/>
      <c r="S634"/>
      <c r="T634"/>
      <c r="U634"/>
      <c r="V634"/>
      <c r="W634"/>
      <c r="X634"/>
      <c r="Y634"/>
      <c r="Z634"/>
      <c r="AA634"/>
      <c r="AB634"/>
      <c r="AC634"/>
      <c r="AD634"/>
      <c r="AE634"/>
      <c r="AF634"/>
      <c r="AG634"/>
      <c r="AH634"/>
      <c r="AI634"/>
      <c r="AJ634" t="s">
        <v>62</v>
      </c>
      <c r="AK634" t="s">
        <v>63</v>
      </c>
      <c r="AL634"/>
      <c r="AM634"/>
      <c r="AN634" t="s">
        <v>408</v>
      </c>
      <c r="AO634"/>
      <c r="AP634"/>
      <c r="AQ634"/>
      <c r="AR634"/>
      <c r="AS634"/>
      <c r="AT634"/>
      <c r="AU634"/>
      <c r="AV634"/>
      <c r="AW634"/>
      <c r="AX634"/>
      <c r="AY634"/>
      <c r="AZ634"/>
      <c r="BA634" t="s">
        <v>2125</v>
      </c>
      <c r="BB634" t="s">
        <v>2126</v>
      </c>
      <c r="BC634" t="s">
        <v>737</v>
      </c>
      <c r="BD634"/>
      <c r="BE634" t="s">
        <v>69</v>
      </c>
      <c r="BF634"/>
      <c r="BG634"/>
      <c r="BH634" t="s">
        <v>2127</v>
      </c>
      <c r="BI634"/>
    </row>
    <row r="635" spans="1:61" s="20" customFormat="1" x14ac:dyDescent="0.2">
      <c r="A635" t="s">
        <v>4539</v>
      </c>
      <c r="B635" t="str">
        <f>VLOOKUP(Table1[[#This Row],[Full Name]],payroll_active[],1,0)</f>
        <v>Kara L Stimson</v>
      </c>
      <c r="C635" t="str">
        <f>VLOOKUP(Table1[[#This Row],[Full Name]],Table36[],1,0)</f>
        <v>Kara L Stimson</v>
      </c>
      <c r="D635" s="1">
        <v>42618.942604166667</v>
      </c>
      <c r="E635" t="s">
        <v>1195</v>
      </c>
      <c r="F635" t="s">
        <v>4537</v>
      </c>
      <c r="G635"/>
      <c r="H635"/>
      <c r="I635"/>
      <c r="J635"/>
      <c r="K635"/>
      <c r="L635"/>
      <c r="M635"/>
      <c r="N635" t="s">
        <v>2093</v>
      </c>
      <c r="O635" t="s">
        <v>2094</v>
      </c>
      <c r="P635" t="s">
        <v>526</v>
      </c>
      <c r="Q635"/>
      <c r="R635"/>
      <c r="S635"/>
      <c r="T635"/>
      <c r="U635"/>
      <c r="V635" t="s">
        <v>4538</v>
      </c>
      <c r="W635"/>
      <c r="X635"/>
      <c r="Y635"/>
      <c r="Z635"/>
      <c r="AA635"/>
      <c r="AB635"/>
      <c r="AC635"/>
      <c r="AD635"/>
      <c r="AE635"/>
      <c r="AF635"/>
      <c r="AG635"/>
      <c r="AH635"/>
      <c r="AI635"/>
      <c r="AJ635" t="s">
        <v>62</v>
      </c>
      <c r="AK635" t="s">
        <v>63</v>
      </c>
      <c r="AL635"/>
      <c r="AM635"/>
      <c r="AN635" t="s">
        <v>408</v>
      </c>
      <c r="AO635" t="s">
        <v>526</v>
      </c>
      <c r="AP635"/>
      <c r="AQ635"/>
      <c r="AR635"/>
      <c r="AS635"/>
      <c r="AT635"/>
      <c r="AU635"/>
      <c r="AV635"/>
      <c r="AW635"/>
      <c r="AX635"/>
      <c r="AY635"/>
      <c r="AZ635"/>
      <c r="BA635" t="s">
        <v>4540</v>
      </c>
      <c r="BB635" t="s">
        <v>4541</v>
      </c>
      <c r="BC635" t="s">
        <v>676</v>
      </c>
      <c r="BD635"/>
      <c r="BE635" t="s">
        <v>69</v>
      </c>
      <c r="BF635"/>
      <c r="BG635"/>
      <c r="BH635" t="s">
        <v>4542</v>
      </c>
      <c r="BI635"/>
    </row>
    <row r="636" spans="1:61" s="20" customFormat="1" x14ac:dyDescent="0.2">
      <c r="A636" t="s">
        <v>7048</v>
      </c>
      <c r="B636" t="str">
        <f>VLOOKUP(Table1[[#This Row],[Full Name]],payroll_active[],1,0)</f>
        <v>Kara M Cumoletti</v>
      </c>
      <c r="C636" t="str">
        <f>VLOOKUP(Table1[[#This Row],[Full Name]],Table36[],1,0)</f>
        <v>Kara M Cumoletti</v>
      </c>
      <c r="D636" s="1">
        <v>42618.94</v>
      </c>
      <c r="E636" t="s">
        <v>1195</v>
      </c>
      <c r="F636" t="s">
        <v>7047</v>
      </c>
      <c r="G636"/>
      <c r="H636"/>
      <c r="I636"/>
      <c r="J636"/>
      <c r="K636"/>
      <c r="L636"/>
      <c r="M636"/>
      <c r="N636" t="s">
        <v>546</v>
      </c>
      <c r="O636" t="s">
        <v>547</v>
      </c>
      <c r="P636" t="s">
        <v>407</v>
      </c>
      <c r="Q636"/>
      <c r="R636"/>
      <c r="S636"/>
      <c r="T636"/>
      <c r="U636"/>
      <c r="V636"/>
      <c r="W636"/>
      <c r="X636"/>
      <c r="Y636"/>
      <c r="Z636"/>
      <c r="AA636"/>
      <c r="AB636"/>
      <c r="AC636"/>
      <c r="AD636"/>
      <c r="AE636"/>
      <c r="AF636"/>
      <c r="AG636"/>
      <c r="AH636"/>
      <c r="AI636"/>
      <c r="AJ636" t="s">
        <v>62</v>
      </c>
      <c r="AK636" t="s">
        <v>63</v>
      </c>
      <c r="AL636"/>
      <c r="AM636"/>
      <c r="AN636" t="s">
        <v>408</v>
      </c>
      <c r="AO636" t="s">
        <v>407</v>
      </c>
      <c r="AP636"/>
      <c r="AQ636"/>
      <c r="AR636"/>
      <c r="AS636"/>
      <c r="AT636"/>
      <c r="AU636"/>
      <c r="AV636"/>
      <c r="AW636"/>
      <c r="AX636"/>
      <c r="AY636"/>
      <c r="AZ636"/>
      <c r="BA636" t="s">
        <v>7049</v>
      </c>
      <c r="BB636" t="s">
        <v>7050</v>
      </c>
      <c r="BC636" t="s">
        <v>6530</v>
      </c>
      <c r="BD636"/>
      <c r="BE636" t="s">
        <v>69</v>
      </c>
      <c r="BF636"/>
      <c r="BG636"/>
      <c r="BH636" t="s">
        <v>7051</v>
      </c>
      <c r="BI636"/>
    </row>
    <row r="637" spans="1:61" s="20" customFormat="1" x14ac:dyDescent="0.2">
      <c r="A637" t="s">
        <v>6036</v>
      </c>
      <c r="B637" t="str">
        <f>VLOOKUP(Table1[[#This Row],[Full Name]],payroll_active[],1,0)</f>
        <v>Karen A Bogdan</v>
      </c>
      <c r="C637" t="str">
        <f>VLOOKUP(Table1[[#This Row],[Full Name]],Table36[],1,0)</f>
        <v>Karen A Bogdan</v>
      </c>
      <c r="D637" s="1">
        <v>42618.941053240742</v>
      </c>
      <c r="E637" t="s">
        <v>1195</v>
      </c>
      <c r="F637" t="s">
        <v>6035</v>
      </c>
      <c r="G637"/>
      <c r="H637"/>
      <c r="I637"/>
      <c r="J637"/>
      <c r="K637"/>
      <c r="L637"/>
      <c r="M637"/>
      <c r="N637"/>
      <c r="O637" t="s">
        <v>5948</v>
      </c>
      <c r="P637"/>
      <c r="Q637"/>
      <c r="R637"/>
      <c r="S637"/>
      <c r="T637"/>
      <c r="U637"/>
      <c r="V637"/>
      <c r="W637"/>
      <c r="X637"/>
      <c r="Y637"/>
      <c r="Z637"/>
      <c r="AA637"/>
      <c r="AB637"/>
      <c r="AC637"/>
      <c r="AD637"/>
      <c r="AE637"/>
      <c r="AF637"/>
      <c r="AG637"/>
      <c r="AH637"/>
      <c r="AI637"/>
      <c r="AJ637" t="s">
        <v>62</v>
      </c>
      <c r="AK637" t="s">
        <v>63</v>
      </c>
      <c r="AL637"/>
      <c r="AM637"/>
      <c r="AN637" t="s">
        <v>64</v>
      </c>
      <c r="AO637"/>
      <c r="AP637"/>
      <c r="AQ637"/>
      <c r="AR637"/>
      <c r="AS637"/>
      <c r="AT637"/>
      <c r="AU637"/>
      <c r="AV637"/>
      <c r="AW637"/>
      <c r="AX637"/>
      <c r="AY637"/>
      <c r="AZ637"/>
      <c r="BA637" t="s">
        <v>6037</v>
      </c>
      <c r="BB637" t="s">
        <v>6038</v>
      </c>
      <c r="BC637" t="s">
        <v>135</v>
      </c>
      <c r="BD637"/>
      <c r="BE637" t="s">
        <v>69</v>
      </c>
      <c r="BF637"/>
      <c r="BG637"/>
      <c r="BH637" t="s">
        <v>6039</v>
      </c>
      <c r="BI637"/>
    </row>
    <row r="638" spans="1:61" s="20" customFormat="1" x14ac:dyDescent="0.2">
      <c r="A638" t="s">
        <v>6908</v>
      </c>
      <c r="B638" t="str">
        <f>VLOOKUP(Table1[[#This Row],[Full Name]],payroll_active[],1,0)</f>
        <v>Karen L Lehan</v>
      </c>
      <c r="C638" t="str">
        <f>VLOOKUP(Table1[[#This Row],[Full Name]],Table36[],1,0)</f>
        <v>Karen L Lehan</v>
      </c>
      <c r="D638" s="1">
        <v>42618.940127314818</v>
      </c>
      <c r="E638" t="s">
        <v>1195</v>
      </c>
      <c r="F638" t="s">
        <v>6907</v>
      </c>
      <c r="G638"/>
      <c r="H638"/>
      <c r="I638"/>
      <c r="J638"/>
      <c r="K638"/>
      <c r="L638"/>
      <c r="M638"/>
      <c r="N638"/>
      <c r="O638" t="s">
        <v>3787</v>
      </c>
      <c r="P638"/>
      <c r="Q638"/>
      <c r="R638"/>
      <c r="S638"/>
      <c r="T638"/>
      <c r="U638"/>
      <c r="V638"/>
      <c r="W638"/>
      <c r="X638"/>
      <c r="Y638"/>
      <c r="Z638"/>
      <c r="AA638"/>
      <c r="AB638"/>
      <c r="AC638"/>
      <c r="AD638"/>
      <c r="AE638"/>
      <c r="AF638"/>
      <c r="AG638"/>
      <c r="AH638"/>
      <c r="AI638"/>
      <c r="AJ638" t="s">
        <v>62</v>
      </c>
      <c r="AK638" t="s">
        <v>63</v>
      </c>
      <c r="AL638"/>
      <c r="AM638"/>
      <c r="AN638" t="s">
        <v>64</v>
      </c>
      <c r="AO638"/>
      <c r="AP638"/>
      <c r="AQ638"/>
      <c r="AR638"/>
      <c r="AS638"/>
      <c r="AT638"/>
      <c r="AU638"/>
      <c r="AV638"/>
      <c r="AW638"/>
      <c r="AX638"/>
      <c r="AY638"/>
      <c r="AZ638"/>
      <c r="BA638" t="s">
        <v>6909</v>
      </c>
      <c r="BB638" t="s">
        <v>6910</v>
      </c>
      <c r="BC638" t="s">
        <v>6911</v>
      </c>
      <c r="BD638"/>
      <c r="BE638" t="s">
        <v>69</v>
      </c>
      <c r="BF638"/>
      <c r="BG638"/>
      <c r="BH638" t="s">
        <v>6912</v>
      </c>
      <c r="BI638"/>
    </row>
    <row r="639" spans="1:61" s="20" customFormat="1" x14ac:dyDescent="0.2">
      <c r="A639" t="s">
        <v>1962</v>
      </c>
      <c r="B639" t="str">
        <f>VLOOKUP(Table1[[#This Row],[Full Name]],payroll_active[],1,0)</f>
        <v>Karen M Howard</v>
      </c>
      <c r="C639" t="str">
        <f>VLOOKUP(Table1[[#This Row],[Full Name]],Table36[],1,0)</f>
        <v>Karen M Howard</v>
      </c>
      <c r="D639" s="1">
        <v>43119.61824074074</v>
      </c>
      <c r="E639" t="s">
        <v>59</v>
      </c>
      <c r="F639" t="s">
        <v>1961</v>
      </c>
      <c r="G639"/>
      <c r="H639"/>
      <c r="I639"/>
      <c r="J639"/>
      <c r="K639"/>
      <c r="L639"/>
      <c r="M639"/>
      <c r="N639" t="s">
        <v>1328</v>
      </c>
      <c r="O639" t="s">
        <v>1329</v>
      </c>
      <c r="P639" t="s">
        <v>526</v>
      </c>
      <c r="Q639"/>
      <c r="R639"/>
      <c r="S639"/>
      <c r="T639"/>
      <c r="U639"/>
      <c r="V639"/>
      <c r="W639"/>
      <c r="X639"/>
      <c r="Y639"/>
      <c r="Z639"/>
      <c r="AA639"/>
      <c r="AB639"/>
      <c r="AC639"/>
      <c r="AD639"/>
      <c r="AE639"/>
      <c r="AF639"/>
      <c r="AG639"/>
      <c r="AH639"/>
      <c r="AI639"/>
      <c r="AJ639" t="s">
        <v>62</v>
      </c>
      <c r="AK639" t="s">
        <v>63</v>
      </c>
      <c r="AL639"/>
      <c r="AM639"/>
      <c r="AN639" t="s">
        <v>408</v>
      </c>
      <c r="AO639" t="s">
        <v>526</v>
      </c>
      <c r="AP639"/>
      <c r="AQ639"/>
      <c r="AR639"/>
      <c r="AS639"/>
      <c r="AT639"/>
      <c r="AU639"/>
      <c r="AV639"/>
      <c r="AW639"/>
      <c r="AX639"/>
      <c r="AY639"/>
      <c r="AZ639"/>
      <c r="BA639" t="s">
        <v>1963</v>
      </c>
      <c r="BB639" t="s">
        <v>1964</v>
      </c>
      <c r="BC639" t="s">
        <v>787</v>
      </c>
      <c r="BD639"/>
      <c r="BE639" t="s">
        <v>69</v>
      </c>
      <c r="BF639"/>
      <c r="BG639"/>
      <c r="BH639" t="s">
        <v>1965</v>
      </c>
      <c r="BI639"/>
    </row>
    <row r="640" spans="1:61" s="20" customFormat="1" x14ac:dyDescent="0.2">
      <c r="A640" t="s">
        <v>7026</v>
      </c>
      <c r="B640" t="str">
        <f>VLOOKUP(Table1[[#This Row],[Full Name]],payroll_active[],1,0)</f>
        <v>Karen Pope</v>
      </c>
      <c r="C640" t="str">
        <f>VLOOKUP(Table1[[#This Row],[Full Name]],Table36[],1,0)</f>
        <v>Karen Pope</v>
      </c>
      <c r="D640" s="1">
        <v>42618.940046296288</v>
      </c>
      <c r="E640" t="s">
        <v>1195</v>
      </c>
      <c r="F640" t="s">
        <v>7025</v>
      </c>
      <c r="G640"/>
      <c r="H640"/>
      <c r="I640"/>
      <c r="J640"/>
      <c r="K640"/>
      <c r="L640"/>
      <c r="M640"/>
      <c r="N640" t="s">
        <v>2219</v>
      </c>
      <c r="O640" t="s">
        <v>353</v>
      </c>
      <c r="P640" t="s">
        <v>526</v>
      </c>
      <c r="Q640"/>
      <c r="R640"/>
      <c r="S640"/>
      <c r="T640"/>
      <c r="U640"/>
      <c r="V640"/>
      <c r="W640"/>
      <c r="X640"/>
      <c r="Y640"/>
      <c r="Z640"/>
      <c r="AA640"/>
      <c r="AB640"/>
      <c r="AC640"/>
      <c r="AD640"/>
      <c r="AE640"/>
      <c r="AF640"/>
      <c r="AG640"/>
      <c r="AH640"/>
      <c r="AI640"/>
      <c r="AJ640" t="s">
        <v>62</v>
      </c>
      <c r="AK640" t="s">
        <v>63</v>
      </c>
      <c r="AL640"/>
      <c r="AM640"/>
      <c r="AN640" t="s">
        <v>64</v>
      </c>
      <c r="AO640" t="s">
        <v>526</v>
      </c>
      <c r="AP640"/>
      <c r="AQ640"/>
      <c r="AR640"/>
      <c r="AS640"/>
      <c r="AT640"/>
      <c r="AU640"/>
      <c r="AV640"/>
      <c r="AW640"/>
      <c r="AX640"/>
      <c r="AY640"/>
      <c r="AZ640"/>
      <c r="BA640" t="s">
        <v>7027</v>
      </c>
      <c r="BB640" t="s">
        <v>298</v>
      </c>
      <c r="BC640" t="s">
        <v>350</v>
      </c>
      <c r="BD640"/>
      <c r="BE640" t="s">
        <v>69</v>
      </c>
      <c r="BF640"/>
      <c r="BG640"/>
      <c r="BH640" t="s">
        <v>7028</v>
      </c>
      <c r="BI640"/>
    </row>
    <row r="641" spans="1:61" s="20" customFormat="1" x14ac:dyDescent="0.2">
      <c r="A641" t="s">
        <v>1694</v>
      </c>
      <c r="B641" t="str">
        <f>VLOOKUP(Table1[[#This Row],[Full Name]],payroll_active[],1,0)</f>
        <v>Kate E Cunningham</v>
      </c>
      <c r="C641" t="str">
        <f>VLOOKUP(Table1[[#This Row],[Full Name]],Table36[],1,0)</f>
        <v>Kate E Cunningham</v>
      </c>
      <c r="D641" s="1">
        <v>43119.618310185193</v>
      </c>
      <c r="E641" t="s">
        <v>59</v>
      </c>
      <c r="F641" t="s">
        <v>1691</v>
      </c>
      <c r="G641"/>
      <c r="H641"/>
      <c r="I641"/>
      <c r="J641"/>
      <c r="K641"/>
      <c r="L641"/>
      <c r="M641"/>
      <c r="N641" t="s">
        <v>1692</v>
      </c>
      <c r="O641" t="s">
        <v>1693</v>
      </c>
      <c r="P641" t="s">
        <v>407</v>
      </c>
      <c r="Q641"/>
      <c r="R641"/>
      <c r="S641"/>
      <c r="T641"/>
      <c r="U641"/>
      <c r="V641"/>
      <c r="W641"/>
      <c r="X641"/>
      <c r="Y641"/>
      <c r="Z641"/>
      <c r="AA641"/>
      <c r="AB641"/>
      <c r="AC641"/>
      <c r="AD641"/>
      <c r="AE641"/>
      <c r="AF641"/>
      <c r="AG641"/>
      <c r="AH641"/>
      <c r="AI641"/>
      <c r="AJ641" t="s">
        <v>62</v>
      </c>
      <c r="AK641" t="s">
        <v>63</v>
      </c>
      <c r="AL641"/>
      <c r="AM641"/>
      <c r="AN641" t="s">
        <v>408</v>
      </c>
      <c r="AO641"/>
      <c r="AP641"/>
      <c r="AQ641"/>
      <c r="AR641"/>
      <c r="AS641"/>
      <c r="AT641"/>
      <c r="AU641"/>
      <c r="AV641"/>
      <c r="AW641"/>
      <c r="AX641"/>
      <c r="AY641"/>
      <c r="AZ641"/>
      <c r="BA641" t="s">
        <v>1695</v>
      </c>
      <c r="BB641" t="s">
        <v>1696</v>
      </c>
      <c r="BC641" t="s">
        <v>1697</v>
      </c>
      <c r="BD641"/>
      <c r="BE641" t="s">
        <v>69</v>
      </c>
      <c r="BF641"/>
      <c r="BG641"/>
      <c r="BH641" t="s">
        <v>1698</v>
      </c>
      <c r="BI641"/>
    </row>
    <row r="642" spans="1:61" s="20" customFormat="1" x14ac:dyDescent="0.2">
      <c r="A642" t="s">
        <v>5974</v>
      </c>
      <c r="B642" t="str">
        <f>VLOOKUP(Table1[[#This Row],[Full Name]],payroll_active[],1,0)</f>
        <v>Kate S Balassie</v>
      </c>
      <c r="C642" t="str">
        <f>VLOOKUP(Table1[[#This Row],[Full Name]],Table36[],1,0)</f>
        <v>Kate S Balassie</v>
      </c>
      <c r="D642" s="1">
        <v>42618.941134259258</v>
      </c>
      <c r="E642" t="s">
        <v>1195</v>
      </c>
      <c r="F642" t="s">
        <v>5973</v>
      </c>
      <c r="G642"/>
      <c r="H642"/>
      <c r="I642"/>
      <c r="J642"/>
      <c r="K642"/>
      <c r="L642"/>
      <c r="M642"/>
      <c r="N642"/>
      <c r="O642" t="s">
        <v>5948</v>
      </c>
      <c r="P642"/>
      <c r="Q642"/>
      <c r="R642"/>
      <c r="S642"/>
      <c r="T642"/>
      <c r="U642"/>
      <c r="V642"/>
      <c r="W642"/>
      <c r="X642"/>
      <c r="Y642"/>
      <c r="Z642"/>
      <c r="AA642"/>
      <c r="AB642"/>
      <c r="AC642"/>
      <c r="AD642"/>
      <c r="AE642"/>
      <c r="AF642"/>
      <c r="AG642"/>
      <c r="AH642"/>
      <c r="AI642"/>
      <c r="AJ642" t="s">
        <v>62</v>
      </c>
      <c r="AK642" t="s">
        <v>63</v>
      </c>
      <c r="AL642"/>
      <c r="AM642"/>
      <c r="AN642" t="s">
        <v>64</v>
      </c>
      <c r="AO642"/>
      <c r="AP642"/>
      <c r="AQ642"/>
      <c r="AR642"/>
      <c r="AS642"/>
      <c r="AT642"/>
      <c r="AU642"/>
      <c r="AV642"/>
      <c r="AW642"/>
      <c r="AX642"/>
      <c r="AY642"/>
      <c r="AZ642"/>
      <c r="BA642" t="s">
        <v>5975</v>
      </c>
      <c r="BB642" t="s">
        <v>5976</v>
      </c>
      <c r="BC642" t="s">
        <v>5977</v>
      </c>
      <c r="BD642"/>
      <c r="BE642" t="s">
        <v>69</v>
      </c>
      <c r="BF642"/>
      <c r="BG642"/>
      <c r="BH642" t="s">
        <v>5978</v>
      </c>
      <c r="BI642"/>
    </row>
    <row r="643" spans="1:61" s="20" customFormat="1" x14ac:dyDescent="0.2">
      <c r="A643" t="s">
        <v>2018</v>
      </c>
      <c r="B643" t="str">
        <f>VLOOKUP(Table1[[#This Row],[Full Name]],payroll_active[],1,0)</f>
        <v>Katelin E Burgess</v>
      </c>
      <c r="C643" t="str">
        <f>VLOOKUP(Table1[[#This Row],[Full Name]],Table36[],1,0)</f>
        <v>Katelin E Burgess</v>
      </c>
      <c r="D643" s="1">
        <v>43119.618217592593</v>
      </c>
      <c r="E643" t="s">
        <v>59</v>
      </c>
      <c r="F643" t="s">
        <v>2017</v>
      </c>
      <c r="G643"/>
      <c r="H643"/>
      <c r="I643"/>
      <c r="J643"/>
      <c r="K643"/>
      <c r="L643"/>
      <c r="M643"/>
      <c r="N643" t="s">
        <v>732</v>
      </c>
      <c r="O643" t="s">
        <v>733</v>
      </c>
      <c r="P643" t="s">
        <v>526</v>
      </c>
      <c r="Q643"/>
      <c r="R643"/>
      <c r="S643"/>
      <c r="T643"/>
      <c r="U643"/>
      <c r="V643"/>
      <c r="W643"/>
      <c r="X643"/>
      <c r="Y643"/>
      <c r="Z643"/>
      <c r="AA643"/>
      <c r="AB643"/>
      <c r="AC643"/>
      <c r="AD643"/>
      <c r="AE643"/>
      <c r="AF643"/>
      <c r="AG643"/>
      <c r="AH643"/>
      <c r="AI643"/>
      <c r="AJ643" t="s">
        <v>62</v>
      </c>
      <c r="AK643" t="s">
        <v>63</v>
      </c>
      <c r="AL643"/>
      <c r="AM643"/>
      <c r="AN643" t="s">
        <v>408</v>
      </c>
      <c r="AO643" t="s">
        <v>526</v>
      </c>
      <c r="AP643"/>
      <c r="AQ643"/>
      <c r="AR643"/>
      <c r="AS643"/>
      <c r="AT643"/>
      <c r="AU643"/>
      <c r="AV643"/>
      <c r="AW643"/>
      <c r="AX643"/>
      <c r="AY643"/>
      <c r="AZ643"/>
      <c r="BA643" t="s">
        <v>2019</v>
      </c>
      <c r="BB643" t="s">
        <v>2020</v>
      </c>
      <c r="BC643" t="s">
        <v>1845</v>
      </c>
      <c r="BD643"/>
      <c r="BE643" t="s">
        <v>69</v>
      </c>
      <c r="BF643"/>
      <c r="BG643"/>
      <c r="BH643" t="s">
        <v>2021</v>
      </c>
      <c r="BI643"/>
    </row>
    <row r="644" spans="1:61" s="20" customFormat="1" x14ac:dyDescent="0.2">
      <c r="A644" t="s">
        <v>8011</v>
      </c>
      <c r="B644" t="str">
        <f>VLOOKUP(Table1[[#This Row],[Full Name]],payroll_active[],1,0)</f>
        <v>Katherine A Blais</v>
      </c>
      <c r="C644" t="str">
        <f>VLOOKUP(Table1[[#This Row],[Full Name]],Table36[],1,0)</f>
        <v>Katherine A Blais</v>
      </c>
      <c r="D644" s="1">
        <v>42618.939050925917</v>
      </c>
      <c r="E644" t="s">
        <v>1195</v>
      </c>
      <c r="F644" t="s">
        <v>8010</v>
      </c>
      <c r="G644"/>
      <c r="H644"/>
      <c r="I644"/>
      <c r="J644"/>
      <c r="K644"/>
      <c r="L644"/>
      <c r="M644"/>
      <c r="N644"/>
      <c r="O644" t="s">
        <v>72</v>
      </c>
      <c r="P644"/>
      <c r="Q644"/>
      <c r="R644"/>
      <c r="S644"/>
      <c r="T644"/>
      <c r="U644"/>
      <c r="V644"/>
      <c r="W644"/>
      <c r="X644"/>
      <c r="Y644"/>
      <c r="Z644"/>
      <c r="AA644"/>
      <c r="AB644"/>
      <c r="AC644"/>
      <c r="AD644"/>
      <c r="AE644"/>
      <c r="AF644"/>
      <c r="AG644"/>
      <c r="AH644"/>
      <c r="AI644"/>
      <c r="AJ644" t="s">
        <v>62</v>
      </c>
      <c r="AK644" t="s">
        <v>63</v>
      </c>
      <c r="AL644"/>
      <c r="AM644"/>
      <c r="AN644" t="s">
        <v>64</v>
      </c>
      <c r="AO644"/>
      <c r="AP644"/>
      <c r="AQ644"/>
      <c r="AR644"/>
      <c r="AS644"/>
      <c r="AT644"/>
      <c r="AU644"/>
      <c r="AV644"/>
      <c r="AW644"/>
      <c r="AX644"/>
      <c r="AY644"/>
      <c r="AZ644"/>
      <c r="BA644" t="s">
        <v>5881</v>
      </c>
      <c r="BB644" t="s">
        <v>8012</v>
      </c>
      <c r="BC644" t="s">
        <v>76</v>
      </c>
      <c r="BD644"/>
      <c r="BE644" t="s">
        <v>69</v>
      </c>
      <c r="BF644"/>
      <c r="BG644"/>
      <c r="BH644" t="s">
        <v>8013</v>
      </c>
      <c r="BI644"/>
    </row>
    <row r="645" spans="1:61" s="20" customFormat="1" x14ac:dyDescent="0.2">
      <c r="A645" t="s">
        <v>5880</v>
      </c>
      <c r="B645" t="str">
        <f>VLOOKUP(Table1[[#This Row],[Full Name]],payroll_active[],1,0)</f>
        <v>Katherine A Griffin</v>
      </c>
      <c r="C645" t="str">
        <f>VLOOKUP(Table1[[#This Row],[Full Name]],Table36[],1,0)</f>
        <v>Katherine A Griffin</v>
      </c>
      <c r="D645" s="1">
        <v>42618.94121527778</v>
      </c>
      <c r="E645" t="s">
        <v>1195</v>
      </c>
      <c r="F645" t="s">
        <v>5879</v>
      </c>
      <c r="G645"/>
      <c r="H645"/>
      <c r="I645"/>
      <c r="J645"/>
      <c r="K645"/>
      <c r="L645"/>
      <c r="M645"/>
      <c r="N645"/>
      <c r="O645" t="s">
        <v>1444</v>
      </c>
      <c r="P645"/>
      <c r="Q645"/>
      <c r="R645"/>
      <c r="S645"/>
      <c r="T645"/>
      <c r="U645"/>
      <c r="V645"/>
      <c r="W645"/>
      <c r="X645"/>
      <c r="Y645"/>
      <c r="Z645"/>
      <c r="AA645"/>
      <c r="AB645"/>
      <c r="AC645"/>
      <c r="AD645"/>
      <c r="AE645"/>
      <c r="AF645"/>
      <c r="AG645"/>
      <c r="AH645"/>
      <c r="AI645"/>
      <c r="AJ645" t="s">
        <v>62</v>
      </c>
      <c r="AK645" t="s">
        <v>63</v>
      </c>
      <c r="AL645"/>
      <c r="AM645"/>
      <c r="AN645" t="s">
        <v>64</v>
      </c>
      <c r="AO645"/>
      <c r="AP645"/>
      <c r="AQ645"/>
      <c r="AR645"/>
      <c r="AS645"/>
      <c r="AT645"/>
      <c r="AU645"/>
      <c r="AV645"/>
      <c r="AW645"/>
      <c r="AX645"/>
      <c r="AY645"/>
      <c r="AZ645"/>
      <c r="BA645" t="s">
        <v>5881</v>
      </c>
      <c r="BB645" t="s">
        <v>3194</v>
      </c>
      <c r="BC645" t="s">
        <v>2471</v>
      </c>
      <c r="BD645"/>
      <c r="BE645" t="s">
        <v>69</v>
      </c>
      <c r="BF645"/>
      <c r="BG645"/>
      <c r="BH645" t="s">
        <v>5882</v>
      </c>
      <c r="BI645"/>
    </row>
    <row r="646" spans="1:61" s="20" customFormat="1" x14ac:dyDescent="0.2">
      <c r="A646" t="s">
        <v>4231</v>
      </c>
      <c r="B646" t="str">
        <f>VLOOKUP(Table1[[#This Row],[Full Name]],payroll_active[],1,0)</f>
        <v>Katherine B Munzinger</v>
      </c>
      <c r="C646" t="str">
        <f>VLOOKUP(Table1[[#This Row],[Full Name]],Table36[],1,0)</f>
        <v>Katherine B Munzinger</v>
      </c>
      <c r="D646" s="1">
        <v>42618.942974537043</v>
      </c>
      <c r="E646" t="s">
        <v>1195</v>
      </c>
      <c r="F646" t="s">
        <v>4229</v>
      </c>
      <c r="G646"/>
      <c r="H646"/>
      <c r="I646"/>
      <c r="J646"/>
      <c r="K646"/>
      <c r="L646"/>
      <c r="M646"/>
      <c r="N646" t="s">
        <v>732</v>
      </c>
      <c r="O646" t="s">
        <v>733</v>
      </c>
      <c r="P646" t="s">
        <v>526</v>
      </c>
      <c r="Q646"/>
      <c r="R646"/>
      <c r="S646"/>
      <c r="T646"/>
      <c r="U646"/>
      <c r="V646" t="s">
        <v>4230</v>
      </c>
      <c r="W646"/>
      <c r="X646"/>
      <c r="Y646"/>
      <c r="Z646"/>
      <c r="AA646"/>
      <c r="AB646"/>
      <c r="AC646"/>
      <c r="AD646"/>
      <c r="AE646"/>
      <c r="AF646"/>
      <c r="AG646"/>
      <c r="AH646"/>
      <c r="AI646"/>
      <c r="AJ646" t="s">
        <v>62</v>
      </c>
      <c r="AK646" t="s">
        <v>63</v>
      </c>
      <c r="AL646"/>
      <c r="AM646"/>
      <c r="AN646" t="s">
        <v>408</v>
      </c>
      <c r="AO646" t="s">
        <v>526</v>
      </c>
      <c r="AP646"/>
      <c r="AQ646"/>
      <c r="AR646"/>
      <c r="AS646"/>
      <c r="AT646"/>
      <c r="AU646"/>
      <c r="AV646"/>
      <c r="AW646"/>
      <c r="AX646"/>
      <c r="AY646"/>
      <c r="AZ646"/>
      <c r="BA646" t="s">
        <v>4232</v>
      </c>
      <c r="BB646" t="s">
        <v>4233</v>
      </c>
      <c r="BC646" t="s">
        <v>426</v>
      </c>
      <c r="BD646"/>
      <c r="BE646" t="s">
        <v>69</v>
      </c>
      <c r="BF646"/>
      <c r="BG646"/>
      <c r="BH646" t="s">
        <v>4234</v>
      </c>
      <c r="BI646"/>
    </row>
    <row r="647" spans="1:61" s="20" customFormat="1" x14ac:dyDescent="0.2">
      <c r="A647" s="20" t="s">
        <v>1751</v>
      </c>
      <c r="B647" s="20" t="e">
        <f>VLOOKUP(Table1[[#This Row],[Full Name]],payroll_active[],1,0)</f>
        <v>#N/A</v>
      </c>
      <c r="C647" s="20" t="str">
        <f>VLOOKUP(Table1[[#This Row],[Full Name]],Table36[],1,0)</f>
        <v>Katherine K Mcnamara</v>
      </c>
      <c r="D647" s="21">
        <v>43119.618287037039</v>
      </c>
      <c r="E647" s="20" t="s">
        <v>59</v>
      </c>
      <c r="F647" s="20" t="s">
        <v>1750</v>
      </c>
      <c r="O647" s="20" t="s">
        <v>1133</v>
      </c>
      <c r="AJ647" s="20" t="s">
        <v>62</v>
      </c>
      <c r="AK647" s="20" t="s">
        <v>63</v>
      </c>
      <c r="AN647" s="20" t="s">
        <v>64</v>
      </c>
      <c r="BA647" s="20" t="s">
        <v>1752</v>
      </c>
      <c r="BB647" s="20" t="s">
        <v>1753</v>
      </c>
      <c r="BC647" s="20" t="s">
        <v>1095</v>
      </c>
      <c r="BE647" s="20" t="s">
        <v>69</v>
      </c>
      <c r="BH647" s="20" t="s">
        <v>1754</v>
      </c>
    </row>
    <row r="648" spans="1:61" s="20" customFormat="1" x14ac:dyDescent="0.2">
      <c r="A648" t="s">
        <v>5753</v>
      </c>
      <c r="B648" t="str">
        <f>VLOOKUP(Table1[[#This Row],[Full Name]],payroll_active[],1,0)</f>
        <v>Kathleen A Schleich</v>
      </c>
      <c r="C648" t="str">
        <f>VLOOKUP(Table1[[#This Row],[Full Name]],Table36[],1,0)</f>
        <v>Kathleen A Schleich</v>
      </c>
      <c r="D648" s="1">
        <v>42618.941307870373</v>
      </c>
      <c r="E648" t="s">
        <v>1195</v>
      </c>
      <c r="F648" t="s">
        <v>5752</v>
      </c>
      <c r="G648"/>
      <c r="H648"/>
      <c r="I648"/>
      <c r="J648"/>
      <c r="K648"/>
      <c r="L648"/>
      <c r="M648"/>
      <c r="N648"/>
      <c r="O648" t="s">
        <v>1444</v>
      </c>
      <c r="P648"/>
      <c r="Q648"/>
      <c r="R648"/>
      <c r="S648"/>
      <c r="T648"/>
      <c r="U648"/>
      <c r="V648"/>
      <c r="W648"/>
      <c r="X648"/>
      <c r="Y648"/>
      <c r="Z648"/>
      <c r="AA648"/>
      <c r="AB648"/>
      <c r="AC648"/>
      <c r="AD648"/>
      <c r="AE648"/>
      <c r="AF648"/>
      <c r="AG648"/>
      <c r="AH648"/>
      <c r="AI648"/>
      <c r="AJ648" t="s">
        <v>62</v>
      </c>
      <c r="AK648" t="s">
        <v>63</v>
      </c>
      <c r="AL648"/>
      <c r="AM648"/>
      <c r="AN648" t="s">
        <v>64</v>
      </c>
      <c r="AO648"/>
      <c r="AP648"/>
      <c r="AQ648"/>
      <c r="AR648"/>
      <c r="AS648"/>
      <c r="AT648"/>
      <c r="AU648"/>
      <c r="AV648"/>
      <c r="AW648"/>
      <c r="AX648"/>
      <c r="AY648"/>
      <c r="AZ648"/>
      <c r="BA648" t="s">
        <v>5754</v>
      </c>
      <c r="BB648" t="s">
        <v>5755</v>
      </c>
      <c r="BC648" t="s">
        <v>2471</v>
      </c>
      <c r="BD648"/>
      <c r="BE648" t="s">
        <v>69</v>
      </c>
      <c r="BF648"/>
      <c r="BG648"/>
      <c r="BH648" t="s">
        <v>5756</v>
      </c>
      <c r="BI648"/>
    </row>
    <row r="649" spans="1:61" x14ac:dyDescent="0.2">
      <c r="A649" t="s">
        <v>7058</v>
      </c>
      <c r="B649" t="str">
        <f>VLOOKUP(Table1[[#This Row],[Full Name]],payroll_active[],1,0)</f>
        <v>Kathleen E Burton</v>
      </c>
      <c r="C649" t="str">
        <f>VLOOKUP(Table1[[#This Row],[Full Name]],Table36[],1,0)</f>
        <v>Kathleen E Burton</v>
      </c>
      <c r="D649" s="1">
        <v>42618.94</v>
      </c>
      <c r="E649" t="s">
        <v>1195</v>
      </c>
      <c r="F649" t="s">
        <v>7056</v>
      </c>
      <c r="O649" t="s">
        <v>398</v>
      </c>
      <c r="X649" t="s">
        <v>7057</v>
      </c>
      <c r="AI649" t="s">
        <v>3598</v>
      </c>
      <c r="AJ649" t="s">
        <v>62</v>
      </c>
      <c r="AK649" t="s">
        <v>63</v>
      </c>
      <c r="AN649" t="s">
        <v>64</v>
      </c>
      <c r="BA649" t="s">
        <v>7059</v>
      </c>
      <c r="BB649" t="s">
        <v>7060</v>
      </c>
      <c r="BC649" t="s">
        <v>7061</v>
      </c>
      <c r="BE649" t="s">
        <v>69</v>
      </c>
      <c r="BH649" t="s">
        <v>7062</v>
      </c>
    </row>
    <row r="650" spans="1:61" x14ac:dyDescent="0.2">
      <c r="A650" t="s">
        <v>4656</v>
      </c>
      <c r="B650" t="str">
        <f>VLOOKUP(Table1[[#This Row],[Full Name]],payroll_active[],1,0)</f>
        <v>Kathleen M Donner</v>
      </c>
      <c r="C650" t="str">
        <f>VLOOKUP(Table1[[#This Row],[Full Name]],Table36[],1,0)</f>
        <v>Kathleen M Donner</v>
      </c>
      <c r="D650" s="1">
        <v>42618.942476851851</v>
      </c>
      <c r="E650" t="s">
        <v>1195</v>
      </c>
      <c r="F650" t="s">
        <v>4654</v>
      </c>
      <c r="N650" t="s">
        <v>663</v>
      </c>
      <c r="O650" t="s">
        <v>664</v>
      </c>
      <c r="P650" t="s">
        <v>526</v>
      </c>
      <c r="V650" t="s">
        <v>4655</v>
      </c>
      <c r="AJ650" t="s">
        <v>62</v>
      </c>
      <c r="AK650" t="s">
        <v>63</v>
      </c>
      <c r="AN650" t="s">
        <v>408</v>
      </c>
      <c r="AO650" t="s">
        <v>526</v>
      </c>
      <c r="BA650" t="s">
        <v>4657</v>
      </c>
      <c r="BB650" t="s">
        <v>4658</v>
      </c>
      <c r="BC650" t="s">
        <v>426</v>
      </c>
      <c r="BE650" t="s">
        <v>69</v>
      </c>
      <c r="BH650" t="s">
        <v>4659</v>
      </c>
    </row>
    <row r="651" spans="1:61" x14ac:dyDescent="0.2">
      <c r="A651" t="s">
        <v>6201</v>
      </c>
      <c r="B651" t="str">
        <f>VLOOKUP(Table1[[#This Row],[Full Name]],payroll_active[],1,0)</f>
        <v>Kathleen T Seibert</v>
      </c>
      <c r="C651" t="str">
        <f>VLOOKUP(Table1[[#This Row],[Full Name]],Table36[],1,0)</f>
        <v>Kathleen T Seibert</v>
      </c>
      <c r="D651" s="1">
        <v>42618.940925925926</v>
      </c>
      <c r="E651" t="s">
        <v>1195</v>
      </c>
      <c r="F651" t="s">
        <v>6200</v>
      </c>
      <c r="O651" t="s">
        <v>1798</v>
      </c>
      <c r="AJ651" t="s">
        <v>62</v>
      </c>
      <c r="AK651" t="s">
        <v>63</v>
      </c>
      <c r="AN651" t="s">
        <v>64</v>
      </c>
      <c r="BA651" t="s">
        <v>6202</v>
      </c>
      <c r="BB651" t="s">
        <v>6203</v>
      </c>
      <c r="BC651" t="s">
        <v>6204</v>
      </c>
      <c r="BE651" t="s">
        <v>69</v>
      </c>
      <c r="BH651" t="s">
        <v>6205</v>
      </c>
    </row>
    <row r="652" spans="1:61" x14ac:dyDescent="0.2">
      <c r="A652" t="s">
        <v>7071</v>
      </c>
      <c r="B652" t="str">
        <f>VLOOKUP(Table1[[#This Row],[Full Name]],payroll_active[],1,0)</f>
        <v>Kathleen V Pettograsso</v>
      </c>
      <c r="C652" t="str">
        <f>VLOOKUP(Table1[[#This Row],[Full Name]],Table36[],1,0)</f>
        <v>Kathleen V Pettograsso</v>
      </c>
      <c r="D652" s="1">
        <v>42618.939988425933</v>
      </c>
      <c r="E652" t="s">
        <v>1195</v>
      </c>
      <c r="F652" t="s">
        <v>7069</v>
      </c>
      <c r="M652" t="s">
        <v>7070</v>
      </c>
      <c r="N652" t="s">
        <v>554</v>
      </c>
      <c r="O652" t="s">
        <v>555</v>
      </c>
      <c r="P652" t="s">
        <v>407</v>
      </c>
      <c r="AJ652" t="s">
        <v>62</v>
      </c>
      <c r="AK652" t="s">
        <v>63</v>
      </c>
      <c r="AN652" t="s">
        <v>408</v>
      </c>
      <c r="BA652" t="s">
        <v>7072</v>
      </c>
      <c r="BB652" t="s">
        <v>7073</v>
      </c>
      <c r="BC652" t="s">
        <v>3527</v>
      </c>
      <c r="BE652" t="s">
        <v>69</v>
      </c>
      <c r="BH652" t="s">
        <v>7074</v>
      </c>
    </row>
    <row r="653" spans="1:61" x14ac:dyDescent="0.2">
      <c r="A653" t="s">
        <v>8198</v>
      </c>
      <c r="B653" t="str">
        <f>VLOOKUP(Table1[[#This Row],[Full Name]],payroll_active[],1,0)</f>
        <v>Kathryn F Barry</v>
      </c>
      <c r="C653" t="str">
        <f>VLOOKUP(Table1[[#This Row],[Full Name]],Table36[],1,0)</f>
        <v>Kathryn F Barry</v>
      </c>
      <c r="D653" s="1">
        <v>42618.938969907409</v>
      </c>
      <c r="E653" t="s">
        <v>1195</v>
      </c>
      <c r="F653" t="s">
        <v>8197</v>
      </c>
      <c r="N653" t="s">
        <v>2532</v>
      </c>
      <c r="O653" t="s">
        <v>2533</v>
      </c>
      <c r="P653" t="s">
        <v>407</v>
      </c>
      <c r="AJ653" t="s">
        <v>62</v>
      </c>
      <c r="AK653" t="s">
        <v>63</v>
      </c>
      <c r="AN653" t="s">
        <v>408</v>
      </c>
      <c r="AO653" t="s">
        <v>407</v>
      </c>
      <c r="BA653" t="s">
        <v>8199</v>
      </c>
      <c r="BB653" t="s">
        <v>8200</v>
      </c>
      <c r="BC653" t="s">
        <v>434</v>
      </c>
      <c r="BE653" t="s">
        <v>69</v>
      </c>
      <c r="BH653" t="s">
        <v>8201</v>
      </c>
    </row>
    <row r="654" spans="1:61" x14ac:dyDescent="0.2">
      <c r="A654" t="s">
        <v>5542</v>
      </c>
      <c r="B654" t="str">
        <f>VLOOKUP(Table1[[#This Row],[Full Name]],payroll_active[],1,0)</f>
        <v>Kathy A Jeanson</v>
      </c>
      <c r="C654" t="str">
        <f>VLOOKUP(Table1[[#This Row],[Full Name]],Table36[],1,0)</f>
        <v>Kathy A Jeanson</v>
      </c>
      <c r="D654" s="1">
        <v>42618.941550925927</v>
      </c>
      <c r="E654" t="s">
        <v>1195</v>
      </c>
      <c r="F654" t="s">
        <v>5541</v>
      </c>
      <c r="N654" t="s">
        <v>472</v>
      </c>
      <c r="O654" t="s">
        <v>473</v>
      </c>
      <c r="P654" t="s">
        <v>526</v>
      </c>
      <c r="AJ654" t="s">
        <v>62</v>
      </c>
      <c r="AK654" t="s">
        <v>63</v>
      </c>
      <c r="AN654" t="s">
        <v>408</v>
      </c>
      <c r="AO654" t="s">
        <v>526</v>
      </c>
      <c r="BA654" t="s">
        <v>5543</v>
      </c>
      <c r="BB654" t="s">
        <v>5544</v>
      </c>
      <c r="BC654" t="s">
        <v>1845</v>
      </c>
      <c r="BE654" t="s">
        <v>69</v>
      </c>
      <c r="BH654" t="s">
        <v>5545</v>
      </c>
    </row>
    <row r="655" spans="1:61" x14ac:dyDescent="0.2">
      <c r="A655" t="s">
        <v>5743</v>
      </c>
      <c r="B655" t="str">
        <f>VLOOKUP(Table1[[#This Row],[Full Name]],payroll_active[],1,0)</f>
        <v>Kathy A O'brien</v>
      </c>
      <c r="C655" t="str">
        <f>VLOOKUP(Table1[[#This Row],[Full Name]],Table36[],1,0)</f>
        <v>Kathy A O'brien</v>
      </c>
      <c r="D655" s="1">
        <v>42618.941307870373</v>
      </c>
      <c r="E655" t="s">
        <v>1195</v>
      </c>
      <c r="F655" t="s">
        <v>5742</v>
      </c>
      <c r="O655" t="s">
        <v>1444</v>
      </c>
      <c r="AJ655" t="s">
        <v>62</v>
      </c>
      <c r="AK655" t="s">
        <v>63</v>
      </c>
      <c r="AN655" t="s">
        <v>64</v>
      </c>
      <c r="BA655" t="s">
        <v>5543</v>
      </c>
      <c r="BB655" t="s">
        <v>5744</v>
      </c>
      <c r="BC655" t="s">
        <v>5745</v>
      </c>
      <c r="BE655" t="s">
        <v>69</v>
      </c>
      <c r="BH655" t="s">
        <v>5746</v>
      </c>
    </row>
    <row r="656" spans="1:61" x14ac:dyDescent="0.2">
      <c r="A656" t="s">
        <v>4690</v>
      </c>
      <c r="B656" t="str">
        <f>VLOOKUP(Table1[[#This Row],[Full Name]],payroll_active[],1,0)</f>
        <v>Kathy D Wilson</v>
      </c>
      <c r="C656" t="str">
        <f>VLOOKUP(Table1[[#This Row],[Full Name]],Table36[],1,0)</f>
        <v>Kathy D Wilson</v>
      </c>
      <c r="D656" s="1">
        <v>42618.942384259259</v>
      </c>
      <c r="E656" t="s">
        <v>1195</v>
      </c>
      <c r="F656" t="s">
        <v>4688</v>
      </c>
      <c r="N656" t="s">
        <v>2358</v>
      </c>
      <c r="O656" t="s">
        <v>353</v>
      </c>
      <c r="P656" t="s">
        <v>526</v>
      </c>
      <c r="V656" t="s">
        <v>4689</v>
      </c>
      <c r="AJ656" t="s">
        <v>62</v>
      </c>
      <c r="AK656" t="s">
        <v>63</v>
      </c>
      <c r="AN656" t="s">
        <v>64</v>
      </c>
      <c r="AO656" t="s">
        <v>526</v>
      </c>
      <c r="BA656" t="s">
        <v>4691</v>
      </c>
      <c r="BB656" t="s">
        <v>3810</v>
      </c>
      <c r="BC656" t="s">
        <v>4692</v>
      </c>
      <c r="BE656" t="s">
        <v>69</v>
      </c>
      <c r="BH656" t="s">
        <v>4693</v>
      </c>
    </row>
    <row r="657" spans="1:61" x14ac:dyDescent="0.2">
      <c r="A657" t="s">
        <v>2925</v>
      </c>
      <c r="B657" t="str">
        <f>VLOOKUP(Table1[[#This Row],[Full Name]],payroll_active[],1,0)</f>
        <v>Kathy L Wade</v>
      </c>
      <c r="C657" t="str">
        <f>VLOOKUP(Table1[[#This Row],[Full Name]],Table36[],1,0)</f>
        <v>Kathy L Wade</v>
      </c>
      <c r="D657" s="1">
        <v>42789.531793981478</v>
      </c>
      <c r="E657" t="s">
        <v>59</v>
      </c>
      <c r="F657" t="s">
        <v>2924</v>
      </c>
      <c r="N657" t="s">
        <v>1243</v>
      </c>
      <c r="O657" t="s">
        <v>353</v>
      </c>
      <c r="P657" t="s">
        <v>526</v>
      </c>
      <c r="AJ657" t="s">
        <v>62</v>
      </c>
      <c r="AK657" t="s">
        <v>63</v>
      </c>
      <c r="AN657" t="s">
        <v>64</v>
      </c>
      <c r="AO657" t="s">
        <v>526</v>
      </c>
      <c r="BA657" t="s">
        <v>2926</v>
      </c>
      <c r="BB657" t="s">
        <v>1063</v>
      </c>
      <c r="BC657" t="s">
        <v>426</v>
      </c>
      <c r="BE657" t="s">
        <v>69</v>
      </c>
      <c r="BH657" t="s">
        <v>2927</v>
      </c>
    </row>
    <row r="658" spans="1:61" s="20" customFormat="1" x14ac:dyDescent="0.2">
      <c r="A658" t="s">
        <v>6377</v>
      </c>
      <c r="B658" t="str">
        <f>VLOOKUP(Table1[[#This Row],[Full Name]],payroll_active[],1,0)</f>
        <v>Kayla L Patnaude</v>
      </c>
      <c r="C658" t="str">
        <f>VLOOKUP(Table1[[#This Row],[Full Name]],Table36[],1,0)</f>
        <v>Kayla L Patnaude</v>
      </c>
      <c r="D658" s="1">
        <v>42618.940740740742</v>
      </c>
      <c r="E658" t="s">
        <v>1195</v>
      </c>
      <c r="F658" t="s">
        <v>6376</v>
      </c>
      <c r="G658"/>
      <c r="H658"/>
      <c r="I658"/>
      <c r="J658"/>
      <c r="K658"/>
      <c r="L658"/>
      <c r="M658"/>
      <c r="N658"/>
      <c r="O658" t="s">
        <v>1479</v>
      </c>
      <c r="P658"/>
      <c r="Q658"/>
      <c r="R658"/>
      <c r="S658"/>
      <c r="T658"/>
      <c r="U658"/>
      <c r="V658"/>
      <c r="W658"/>
      <c r="X658"/>
      <c r="Y658"/>
      <c r="Z658"/>
      <c r="AA658"/>
      <c r="AB658"/>
      <c r="AC658"/>
      <c r="AD658"/>
      <c r="AE658"/>
      <c r="AF658"/>
      <c r="AG658"/>
      <c r="AH658"/>
      <c r="AI658"/>
      <c r="AJ658" t="s">
        <v>62</v>
      </c>
      <c r="AK658" t="s">
        <v>63</v>
      </c>
      <c r="AL658"/>
      <c r="AM658"/>
      <c r="AN658" t="s">
        <v>64</v>
      </c>
      <c r="AO658"/>
      <c r="AP658"/>
      <c r="AQ658"/>
      <c r="AR658"/>
      <c r="AS658"/>
      <c r="AT658"/>
      <c r="AU658"/>
      <c r="AV658"/>
      <c r="AW658"/>
      <c r="AX658"/>
      <c r="AY658"/>
      <c r="AZ658"/>
      <c r="BA658" t="s">
        <v>6378</v>
      </c>
      <c r="BB658" t="s">
        <v>6379</v>
      </c>
      <c r="BC658" t="s">
        <v>6364</v>
      </c>
      <c r="BD658"/>
      <c r="BE658" t="s">
        <v>69</v>
      </c>
      <c r="BF658"/>
      <c r="BG658"/>
      <c r="BH658" t="s">
        <v>6380</v>
      </c>
      <c r="BI658"/>
    </row>
    <row r="659" spans="1:61" s="20" customFormat="1" x14ac:dyDescent="0.2">
      <c r="A659" t="s">
        <v>5338</v>
      </c>
      <c r="B659" t="str">
        <f>VLOOKUP(Table1[[#This Row],[Full Name]],payroll_active[],1,0)</f>
        <v>Keith B Mcnab</v>
      </c>
      <c r="C659" t="str">
        <f>VLOOKUP(Table1[[#This Row],[Full Name]],Table36[],1,0)</f>
        <v>Keith B Mcnab</v>
      </c>
      <c r="D659" s="1">
        <v>42618.941747685189</v>
      </c>
      <c r="E659" t="s">
        <v>1195</v>
      </c>
      <c r="F659" t="s">
        <v>5337</v>
      </c>
      <c r="G659"/>
      <c r="H659"/>
      <c r="I659"/>
      <c r="J659"/>
      <c r="K659"/>
      <c r="L659"/>
      <c r="M659"/>
      <c r="N659"/>
      <c r="O659" t="s">
        <v>3566</v>
      </c>
      <c r="P659"/>
      <c r="Q659"/>
      <c r="R659"/>
      <c r="S659"/>
      <c r="T659"/>
      <c r="U659"/>
      <c r="V659"/>
      <c r="W659"/>
      <c r="X659"/>
      <c r="Y659"/>
      <c r="Z659"/>
      <c r="AA659"/>
      <c r="AB659"/>
      <c r="AC659"/>
      <c r="AD659"/>
      <c r="AE659"/>
      <c r="AF659"/>
      <c r="AG659"/>
      <c r="AH659"/>
      <c r="AI659"/>
      <c r="AJ659" t="s">
        <v>62</v>
      </c>
      <c r="AK659" t="s">
        <v>63</v>
      </c>
      <c r="AL659"/>
      <c r="AM659"/>
      <c r="AN659" t="s">
        <v>64</v>
      </c>
      <c r="AO659"/>
      <c r="AP659"/>
      <c r="AQ659"/>
      <c r="AR659"/>
      <c r="AS659"/>
      <c r="AT659"/>
      <c r="AU659"/>
      <c r="AV659"/>
      <c r="AW659"/>
      <c r="AX659"/>
      <c r="AY659"/>
      <c r="AZ659"/>
      <c r="BA659" t="s">
        <v>5339</v>
      </c>
      <c r="BB659" t="s">
        <v>5340</v>
      </c>
      <c r="BC659" t="s">
        <v>5341</v>
      </c>
      <c r="BD659"/>
      <c r="BE659" t="s">
        <v>69</v>
      </c>
      <c r="BF659"/>
      <c r="BG659"/>
      <c r="BH659" t="s">
        <v>5342</v>
      </c>
      <c r="BI659"/>
    </row>
    <row r="660" spans="1:61" s="20" customFormat="1" x14ac:dyDescent="0.2">
      <c r="A660" t="s">
        <v>8262</v>
      </c>
      <c r="B660" t="str">
        <f>VLOOKUP(Table1[[#This Row],[Full Name]],payroll_active[],1,0)</f>
        <v>Keith J Spencer</v>
      </c>
      <c r="C660" t="str">
        <f>VLOOKUP(Table1[[#This Row],[Full Name]],Table36[],1,0)</f>
        <v>Keith J Spencer</v>
      </c>
      <c r="D660" s="1">
        <v>42618.938946759263</v>
      </c>
      <c r="E660" t="s">
        <v>1195</v>
      </c>
      <c r="F660" t="s">
        <v>8261</v>
      </c>
      <c r="G660"/>
      <c r="H660"/>
      <c r="I660"/>
      <c r="J660"/>
      <c r="K660"/>
      <c r="L660"/>
      <c r="M660"/>
      <c r="N660"/>
      <c r="O660" t="s">
        <v>84</v>
      </c>
      <c r="P660"/>
      <c r="Q660"/>
      <c r="R660"/>
      <c r="S660"/>
      <c r="T660"/>
      <c r="U660"/>
      <c r="V660"/>
      <c r="W660"/>
      <c r="X660"/>
      <c r="Y660"/>
      <c r="Z660"/>
      <c r="AA660"/>
      <c r="AB660"/>
      <c r="AC660"/>
      <c r="AD660"/>
      <c r="AE660"/>
      <c r="AF660"/>
      <c r="AG660"/>
      <c r="AH660"/>
      <c r="AI660"/>
      <c r="AJ660" t="s">
        <v>62</v>
      </c>
      <c r="AK660" t="s">
        <v>63</v>
      </c>
      <c r="AL660"/>
      <c r="AM660"/>
      <c r="AN660" t="s">
        <v>64</v>
      </c>
      <c r="AO660"/>
      <c r="AP660"/>
      <c r="AQ660"/>
      <c r="AR660"/>
      <c r="AS660"/>
      <c r="AT660"/>
      <c r="AU660"/>
      <c r="AV660"/>
      <c r="AW660"/>
      <c r="AX660"/>
      <c r="AY660"/>
      <c r="AZ660"/>
      <c r="BA660" t="s">
        <v>8263</v>
      </c>
      <c r="BB660" t="s">
        <v>1358</v>
      </c>
      <c r="BC660" t="s">
        <v>7473</v>
      </c>
      <c r="BD660"/>
      <c r="BE660" t="s">
        <v>69</v>
      </c>
      <c r="BF660"/>
      <c r="BG660"/>
      <c r="BH660" t="s">
        <v>8264</v>
      </c>
      <c r="BI660"/>
    </row>
    <row r="661" spans="1:61" s="20" customFormat="1" x14ac:dyDescent="0.2">
      <c r="A661" t="s">
        <v>7009</v>
      </c>
      <c r="B661" t="str">
        <f>VLOOKUP(Table1[[#This Row],[Full Name]],payroll_active[],1,0)</f>
        <v>Keith M Scherer</v>
      </c>
      <c r="C661" t="str">
        <f>VLOOKUP(Table1[[#This Row],[Full Name]],Table36[],1,0)</f>
        <v>Keith M Scherer</v>
      </c>
      <c r="D661" s="1">
        <v>42618.940069444441</v>
      </c>
      <c r="E661" t="s">
        <v>1195</v>
      </c>
      <c r="F661" t="s">
        <v>7008</v>
      </c>
      <c r="G661"/>
      <c r="H661"/>
      <c r="I661"/>
      <c r="J661"/>
      <c r="K661"/>
      <c r="L661"/>
      <c r="M661"/>
      <c r="N661" t="s">
        <v>2935</v>
      </c>
      <c r="O661" t="s">
        <v>2936</v>
      </c>
      <c r="P661" t="s">
        <v>526</v>
      </c>
      <c r="Q661"/>
      <c r="R661"/>
      <c r="S661"/>
      <c r="T661"/>
      <c r="U661"/>
      <c r="V661"/>
      <c r="W661"/>
      <c r="X661"/>
      <c r="Y661"/>
      <c r="Z661"/>
      <c r="AA661"/>
      <c r="AB661"/>
      <c r="AC661"/>
      <c r="AD661"/>
      <c r="AE661"/>
      <c r="AF661"/>
      <c r="AG661"/>
      <c r="AH661"/>
      <c r="AI661"/>
      <c r="AJ661" t="s">
        <v>62</v>
      </c>
      <c r="AK661" t="s">
        <v>63</v>
      </c>
      <c r="AL661"/>
      <c r="AM661"/>
      <c r="AN661" t="s">
        <v>408</v>
      </c>
      <c r="AO661" t="s">
        <v>526</v>
      </c>
      <c r="AP661"/>
      <c r="AQ661"/>
      <c r="AR661"/>
      <c r="AS661"/>
      <c r="AT661"/>
      <c r="AU661"/>
      <c r="AV661"/>
      <c r="AW661"/>
      <c r="AX661"/>
      <c r="AY661"/>
      <c r="AZ661"/>
      <c r="BA661" t="s">
        <v>7010</v>
      </c>
      <c r="BB661" t="s">
        <v>7011</v>
      </c>
      <c r="BC661" t="s">
        <v>5432</v>
      </c>
      <c r="BD661"/>
      <c r="BE661" t="s">
        <v>69</v>
      </c>
      <c r="BF661"/>
      <c r="BG661"/>
      <c r="BH661" t="s">
        <v>7012</v>
      </c>
      <c r="BI661"/>
    </row>
    <row r="662" spans="1:61" s="20" customFormat="1" x14ac:dyDescent="0.2">
      <c r="A662" t="s">
        <v>7386</v>
      </c>
      <c r="B662" t="str">
        <f>VLOOKUP(Table1[[#This Row],[Full Name]],payroll_active[],1,0)</f>
        <v>Keith S Bryan</v>
      </c>
      <c r="C662" t="str">
        <f>VLOOKUP(Table1[[#This Row],[Full Name]],Table36[],1,0)</f>
        <v>Keith S Bryan</v>
      </c>
      <c r="D662" s="1">
        <v>42618.939780092587</v>
      </c>
      <c r="E662" t="s">
        <v>1195</v>
      </c>
      <c r="F662" t="s">
        <v>7385</v>
      </c>
      <c r="G662"/>
      <c r="H662"/>
      <c r="I662"/>
      <c r="J662"/>
      <c r="K662"/>
      <c r="L662"/>
      <c r="M662"/>
      <c r="N662" t="s">
        <v>1328</v>
      </c>
      <c r="O662" t="s">
        <v>1329</v>
      </c>
      <c r="P662" t="s">
        <v>526</v>
      </c>
      <c r="Q662"/>
      <c r="R662"/>
      <c r="S662"/>
      <c r="T662"/>
      <c r="U662"/>
      <c r="V662"/>
      <c r="W662"/>
      <c r="X662"/>
      <c r="Y662"/>
      <c r="Z662"/>
      <c r="AA662"/>
      <c r="AB662"/>
      <c r="AC662"/>
      <c r="AD662"/>
      <c r="AE662"/>
      <c r="AF662"/>
      <c r="AG662"/>
      <c r="AH662"/>
      <c r="AI662"/>
      <c r="AJ662" t="s">
        <v>62</v>
      </c>
      <c r="AK662" t="s">
        <v>63</v>
      </c>
      <c r="AL662"/>
      <c r="AM662"/>
      <c r="AN662" t="s">
        <v>408</v>
      </c>
      <c r="AO662" t="s">
        <v>526</v>
      </c>
      <c r="AP662"/>
      <c r="AQ662"/>
      <c r="AR662"/>
      <c r="AS662"/>
      <c r="AT662"/>
      <c r="AU662"/>
      <c r="AV662"/>
      <c r="AW662"/>
      <c r="AX662"/>
      <c r="AY662"/>
      <c r="AZ662"/>
      <c r="BA662" t="s">
        <v>7387</v>
      </c>
      <c r="BB662" t="s">
        <v>7388</v>
      </c>
      <c r="BC662" t="s">
        <v>426</v>
      </c>
      <c r="BD662"/>
      <c r="BE662" t="s">
        <v>69</v>
      </c>
      <c r="BF662"/>
      <c r="BG662"/>
      <c r="BH662" t="s">
        <v>7389</v>
      </c>
      <c r="BI662"/>
    </row>
    <row r="663" spans="1:61" s="20" customFormat="1" x14ac:dyDescent="0.2">
      <c r="A663" s="20" t="s">
        <v>1757</v>
      </c>
      <c r="B663" s="20" t="e">
        <f>VLOOKUP(Table1[[#This Row],[Full Name]],payroll_active[],1,0)</f>
        <v>#N/A</v>
      </c>
      <c r="C663" s="20" t="str">
        <f>VLOOKUP(Table1[[#This Row],[Full Name]],Table36[],1,0)</f>
        <v>Kelechi Ikwuakor</v>
      </c>
      <c r="D663" s="21">
        <v>43119.618287037039</v>
      </c>
      <c r="E663" s="20" t="s">
        <v>59</v>
      </c>
      <c r="F663" s="20" t="s">
        <v>1755</v>
      </c>
      <c r="O663" s="20" t="s">
        <v>1756</v>
      </c>
      <c r="AJ663" s="20" t="s">
        <v>62</v>
      </c>
      <c r="AK663" s="20" t="s">
        <v>63</v>
      </c>
      <c r="AN663" s="20" t="s">
        <v>64</v>
      </c>
      <c r="BA663" s="20" t="s">
        <v>1758</v>
      </c>
      <c r="BB663" s="20" t="s">
        <v>1759</v>
      </c>
      <c r="BC663" s="20" t="s">
        <v>1760</v>
      </c>
      <c r="BE663" s="20" t="s">
        <v>69</v>
      </c>
      <c r="BH663" s="20" t="s">
        <v>1761</v>
      </c>
    </row>
    <row r="664" spans="1:61" s="20" customFormat="1" x14ac:dyDescent="0.2">
      <c r="A664" t="s">
        <v>4650</v>
      </c>
      <c r="B664" t="str">
        <f>VLOOKUP(Table1[[#This Row],[Full Name]],payroll_active[],1,0)</f>
        <v>Kelli A Carney</v>
      </c>
      <c r="C664" t="str">
        <f>VLOOKUP(Table1[[#This Row],[Full Name]],Table36[],1,0)</f>
        <v>Kelli A Carney</v>
      </c>
      <c r="D664" s="1">
        <v>42618.942476851851</v>
      </c>
      <c r="E664" t="s">
        <v>1195</v>
      </c>
      <c r="F664" t="s">
        <v>4649</v>
      </c>
      <c r="G664"/>
      <c r="H664"/>
      <c r="I664"/>
      <c r="J664"/>
      <c r="K664"/>
      <c r="L664"/>
      <c r="M664"/>
      <c r="N664"/>
      <c r="O664" t="s">
        <v>4629</v>
      </c>
      <c r="P664"/>
      <c r="Q664"/>
      <c r="R664"/>
      <c r="S664"/>
      <c r="T664"/>
      <c r="U664"/>
      <c r="V664"/>
      <c r="W664"/>
      <c r="X664"/>
      <c r="Y664"/>
      <c r="Z664"/>
      <c r="AA664"/>
      <c r="AB664"/>
      <c r="AC664"/>
      <c r="AD664"/>
      <c r="AE664"/>
      <c r="AF664"/>
      <c r="AG664"/>
      <c r="AH664"/>
      <c r="AI664"/>
      <c r="AJ664" t="s">
        <v>62</v>
      </c>
      <c r="AK664" t="s">
        <v>63</v>
      </c>
      <c r="AL664"/>
      <c r="AM664"/>
      <c r="AN664" t="s">
        <v>64</v>
      </c>
      <c r="AO664"/>
      <c r="AP664"/>
      <c r="AQ664"/>
      <c r="AR664"/>
      <c r="AS664"/>
      <c r="AT664"/>
      <c r="AU664"/>
      <c r="AV664"/>
      <c r="AW664"/>
      <c r="AX664"/>
      <c r="AY664"/>
      <c r="AZ664"/>
      <c r="BA664" t="s">
        <v>4651</v>
      </c>
      <c r="BB664" t="s">
        <v>4652</v>
      </c>
      <c r="BC664" t="s">
        <v>135</v>
      </c>
      <c r="BD664"/>
      <c r="BE664" t="s">
        <v>69</v>
      </c>
      <c r="BF664"/>
      <c r="BG664"/>
      <c r="BH664" t="s">
        <v>4653</v>
      </c>
      <c r="BI664"/>
    </row>
    <row r="665" spans="1:61" s="20" customFormat="1" x14ac:dyDescent="0.2">
      <c r="A665" t="s">
        <v>2468</v>
      </c>
      <c r="B665" t="str">
        <f>VLOOKUP(Table1[[#This Row],[Full Name]],payroll_active[],1,0)</f>
        <v>Kellsey B Wickham</v>
      </c>
      <c r="C665" t="str">
        <f>VLOOKUP(Table1[[#This Row],[Full Name]],Table36[],1,0)</f>
        <v>Kellsey B Wickham</v>
      </c>
      <c r="D665" s="1">
        <v>42895.599444444437</v>
      </c>
      <c r="E665" t="s">
        <v>59</v>
      </c>
      <c r="F665" t="s">
        <v>2467</v>
      </c>
      <c r="G665"/>
      <c r="H665"/>
      <c r="I665"/>
      <c r="J665"/>
      <c r="K665"/>
      <c r="L665"/>
      <c r="M665"/>
      <c r="N665"/>
      <c r="O665" t="s">
        <v>1444</v>
      </c>
      <c r="P665"/>
      <c r="Q665"/>
      <c r="R665"/>
      <c r="S665"/>
      <c r="T665"/>
      <c r="U665"/>
      <c r="V665"/>
      <c r="W665"/>
      <c r="X665"/>
      <c r="Y665"/>
      <c r="Z665"/>
      <c r="AA665"/>
      <c r="AB665"/>
      <c r="AC665"/>
      <c r="AD665"/>
      <c r="AE665"/>
      <c r="AF665"/>
      <c r="AG665"/>
      <c r="AH665"/>
      <c r="AI665"/>
      <c r="AJ665" t="s">
        <v>62</v>
      </c>
      <c r="AK665" t="s">
        <v>63</v>
      </c>
      <c r="AL665"/>
      <c r="AM665"/>
      <c r="AN665" t="s">
        <v>64</v>
      </c>
      <c r="AO665"/>
      <c r="AP665"/>
      <c r="AQ665"/>
      <c r="AR665"/>
      <c r="AS665"/>
      <c r="AT665"/>
      <c r="AU665"/>
      <c r="AV665"/>
      <c r="AW665"/>
      <c r="AX665"/>
      <c r="AY665"/>
      <c r="AZ665"/>
      <c r="BA665" t="s">
        <v>2469</v>
      </c>
      <c r="BB665" t="s">
        <v>2470</v>
      </c>
      <c r="BC665" t="s">
        <v>2471</v>
      </c>
      <c r="BD665"/>
      <c r="BE665" t="s">
        <v>69</v>
      </c>
      <c r="BF665"/>
      <c r="BG665"/>
      <c r="BH665" t="s">
        <v>2472</v>
      </c>
      <c r="BI665"/>
    </row>
    <row r="666" spans="1:61" s="20" customFormat="1" x14ac:dyDescent="0.2">
      <c r="A666" t="s">
        <v>7263</v>
      </c>
      <c r="B666" t="str">
        <f>VLOOKUP(Table1[[#This Row],[Full Name]],payroll_active[],1,0)</f>
        <v>Kelly A Mccready</v>
      </c>
      <c r="C666" t="str">
        <f>VLOOKUP(Table1[[#This Row],[Full Name]],Table36[],1,0)</f>
        <v>Kelly A Mccready</v>
      </c>
      <c r="D666" s="1">
        <v>42618.93986111111</v>
      </c>
      <c r="E666" t="s">
        <v>1195</v>
      </c>
      <c r="F666" t="s">
        <v>7262</v>
      </c>
      <c r="G666"/>
      <c r="H666"/>
      <c r="I666"/>
      <c r="J666"/>
      <c r="K666"/>
      <c r="L666"/>
      <c r="M666"/>
      <c r="N666"/>
      <c r="O666" t="s">
        <v>1780</v>
      </c>
      <c r="P666"/>
      <c r="Q666"/>
      <c r="R666"/>
      <c r="S666"/>
      <c r="T666"/>
      <c r="U666"/>
      <c r="V666"/>
      <c r="W666"/>
      <c r="X666"/>
      <c r="Y666"/>
      <c r="Z666"/>
      <c r="AA666"/>
      <c r="AB666"/>
      <c r="AC666"/>
      <c r="AD666"/>
      <c r="AE666"/>
      <c r="AF666"/>
      <c r="AG666"/>
      <c r="AH666"/>
      <c r="AI666"/>
      <c r="AJ666" t="s">
        <v>62</v>
      </c>
      <c r="AK666" t="s">
        <v>63</v>
      </c>
      <c r="AL666"/>
      <c r="AM666"/>
      <c r="AN666" t="s">
        <v>64</v>
      </c>
      <c r="AO666"/>
      <c r="AP666"/>
      <c r="AQ666"/>
      <c r="AR666"/>
      <c r="AS666"/>
      <c r="AT666"/>
      <c r="AU666"/>
      <c r="AV666"/>
      <c r="AW666"/>
      <c r="AX666"/>
      <c r="AY666"/>
      <c r="AZ666"/>
      <c r="BA666" t="s">
        <v>7264</v>
      </c>
      <c r="BB666" t="s">
        <v>7265</v>
      </c>
      <c r="BC666" t="s">
        <v>7266</v>
      </c>
      <c r="BD666"/>
      <c r="BE666" t="s">
        <v>69</v>
      </c>
      <c r="BF666"/>
      <c r="BG666"/>
      <c r="BH666" t="s">
        <v>7267</v>
      </c>
      <c r="BI666"/>
    </row>
    <row r="667" spans="1:61" s="20" customFormat="1" x14ac:dyDescent="0.2">
      <c r="A667" t="s">
        <v>7942</v>
      </c>
      <c r="B667" t="str">
        <f>VLOOKUP(Table1[[#This Row],[Full Name]],payroll_active[],1,0)</f>
        <v>Kelly C Deweese</v>
      </c>
      <c r="C667" t="str">
        <f>VLOOKUP(Table1[[#This Row],[Full Name]],Table36[],1,0)</f>
        <v>Kelly C Deweese</v>
      </c>
      <c r="D667" s="1">
        <v>42618.939074074071</v>
      </c>
      <c r="E667" t="s">
        <v>1195</v>
      </c>
      <c r="F667" t="s">
        <v>7941</v>
      </c>
      <c r="G667"/>
      <c r="H667"/>
      <c r="I667"/>
      <c r="J667"/>
      <c r="K667"/>
      <c r="L667"/>
      <c r="M667"/>
      <c r="N667"/>
      <c r="O667" t="s">
        <v>7924</v>
      </c>
      <c r="P667"/>
      <c r="Q667"/>
      <c r="R667"/>
      <c r="S667"/>
      <c r="T667"/>
      <c r="U667"/>
      <c r="V667"/>
      <c r="W667"/>
      <c r="X667"/>
      <c r="Y667"/>
      <c r="Z667"/>
      <c r="AA667"/>
      <c r="AB667"/>
      <c r="AC667"/>
      <c r="AD667"/>
      <c r="AE667"/>
      <c r="AF667"/>
      <c r="AG667"/>
      <c r="AH667"/>
      <c r="AI667"/>
      <c r="AJ667" t="s">
        <v>62</v>
      </c>
      <c r="AK667" t="s">
        <v>63</v>
      </c>
      <c r="AL667"/>
      <c r="AM667"/>
      <c r="AN667" t="s">
        <v>64</v>
      </c>
      <c r="AO667"/>
      <c r="AP667"/>
      <c r="AQ667"/>
      <c r="AR667"/>
      <c r="AS667"/>
      <c r="AT667"/>
      <c r="AU667"/>
      <c r="AV667"/>
      <c r="AW667"/>
      <c r="AX667"/>
      <c r="AY667"/>
      <c r="AZ667"/>
      <c r="BA667" t="s">
        <v>7943</v>
      </c>
      <c r="BB667" t="s">
        <v>7944</v>
      </c>
      <c r="BC667" t="s">
        <v>2227</v>
      </c>
      <c r="BD667"/>
      <c r="BE667" t="s">
        <v>69</v>
      </c>
      <c r="BF667"/>
      <c r="BG667"/>
      <c r="BH667" t="s">
        <v>7945</v>
      </c>
      <c r="BI667"/>
    </row>
    <row r="668" spans="1:61" s="20" customFormat="1" x14ac:dyDescent="0.2">
      <c r="A668" s="20" t="s">
        <v>2463</v>
      </c>
      <c r="B668" s="20" t="e">
        <f>VLOOKUP(Table1[[#This Row],[Full Name]],payroll_active[],1,0)</f>
        <v>#N/A</v>
      </c>
      <c r="C668" s="20" t="str">
        <f>VLOOKUP(Table1[[#This Row],[Full Name]],Table36[],1,0)</f>
        <v>Kenan K Kurt</v>
      </c>
      <c r="D668" s="21">
        <v>42895.599456018521</v>
      </c>
      <c r="E668" s="20" t="s">
        <v>59</v>
      </c>
      <c r="F668" s="20" t="s">
        <v>2459</v>
      </c>
      <c r="O668" s="20" t="s">
        <v>2460</v>
      </c>
      <c r="V668" s="20" t="s">
        <v>2461</v>
      </c>
      <c r="W668" s="20" t="s">
        <v>2462</v>
      </c>
      <c r="AJ668" s="20" t="s">
        <v>62</v>
      </c>
      <c r="AK668" s="20" t="s">
        <v>63</v>
      </c>
      <c r="AN668" s="20" t="s">
        <v>64</v>
      </c>
      <c r="BA668" s="20" t="s">
        <v>2464</v>
      </c>
      <c r="BB668" s="20" t="s">
        <v>2465</v>
      </c>
      <c r="BC668" s="20" t="s">
        <v>1101</v>
      </c>
      <c r="BE668" s="20" t="s">
        <v>69</v>
      </c>
      <c r="BH668" s="20" t="s">
        <v>2466</v>
      </c>
    </row>
    <row r="669" spans="1:61" s="20" customFormat="1" x14ac:dyDescent="0.2">
      <c r="A669" t="s">
        <v>4875</v>
      </c>
      <c r="B669" t="str">
        <f>VLOOKUP(Table1[[#This Row],[Full Name]],payroll_active[],1,0)</f>
        <v>Kendall J Jacobsen</v>
      </c>
      <c r="C669" t="str">
        <f>VLOOKUP(Table1[[#This Row],[Full Name]],Table36[],1,0)</f>
        <v>Kendall J Jacobsen</v>
      </c>
      <c r="D669" s="1">
        <v>42618.942233796297</v>
      </c>
      <c r="E669" t="s">
        <v>1195</v>
      </c>
      <c r="F669" t="s">
        <v>4872</v>
      </c>
      <c r="G669"/>
      <c r="H669"/>
      <c r="I669"/>
      <c r="J669"/>
      <c r="K669"/>
      <c r="L669"/>
      <c r="M669" t="s">
        <v>4873</v>
      </c>
      <c r="N669" t="s">
        <v>495</v>
      </c>
      <c r="O669" t="s">
        <v>496</v>
      </c>
      <c r="P669" t="s">
        <v>407</v>
      </c>
      <c r="Q669"/>
      <c r="R669"/>
      <c r="S669"/>
      <c r="T669"/>
      <c r="U669"/>
      <c r="V669" t="s">
        <v>4874</v>
      </c>
      <c r="W669"/>
      <c r="X669"/>
      <c r="Y669"/>
      <c r="Z669"/>
      <c r="AA669"/>
      <c r="AB669"/>
      <c r="AC669"/>
      <c r="AD669"/>
      <c r="AE669"/>
      <c r="AF669"/>
      <c r="AG669"/>
      <c r="AH669"/>
      <c r="AI669"/>
      <c r="AJ669" t="s">
        <v>62</v>
      </c>
      <c r="AK669" t="s">
        <v>63</v>
      </c>
      <c r="AL669"/>
      <c r="AM669"/>
      <c r="AN669" t="s">
        <v>408</v>
      </c>
      <c r="AO669"/>
      <c r="AP669"/>
      <c r="AQ669"/>
      <c r="AR669"/>
      <c r="AS669"/>
      <c r="AT669"/>
      <c r="AU669"/>
      <c r="AV669"/>
      <c r="AW669"/>
      <c r="AX669"/>
      <c r="AY669"/>
      <c r="AZ669"/>
      <c r="BA669" t="s">
        <v>4876</v>
      </c>
      <c r="BB669" t="s">
        <v>4877</v>
      </c>
      <c r="BC669" t="s">
        <v>440</v>
      </c>
      <c r="BD669"/>
      <c r="BE669" t="s">
        <v>69</v>
      </c>
      <c r="BF669"/>
      <c r="BG669"/>
      <c r="BH669" t="s">
        <v>4878</v>
      </c>
      <c r="BI669"/>
    </row>
    <row r="670" spans="1:61" s="20" customFormat="1" x14ac:dyDescent="0.2">
      <c r="A670" t="s">
        <v>2479</v>
      </c>
      <c r="B670" t="str">
        <f>VLOOKUP(Table1[[#This Row],[Full Name]],payroll_active[],1,0)</f>
        <v>Kennasha S Hardy</v>
      </c>
      <c r="C670" t="str">
        <f>VLOOKUP(Table1[[#This Row],[Full Name]],Table36[],1,0)</f>
        <v>Kennasha S Hardy</v>
      </c>
      <c r="D670" s="1">
        <v>42895.599444444437</v>
      </c>
      <c r="E670" t="s">
        <v>59</v>
      </c>
      <c r="F670" t="s">
        <v>2478</v>
      </c>
      <c r="G670"/>
      <c r="H670"/>
      <c r="I670"/>
      <c r="J670"/>
      <c r="K670"/>
      <c r="L670"/>
      <c r="M670"/>
      <c r="N670"/>
      <c r="O670" t="s">
        <v>1444</v>
      </c>
      <c r="P670"/>
      <c r="Q670"/>
      <c r="R670"/>
      <c r="S670"/>
      <c r="T670"/>
      <c r="U670"/>
      <c r="V670"/>
      <c r="W670"/>
      <c r="X670"/>
      <c r="Y670"/>
      <c r="Z670"/>
      <c r="AA670"/>
      <c r="AB670"/>
      <c r="AC670"/>
      <c r="AD670"/>
      <c r="AE670"/>
      <c r="AF670"/>
      <c r="AG670"/>
      <c r="AH670"/>
      <c r="AI670"/>
      <c r="AJ670" t="s">
        <v>62</v>
      </c>
      <c r="AK670" t="s">
        <v>63</v>
      </c>
      <c r="AL670"/>
      <c r="AM670"/>
      <c r="AN670" t="s">
        <v>64</v>
      </c>
      <c r="AO670"/>
      <c r="AP670"/>
      <c r="AQ670"/>
      <c r="AR670"/>
      <c r="AS670"/>
      <c r="AT670"/>
      <c r="AU670"/>
      <c r="AV670"/>
      <c r="AW670"/>
      <c r="AX670"/>
      <c r="AY670"/>
      <c r="AZ670"/>
      <c r="BA670" t="s">
        <v>2480</v>
      </c>
      <c r="BB670" t="s">
        <v>433</v>
      </c>
      <c r="BC670" t="s">
        <v>2471</v>
      </c>
      <c r="BD670"/>
      <c r="BE670" t="s">
        <v>69</v>
      </c>
      <c r="BF670"/>
      <c r="BG670"/>
      <c r="BH670" t="s">
        <v>2481</v>
      </c>
      <c r="BI670"/>
    </row>
    <row r="671" spans="1:61" s="20" customFormat="1" x14ac:dyDescent="0.2">
      <c r="A671" t="s">
        <v>7131</v>
      </c>
      <c r="B671" t="str">
        <f>VLOOKUP(Table1[[#This Row],[Full Name]],payroll_active[],1,0)</f>
        <v>Kenneth G Agosto</v>
      </c>
      <c r="C671" t="str">
        <f>VLOOKUP(Table1[[#This Row],[Full Name]],Table36[],1,0)</f>
        <v>Kenneth G Agosto</v>
      </c>
      <c r="D671" s="1">
        <v>42618.939965277779</v>
      </c>
      <c r="E671" t="s">
        <v>1195</v>
      </c>
      <c r="F671" t="s">
        <v>7130</v>
      </c>
      <c r="G671"/>
      <c r="H671"/>
      <c r="I671"/>
      <c r="J671"/>
      <c r="K671"/>
      <c r="L671"/>
      <c r="M671"/>
      <c r="N671" t="s">
        <v>894</v>
      </c>
      <c r="O671" t="s">
        <v>895</v>
      </c>
      <c r="P671" t="s">
        <v>526</v>
      </c>
      <c r="Q671"/>
      <c r="R671"/>
      <c r="S671"/>
      <c r="T671"/>
      <c r="U671"/>
      <c r="V671"/>
      <c r="W671"/>
      <c r="X671"/>
      <c r="Y671"/>
      <c r="Z671"/>
      <c r="AA671"/>
      <c r="AB671"/>
      <c r="AC671"/>
      <c r="AD671"/>
      <c r="AE671"/>
      <c r="AF671"/>
      <c r="AG671"/>
      <c r="AH671"/>
      <c r="AI671"/>
      <c r="AJ671" t="s">
        <v>62</v>
      </c>
      <c r="AK671" t="s">
        <v>63</v>
      </c>
      <c r="AL671"/>
      <c r="AM671"/>
      <c r="AN671" t="s">
        <v>408</v>
      </c>
      <c r="AO671" t="s">
        <v>526</v>
      </c>
      <c r="AP671"/>
      <c r="AQ671"/>
      <c r="AR671"/>
      <c r="AS671"/>
      <c r="AT671"/>
      <c r="AU671"/>
      <c r="AV671"/>
      <c r="AW671"/>
      <c r="AX671"/>
      <c r="AY671"/>
      <c r="AZ671"/>
      <c r="BA671" t="s">
        <v>7132</v>
      </c>
      <c r="BB671" t="s">
        <v>7133</v>
      </c>
      <c r="BC671" t="s">
        <v>2104</v>
      </c>
      <c r="BD671"/>
      <c r="BE671" t="s">
        <v>69</v>
      </c>
      <c r="BF671"/>
      <c r="BG671"/>
      <c r="BH671" t="s">
        <v>7134</v>
      </c>
      <c r="BI671"/>
    </row>
    <row r="672" spans="1:61" s="20" customFormat="1" x14ac:dyDescent="0.2">
      <c r="A672" t="s">
        <v>748</v>
      </c>
      <c r="B672" t="str">
        <f>VLOOKUP(Table1[[#This Row],[Full Name]],payroll_active[],1,0)</f>
        <v>Kenneth J Fanelli</v>
      </c>
      <c r="C672" t="str">
        <f>VLOOKUP(Table1[[#This Row],[Full Name]],Table36[],1,0)</f>
        <v>Kenneth J Fanelli</v>
      </c>
      <c r="D672" s="1">
        <v>43495.488425925927</v>
      </c>
      <c r="E672" t="s">
        <v>59</v>
      </c>
      <c r="F672" t="s">
        <v>747</v>
      </c>
      <c r="G672"/>
      <c r="H672"/>
      <c r="I672"/>
      <c r="J672"/>
      <c r="K672"/>
      <c r="L672"/>
      <c r="M672"/>
      <c r="N672" t="s">
        <v>740</v>
      </c>
      <c r="O672" t="s">
        <v>741</v>
      </c>
      <c r="P672" t="s">
        <v>526</v>
      </c>
      <c r="Q672"/>
      <c r="R672"/>
      <c r="S672"/>
      <c r="T672"/>
      <c r="U672"/>
      <c r="V672"/>
      <c r="W672"/>
      <c r="X672"/>
      <c r="Y672"/>
      <c r="Z672"/>
      <c r="AA672"/>
      <c r="AB672"/>
      <c r="AC672"/>
      <c r="AD672"/>
      <c r="AE672"/>
      <c r="AF672"/>
      <c r="AG672"/>
      <c r="AH672"/>
      <c r="AI672"/>
      <c r="AJ672" t="s">
        <v>62</v>
      </c>
      <c r="AK672" t="s">
        <v>63</v>
      </c>
      <c r="AL672"/>
      <c r="AM672"/>
      <c r="AN672" t="s">
        <v>408</v>
      </c>
      <c r="AO672"/>
      <c r="AP672"/>
      <c r="AQ672"/>
      <c r="AR672"/>
      <c r="AS672"/>
      <c r="AT672"/>
      <c r="AU672"/>
      <c r="AV672"/>
      <c r="AW672"/>
      <c r="AX672"/>
      <c r="AY672"/>
      <c r="AZ672"/>
      <c r="BA672" t="s">
        <v>749</v>
      </c>
      <c r="BB672" t="s">
        <v>750</v>
      </c>
      <c r="BC672" t="s">
        <v>751</v>
      </c>
      <c r="BD672"/>
      <c r="BE672" t="s">
        <v>69</v>
      </c>
      <c r="BF672"/>
      <c r="BG672"/>
      <c r="BH672" t="s">
        <v>752</v>
      </c>
      <c r="BI672"/>
    </row>
    <row r="673" spans="1:61" s="20" customFormat="1" x14ac:dyDescent="0.2">
      <c r="A673" t="s">
        <v>7884</v>
      </c>
      <c r="B673" t="str">
        <f>VLOOKUP(Table1[[#This Row],[Full Name]],payroll_active[],1,0)</f>
        <v>Kenneth J Zalewski</v>
      </c>
      <c r="C673" t="str">
        <f>VLOOKUP(Table1[[#This Row],[Full Name]],Table36[],1,0)</f>
        <v>Kenneth J Zalewski</v>
      </c>
      <c r="D673" s="1">
        <v>42618.939097222217</v>
      </c>
      <c r="E673" t="s">
        <v>1195</v>
      </c>
      <c r="F673" t="s">
        <v>7883</v>
      </c>
      <c r="G673"/>
      <c r="H673"/>
      <c r="I673"/>
      <c r="J673"/>
      <c r="K673"/>
      <c r="L673"/>
      <c r="M673"/>
      <c r="N673"/>
      <c r="O673" t="s">
        <v>2157</v>
      </c>
      <c r="P673"/>
      <c r="Q673"/>
      <c r="R673"/>
      <c r="S673"/>
      <c r="T673"/>
      <c r="U673"/>
      <c r="V673"/>
      <c r="W673"/>
      <c r="X673"/>
      <c r="Y673"/>
      <c r="Z673"/>
      <c r="AA673"/>
      <c r="AB673"/>
      <c r="AC673"/>
      <c r="AD673"/>
      <c r="AE673"/>
      <c r="AF673"/>
      <c r="AG673"/>
      <c r="AH673"/>
      <c r="AI673"/>
      <c r="AJ673" t="s">
        <v>62</v>
      </c>
      <c r="AK673" t="s">
        <v>63</v>
      </c>
      <c r="AL673"/>
      <c r="AM673"/>
      <c r="AN673" t="s">
        <v>64</v>
      </c>
      <c r="AO673"/>
      <c r="AP673"/>
      <c r="AQ673"/>
      <c r="AR673"/>
      <c r="AS673"/>
      <c r="AT673"/>
      <c r="AU673"/>
      <c r="AV673"/>
      <c r="AW673"/>
      <c r="AX673"/>
      <c r="AY673"/>
      <c r="AZ673"/>
      <c r="BA673" t="s">
        <v>749</v>
      </c>
      <c r="BB673" t="s">
        <v>7885</v>
      </c>
      <c r="BC673" t="s">
        <v>7886</v>
      </c>
      <c r="BD673"/>
      <c r="BE673" t="s">
        <v>69</v>
      </c>
      <c r="BF673"/>
      <c r="BG673"/>
      <c r="BH673" t="s">
        <v>7887</v>
      </c>
      <c r="BI673"/>
    </row>
    <row r="674" spans="1:61" s="20" customFormat="1" x14ac:dyDescent="0.2">
      <c r="A674" t="s">
        <v>8257</v>
      </c>
      <c r="B674" t="str">
        <f>VLOOKUP(Table1[[#This Row],[Full Name]],payroll_active[],1,0)</f>
        <v>Kenneth P Walker</v>
      </c>
      <c r="C674" t="str">
        <f>VLOOKUP(Table1[[#This Row],[Full Name]],Table36[],1,0)</f>
        <v>Kenneth P Walker</v>
      </c>
      <c r="D674" s="1">
        <v>42618.938946759263</v>
      </c>
      <c r="E674" t="s">
        <v>1195</v>
      </c>
      <c r="F674" t="s">
        <v>8256</v>
      </c>
      <c r="G674"/>
      <c r="H674"/>
      <c r="I674"/>
      <c r="J674"/>
      <c r="K674"/>
      <c r="L674"/>
      <c r="M674"/>
      <c r="N674"/>
      <c r="O674" t="s">
        <v>84</v>
      </c>
      <c r="P674"/>
      <c r="Q674"/>
      <c r="R674"/>
      <c r="S674"/>
      <c r="T674"/>
      <c r="U674"/>
      <c r="V674"/>
      <c r="W674"/>
      <c r="X674"/>
      <c r="Y674"/>
      <c r="Z674"/>
      <c r="AA674"/>
      <c r="AB674"/>
      <c r="AC674"/>
      <c r="AD674"/>
      <c r="AE674"/>
      <c r="AF674"/>
      <c r="AG674"/>
      <c r="AH674"/>
      <c r="AI674"/>
      <c r="AJ674" t="s">
        <v>62</v>
      </c>
      <c r="AK674" t="s">
        <v>63</v>
      </c>
      <c r="AL674"/>
      <c r="AM674"/>
      <c r="AN674" t="s">
        <v>64</v>
      </c>
      <c r="AO674"/>
      <c r="AP674"/>
      <c r="AQ674"/>
      <c r="AR674"/>
      <c r="AS674"/>
      <c r="AT674"/>
      <c r="AU674"/>
      <c r="AV674"/>
      <c r="AW674"/>
      <c r="AX674"/>
      <c r="AY674"/>
      <c r="AZ674"/>
      <c r="BA674" t="s">
        <v>8258</v>
      </c>
      <c r="BB674" t="s">
        <v>558</v>
      </c>
      <c r="BC674" t="s">
        <v>8259</v>
      </c>
      <c r="BD674"/>
      <c r="BE674" t="s">
        <v>69</v>
      </c>
      <c r="BF674"/>
      <c r="BG674"/>
      <c r="BH674" t="s">
        <v>8260</v>
      </c>
      <c r="BI674"/>
    </row>
    <row r="675" spans="1:61" x14ac:dyDescent="0.2">
      <c r="A675" t="s">
        <v>8252</v>
      </c>
      <c r="B675" t="str">
        <f>VLOOKUP(Table1[[#This Row],[Full Name]],payroll_active[],1,0)</f>
        <v>Kenneth T Brown</v>
      </c>
      <c r="C675" t="str">
        <f>VLOOKUP(Table1[[#This Row],[Full Name]],Table36[],1,0)</f>
        <v>Kenneth T Brown</v>
      </c>
      <c r="D675" s="1">
        <v>42618.938946759263</v>
      </c>
      <c r="E675" t="s">
        <v>1195</v>
      </c>
      <c r="F675" t="s">
        <v>8251</v>
      </c>
      <c r="O675" t="s">
        <v>84</v>
      </c>
      <c r="AJ675" t="s">
        <v>62</v>
      </c>
      <c r="AK675" t="s">
        <v>63</v>
      </c>
      <c r="AN675" t="s">
        <v>64</v>
      </c>
      <c r="BA675" t="s">
        <v>8253</v>
      </c>
      <c r="BB675" t="s">
        <v>1365</v>
      </c>
      <c r="BC675" t="s">
        <v>8254</v>
      </c>
      <c r="BE675" t="s">
        <v>69</v>
      </c>
      <c r="BH675" t="s">
        <v>8255</v>
      </c>
    </row>
    <row r="676" spans="1:61" x14ac:dyDescent="0.2">
      <c r="A676" t="s">
        <v>2396</v>
      </c>
      <c r="B676" t="str">
        <f>VLOOKUP(Table1[[#This Row],[Full Name]],payroll_active[],1,0)</f>
        <v>Kercena A Dozier</v>
      </c>
      <c r="C676" t="str">
        <f>VLOOKUP(Table1[[#This Row],[Full Name]],Table36[],1,0)</f>
        <v>Kercena A Dozier</v>
      </c>
      <c r="D676" s="1">
        <v>42990.605717592603</v>
      </c>
      <c r="E676" t="s">
        <v>59</v>
      </c>
      <c r="F676" t="s">
        <v>2395</v>
      </c>
      <c r="N676" t="s">
        <v>965</v>
      </c>
      <c r="O676" t="s">
        <v>966</v>
      </c>
      <c r="P676" t="s">
        <v>526</v>
      </c>
      <c r="AJ676" t="s">
        <v>62</v>
      </c>
      <c r="AK676" t="s">
        <v>63</v>
      </c>
      <c r="AN676" t="s">
        <v>408</v>
      </c>
      <c r="AO676" t="s">
        <v>526</v>
      </c>
      <c r="BA676" t="s">
        <v>2397</v>
      </c>
      <c r="BB676" t="s">
        <v>2398</v>
      </c>
      <c r="BC676" t="s">
        <v>426</v>
      </c>
      <c r="BE676" t="s">
        <v>69</v>
      </c>
      <c r="BH676" t="s">
        <v>2399</v>
      </c>
    </row>
    <row r="677" spans="1:61" s="20" customFormat="1" x14ac:dyDescent="0.2">
      <c r="A677" s="20" t="s">
        <v>6714</v>
      </c>
      <c r="B677" s="20" t="e">
        <f>VLOOKUP(Table1[[#This Row],[Full Name]],payroll_active[],1,0)</f>
        <v>#N/A</v>
      </c>
      <c r="C677" s="20" t="str">
        <f>VLOOKUP(Table1[[#This Row],[Full Name]],Table36[],1,0)</f>
        <v>Kerry L Saunders</v>
      </c>
      <c r="D677" s="21">
        <v>42618.940335648149</v>
      </c>
      <c r="E677" s="20" t="s">
        <v>1195</v>
      </c>
      <c r="F677" s="20" t="s">
        <v>6713</v>
      </c>
      <c r="O677" s="20" t="s">
        <v>1043</v>
      </c>
      <c r="AJ677" s="20" t="s">
        <v>62</v>
      </c>
      <c r="AK677" s="20" t="s">
        <v>63</v>
      </c>
      <c r="AN677" s="20" t="s">
        <v>64</v>
      </c>
      <c r="BA677" s="20" t="s">
        <v>6715</v>
      </c>
      <c r="BB677" s="20" t="s">
        <v>6716</v>
      </c>
      <c r="BC677" s="20" t="s">
        <v>434</v>
      </c>
      <c r="BE677" s="20" t="s">
        <v>69</v>
      </c>
      <c r="BH677" s="20" t="s">
        <v>6717</v>
      </c>
    </row>
    <row r="678" spans="1:61" s="20" customFormat="1" x14ac:dyDescent="0.2">
      <c r="A678" t="s">
        <v>2853</v>
      </c>
      <c r="B678" t="str">
        <f>VLOOKUP(Table1[[#This Row],[Full Name]],payroll_active[],1,0)</f>
        <v>Keryn C Lemp</v>
      </c>
      <c r="C678" t="str">
        <f>VLOOKUP(Table1[[#This Row],[Full Name]],Table36[],1,0)</f>
        <v>Keryn C Lemp</v>
      </c>
      <c r="D678" s="1">
        <v>42789.531828703701</v>
      </c>
      <c r="E678" t="s">
        <v>59</v>
      </c>
      <c r="F678" t="s">
        <v>2851</v>
      </c>
      <c r="G678"/>
      <c r="H678"/>
      <c r="I678"/>
      <c r="J678"/>
      <c r="K678"/>
      <c r="L678"/>
      <c r="M678"/>
      <c r="N678" t="s">
        <v>405</v>
      </c>
      <c r="O678" t="s">
        <v>406</v>
      </c>
      <c r="P678" t="s">
        <v>526</v>
      </c>
      <c r="Q678"/>
      <c r="R678"/>
      <c r="S678"/>
      <c r="T678"/>
      <c r="U678"/>
      <c r="V678" t="s">
        <v>2852</v>
      </c>
      <c r="W678"/>
      <c r="X678"/>
      <c r="Y678"/>
      <c r="Z678"/>
      <c r="AA678"/>
      <c r="AB678"/>
      <c r="AC678"/>
      <c r="AD678"/>
      <c r="AE678"/>
      <c r="AF678"/>
      <c r="AG678"/>
      <c r="AH678"/>
      <c r="AI678"/>
      <c r="AJ678" t="s">
        <v>62</v>
      </c>
      <c r="AK678" t="s">
        <v>63</v>
      </c>
      <c r="AL678"/>
      <c r="AM678"/>
      <c r="AN678" t="s">
        <v>408</v>
      </c>
      <c r="AO678" t="s">
        <v>526</v>
      </c>
      <c r="AP678"/>
      <c r="AQ678"/>
      <c r="AR678"/>
      <c r="AS678"/>
      <c r="AT678"/>
      <c r="AU678"/>
      <c r="AV678"/>
      <c r="AW678"/>
      <c r="AX678"/>
      <c r="AY678"/>
      <c r="AZ678"/>
      <c r="BA678" t="s">
        <v>2854</v>
      </c>
      <c r="BB678" t="s">
        <v>2855</v>
      </c>
      <c r="BC678" t="s">
        <v>2856</v>
      </c>
      <c r="BD678"/>
      <c r="BE678" t="s">
        <v>69</v>
      </c>
      <c r="BF678"/>
      <c r="BG678"/>
      <c r="BH678" t="s">
        <v>2857</v>
      </c>
      <c r="BI678"/>
    </row>
    <row r="679" spans="1:61" s="20" customFormat="1" x14ac:dyDescent="0.2">
      <c r="A679" t="s">
        <v>3099</v>
      </c>
      <c r="B679" t="str">
        <f>VLOOKUP(Table1[[#This Row],[Full Name]],payroll_active[],1,0)</f>
        <v>Kevin C Devlin</v>
      </c>
      <c r="C679" t="str">
        <f>VLOOKUP(Table1[[#This Row],[Full Name]],Table36[],1,0)</f>
        <v>Kevin C Devlin</v>
      </c>
      <c r="D679" s="1">
        <v>42789.531724537039</v>
      </c>
      <c r="E679" t="s">
        <v>59</v>
      </c>
      <c r="F679" t="s">
        <v>3098</v>
      </c>
      <c r="G679"/>
      <c r="H679"/>
      <c r="I679"/>
      <c r="J679"/>
      <c r="K679"/>
      <c r="L679"/>
      <c r="M679"/>
      <c r="N679" t="s">
        <v>822</v>
      </c>
      <c r="O679" t="s">
        <v>823</v>
      </c>
      <c r="P679" t="s">
        <v>526</v>
      </c>
      <c r="Q679"/>
      <c r="R679"/>
      <c r="S679"/>
      <c r="T679"/>
      <c r="U679"/>
      <c r="V679"/>
      <c r="W679"/>
      <c r="X679"/>
      <c r="Y679"/>
      <c r="Z679"/>
      <c r="AA679"/>
      <c r="AB679"/>
      <c r="AC679"/>
      <c r="AD679"/>
      <c r="AE679"/>
      <c r="AF679"/>
      <c r="AG679"/>
      <c r="AH679"/>
      <c r="AI679"/>
      <c r="AJ679" t="s">
        <v>62</v>
      </c>
      <c r="AK679" t="s">
        <v>63</v>
      </c>
      <c r="AL679"/>
      <c r="AM679"/>
      <c r="AN679" t="s">
        <v>408</v>
      </c>
      <c r="AO679" t="s">
        <v>526</v>
      </c>
      <c r="AP679"/>
      <c r="AQ679"/>
      <c r="AR679"/>
      <c r="AS679"/>
      <c r="AT679"/>
      <c r="AU679"/>
      <c r="AV679"/>
      <c r="AW679"/>
      <c r="AX679"/>
      <c r="AY679"/>
      <c r="AZ679"/>
      <c r="BA679" t="s">
        <v>3100</v>
      </c>
      <c r="BB679" t="s">
        <v>3101</v>
      </c>
      <c r="BC679" t="s">
        <v>827</v>
      </c>
      <c r="BD679"/>
      <c r="BE679" t="s">
        <v>69</v>
      </c>
      <c r="BF679"/>
      <c r="BG679"/>
      <c r="BH679" t="s">
        <v>3102</v>
      </c>
      <c r="BI679"/>
    </row>
    <row r="680" spans="1:61" s="20" customFormat="1" x14ac:dyDescent="0.2">
      <c r="A680" t="s">
        <v>7873</v>
      </c>
      <c r="B680" t="str">
        <f>VLOOKUP(Table1[[#This Row],[Full Name]],payroll_active[],1,0)</f>
        <v>Kevin F Caseiras</v>
      </c>
      <c r="C680" t="str">
        <f>VLOOKUP(Table1[[#This Row],[Full Name]],Table36[],1,0)</f>
        <v>Kevin F Caseiras</v>
      </c>
      <c r="D680" s="1">
        <v>42618.939097222217</v>
      </c>
      <c r="E680" t="s">
        <v>1195</v>
      </c>
      <c r="F680" t="s">
        <v>7872</v>
      </c>
      <c r="G680"/>
      <c r="H680"/>
      <c r="I680"/>
      <c r="J680"/>
      <c r="K680"/>
      <c r="L680"/>
      <c r="M680"/>
      <c r="N680"/>
      <c r="O680" t="s">
        <v>2157</v>
      </c>
      <c r="P680"/>
      <c r="Q680"/>
      <c r="R680"/>
      <c r="S680"/>
      <c r="T680"/>
      <c r="U680"/>
      <c r="V680"/>
      <c r="W680"/>
      <c r="X680"/>
      <c r="Y680"/>
      <c r="Z680"/>
      <c r="AA680"/>
      <c r="AB680"/>
      <c r="AC680"/>
      <c r="AD680"/>
      <c r="AE680"/>
      <c r="AF680"/>
      <c r="AG680"/>
      <c r="AH680"/>
      <c r="AI680"/>
      <c r="AJ680" t="s">
        <v>62</v>
      </c>
      <c r="AK680" t="s">
        <v>63</v>
      </c>
      <c r="AL680"/>
      <c r="AM680"/>
      <c r="AN680" t="s">
        <v>64</v>
      </c>
      <c r="AO680"/>
      <c r="AP680"/>
      <c r="AQ680"/>
      <c r="AR680"/>
      <c r="AS680"/>
      <c r="AT680"/>
      <c r="AU680"/>
      <c r="AV680"/>
      <c r="AW680"/>
      <c r="AX680"/>
      <c r="AY680"/>
      <c r="AZ680"/>
      <c r="BA680" t="s">
        <v>7874</v>
      </c>
      <c r="BB680" t="s">
        <v>7875</v>
      </c>
      <c r="BC680" t="s">
        <v>7876</v>
      </c>
      <c r="BD680"/>
      <c r="BE680" t="s">
        <v>69</v>
      </c>
      <c r="BF680"/>
      <c r="BG680"/>
      <c r="BH680" t="s">
        <v>7877</v>
      </c>
      <c r="BI680"/>
    </row>
    <row r="681" spans="1:61" s="20" customFormat="1" x14ac:dyDescent="0.2">
      <c r="A681" t="s">
        <v>4289</v>
      </c>
      <c r="B681" t="str">
        <f>VLOOKUP(Table1[[#This Row],[Full Name]],payroll_active[],1,0)</f>
        <v>Kevin J Muldowney</v>
      </c>
      <c r="C681" t="str">
        <f>VLOOKUP(Table1[[#This Row],[Full Name]],Table36[],1,0)</f>
        <v>Kevin J Muldowney</v>
      </c>
      <c r="D681" s="1">
        <v>42618.942881944437</v>
      </c>
      <c r="E681" t="s">
        <v>1195</v>
      </c>
      <c r="F681" t="s">
        <v>4288</v>
      </c>
      <c r="G681"/>
      <c r="H681"/>
      <c r="I681"/>
      <c r="J681"/>
      <c r="K681"/>
      <c r="L681"/>
      <c r="M681"/>
      <c r="N681" t="s">
        <v>2093</v>
      </c>
      <c r="O681" t="s">
        <v>2094</v>
      </c>
      <c r="P681" t="s">
        <v>526</v>
      </c>
      <c r="Q681"/>
      <c r="R681"/>
      <c r="S681"/>
      <c r="T681"/>
      <c r="U681"/>
      <c r="V681"/>
      <c r="W681"/>
      <c r="X681"/>
      <c r="Y681"/>
      <c r="Z681"/>
      <c r="AA681"/>
      <c r="AB681"/>
      <c r="AC681"/>
      <c r="AD681"/>
      <c r="AE681"/>
      <c r="AF681"/>
      <c r="AG681"/>
      <c r="AH681"/>
      <c r="AI681"/>
      <c r="AJ681" t="s">
        <v>62</v>
      </c>
      <c r="AK681" t="s">
        <v>63</v>
      </c>
      <c r="AL681"/>
      <c r="AM681"/>
      <c r="AN681" t="s">
        <v>408</v>
      </c>
      <c r="AO681" t="s">
        <v>526</v>
      </c>
      <c r="AP681"/>
      <c r="AQ681"/>
      <c r="AR681"/>
      <c r="AS681"/>
      <c r="AT681"/>
      <c r="AU681"/>
      <c r="AV681"/>
      <c r="AW681"/>
      <c r="AX681"/>
      <c r="AY681"/>
      <c r="AZ681"/>
      <c r="BA681" t="s">
        <v>4290</v>
      </c>
      <c r="BB681" t="s">
        <v>4291</v>
      </c>
      <c r="BC681" t="s">
        <v>878</v>
      </c>
      <c r="BD681"/>
      <c r="BE681" t="s">
        <v>69</v>
      </c>
      <c r="BF681"/>
      <c r="BG681"/>
      <c r="BH681" t="s">
        <v>4292</v>
      </c>
      <c r="BI681"/>
    </row>
    <row r="682" spans="1:61" s="20" customFormat="1" x14ac:dyDescent="0.2">
      <c r="A682" t="s">
        <v>5345</v>
      </c>
      <c r="B682" t="str">
        <f>VLOOKUP(Table1[[#This Row],[Full Name]],payroll_active[],1,0)</f>
        <v>Kevin J Ressler</v>
      </c>
      <c r="C682" t="str">
        <f>VLOOKUP(Table1[[#This Row],[Full Name]],Table36[],1,0)</f>
        <v>Kevin J Ressler</v>
      </c>
      <c r="D682" s="1">
        <v>42618.941747685189</v>
      </c>
      <c r="E682" t="s">
        <v>1195</v>
      </c>
      <c r="F682" t="s">
        <v>5343</v>
      </c>
      <c r="G682"/>
      <c r="H682"/>
      <c r="I682"/>
      <c r="J682"/>
      <c r="K682"/>
      <c r="L682"/>
      <c r="M682"/>
      <c r="N682"/>
      <c r="O682" t="s">
        <v>131</v>
      </c>
      <c r="P682"/>
      <c r="Q682"/>
      <c r="R682"/>
      <c r="S682"/>
      <c r="T682"/>
      <c r="U682"/>
      <c r="V682" t="s">
        <v>5344</v>
      </c>
      <c r="W682"/>
      <c r="X682"/>
      <c r="Y682"/>
      <c r="Z682"/>
      <c r="AA682"/>
      <c r="AB682"/>
      <c r="AC682"/>
      <c r="AD682"/>
      <c r="AE682"/>
      <c r="AF682"/>
      <c r="AG682"/>
      <c r="AH682"/>
      <c r="AI682"/>
      <c r="AJ682" t="s">
        <v>62</v>
      </c>
      <c r="AK682" t="s">
        <v>63</v>
      </c>
      <c r="AL682"/>
      <c r="AM682"/>
      <c r="AN682" t="s">
        <v>64</v>
      </c>
      <c r="AO682"/>
      <c r="AP682"/>
      <c r="AQ682"/>
      <c r="AR682"/>
      <c r="AS682"/>
      <c r="AT682"/>
      <c r="AU682"/>
      <c r="AV682"/>
      <c r="AW682"/>
      <c r="AX682"/>
      <c r="AY682"/>
      <c r="AZ682"/>
      <c r="BA682" t="s">
        <v>5346</v>
      </c>
      <c r="BB682" t="s">
        <v>5347</v>
      </c>
      <c r="BC682" t="s">
        <v>745</v>
      </c>
      <c r="BD682"/>
      <c r="BE682" t="s">
        <v>69</v>
      </c>
      <c r="BF682"/>
      <c r="BG682"/>
      <c r="BH682" t="s">
        <v>5348</v>
      </c>
      <c r="BI682"/>
    </row>
    <row r="683" spans="1:61" s="20" customFormat="1" x14ac:dyDescent="0.2">
      <c r="A683" t="s">
        <v>7879</v>
      </c>
      <c r="B683" t="str">
        <f>VLOOKUP(Table1[[#This Row],[Full Name]],payroll_active[],1,0)</f>
        <v>Kevin L Crumb</v>
      </c>
      <c r="C683" t="str">
        <f>VLOOKUP(Table1[[#This Row],[Full Name]],Table36[],1,0)</f>
        <v>Kevin L Crumb</v>
      </c>
      <c r="D683" s="1">
        <v>42618.939097222217</v>
      </c>
      <c r="E683" t="s">
        <v>1195</v>
      </c>
      <c r="F683" t="s">
        <v>7878</v>
      </c>
      <c r="G683"/>
      <c r="H683"/>
      <c r="I683"/>
      <c r="J683"/>
      <c r="K683"/>
      <c r="L683"/>
      <c r="M683"/>
      <c r="N683" t="s">
        <v>2622</v>
      </c>
      <c r="O683" t="s">
        <v>2623</v>
      </c>
      <c r="P683" t="s">
        <v>407</v>
      </c>
      <c r="Q683"/>
      <c r="R683"/>
      <c r="S683"/>
      <c r="T683"/>
      <c r="U683"/>
      <c r="V683"/>
      <c r="W683"/>
      <c r="X683"/>
      <c r="Y683"/>
      <c r="Z683"/>
      <c r="AA683"/>
      <c r="AB683"/>
      <c r="AC683"/>
      <c r="AD683"/>
      <c r="AE683"/>
      <c r="AF683"/>
      <c r="AG683"/>
      <c r="AH683"/>
      <c r="AI683"/>
      <c r="AJ683" t="s">
        <v>62</v>
      </c>
      <c r="AK683" t="s">
        <v>63</v>
      </c>
      <c r="AL683"/>
      <c r="AM683"/>
      <c r="AN683" t="s">
        <v>408</v>
      </c>
      <c r="AO683" t="s">
        <v>407</v>
      </c>
      <c r="AP683"/>
      <c r="AQ683"/>
      <c r="AR683"/>
      <c r="AS683"/>
      <c r="AT683"/>
      <c r="AU683"/>
      <c r="AV683"/>
      <c r="AW683"/>
      <c r="AX683"/>
      <c r="AY683"/>
      <c r="AZ683"/>
      <c r="BA683" t="s">
        <v>7880</v>
      </c>
      <c r="BB683" t="s">
        <v>7881</v>
      </c>
      <c r="BC683" t="s">
        <v>426</v>
      </c>
      <c r="BD683"/>
      <c r="BE683" t="s">
        <v>69</v>
      </c>
      <c r="BF683"/>
      <c r="BG683"/>
      <c r="BH683" t="s">
        <v>7882</v>
      </c>
      <c r="BI683"/>
    </row>
    <row r="684" spans="1:61" s="20" customFormat="1" x14ac:dyDescent="0.2">
      <c r="A684" t="s">
        <v>8242</v>
      </c>
      <c r="B684" t="str">
        <f>VLOOKUP(Table1[[#This Row],[Full Name]],payroll_active[],1,0)</f>
        <v>Kevin M Colwill</v>
      </c>
      <c r="C684" t="str">
        <f>VLOOKUP(Table1[[#This Row],[Full Name]],Table36[],1,0)</f>
        <v>Kevin M Colwill</v>
      </c>
      <c r="D684" s="1">
        <v>42618.938958333332</v>
      </c>
      <c r="E684" t="s">
        <v>1195</v>
      </c>
      <c r="F684" t="s">
        <v>8241</v>
      </c>
      <c r="G684"/>
      <c r="H684"/>
      <c r="I684"/>
      <c r="J684"/>
      <c r="K684"/>
      <c r="L684"/>
      <c r="M684"/>
      <c r="N684"/>
      <c r="O684" t="s">
        <v>84</v>
      </c>
      <c r="P684"/>
      <c r="Q684"/>
      <c r="R684"/>
      <c r="S684"/>
      <c r="T684"/>
      <c r="U684"/>
      <c r="V684"/>
      <c r="W684"/>
      <c r="X684"/>
      <c r="Y684"/>
      <c r="Z684"/>
      <c r="AA684"/>
      <c r="AB684"/>
      <c r="AC684"/>
      <c r="AD684"/>
      <c r="AE684"/>
      <c r="AF684"/>
      <c r="AG684"/>
      <c r="AH684"/>
      <c r="AI684"/>
      <c r="AJ684" t="s">
        <v>62</v>
      </c>
      <c r="AK684" t="s">
        <v>63</v>
      </c>
      <c r="AL684"/>
      <c r="AM684"/>
      <c r="AN684" t="s">
        <v>64</v>
      </c>
      <c r="AO684"/>
      <c r="AP684"/>
      <c r="AQ684"/>
      <c r="AR684"/>
      <c r="AS684"/>
      <c r="AT684"/>
      <c r="AU684"/>
      <c r="AV684"/>
      <c r="AW684"/>
      <c r="AX684"/>
      <c r="AY684"/>
      <c r="AZ684"/>
      <c r="BA684" t="s">
        <v>7930</v>
      </c>
      <c r="BB684" t="s">
        <v>8243</v>
      </c>
      <c r="BC684" t="s">
        <v>8244</v>
      </c>
      <c r="BD684"/>
      <c r="BE684" t="s">
        <v>69</v>
      </c>
      <c r="BF684"/>
      <c r="BG684"/>
      <c r="BH684" t="s">
        <v>8245</v>
      </c>
      <c r="BI684"/>
    </row>
    <row r="685" spans="1:61" s="20" customFormat="1" x14ac:dyDescent="0.2">
      <c r="A685" t="s">
        <v>7929</v>
      </c>
      <c r="B685" t="str">
        <f>VLOOKUP(Table1[[#This Row],[Full Name]],payroll_active[],1,0)</f>
        <v>Kevin M Knapp</v>
      </c>
      <c r="C685" t="str">
        <f>VLOOKUP(Table1[[#This Row],[Full Name]],Table36[],1,0)</f>
        <v>Kevin M Knapp</v>
      </c>
      <c r="D685" s="1">
        <v>42618.939085648148</v>
      </c>
      <c r="E685" t="s">
        <v>1195</v>
      </c>
      <c r="F685" t="s">
        <v>7928</v>
      </c>
      <c r="G685"/>
      <c r="H685"/>
      <c r="I685"/>
      <c r="J685"/>
      <c r="K685"/>
      <c r="L685"/>
      <c r="M685"/>
      <c r="N685" t="s">
        <v>602</v>
      </c>
      <c r="O685" t="s">
        <v>603</v>
      </c>
      <c r="P685" t="s">
        <v>526</v>
      </c>
      <c r="Q685"/>
      <c r="R685"/>
      <c r="S685"/>
      <c r="T685"/>
      <c r="U685"/>
      <c r="V685"/>
      <c r="W685"/>
      <c r="X685"/>
      <c r="Y685"/>
      <c r="Z685"/>
      <c r="AA685"/>
      <c r="AB685"/>
      <c r="AC685"/>
      <c r="AD685"/>
      <c r="AE685"/>
      <c r="AF685"/>
      <c r="AG685"/>
      <c r="AH685"/>
      <c r="AI685"/>
      <c r="AJ685" t="s">
        <v>62</v>
      </c>
      <c r="AK685" t="s">
        <v>63</v>
      </c>
      <c r="AL685"/>
      <c r="AM685"/>
      <c r="AN685" t="s">
        <v>408</v>
      </c>
      <c r="AO685" t="s">
        <v>526</v>
      </c>
      <c r="AP685"/>
      <c r="AQ685"/>
      <c r="AR685"/>
      <c r="AS685"/>
      <c r="AT685"/>
      <c r="AU685"/>
      <c r="AV685"/>
      <c r="AW685"/>
      <c r="AX685"/>
      <c r="AY685"/>
      <c r="AZ685"/>
      <c r="BA685" t="s">
        <v>7930</v>
      </c>
      <c r="BB685" t="s">
        <v>7931</v>
      </c>
      <c r="BC685" t="s">
        <v>5533</v>
      </c>
      <c r="BD685"/>
      <c r="BE685" t="s">
        <v>69</v>
      </c>
      <c r="BF685"/>
      <c r="BG685"/>
      <c r="BH685" t="s">
        <v>7932</v>
      </c>
      <c r="BI685"/>
    </row>
    <row r="686" spans="1:61" s="20" customFormat="1" x14ac:dyDescent="0.2">
      <c r="A686" t="s">
        <v>5610</v>
      </c>
      <c r="B686" t="str">
        <f>VLOOKUP(Table1[[#This Row],[Full Name]],payroll_active[],1,0)</f>
        <v>Kevin T Gannon</v>
      </c>
      <c r="C686" t="str">
        <f>VLOOKUP(Table1[[#This Row],[Full Name]],Table36[],1,0)</f>
        <v>Kevin T Gannon</v>
      </c>
      <c r="D686" s="1">
        <v>42618.941423611112</v>
      </c>
      <c r="E686" t="s">
        <v>1195</v>
      </c>
      <c r="F686" t="s">
        <v>5609</v>
      </c>
      <c r="G686"/>
      <c r="H686"/>
      <c r="I686"/>
      <c r="J686"/>
      <c r="K686"/>
      <c r="L686"/>
      <c r="M686"/>
      <c r="N686"/>
      <c r="O686" t="s">
        <v>131</v>
      </c>
      <c r="P686"/>
      <c r="Q686"/>
      <c r="R686"/>
      <c r="S686"/>
      <c r="T686"/>
      <c r="U686"/>
      <c r="V686"/>
      <c r="W686"/>
      <c r="X686"/>
      <c r="Y686"/>
      <c r="Z686"/>
      <c r="AA686"/>
      <c r="AB686"/>
      <c r="AC686"/>
      <c r="AD686"/>
      <c r="AE686"/>
      <c r="AF686"/>
      <c r="AG686"/>
      <c r="AH686"/>
      <c r="AI686"/>
      <c r="AJ686" t="s">
        <v>62</v>
      </c>
      <c r="AK686" t="s">
        <v>63</v>
      </c>
      <c r="AL686"/>
      <c r="AM686"/>
      <c r="AN686" t="s">
        <v>64</v>
      </c>
      <c r="AO686"/>
      <c r="AP686"/>
      <c r="AQ686"/>
      <c r="AR686"/>
      <c r="AS686"/>
      <c r="AT686"/>
      <c r="AU686"/>
      <c r="AV686"/>
      <c r="AW686"/>
      <c r="AX686"/>
      <c r="AY686"/>
      <c r="AZ686"/>
      <c r="BA686" t="s">
        <v>5611</v>
      </c>
      <c r="BB686" t="s">
        <v>1555</v>
      </c>
      <c r="BC686" t="s">
        <v>5612</v>
      </c>
      <c r="BD686"/>
      <c r="BE686" t="s">
        <v>69</v>
      </c>
      <c r="BF686"/>
      <c r="BG686"/>
      <c r="BH686" t="s">
        <v>5613</v>
      </c>
      <c r="BI686"/>
    </row>
    <row r="687" spans="1:61" s="20" customFormat="1" x14ac:dyDescent="0.2">
      <c r="A687" t="s">
        <v>5732</v>
      </c>
      <c r="B687" t="str">
        <f>VLOOKUP(Table1[[#This Row],[Full Name]],payroll_active[],1,0)</f>
        <v>Kevin T Kather</v>
      </c>
      <c r="C687" t="str">
        <f>VLOOKUP(Table1[[#This Row],[Full Name]],Table36[],1,0)</f>
        <v>Kevin T Kather</v>
      </c>
      <c r="D687" s="1">
        <v>42618.941319444442</v>
      </c>
      <c r="E687" t="s">
        <v>1195</v>
      </c>
      <c r="F687" t="s">
        <v>5731</v>
      </c>
      <c r="G687"/>
      <c r="H687"/>
      <c r="I687"/>
      <c r="J687"/>
      <c r="K687"/>
      <c r="L687"/>
      <c r="M687"/>
      <c r="N687"/>
      <c r="O687" t="s">
        <v>1444</v>
      </c>
      <c r="P687"/>
      <c r="Q687"/>
      <c r="R687"/>
      <c r="S687"/>
      <c r="T687"/>
      <c r="U687"/>
      <c r="V687"/>
      <c r="W687"/>
      <c r="X687"/>
      <c r="Y687"/>
      <c r="Z687"/>
      <c r="AA687"/>
      <c r="AB687"/>
      <c r="AC687"/>
      <c r="AD687"/>
      <c r="AE687"/>
      <c r="AF687"/>
      <c r="AG687"/>
      <c r="AH687"/>
      <c r="AI687"/>
      <c r="AJ687" t="s">
        <v>62</v>
      </c>
      <c r="AK687" t="s">
        <v>63</v>
      </c>
      <c r="AL687"/>
      <c r="AM687"/>
      <c r="AN687" t="s">
        <v>64</v>
      </c>
      <c r="AO687"/>
      <c r="AP687"/>
      <c r="AQ687"/>
      <c r="AR687"/>
      <c r="AS687"/>
      <c r="AT687"/>
      <c r="AU687"/>
      <c r="AV687"/>
      <c r="AW687"/>
      <c r="AX687"/>
      <c r="AY687"/>
      <c r="AZ687"/>
      <c r="BA687" t="s">
        <v>5611</v>
      </c>
      <c r="BB687" t="s">
        <v>5733</v>
      </c>
      <c r="BC687" t="s">
        <v>5734</v>
      </c>
      <c r="BD687"/>
      <c r="BE687" t="s">
        <v>69</v>
      </c>
      <c r="BF687"/>
      <c r="BG687"/>
      <c r="BH687" t="s">
        <v>5735</v>
      </c>
      <c r="BI687"/>
    </row>
    <row r="688" spans="1:61" s="20" customFormat="1" x14ac:dyDescent="0.2">
      <c r="A688" t="s">
        <v>6463</v>
      </c>
      <c r="B688" t="str">
        <f>VLOOKUP(Table1[[#This Row],[Full Name]],payroll_active[],1,0)</f>
        <v>Kevin W Clemency</v>
      </c>
      <c r="C688" t="str">
        <f>VLOOKUP(Table1[[#This Row],[Full Name]],Table36[],1,0)</f>
        <v>Kevin W Clemency</v>
      </c>
      <c r="D688" s="1">
        <v>42618.940578703703</v>
      </c>
      <c r="E688" t="s">
        <v>1195</v>
      </c>
      <c r="F688" t="s">
        <v>6461</v>
      </c>
      <c r="G688"/>
      <c r="H688"/>
      <c r="I688"/>
      <c r="J688"/>
      <c r="K688"/>
      <c r="L688"/>
      <c r="M688" t="s">
        <v>6462</v>
      </c>
      <c r="N688" t="s">
        <v>830</v>
      </c>
      <c r="O688" t="s">
        <v>831</v>
      </c>
      <c r="P688" t="s">
        <v>526</v>
      </c>
      <c r="Q688"/>
      <c r="R688"/>
      <c r="S688"/>
      <c r="T688"/>
      <c r="U688"/>
      <c r="V688"/>
      <c r="W688"/>
      <c r="X688"/>
      <c r="Y688"/>
      <c r="Z688"/>
      <c r="AA688"/>
      <c r="AB688"/>
      <c r="AC688"/>
      <c r="AD688"/>
      <c r="AE688"/>
      <c r="AF688"/>
      <c r="AG688"/>
      <c r="AH688"/>
      <c r="AI688"/>
      <c r="AJ688" t="s">
        <v>62</v>
      </c>
      <c r="AK688" t="s">
        <v>63</v>
      </c>
      <c r="AL688"/>
      <c r="AM688"/>
      <c r="AN688" t="s">
        <v>408</v>
      </c>
      <c r="AO688"/>
      <c r="AP688"/>
      <c r="AQ688"/>
      <c r="AR688"/>
      <c r="AS688"/>
      <c r="AT688"/>
      <c r="AU688"/>
      <c r="AV688"/>
      <c r="AW688"/>
      <c r="AX688"/>
      <c r="AY688"/>
      <c r="AZ688"/>
      <c r="BA688" t="s">
        <v>3795</v>
      </c>
      <c r="BB688" t="s">
        <v>6464</v>
      </c>
      <c r="BC688" t="s">
        <v>426</v>
      </c>
      <c r="BD688"/>
      <c r="BE688" t="s">
        <v>69</v>
      </c>
      <c r="BF688"/>
      <c r="BG688"/>
      <c r="BH688" t="s">
        <v>6465</v>
      </c>
      <c r="BI688"/>
    </row>
    <row r="689" spans="1:61" s="20" customFormat="1" x14ac:dyDescent="0.2">
      <c r="A689" t="s">
        <v>4889</v>
      </c>
      <c r="B689" t="str">
        <f>VLOOKUP(Table1[[#This Row],[Full Name]],payroll_active[],1,0)</f>
        <v>Kim L Marselle</v>
      </c>
      <c r="C689" t="str">
        <f>VLOOKUP(Table1[[#This Row],[Full Name]],Table36[],1,0)</f>
        <v>Kim L Marselle</v>
      </c>
      <c r="D689" s="1">
        <v>42618.942233796297</v>
      </c>
      <c r="E689" t="s">
        <v>1195</v>
      </c>
      <c r="F689" t="s">
        <v>4888</v>
      </c>
      <c r="G689"/>
      <c r="H689"/>
      <c r="I689"/>
      <c r="J689"/>
      <c r="K689"/>
      <c r="L689"/>
      <c r="M689"/>
      <c r="N689" t="s">
        <v>996</v>
      </c>
      <c r="O689" t="s">
        <v>997</v>
      </c>
      <c r="P689" t="s">
        <v>526</v>
      </c>
      <c r="Q689"/>
      <c r="R689"/>
      <c r="S689"/>
      <c r="T689"/>
      <c r="U689"/>
      <c r="V689"/>
      <c r="W689"/>
      <c r="X689"/>
      <c r="Y689"/>
      <c r="Z689"/>
      <c r="AA689"/>
      <c r="AB689"/>
      <c r="AC689"/>
      <c r="AD689"/>
      <c r="AE689"/>
      <c r="AF689"/>
      <c r="AG689"/>
      <c r="AH689"/>
      <c r="AI689"/>
      <c r="AJ689" t="s">
        <v>62</v>
      </c>
      <c r="AK689" t="s">
        <v>63</v>
      </c>
      <c r="AL689"/>
      <c r="AM689"/>
      <c r="AN689" t="s">
        <v>408</v>
      </c>
      <c r="AO689" t="s">
        <v>526</v>
      </c>
      <c r="AP689"/>
      <c r="AQ689"/>
      <c r="AR689"/>
      <c r="AS689"/>
      <c r="AT689"/>
      <c r="AU689"/>
      <c r="AV689"/>
      <c r="AW689"/>
      <c r="AX689"/>
      <c r="AY689"/>
      <c r="AZ689"/>
      <c r="BA689" t="s">
        <v>4890</v>
      </c>
      <c r="BB689" t="s">
        <v>4891</v>
      </c>
      <c r="BC689" t="s">
        <v>434</v>
      </c>
      <c r="BD689"/>
      <c r="BE689" t="s">
        <v>69</v>
      </c>
      <c r="BF689"/>
      <c r="BG689"/>
      <c r="BH689" t="s">
        <v>4892</v>
      </c>
      <c r="BI689"/>
    </row>
    <row r="690" spans="1:61" x14ac:dyDescent="0.2">
      <c r="A690" t="s">
        <v>3697</v>
      </c>
      <c r="B690" t="str">
        <f>VLOOKUP(Table1[[#This Row],[Full Name]],payroll_active[],1,0)</f>
        <v>Kimberley R King</v>
      </c>
      <c r="C690" t="str">
        <f>VLOOKUP(Table1[[#This Row],[Full Name]],Table36[],1,0)</f>
        <v>Kimberley R King</v>
      </c>
      <c r="D690" s="1">
        <v>42789.530925925923</v>
      </c>
      <c r="E690" t="s">
        <v>59</v>
      </c>
      <c r="F690" t="s">
        <v>3696</v>
      </c>
      <c r="O690" t="s">
        <v>346</v>
      </c>
      <c r="AJ690" t="s">
        <v>62</v>
      </c>
      <c r="AK690" t="s">
        <v>63</v>
      </c>
      <c r="AN690" t="s">
        <v>64</v>
      </c>
      <c r="BA690" t="s">
        <v>3698</v>
      </c>
      <c r="BB690" t="s">
        <v>3699</v>
      </c>
      <c r="BC690" t="s">
        <v>135</v>
      </c>
      <c r="BE690" t="s">
        <v>69</v>
      </c>
      <c r="BH690" t="s">
        <v>3700</v>
      </c>
    </row>
    <row r="691" spans="1:61" x14ac:dyDescent="0.2">
      <c r="A691" t="s">
        <v>6349</v>
      </c>
      <c r="B691" t="str">
        <f>VLOOKUP(Table1[[#This Row],[Full Name]],payroll_active[],1,0)</f>
        <v>Kimberly A Burke</v>
      </c>
      <c r="C691" t="str">
        <f>VLOOKUP(Table1[[#This Row],[Full Name]],Table36[],1,0)</f>
        <v>Kimberly A Burke</v>
      </c>
      <c r="D691" s="1">
        <v>42618.940798611111</v>
      </c>
      <c r="E691" t="s">
        <v>1195</v>
      </c>
      <c r="F691" t="s">
        <v>6348</v>
      </c>
      <c r="O691" t="s">
        <v>3787</v>
      </c>
      <c r="P691" t="s">
        <v>407</v>
      </c>
      <c r="AJ691" t="s">
        <v>62</v>
      </c>
      <c r="AK691" t="s">
        <v>63</v>
      </c>
      <c r="AN691" t="s">
        <v>64</v>
      </c>
      <c r="BA691" t="s">
        <v>5722</v>
      </c>
      <c r="BB691" t="s">
        <v>261</v>
      </c>
      <c r="BC691" t="s">
        <v>6350</v>
      </c>
      <c r="BE691" t="s">
        <v>69</v>
      </c>
      <c r="BH691" t="s">
        <v>6351</v>
      </c>
    </row>
    <row r="692" spans="1:61" x14ac:dyDescent="0.2">
      <c r="A692" t="s">
        <v>5721</v>
      </c>
      <c r="B692" t="str">
        <f>VLOOKUP(Table1[[#This Row],[Full Name]],payroll_active[],1,0)</f>
        <v>Kimberly A Lapp</v>
      </c>
      <c r="C692" t="str">
        <f>VLOOKUP(Table1[[#This Row],[Full Name]],Table36[],1,0)</f>
        <v>Kimberly A Lapp</v>
      </c>
      <c r="D692" s="1">
        <v>42618.941331018519</v>
      </c>
      <c r="E692" t="s">
        <v>1195</v>
      </c>
      <c r="F692" t="s">
        <v>5720</v>
      </c>
      <c r="O692" t="s">
        <v>1444</v>
      </c>
      <c r="AJ692" t="s">
        <v>62</v>
      </c>
      <c r="AK692" t="s">
        <v>63</v>
      </c>
      <c r="AN692" t="s">
        <v>64</v>
      </c>
      <c r="BA692" t="s">
        <v>5722</v>
      </c>
      <c r="BB692" t="s">
        <v>5723</v>
      </c>
      <c r="BC692" t="s">
        <v>2471</v>
      </c>
      <c r="BE692" t="s">
        <v>69</v>
      </c>
      <c r="BH692" t="s">
        <v>5724</v>
      </c>
    </row>
    <row r="693" spans="1:61" x14ac:dyDescent="0.2">
      <c r="A693" t="s">
        <v>6372</v>
      </c>
      <c r="B693" t="str">
        <f>VLOOKUP(Table1[[#This Row],[Full Name]],payroll_active[],1,0)</f>
        <v>Kimberly L Rossman</v>
      </c>
      <c r="C693" t="str">
        <f>VLOOKUP(Table1[[#This Row],[Full Name]],Table36[],1,0)</f>
        <v>Kimberly L Rossman</v>
      </c>
      <c r="D693" s="1">
        <v>42618.940740740742</v>
      </c>
      <c r="E693" t="s">
        <v>1195</v>
      </c>
      <c r="F693" t="s">
        <v>6371</v>
      </c>
      <c r="O693" t="s">
        <v>1479</v>
      </c>
      <c r="AJ693" t="s">
        <v>62</v>
      </c>
      <c r="AK693" t="s">
        <v>63</v>
      </c>
      <c r="AN693" t="s">
        <v>64</v>
      </c>
      <c r="BA693" t="s">
        <v>6373</v>
      </c>
      <c r="BB693" t="s">
        <v>6374</v>
      </c>
      <c r="BC693" t="s">
        <v>3574</v>
      </c>
      <c r="BE693" t="s">
        <v>69</v>
      </c>
      <c r="BH693" t="s">
        <v>6375</v>
      </c>
    </row>
    <row r="694" spans="1:61" x14ac:dyDescent="0.2">
      <c r="A694" t="s">
        <v>6004</v>
      </c>
      <c r="B694" t="str">
        <f>VLOOKUP(Table1[[#This Row],[Full Name]],payroll_active[],1,0)</f>
        <v>Kimberly S King</v>
      </c>
      <c r="C694" t="str">
        <f>VLOOKUP(Table1[[#This Row],[Full Name]],Table36[],1,0)</f>
        <v>Kimberly S King</v>
      </c>
      <c r="D694" s="1">
        <v>42618.941111111111</v>
      </c>
      <c r="E694" t="s">
        <v>1195</v>
      </c>
      <c r="F694" t="s">
        <v>6003</v>
      </c>
      <c r="O694" t="s">
        <v>2157</v>
      </c>
      <c r="AJ694" t="s">
        <v>62</v>
      </c>
      <c r="AK694" t="s">
        <v>63</v>
      </c>
      <c r="AN694" t="s">
        <v>64</v>
      </c>
      <c r="BA694" t="s">
        <v>6005</v>
      </c>
      <c r="BB694" t="s">
        <v>3699</v>
      </c>
      <c r="BC694" t="s">
        <v>6006</v>
      </c>
      <c r="BE694" t="s">
        <v>69</v>
      </c>
      <c r="BH694" t="s">
        <v>6007</v>
      </c>
    </row>
    <row r="695" spans="1:61" x14ac:dyDescent="0.2">
      <c r="A695" t="s">
        <v>5989</v>
      </c>
      <c r="B695" t="str">
        <f>VLOOKUP(Table1[[#This Row],[Full Name]],payroll_active[],1,0)</f>
        <v>Kimberly Sierzega</v>
      </c>
      <c r="C695" t="str">
        <f>VLOOKUP(Table1[[#This Row],[Full Name]],Table36[],1,0)</f>
        <v>Kimberly Sierzega</v>
      </c>
      <c r="D695" s="1">
        <v>42618.941122685188</v>
      </c>
      <c r="E695" t="s">
        <v>1195</v>
      </c>
      <c r="F695" t="s">
        <v>5988</v>
      </c>
      <c r="O695" t="s">
        <v>96</v>
      </c>
      <c r="AJ695" t="s">
        <v>62</v>
      </c>
      <c r="AK695" t="s">
        <v>63</v>
      </c>
      <c r="AN695" t="s">
        <v>64</v>
      </c>
      <c r="BA695" t="s">
        <v>5990</v>
      </c>
      <c r="BB695" t="s">
        <v>5991</v>
      </c>
      <c r="BC695" t="s">
        <v>5992</v>
      </c>
      <c r="BE695" t="s">
        <v>69</v>
      </c>
      <c r="BH695" t="s">
        <v>5993</v>
      </c>
    </row>
    <row r="696" spans="1:61" x14ac:dyDescent="0.2">
      <c r="A696" t="s">
        <v>4528</v>
      </c>
      <c r="B696" t="str">
        <f>VLOOKUP(Table1[[#This Row],[Full Name]],payroll_active[],1,0)</f>
        <v>Kirk W Ives</v>
      </c>
      <c r="C696" t="str">
        <f>VLOOKUP(Table1[[#This Row],[Full Name]],Table36[],1,0)</f>
        <v>Kirk W Ives</v>
      </c>
      <c r="D696" s="1">
        <v>42618.942604166667</v>
      </c>
      <c r="E696" t="s">
        <v>1195</v>
      </c>
      <c r="F696" t="s">
        <v>4526</v>
      </c>
      <c r="N696" t="s">
        <v>2358</v>
      </c>
      <c r="O696" t="s">
        <v>353</v>
      </c>
      <c r="P696" t="s">
        <v>407</v>
      </c>
      <c r="V696" t="s">
        <v>4527</v>
      </c>
      <c r="AJ696" t="s">
        <v>62</v>
      </c>
      <c r="AK696" t="s">
        <v>63</v>
      </c>
      <c r="AN696" t="s">
        <v>64</v>
      </c>
      <c r="AO696" t="s">
        <v>407</v>
      </c>
      <c r="BA696" t="s">
        <v>4529</v>
      </c>
      <c r="BB696" t="s">
        <v>4530</v>
      </c>
      <c r="BC696" t="s">
        <v>426</v>
      </c>
      <c r="BE696" t="s">
        <v>69</v>
      </c>
      <c r="BH696" t="s">
        <v>4531</v>
      </c>
    </row>
    <row r="697" spans="1:61" x14ac:dyDescent="0.2">
      <c r="A697" t="s">
        <v>2595</v>
      </c>
      <c r="B697" t="str">
        <f>VLOOKUP(Table1[[#This Row],[Full Name]],payroll_active[],1,0)</f>
        <v>Kirsten L Dolan</v>
      </c>
      <c r="C697" t="str">
        <f>VLOOKUP(Table1[[#This Row],[Full Name]],Table36[],1,0)</f>
        <v>Kirsten L Dolan</v>
      </c>
      <c r="D697" s="1">
        <v>42895.599398148152</v>
      </c>
      <c r="E697" t="s">
        <v>59</v>
      </c>
      <c r="F697" t="s">
        <v>2594</v>
      </c>
      <c r="N697" t="s">
        <v>546</v>
      </c>
      <c r="O697" t="s">
        <v>547</v>
      </c>
      <c r="P697" t="s">
        <v>526</v>
      </c>
      <c r="AJ697" t="s">
        <v>62</v>
      </c>
      <c r="AK697" t="s">
        <v>63</v>
      </c>
      <c r="AN697" t="s">
        <v>408</v>
      </c>
      <c r="AO697" t="s">
        <v>526</v>
      </c>
      <c r="BA697" t="s">
        <v>2596</v>
      </c>
      <c r="BB697" t="s">
        <v>2597</v>
      </c>
      <c r="BC697" t="s">
        <v>957</v>
      </c>
      <c r="BE697" t="s">
        <v>69</v>
      </c>
      <c r="BH697" t="s">
        <v>2598</v>
      </c>
    </row>
    <row r="698" spans="1:61" x14ac:dyDescent="0.2">
      <c r="A698" t="s">
        <v>5509</v>
      </c>
      <c r="B698" t="str">
        <f>VLOOKUP(Table1[[#This Row],[Full Name]],payroll_active[],1,0)</f>
        <v>Kristen M Thompson</v>
      </c>
      <c r="C698" t="str">
        <f>VLOOKUP(Table1[[#This Row],[Full Name]],Table36[],1,0)</f>
        <v>Kristen M Thompson</v>
      </c>
      <c r="D698" s="1">
        <v>42618.941574074073</v>
      </c>
      <c r="E698" t="s">
        <v>1195</v>
      </c>
      <c r="F698" t="s">
        <v>5508</v>
      </c>
      <c r="N698" t="s">
        <v>1840</v>
      </c>
      <c r="O698" t="s">
        <v>1841</v>
      </c>
      <c r="P698" t="s">
        <v>407</v>
      </c>
      <c r="AJ698" t="s">
        <v>62</v>
      </c>
      <c r="AK698" t="s">
        <v>63</v>
      </c>
      <c r="AN698" t="s">
        <v>408</v>
      </c>
      <c r="BA698" t="s">
        <v>5510</v>
      </c>
      <c r="BB698" t="s">
        <v>5511</v>
      </c>
      <c r="BC698" t="s">
        <v>426</v>
      </c>
      <c r="BE698" t="s">
        <v>69</v>
      </c>
      <c r="BH698" t="s">
        <v>5512</v>
      </c>
    </row>
    <row r="699" spans="1:61" x14ac:dyDescent="0.2">
      <c r="A699" t="s">
        <v>5627</v>
      </c>
      <c r="B699" t="str">
        <f>VLOOKUP(Table1[[#This Row],[Full Name]],payroll_active[],1,0)</f>
        <v>Kristi D Porth</v>
      </c>
      <c r="C699" t="str">
        <f>VLOOKUP(Table1[[#This Row],[Full Name]],Table36[],1,0)</f>
        <v>Kristi D Porth</v>
      </c>
      <c r="D699" s="1">
        <v>42618.941412037027</v>
      </c>
      <c r="E699" t="s">
        <v>1195</v>
      </c>
      <c r="F699" t="s">
        <v>5625</v>
      </c>
      <c r="N699" t="s">
        <v>2010</v>
      </c>
      <c r="O699" t="s">
        <v>2011</v>
      </c>
      <c r="P699" t="s">
        <v>526</v>
      </c>
      <c r="V699" t="s">
        <v>5626</v>
      </c>
      <c r="AJ699" t="s">
        <v>62</v>
      </c>
      <c r="AK699" t="s">
        <v>63</v>
      </c>
      <c r="AN699" t="s">
        <v>408</v>
      </c>
      <c r="AO699" t="s">
        <v>526</v>
      </c>
      <c r="BA699" t="s">
        <v>5628</v>
      </c>
      <c r="BB699" t="s">
        <v>5629</v>
      </c>
      <c r="BC699" t="s">
        <v>599</v>
      </c>
      <c r="BE699" t="s">
        <v>69</v>
      </c>
      <c r="BH699" t="s">
        <v>5630</v>
      </c>
    </row>
    <row r="700" spans="1:61" x14ac:dyDescent="0.2">
      <c r="A700" t="s">
        <v>8002</v>
      </c>
      <c r="B700" t="str">
        <f>VLOOKUP(Table1[[#This Row],[Full Name]],payroll_active[],1,0)</f>
        <v>Kristin E Shaw</v>
      </c>
      <c r="C700" t="str">
        <f>VLOOKUP(Table1[[#This Row],[Full Name]],Table36[],1,0)</f>
        <v>Kristin E Shaw</v>
      </c>
      <c r="D700" s="1">
        <v>42618.939050925917</v>
      </c>
      <c r="E700" t="s">
        <v>1195</v>
      </c>
      <c r="F700" t="s">
        <v>8001</v>
      </c>
      <c r="O700" t="s">
        <v>2446</v>
      </c>
      <c r="AJ700" t="s">
        <v>62</v>
      </c>
      <c r="AK700" t="s">
        <v>63</v>
      </c>
      <c r="AN700" t="s">
        <v>64</v>
      </c>
      <c r="BA700" t="s">
        <v>8003</v>
      </c>
      <c r="BB700" t="s">
        <v>2449</v>
      </c>
      <c r="BC700" t="s">
        <v>2450</v>
      </c>
      <c r="BE700" t="s">
        <v>69</v>
      </c>
      <c r="BH700" t="s">
        <v>8004</v>
      </c>
    </row>
    <row r="701" spans="1:61" x14ac:dyDescent="0.2">
      <c r="A701" t="s">
        <v>4953</v>
      </c>
      <c r="B701" t="str">
        <f>VLOOKUP(Table1[[#This Row],[Full Name]],payroll_active[],1,0)</f>
        <v>Kristin G Sinclair</v>
      </c>
      <c r="C701" t="str">
        <f>VLOOKUP(Table1[[#This Row],[Full Name]],Table36[],1,0)</f>
        <v>Kristin G Sinclair</v>
      </c>
      <c r="D701" s="1">
        <v>42618.942164351851</v>
      </c>
      <c r="E701" t="s">
        <v>1195</v>
      </c>
      <c r="F701" t="s">
        <v>4952</v>
      </c>
      <c r="O701" t="s">
        <v>1401</v>
      </c>
      <c r="AJ701" t="s">
        <v>62</v>
      </c>
      <c r="AK701" t="s">
        <v>63</v>
      </c>
      <c r="AN701" t="s">
        <v>64</v>
      </c>
      <c r="BA701" t="s">
        <v>4954</v>
      </c>
      <c r="BB701" t="s">
        <v>4955</v>
      </c>
      <c r="BC701" t="s">
        <v>3590</v>
      </c>
      <c r="BE701" t="s">
        <v>69</v>
      </c>
      <c r="BH701" t="s">
        <v>4956</v>
      </c>
    </row>
    <row r="702" spans="1:61" x14ac:dyDescent="0.2">
      <c r="A702" t="s">
        <v>3467</v>
      </c>
      <c r="B702" t="str">
        <f>VLOOKUP(Table1[[#This Row],[Full Name]],payroll_active[],1,0)</f>
        <v>Kristin J Mulligan</v>
      </c>
      <c r="C702" t="str">
        <f>VLOOKUP(Table1[[#This Row],[Full Name]],Table36[],1,0)</f>
        <v>Kristin J Mulligan</v>
      </c>
      <c r="D702" s="1">
        <v>42789.531585648147</v>
      </c>
      <c r="E702" t="s">
        <v>59</v>
      </c>
      <c r="F702" t="s">
        <v>3466</v>
      </c>
      <c r="N702" t="s">
        <v>2564</v>
      </c>
      <c r="O702" t="s">
        <v>353</v>
      </c>
      <c r="P702" t="s">
        <v>526</v>
      </c>
      <c r="AJ702" t="s">
        <v>62</v>
      </c>
      <c r="AK702" t="s">
        <v>63</v>
      </c>
      <c r="AN702" t="s">
        <v>64</v>
      </c>
      <c r="AO702" t="s">
        <v>526</v>
      </c>
      <c r="BA702" t="s">
        <v>3468</v>
      </c>
      <c r="BB702" t="s">
        <v>419</v>
      </c>
      <c r="BC702" t="s">
        <v>135</v>
      </c>
      <c r="BE702" t="s">
        <v>69</v>
      </c>
      <c r="BH702" t="s">
        <v>3469</v>
      </c>
    </row>
    <row r="703" spans="1:61" x14ac:dyDescent="0.2">
      <c r="A703" t="s">
        <v>2503</v>
      </c>
      <c r="B703" t="str">
        <f>VLOOKUP(Table1[[#This Row],[Full Name]],payroll_active[],1,0)</f>
        <v>Kristin L Frank</v>
      </c>
      <c r="C703" t="str">
        <f>VLOOKUP(Table1[[#This Row],[Full Name]],Table36[],1,0)</f>
        <v>Kristin L Frank</v>
      </c>
      <c r="D703" s="1">
        <v>42895.599432870367</v>
      </c>
      <c r="E703" t="s">
        <v>59</v>
      </c>
      <c r="F703" t="s">
        <v>2502</v>
      </c>
      <c r="N703" t="s">
        <v>1692</v>
      </c>
      <c r="O703" t="s">
        <v>1693</v>
      </c>
      <c r="P703" t="s">
        <v>407</v>
      </c>
      <c r="AJ703" t="s">
        <v>62</v>
      </c>
      <c r="AK703" t="s">
        <v>63</v>
      </c>
      <c r="AN703" t="s">
        <v>408</v>
      </c>
      <c r="AO703" t="s">
        <v>407</v>
      </c>
      <c r="BA703" t="s">
        <v>2504</v>
      </c>
      <c r="BB703" t="s">
        <v>2505</v>
      </c>
      <c r="BC703" t="s">
        <v>2506</v>
      </c>
      <c r="BE703" t="s">
        <v>69</v>
      </c>
      <c r="BH703" t="s">
        <v>2507</v>
      </c>
    </row>
    <row r="704" spans="1:61" x14ac:dyDescent="0.2">
      <c r="A704" s="20" t="s">
        <v>3524</v>
      </c>
      <c r="B704" s="20" t="e">
        <f>VLOOKUP(Table1[[#This Row],[Full Name]],payroll_active[],1,0)</f>
        <v>#N/A</v>
      </c>
      <c r="C704" s="20" t="str">
        <f>VLOOKUP(Table1[[#This Row],[Full Name]],Table36[],1,0)</f>
        <v>Kristin M Maccera</v>
      </c>
      <c r="D704" s="21">
        <v>42789.5309837963</v>
      </c>
      <c r="E704" s="20" t="s">
        <v>59</v>
      </c>
      <c r="F704" s="20" t="s">
        <v>3523</v>
      </c>
      <c r="G704" s="20"/>
      <c r="H704" s="20"/>
      <c r="I704" s="20"/>
      <c r="J704" s="20"/>
      <c r="K704" s="20"/>
      <c r="L704" s="20"/>
      <c r="M704" s="20"/>
      <c r="N704" s="20"/>
      <c r="O704" s="20" t="s">
        <v>1043</v>
      </c>
      <c r="P704" s="20"/>
      <c r="Q704" s="20"/>
      <c r="R704" s="20"/>
      <c r="S704" s="20"/>
      <c r="T704" s="20"/>
      <c r="U704" s="20"/>
      <c r="V704" s="20"/>
      <c r="W704" s="20"/>
      <c r="X704" s="20"/>
      <c r="Y704" s="20"/>
      <c r="Z704" s="20"/>
      <c r="AA704" s="20"/>
      <c r="AB704" s="20"/>
      <c r="AC704" s="20"/>
      <c r="AD704" s="20"/>
      <c r="AE704" s="20"/>
      <c r="AF704" s="20"/>
      <c r="AG704" s="20"/>
      <c r="AH704" s="20"/>
      <c r="AI704" s="20"/>
      <c r="AJ704" s="20" t="s">
        <v>62</v>
      </c>
      <c r="AK704" s="20" t="s">
        <v>63</v>
      </c>
      <c r="AL704" s="20"/>
      <c r="AM704" s="20"/>
      <c r="AN704" s="20" t="s">
        <v>64</v>
      </c>
      <c r="AO704" s="20"/>
      <c r="AP704" s="20"/>
      <c r="AQ704" s="20"/>
      <c r="AR704" s="20"/>
      <c r="AS704" s="20"/>
      <c r="AT704" s="20"/>
      <c r="AU704" s="20"/>
      <c r="AV704" s="20"/>
      <c r="AW704" s="20"/>
      <c r="AX704" s="20"/>
      <c r="AY704" s="20"/>
      <c r="AZ704" s="20"/>
      <c r="BA704" s="20" t="s">
        <v>3525</v>
      </c>
      <c r="BB704" s="20" t="s">
        <v>3526</v>
      </c>
      <c r="BC704" s="20" t="s">
        <v>3527</v>
      </c>
      <c r="BD704" s="20"/>
      <c r="BE704" s="20" t="s">
        <v>69</v>
      </c>
      <c r="BF704" s="20"/>
      <c r="BG704" s="20"/>
      <c r="BH704" s="20" t="s">
        <v>3528</v>
      </c>
      <c r="BI704" s="20"/>
    </row>
    <row r="705" spans="1:60" x14ac:dyDescent="0.2">
      <c r="A705" t="s">
        <v>6261</v>
      </c>
      <c r="B705" t="str">
        <f>VLOOKUP(Table1[[#This Row],[Full Name]],payroll_active[],1,0)</f>
        <v>Kristin M Williams</v>
      </c>
      <c r="C705" t="str">
        <f>VLOOKUP(Table1[[#This Row],[Full Name]],Table36[],1,0)</f>
        <v>Kristin M Williams</v>
      </c>
      <c r="D705" s="1">
        <v>42618.940844907411</v>
      </c>
      <c r="E705" t="s">
        <v>1195</v>
      </c>
      <c r="F705" t="s">
        <v>6258</v>
      </c>
      <c r="N705" t="s">
        <v>610</v>
      </c>
      <c r="O705" t="s">
        <v>611</v>
      </c>
      <c r="P705" t="s">
        <v>407</v>
      </c>
      <c r="V705" t="s">
        <v>6259</v>
      </c>
      <c r="X705" t="s">
        <v>6260</v>
      </c>
      <c r="AJ705" t="s">
        <v>62</v>
      </c>
      <c r="AK705" t="s">
        <v>63</v>
      </c>
      <c r="AN705" t="s">
        <v>408</v>
      </c>
      <c r="AO705" t="s">
        <v>440</v>
      </c>
      <c r="BA705" t="s">
        <v>3525</v>
      </c>
      <c r="BB705" t="s">
        <v>75</v>
      </c>
      <c r="BC705" t="s">
        <v>6262</v>
      </c>
      <c r="BE705" t="s">
        <v>69</v>
      </c>
      <c r="BH705" t="s">
        <v>6263</v>
      </c>
    </row>
    <row r="706" spans="1:60" x14ac:dyDescent="0.2">
      <c r="A706" t="s">
        <v>1818</v>
      </c>
      <c r="B706" t="str">
        <f>VLOOKUP(Table1[[#This Row],[Full Name]],payroll_active[],1,0)</f>
        <v>Kristin N Otis</v>
      </c>
      <c r="C706" t="str">
        <f>VLOOKUP(Table1[[#This Row],[Full Name]],Table36[],1,0)</f>
        <v>Kristin N Otis</v>
      </c>
      <c r="D706" s="1">
        <v>43119.618275462963</v>
      </c>
      <c r="E706" t="s">
        <v>59</v>
      </c>
      <c r="F706" t="s">
        <v>1817</v>
      </c>
      <c r="N706" t="s">
        <v>602</v>
      </c>
      <c r="O706" t="s">
        <v>603</v>
      </c>
      <c r="P706" t="s">
        <v>407</v>
      </c>
      <c r="AJ706" t="s">
        <v>62</v>
      </c>
      <c r="AK706" t="s">
        <v>63</v>
      </c>
      <c r="AN706" t="s">
        <v>408</v>
      </c>
      <c r="AO706" t="s">
        <v>407</v>
      </c>
      <c r="BA706" t="s">
        <v>1819</v>
      </c>
      <c r="BB706" t="s">
        <v>1820</v>
      </c>
      <c r="BC706" t="s">
        <v>350</v>
      </c>
      <c r="BE706" t="s">
        <v>69</v>
      </c>
      <c r="BH706" t="s">
        <v>1821</v>
      </c>
    </row>
    <row r="707" spans="1:60" x14ac:dyDescent="0.2">
      <c r="A707" t="s">
        <v>7552</v>
      </c>
      <c r="B707" t="str">
        <f>VLOOKUP(Table1[[#This Row],[Full Name]],payroll_active[],1,0)</f>
        <v>Kristina T Kwacz</v>
      </c>
      <c r="C707" t="str">
        <f>VLOOKUP(Table1[[#This Row],[Full Name]],Table36[],1,0)</f>
        <v>Kristina T Kwacz</v>
      </c>
      <c r="D707" s="1">
        <v>42618.939363425918</v>
      </c>
      <c r="E707" t="s">
        <v>1195</v>
      </c>
      <c r="F707" t="s">
        <v>7551</v>
      </c>
      <c r="N707" t="s">
        <v>1292</v>
      </c>
      <c r="O707" t="s">
        <v>1293</v>
      </c>
      <c r="P707" t="s">
        <v>407</v>
      </c>
      <c r="AJ707" t="s">
        <v>62</v>
      </c>
      <c r="AK707" t="s">
        <v>63</v>
      </c>
      <c r="AN707" t="s">
        <v>408</v>
      </c>
      <c r="AO707" t="s">
        <v>407</v>
      </c>
      <c r="BA707" t="s">
        <v>7553</v>
      </c>
      <c r="BB707" t="s">
        <v>7554</v>
      </c>
      <c r="BC707" t="s">
        <v>3527</v>
      </c>
      <c r="BE707" t="s">
        <v>69</v>
      </c>
      <c r="BH707" t="s">
        <v>7555</v>
      </c>
    </row>
    <row r="708" spans="1:60" x14ac:dyDescent="0.2">
      <c r="A708" t="s">
        <v>6641</v>
      </c>
      <c r="B708" t="str">
        <f>VLOOKUP(Table1[[#This Row],[Full Name]],payroll_active[],1,0)</f>
        <v>Kyle T Pero</v>
      </c>
      <c r="C708" t="str">
        <f>VLOOKUP(Table1[[#This Row],[Full Name]],Table36[],1,0)</f>
        <v>Kyle T Pero</v>
      </c>
      <c r="D708" s="1">
        <v>42618.940393518518</v>
      </c>
      <c r="E708" t="s">
        <v>1195</v>
      </c>
      <c r="F708" t="s">
        <v>6639</v>
      </c>
      <c r="N708" t="s">
        <v>480</v>
      </c>
      <c r="O708" t="s">
        <v>481</v>
      </c>
      <c r="P708" t="s">
        <v>407</v>
      </c>
      <c r="V708" t="s">
        <v>6640</v>
      </c>
      <c r="AJ708" t="s">
        <v>62</v>
      </c>
      <c r="AK708" t="s">
        <v>63</v>
      </c>
      <c r="AN708" t="s">
        <v>408</v>
      </c>
      <c r="AO708" t="s">
        <v>407</v>
      </c>
      <c r="BA708" t="s">
        <v>1644</v>
      </c>
      <c r="BB708" t="s">
        <v>6642</v>
      </c>
      <c r="BC708" t="s">
        <v>375</v>
      </c>
      <c r="BE708" t="s">
        <v>69</v>
      </c>
      <c r="BH708" t="s">
        <v>6643</v>
      </c>
    </row>
    <row r="709" spans="1:60" x14ac:dyDescent="0.2">
      <c r="A709" t="s">
        <v>3217</v>
      </c>
      <c r="B709" t="str">
        <f>VLOOKUP(Table1[[#This Row],[Full Name]],payroll_active[],1,0)</f>
        <v>Lachanda C Marcelle-moor</v>
      </c>
      <c r="C709" t="str">
        <f>VLOOKUP(Table1[[#This Row],[Full Name]],Table36[],1,0)</f>
        <v>Lachanda C Marcelle-moor</v>
      </c>
      <c r="D709" s="1">
        <v>42789.531689814823</v>
      </c>
      <c r="E709" t="s">
        <v>59</v>
      </c>
      <c r="F709" t="s">
        <v>3216</v>
      </c>
      <c r="N709" t="s">
        <v>718</v>
      </c>
      <c r="O709" t="s">
        <v>719</v>
      </c>
      <c r="P709" t="s">
        <v>526</v>
      </c>
      <c r="AJ709" t="s">
        <v>62</v>
      </c>
      <c r="AK709" t="s">
        <v>63</v>
      </c>
      <c r="AN709" t="s">
        <v>408</v>
      </c>
      <c r="AO709" t="s">
        <v>526</v>
      </c>
      <c r="BA709" t="s">
        <v>3218</v>
      </c>
      <c r="BB709" t="s">
        <v>3219</v>
      </c>
      <c r="BC709" t="s">
        <v>3220</v>
      </c>
      <c r="BE709" t="s">
        <v>69</v>
      </c>
      <c r="BH709" t="s">
        <v>3221</v>
      </c>
    </row>
    <row r="710" spans="1:60" x14ac:dyDescent="0.2">
      <c r="A710" t="s">
        <v>3283</v>
      </c>
      <c r="B710" t="str">
        <f>VLOOKUP(Table1[[#This Row],[Full Name]],payroll_active[],1,0)</f>
        <v>Lakisha N Johnson</v>
      </c>
      <c r="C710" t="str">
        <f>VLOOKUP(Table1[[#This Row],[Full Name]],Table36[],1,0)</f>
        <v>Lakisha N Johnson</v>
      </c>
      <c r="D710" s="1">
        <v>42789.531666666669</v>
      </c>
      <c r="E710" t="s">
        <v>59</v>
      </c>
      <c r="F710" t="s">
        <v>3282</v>
      </c>
      <c r="N710" t="s">
        <v>1292</v>
      </c>
      <c r="O710" t="s">
        <v>1293</v>
      </c>
      <c r="P710" t="s">
        <v>526</v>
      </c>
      <c r="AJ710" t="s">
        <v>62</v>
      </c>
      <c r="AK710" t="s">
        <v>63</v>
      </c>
      <c r="AN710" t="s">
        <v>408</v>
      </c>
      <c r="AO710" t="s">
        <v>526</v>
      </c>
      <c r="BA710" t="s">
        <v>3284</v>
      </c>
      <c r="BB710" t="s">
        <v>1321</v>
      </c>
      <c r="BC710" t="s">
        <v>434</v>
      </c>
      <c r="BE710" t="s">
        <v>69</v>
      </c>
      <c r="BH710" t="s">
        <v>3285</v>
      </c>
    </row>
    <row r="711" spans="1:60" x14ac:dyDescent="0.2">
      <c r="A711" t="s">
        <v>4262</v>
      </c>
      <c r="B711" t="str">
        <f>VLOOKUP(Table1[[#This Row],[Full Name]],payroll_active[],1,0)</f>
        <v>Lana S Cheung</v>
      </c>
      <c r="C711" t="str">
        <f>VLOOKUP(Table1[[#This Row],[Full Name]],Table36[],1,0)</f>
        <v>Lana S Cheung</v>
      </c>
      <c r="D711" s="1">
        <v>42618.94290509259</v>
      </c>
      <c r="E711" t="s">
        <v>1195</v>
      </c>
      <c r="F711" t="s">
        <v>4260</v>
      </c>
      <c r="M711" t="s">
        <v>4261</v>
      </c>
      <c r="N711" t="s">
        <v>952</v>
      </c>
      <c r="O711" t="s">
        <v>953</v>
      </c>
      <c r="P711" t="s">
        <v>526</v>
      </c>
      <c r="AJ711" t="s">
        <v>62</v>
      </c>
      <c r="AK711" t="s">
        <v>63</v>
      </c>
      <c r="AN711" t="s">
        <v>408</v>
      </c>
      <c r="AO711" t="s">
        <v>526</v>
      </c>
      <c r="BA711" t="s">
        <v>4263</v>
      </c>
      <c r="BB711" t="s">
        <v>4264</v>
      </c>
      <c r="BC711" t="s">
        <v>434</v>
      </c>
      <c r="BE711" t="s">
        <v>69</v>
      </c>
      <c r="BH711" t="s">
        <v>4265</v>
      </c>
    </row>
    <row r="712" spans="1:60" x14ac:dyDescent="0.2">
      <c r="A712" t="s">
        <v>2693</v>
      </c>
      <c r="B712" t="str">
        <f>VLOOKUP(Table1[[#This Row],[Full Name]],payroll_active[],1,0)</f>
        <v>Latoya Matthew</v>
      </c>
      <c r="C712" t="str">
        <f>VLOOKUP(Table1[[#This Row],[Full Name]],Table36[],1,0)</f>
        <v>Latoya Matthew</v>
      </c>
      <c r="D712" s="1">
        <v>42895.599363425928</v>
      </c>
      <c r="E712" t="s">
        <v>59</v>
      </c>
      <c r="F712" t="s">
        <v>2692</v>
      </c>
      <c r="N712" t="s">
        <v>771</v>
      </c>
      <c r="O712" t="s">
        <v>772</v>
      </c>
      <c r="P712" t="s">
        <v>526</v>
      </c>
      <c r="AJ712" t="s">
        <v>62</v>
      </c>
      <c r="AK712" t="s">
        <v>63</v>
      </c>
      <c r="AN712" t="s">
        <v>408</v>
      </c>
      <c r="AO712" t="s">
        <v>526</v>
      </c>
      <c r="BA712" t="s">
        <v>2694</v>
      </c>
      <c r="BB712" t="s">
        <v>575</v>
      </c>
      <c r="BC712" t="s">
        <v>2695</v>
      </c>
      <c r="BE712" t="s">
        <v>69</v>
      </c>
      <c r="BH712" t="s">
        <v>2696</v>
      </c>
    </row>
    <row r="713" spans="1:60" x14ac:dyDescent="0.2">
      <c r="A713" t="s">
        <v>3049</v>
      </c>
      <c r="B713" t="str">
        <f>VLOOKUP(Table1[[#This Row],[Full Name]],payroll_active[],1,0)</f>
        <v>Latoya R Benjamin</v>
      </c>
      <c r="C713" t="str">
        <f>VLOOKUP(Table1[[#This Row],[Full Name]],Table36[],1,0)</f>
        <v>Latoya R Benjamin</v>
      </c>
      <c r="D713" s="1">
        <v>42789.531747685192</v>
      </c>
      <c r="E713" t="s">
        <v>59</v>
      </c>
      <c r="F713" t="s">
        <v>3048</v>
      </c>
      <c r="N713" t="s">
        <v>887</v>
      </c>
      <c r="O713" t="s">
        <v>888</v>
      </c>
      <c r="P713" t="s">
        <v>526</v>
      </c>
      <c r="AJ713" t="s">
        <v>62</v>
      </c>
      <c r="AK713" t="s">
        <v>63</v>
      </c>
      <c r="AN713" t="s">
        <v>408</v>
      </c>
      <c r="AO713" t="s">
        <v>526</v>
      </c>
      <c r="BA713" t="s">
        <v>3050</v>
      </c>
      <c r="BB713" t="s">
        <v>2529</v>
      </c>
      <c r="BC713" t="s">
        <v>3051</v>
      </c>
      <c r="BE713" t="s">
        <v>69</v>
      </c>
      <c r="BH713" t="s">
        <v>3052</v>
      </c>
    </row>
    <row r="714" spans="1:60" x14ac:dyDescent="0.2">
      <c r="A714" t="s">
        <v>1842</v>
      </c>
      <c r="B714" t="str">
        <f>VLOOKUP(Table1[[#This Row],[Full Name]],payroll_active[],1,0)</f>
        <v>Laura A Huneau</v>
      </c>
      <c r="C714" t="str">
        <f>VLOOKUP(Table1[[#This Row],[Full Name]],Table36[],1,0)</f>
        <v>Laura A Huneau</v>
      </c>
      <c r="D714" s="1">
        <v>43119.618275462963</v>
      </c>
      <c r="E714" t="s">
        <v>59</v>
      </c>
      <c r="F714" t="s">
        <v>1839</v>
      </c>
      <c r="N714" t="s">
        <v>1840</v>
      </c>
      <c r="O714" t="s">
        <v>1841</v>
      </c>
      <c r="P714" t="s">
        <v>407</v>
      </c>
      <c r="AJ714" t="s">
        <v>62</v>
      </c>
      <c r="AK714" t="s">
        <v>63</v>
      </c>
      <c r="AN714" t="s">
        <v>408</v>
      </c>
      <c r="AO714" t="s">
        <v>407</v>
      </c>
      <c r="BA714" t="s">
        <v>1843</v>
      </c>
      <c r="BB714" t="s">
        <v>1844</v>
      </c>
      <c r="BC714" t="s">
        <v>1845</v>
      </c>
      <c r="BE714" t="s">
        <v>69</v>
      </c>
      <c r="BH714" t="s">
        <v>1846</v>
      </c>
    </row>
    <row r="715" spans="1:60" x14ac:dyDescent="0.2">
      <c r="A715" t="s">
        <v>4059</v>
      </c>
      <c r="B715" t="str">
        <f>VLOOKUP(Table1[[#This Row],[Full Name]],payroll_active[],1,0)</f>
        <v>Laura A Schreiner</v>
      </c>
      <c r="C715" t="str">
        <f>VLOOKUP(Table1[[#This Row],[Full Name]],Table36[],1,0)</f>
        <v>Laura A Schreiner</v>
      </c>
      <c r="D715" s="1">
        <v>42618.943182870367</v>
      </c>
      <c r="E715" t="s">
        <v>1195</v>
      </c>
      <c r="F715" t="s">
        <v>4058</v>
      </c>
      <c r="O715" t="s">
        <v>378</v>
      </c>
      <c r="AJ715" t="s">
        <v>62</v>
      </c>
      <c r="AK715" t="s">
        <v>63</v>
      </c>
      <c r="AN715" t="s">
        <v>64</v>
      </c>
      <c r="BA715" t="s">
        <v>1843</v>
      </c>
      <c r="BB715" t="s">
        <v>4060</v>
      </c>
      <c r="BC715" t="s">
        <v>521</v>
      </c>
      <c r="BE715" t="s">
        <v>69</v>
      </c>
      <c r="BH715" t="s">
        <v>4061</v>
      </c>
    </row>
    <row r="716" spans="1:60" x14ac:dyDescent="0.2">
      <c r="A716" t="s">
        <v>5298</v>
      </c>
      <c r="B716" t="str">
        <f>VLOOKUP(Table1[[#This Row],[Full Name]],payroll_active[],1,0)</f>
        <v>Laura J Griffiths</v>
      </c>
      <c r="C716" t="str">
        <f>VLOOKUP(Table1[[#This Row],[Full Name]],Table36[],1,0)</f>
        <v>Laura J Griffiths</v>
      </c>
      <c r="D716" s="1">
        <v>42618.941793981481</v>
      </c>
      <c r="E716" t="s">
        <v>1195</v>
      </c>
      <c r="F716" t="s">
        <v>5297</v>
      </c>
      <c r="N716" t="s">
        <v>3720</v>
      </c>
      <c r="O716" t="s">
        <v>3721</v>
      </c>
      <c r="P716" t="s">
        <v>526</v>
      </c>
      <c r="AJ716" t="s">
        <v>62</v>
      </c>
      <c r="AK716" t="s">
        <v>63</v>
      </c>
      <c r="AN716" t="s">
        <v>408</v>
      </c>
      <c r="AO716" t="s">
        <v>526</v>
      </c>
      <c r="BA716" t="s">
        <v>5299</v>
      </c>
      <c r="BB716" t="s">
        <v>5300</v>
      </c>
      <c r="BC716" t="s">
        <v>827</v>
      </c>
      <c r="BE716" t="s">
        <v>69</v>
      </c>
      <c r="BH716" t="s">
        <v>5301</v>
      </c>
    </row>
    <row r="717" spans="1:60" x14ac:dyDescent="0.2">
      <c r="A717" t="s">
        <v>1543</v>
      </c>
      <c r="B717" t="str">
        <f>VLOOKUP(Table1[[#This Row],[Full Name]],payroll_active[],1,0)</f>
        <v>Lauren A Wasielewski</v>
      </c>
      <c r="C717" t="str">
        <f>VLOOKUP(Table1[[#This Row],[Full Name]],Table36[],1,0)</f>
        <v>Lauren A Wasielewski</v>
      </c>
      <c r="D717" s="1">
        <v>43119.618333333332</v>
      </c>
      <c r="E717" t="s">
        <v>59</v>
      </c>
      <c r="F717" t="s">
        <v>1542</v>
      </c>
      <c r="O717" t="s">
        <v>72</v>
      </c>
      <c r="AJ717" t="s">
        <v>62</v>
      </c>
      <c r="AK717" t="s">
        <v>63</v>
      </c>
      <c r="AN717" t="s">
        <v>64</v>
      </c>
      <c r="BA717" t="s">
        <v>1544</v>
      </c>
      <c r="BB717" t="s">
        <v>1545</v>
      </c>
      <c r="BC717" t="s">
        <v>76</v>
      </c>
      <c r="BE717" t="s">
        <v>69</v>
      </c>
      <c r="BH717" t="s">
        <v>1546</v>
      </c>
    </row>
    <row r="718" spans="1:60" x14ac:dyDescent="0.2">
      <c r="A718" t="s">
        <v>5235</v>
      </c>
      <c r="B718" t="str">
        <f>VLOOKUP(Table1[[#This Row],[Full Name]],payroll_active[],1,0)</f>
        <v>Lauren L Melendez</v>
      </c>
      <c r="C718" t="str">
        <f>VLOOKUP(Table1[[#This Row],[Full Name]],Table36[],1,0)</f>
        <v>Lauren L Melendez</v>
      </c>
      <c r="D718" s="1">
        <v>42618.941828703697</v>
      </c>
      <c r="E718" t="s">
        <v>1195</v>
      </c>
      <c r="F718" t="s">
        <v>5234</v>
      </c>
      <c r="O718" t="s">
        <v>131</v>
      </c>
      <c r="AJ718" t="s">
        <v>62</v>
      </c>
      <c r="AK718" t="s">
        <v>63</v>
      </c>
      <c r="AN718" t="s">
        <v>64</v>
      </c>
      <c r="BA718" t="s">
        <v>5236</v>
      </c>
      <c r="BB718" t="s">
        <v>5237</v>
      </c>
      <c r="BC718" t="s">
        <v>1130</v>
      </c>
      <c r="BE718" t="s">
        <v>69</v>
      </c>
      <c r="BH718" t="s">
        <v>5238</v>
      </c>
    </row>
    <row r="719" spans="1:60" x14ac:dyDescent="0.2">
      <c r="A719" t="s">
        <v>6823</v>
      </c>
      <c r="B719" t="str">
        <f>VLOOKUP(Table1[[#This Row],[Full Name]],payroll_active[],1,0)</f>
        <v>Laurie A Heimroth</v>
      </c>
      <c r="C719" t="str">
        <f>VLOOKUP(Table1[[#This Row],[Full Name]],Table36[],1,0)</f>
        <v>Laurie A Heimroth</v>
      </c>
      <c r="D719" s="1">
        <v>42618.940208333333</v>
      </c>
      <c r="E719" t="s">
        <v>1195</v>
      </c>
      <c r="F719" t="s">
        <v>6822</v>
      </c>
      <c r="N719" t="s">
        <v>1877</v>
      </c>
      <c r="O719" t="s">
        <v>1878</v>
      </c>
      <c r="P719" t="s">
        <v>407</v>
      </c>
      <c r="AJ719" t="s">
        <v>62</v>
      </c>
      <c r="AK719" t="s">
        <v>63</v>
      </c>
      <c r="AN719" t="s">
        <v>408</v>
      </c>
      <c r="AO719" t="s">
        <v>407</v>
      </c>
      <c r="BA719" t="s">
        <v>6824</v>
      </c>
      <c r="BB719" t="s">
        <v>4825</v>
      </c>
      <c r="BC719" t="s">
        <v>420</v>
      </c>
      <c r="BE719" t="s">
        <v>69</v>
      </c>
      <c r="BH719" t="s">
        <v>6825</v>
      </c>
    </row>
    <row r="720" spans="1:60" x14ac:dyDescent="0.2">
      <c r="A720" t="s">
        <v>7035</v>
      </c>
      <c r="B720" t="str">
        <f>VLOOKUP(Table1[[#This Row],[Full Name]],payroll_active[],1,0)</f>
        <v>Laurie A Noel</v>
      </c>
      <c r="C720" t="str">
        <f>VLOOKUP(Table1[[#This Row],[Full Name]],Table36[],1,0)</f>
        <v>Laurie A Noel</v>
      </c>
      <c r="D720" s="1">
        <v>42618.940034722233</v>
      </c>
      <c r="E720" t="s">
        <v>1195</v>
      </c>
      <c r="F720" t="s">
        <v>7034</v>
      </c>
      <c r="N720" t="s">
        <v>2584</v>
      </c>
      <c r="O720" t="s">
        <v>353</v>
      </c>
      <c r="P720" t="s">
        <v>526</v>
      </c>
      <c r="AJ720" t="s">
        <v>62</v>
      </c>
      <c r="AK720" t="s">
        <v>63</v>
      </c>
      <c r="AN720" t="s">
        <v>64</v>
      </c>
      <c r="AO720" t="s">
        <v>526</v>
      </c>
      <c r="BA720" t="s">
        <v>6824</v>
      </c>
      <c r="BB720" t="s">
        <v>7036</v>
      </c>
      <c r="BC720" t="s">
        <v>7037</v>
      </c>
      <c r="BE720" t="s">
        <v>69</v>
      </c>
      <c r="BH720" t="s">
        <v>7038</v>
      </c>
    </row>
    <row r="721" spans="1:60" x14ac:dyDescent="0.2">
      <c r="A721" t="s">
        <v>3137</v>
      </c>
      <c r="B721" t="str">
        <f>VLOOKUP(Table1[[#This Row],[Full Name]],payroll_active[],1,0)</f>
        <v>Laurie B Hannon</v>
      </c>
      <c r="C721" t="str">
        <f>VLOOKUP(Table1[[#This Row],[Full Name]],Table36[],1,0)</f>
        <v>Laurie B Hannon</v>
      </c>
      <c r="D721" s="1">
        <v>42789.531712962962</v>
      </c>
      <c r="E721" t="s">
        <v>59</v>
      </c>
      <c r="F721" t="s">
        <v>3136</v>
      </c>
      <c r="N721" t="s">
        <v>2525</v>
      </c>
      <c r="O721" t="s">
        <v>353</v>
      </c>
      <c r="P721" t="s">
        <v>526</v>
      </c>
      <c r="AJ721" t="s">
        <v>62</v>
      </c>
      <c r="AK721" t="s">
        <v>63</v>
      </c>
      <c r="AN721" t="s">
        <v>64</v>
      </c>
      <c r="AO721" t="s">
        <v>526</v>
      </c>
      <c r="BA721" t="s">
        <v>3138</v>
      </c>
      <c r="BB721" t="s">
        <v>3139</v>
      </c>
      <c r="BC721" t="s">
        <v>135</v>
      </c>
      <c r="BE721" t="s">
        <v>69</v>
      </c>
      <c r="BH721" t="s">
        <v>3140</v>
      </c>
    </row>
    <row r="722" spans="1:60" x14ac:dyDescent="0.2">
      <c r="A722" t="s">
        <v>6980</v>
      </c>
      <c r="B722" t="str">
        <f>VLOOKUP(Table1[[#This Row],[Full Name]],payroll_active[],1,0)</f>
        <v>Laurie R Tautel</v>
      </c>
      <c r="C722" t="str">
        <f>VLOOKUP(Table1[[#This Row],[Full Name]],Table36[],1,0)</f>
        <v>Laurie R Tautel</v>
      </c>
      <c r="D722" s="1">
        <v>42618.940092592587</v>
      </c>
      <c r="E722" t="s">
        <v>1195</v>
      </c>
      <c r="F722" t="s">
        <v>6978</v>
      </c>
      <c r="N722" t="s">
        <v>487</v>
      </c>
      <c r="O722" t="s">
        <v>488</v>
      </c>
      <c r="P722" t="s">
        <v>526</v>
      </c>
      <c r="V722" t="s">
        <v>6979</v>
      </c>
      <c r="X722" t="s">
        <v>6090</v>
      </c>
      <c r="AJ722" t="s">
        <v>62</v>
      </c>
      <c r="AK722" t="s">
        <v>63</v>
      </c>
      <c r="AN722" t="s">
        <v>408</v>
      </c>
      <c r="AO722" t="s">
        <v>3982</v>
      </c>
      <c r="BA722" t="s">
        <v>6981</v>
      </c>
      <c r="BB722" t="s">
        <v>6982</v>
      </c>
      <c r="BC722" t="s">
        <v>1845</v>
      </c>
      <c r="BE722" t="s">
        <v>69</v>
      </c>
      <c r="BH722" t="s">
        <v>6983</v>
      </c>
    </row>
    <row r="723" spans="1:60" x14ac:dyDescent="0.2">
      <c r="A723" t="s">
        <v>7248</v>
      </c>
      <c r="B723" t="str">
        <f>VLOOKUP(Table1[[#This Row],[Full Name]],payroll_active[],1,0)</f>
        <v>Lawrence W Mead</v>
      </c>
      <c r="C723" t="str">
        <f>VLOOKUP(Table1[[#This Row],[Full Name]],Table36[],1,0)</f>
        <v>Lawrence W Mead</v>
      </c>
      <c r="D723" s="1">
        <v>42618.939872685187</v>
      </c>
      <c r="E723" t="s">
        <v>1195</v>
      </c>
      <c r="F723" t="s">
        <v>7247</v>
      </c>
      <c r="O723" t="s">
        <v>110</v>
      </c>
      <c r="AJ723" t="s">
        <v>62</v>
      </c>
      <c r="AK723" t="s">
        <v>63</v>
      </c>
      <c r="AN723" t="s">
        <v>64</v>
      </c>
      <c r="BA723" t="s">
        <v>7249</v>
      </c>
      <c r="BB723" t="s">
        <v>7250</v>
      </c>
      <c r="BC723" t="s">
        <v>114</v>
      </c>
      <c r="BE723" t="s">
        <v>69</v>
      </c>
      <c r="BH723" t="s">
        <v>7251</v>
      </c>
    </row>
    <row r="724" spans="1:60" x14ac:dyDescent="0.2">
      <c r="A724" t="s">
        <v>7685</v>
      </c>
      <c r="B724" t="str">
        <f>VLOOKUP(Table1[[#This Row],[Full Name]],payroll_active[],1,0)</f>
        <v>Lawrence W Murphy</v>
      </c>
      <c r="C724" t="str">
        <f>VLOOKUP(Table1[[#This Row],[Full Name]],Table36[],1,0)</f>
        <v>Lawrence W Murphy</v>
      </c>
      <c r="D724" s="1">
        <v>42618.939236111109</v>
      </c>
      <c r="E724" t="s">
        <v>1195</v>
      </c>
      <c r="F724" t="s">
        <v>7683</v>
      </c>
      <c r="M724" t="s">
        <v>7684</v>
      </c>
      <c r="N724" t="s">
        <v>2219</v>
      </c>
      <c r="O724" t="s">
        <v>2716</v>
      </c>
      <c r="P724" t="s">
        <v>526</v>
      </c>
      <c r="AJ724" t="s">
        <v>62</v>
      </c>
      <c r="AK724" t="s">
        <v>63</v>
      </c>
      <c r="AN724" t="s">
        <v>408</v>
      </c>
      <c r="AO724" t="s">
        <v>526</v>
      </c>
      <c r="BA724" t="s">
        <v>7249</v>
      </c>
      <c r="BB724" t="s">
        <v>3729</v>
      </c>
      <c r="BC724" t="s">
        <v>7686</v>
      </c>
      <c r="BE724" t="s">
        <v>69</v>
      </c>
      <c r="BH724" t="s">
        <v>7687</v>
      </c>
    </row>
    <row r="725" spans="1:60" x14ac:dyDescent="0.2">
      <c r="A725" t="s">
        <v>8237</v>
      </c>
      <c r="B725" t="str">
        <f>VLOOKUP(Table1[[#This Row],[Full Name]],payroll_active[],1,0)</f>
        <v>Leon M Gandron</v>
      </c>
      <c r="C725" t="str">
        <f>VLOOKUP(Table1[[#This Row],[Full Name]],Table36[],1,0)</f>
        <v>Leon M Gandron</v>
      </c>
      <c r="D725" s="1">
        <v>42618.938958333332</v>
      </c>
      <c r="E725" t="s">
        <v>1195</v>
      </c>
      <c r="F725" t="s">
        <v>8236</v>
      </c>
      <c r="O725" t="s">
        <v>84</v>
      </c>
      <c r="AJ725" t="s">
        <v>62</v>
      </c>
      <c r="AK725" t="s">
        <v>63</v>
      </c>
      <c r="AN725" t="s">
        <v>64</v>
      </c>
      <c r="BA725" t="s">
        <v>8238</v>
      </c>
      <c r="BB725" t="s">
        <v>8239</v>
      </c>
      <c r="BC725" t="s">
        <v>7479</v>
      </c>
      <c r="BE725" t="s">
        <v>69</v>
      </c>
      <c r="BH725" t="s">
        <v>8240</v>
      </c>
    </row>
    <row r="726" spans="1:60" x14ac:dyDescent="0.2">
      <c r="A726" t="s">
        <v>5900</v>
      </c>
      <c r="B726" t="str">
        <f>VLOOKUP(Table1[[#This Row],[Full Name]],payroll_active[],1,0)</f>
        <v>Leonard I Goodkin</v>
      </c>
      <c r="C726" t="str">
        <f>VLOOKUP(Table1[[#This Row],[Full Name]],Table36[],1,0)</f>
        <v>Leonard I Goodkin</v>
      </c>
      <c r="D726" s="1">
        <v>42618.941203703696</v>
      </c>
      <c r="E726" t="s">
        <v>1195</v>
      </c>
      <c r="F726" t="s">
        <v>5899</v>
      </c>
      <c r="O726" t="s">
        <v>391</v>
      </c>
      <c r="AJ726" t="s">
        <v>62</v>
      </c>
      <c r="AK726" t="s">
        <v>63</v>
      </c>
      <c r="AN726" t="s">
        <v>64</v>
      </c>
      <c r="BA726" t="s">
        <v>5901</v>
      </c>
      <c r="BB726" t="s">
        <v>5902</v>
      </c>
      <c r="BC726" t="s">
        <v>5903</v>
      </c>
      <c r="BE726" t="s">
        <v>69</v>
      </c>
      <c r="BH726" t="s">
        <v>5904</v>
      </c>
    </row>
    <row r="727" spans="1:60" x14ac:dyDescent="0.2">
      <c r="A727" t="s">
        <v>591</v>
      </c>
      <c r="B727" t="str">
        <f>VLOOKUP(Table1[[#This Row],[Full Name]],payroll_active[],1,0)</f>
        <v>Leslie E Espaillat</v>
      </c>
      <c r="C727" t="str">
        <f>VLOOKUP(Table1[[#This Row],[Full Name]],Table36[],1,0)</f>
        <v>Leslie E Espaillat</v>
      </c>
      <c r="D727" s="1">
        <v>43495.488449074073</v>
      </c>
      <c r="E727" t="s">
        <v>59</v>
      </c>
      <c r="F727" t="s">
        <v>590</v>
      </c>
      <c r="N727" t="s">
        <v>415</v>
      </c>
      <c r="O727" t="s">
        <v>416</v>
      </c>
      <c r="P727" t="s">
        <v>526</v>
      </c>
      <c r="AJ727" t="s">
        <v>62</v>
      </c>
      <c r="AK727" t="s">
        <v>63</v>
      </c>
      <c r="AN727" t="s">
        <v>408</v>
      </c>
      <c r="BA727" t="s">
        <v>592</v>
      </c>
      <c r="BB727" t="s">
        <v>593</v>
      </c>
      <c r="BC727" t="s">
        <v>434</v>
      </c>
      <c r="BE727" t="s">
        <v>69</v>
      </c>
      <c r="BH727" t="s">
        <v>594</v>
      </c>
    </row>
    <row r="728" spans="1:60" x14ac:dyDescent="0.2">
      <c r="A728" t="s">
        <v>5820</v>
      </c>
      <c r="B728" t="str">
        <f>VLOOKUP(Table1[[#This Row],[Full Name]],payroll_active[],1,0)</f>
        <v>Leslie E King</v>
      </c>
      <c r="C728" t="str">
        <f>VLOOKUP(Table1[[#This Row],[Full Name]],Table36[],1,0)</f>
        <v>Leslie E King</v>
      </c>
      <c r="D728" s="1">
        <v>42618.941261574073</v>
      </c>
      <c r="E728" t="s">
        <v>1195</v>
      </c>
      <c r="F728" t="s">
        <v>5819</v>
      </c>
      <c r="O728" t="s">
        <v>378</v>
      </c>
      <c r="AJ728" t="s">
        <v>62</v>
      </c>
      <c r="AK728" t="s">
        <v>63</v>
      </c>
      <c r="AN728" t="s">
        <v>64</v>
      </c>
      <c r="BA728" t="s">
        <v>592</v>
      </c>
      <c r="BB728" t="s">
        <v>3699</v>
      </c>
      <c r="BC728" t="s">
        <v>350</v>
      </c>
      <c r="BE728" t="s">
        <v>69</v>
      </c>
      <c r="BH728" t="s">
        <v>5821</v>
      </c>
    </row>
    <row r="729" spans="1:60" x14ac:dyDescent="0.2">
      <c r="A729" t="s">
        <v>7805</v>
      </c>
      <c r="B729" t="str">
        <f>VLOOKUP(Table1[[#This Row],[Full Name]],payroll_active[],1,0)</f>
        <v>Leslie G Frohberg</v>
      </c>
      <c r="C729" t="str">
        <f>VLOOKUP(Table1[[#This Row],[Full Name]],Table36[],1,0)</f>
        <v>Leslie G Frohberg</v>
      </c>
      <c r="D729" s="1">
        <v>42618.939143518517</v>
      </c>
      <c r="E729" t="s">
        <v>1195</v>
      </c>
      <c r="F729" t="s">
        <v>7803</v>
      </c>
      <c r="M729" t="s">
        <v>7804</v>
      </c>
      <c r="N729" t="s">
        <v>894</v>
      </c>
      <c r="O729" t="s">
        <v>895</v>
      </c>
      <c r="P729" t="s">
        <v>526</v>
      </c>
      <c r="AJ729" t="s">
        <v>62</v>
      </c>
      <c r="AK729" t="s">
        <v>63</v>
      </c>
      <c r="AN729" t="s">
        <v>408</v>
      </c>
      <c r="BA729" t="s">
        <v>7806</v>
      </c>
      <c r="BB729" t="s">
        <v>7807</v>
      </c>
      <c r="BC729" t="s">
        <v>434</v>
      </c>
      <c r="BE729" t="s">
        <v>69</v>
      </c>
      <c r="BH729" t="s">
        <v>7808</v>
      </c>
    </row>
    <row r="730" spans="1:60" x14ac:dyDescent="0.2">
      <c r="A730" t="s">
        <v>853</v>
      </c>
      <c r="B730" t="str">
        <f>VLOOKUP(Table1[[#This Row],[Full Name]],payroll_active[],1,0)</f>
        <v>Leslie K Berliant</v>
      </c>
      <c r="C730" t="str">
        <f>VLOOKUP(Table1[[#This Row],[Full Name]],Table36[],1,0)</f>
        <v>Leslie K Berliant</v>
      </c>
      <c r="D730" s="1">
        <v>43495.488402777781</v>
      </c>
      <c r="E730" t="s">
        <v>59</v>
      </c>
      <c r="F730" t="s">
        <v>852</v>
      </c>
      <c r="N730" t="s">
        <v>480</v>
      </c>
      <c r="O730" t="s">
        <v>481</v>
      </c>
      <c r="P730" t="s">
        <v>526</v>
      </c>
      <c r="AJ730" t="s">
        <v>62</v>
      </c>
      <c r="AK730" t="s">
        <v>63</v>
      </c>
      <c r="AN730" t="s">
        <v>408</v>
      </c>
      <c r="BA730" t="s">
        <v>854</v>
      </c>
      <c r="BB730" t="s">
        <v>855</v>
      </c>
      <c r="BC730" t="s">
        <v>856</v>
      </c>
      <c r="BE730" t="s">
        <v>69</v>
      </c>
      <c r="BH730" t="s">
        <v>857</v>
      </c>
    </row>
    <row r="731" spans="1:60" x14ac:dyDescent="0.2">
      <c r="A731" t="s">
        <v>240</v>
      </c>
      <c r="B731" t="str">
        <f>VLOOKUP(Table1[[#This Row],[Full Name]],payroll_active[],1,0)</f>
        <v>Liam P Giordano</v>
      </c>
      <c r="C731" t="str">
        <f>VLOOKUP(Table1[[#This Row],[Full Name]],Table36[],1,0)</f>
        <v>Liam P Giordano</v>
      </c>
      <c r="D731" s="1">
        <v>43495.488495370373</v>
      </c>
      <c r="E731" t="s">
        <v>59</v>
      </c>
      <c r="F731" t="s">
        <v>239</v>
      </c>
      <c r="O731" t="s">
        <v>138</v>
      </c>
      <c r="AJ731" t="s">
        <v>62</v>
      </c>
      <c r="AK731" t="s">
        <v>63</v>
      </c>
      <c r="AN731" t="s">
        <v>64</v>
      </c>
      <c r="BA731" t="s">
        <v>241</v>
      </c>
      <c r="BB731" t="s">
        <v>242</v>
      </c>
      <c r="BC731" t="s">
        <v>142</v>
      </c>
      <c r="BE731" t="s">
        <v>69</v>
      </c>
      <c r="BH731" t="s">
        <v>243</v>
      </c>
    </row>
    <row r="732" spans="1:60" x14ac:dyDescent="0.2">
      <c r="A732" t="s">
        <v>784</v>
      </c>
      <c r="B732" t="str">
        <f>VLOOKUP(Table1[[#This Row],[Full Name]],payroll_active[],1,0)</f>
        <v>Lillian Barreto</v>
      </c>
      <c r="C732" t="str">
        <f>VLOOKUP(Table1[[#This Row],[Full Name]],Table36[],1,0)</f>
        <v>Lillian Barreto</v>
      </c>
      <c r="D732" s="1">
        <v>43495.48841435185</v>
      </c>
      <c r="E732" t="s">
        <v>59</v>
      </c>
      <c r="F732" t="s">
        <v>783</v>
      </c>
      <c r="N732" t="s">
        <v>771</v>
      </c>
      <c r="O732" t="s">
        <v>772</v>
      </c>
      <c r="P732" t="s">
        <v>526</v>
      </c>
      <c r="AJ732" t="s">
        <v>62</v>
      </c>
      <c r="AK732" t="s">
        <v>63</v>
      </c>
      <c r="AN732" t="s">
        <v>408</v>
      </c>
      <c r="BA732" t="s">
        <v>785</v>
      </c>
      <c r="BB732" t="s">
        <v>786</v>
      </c>
      <c r="BC732" t="s">
        <v>787</v>
      </c>
      <c r="BE732" t="s">
        <v>69</v>
      </c>
      <c r="BH732" t="s">
        <v>788</v>
      </c>
    </row>
    <row r="733" spans="1:60" x14ac:dyDescent="0.2">
      <c r="A733" t="s">
        <v>7679</v>
      </c>
      <c r="B733" t="str">
        <f>VLOOKUP(Table1[[#This Row],[Full Name]],payroll_active[],1,0)</f>
        <v>Linda D Vavricka</v>
      </c>
      <c r="C733" t="str">
        <f>VLOOKUP(Table1[[#This Row],[Full Name]],Table36[],1,0)</f>
        <v>Linda D Vavricka</v>
      </c>
      <c r="D733" s="1">
        <v>42618.939236111109</v>
      </c>
      <c r="E733" t="s">
        <v>1195</v>
      </c>
      <c r="F733" t="s">
        <v>7678</v>
      </c>
      <c r="N733" t="s">
        <v>2219</v>
      </c>
      <c r="O733" t="s">
        <v>353</v>
      </c>
      <c r="P733" t="s">
        <v>526</v>
      </c>
      <c r="AJ733" t="s">
        <v>62</v>
      </c>
      <c r="AK733" t="s">
        <v>63</v>
      </c>
      <c r="AN733" t="s">
        <v>64</v>
      </c>
      <c r="AO733" t="s">
        <v>526</v>
      </c>
      <c r="BA733" t="s">
        <v>7680</v>
      </c>
      <c r="BB733" t="s">
        <v>7681</v>
      </c>
      <c r="BC733" t="s">
        <v>477</v>
      </c>
      <c r="BE733" t="s">
        <v>69</v>
      </c>
      <c r="BH733" t="s">
        <v>7682</v>
      </c>
    </row>
    <row r="734" spans="1:60" x14ac:dyDescent="0.2">
      <c r="A734" t="s">
        <v>8228</v>
      </c>
      <c r="B734" t="str">
        <f>VLOOKUP(Table1[[#This Row],[Full Name]],payroll_active[],1,0)</f>
        <v>Linda T Sylvain</v>
      </c>
      <c r="C734" t="str">
        <f>VLOOKUP(Table1[[#This Row],[Full Name]],Table36[],1,0)</f>
        <v>Linda T Sylvain</v>
      </c>
      <c r="D734" s="1">
        <v>42618.938958333332</v>
      </c>
      <c r="E734" t="s">
        <v>1195</v>
      </c>
      <c r="F734" t="s">
        <v>8227</v>
      </c>
      <c r="O734" t="s">
        <v>84</v>
      </c>
      <c r="AJ734" t="s">
        <v>62</v>
      </c>
      <c r="AK734" t="s">
        <v>63</v>
      </c>
      <c r="AN734" t="s">
        <v>64</v>
      </c>
      <c r="BA734" t="s">
        <v>8229</v>
      </c>
      <c r="BB734" t="s">
        <v>8230</v>
      </c>
      <c r="BC734" t="s">
        <v>135</v>
      </c>
      <c r="BE734" t="s">
        <v>69</v>
      </c>
      <c r="BH734" t="s">
        <v>8231</v>
      </c>
    </row>
    <row r="735" spans="1:60" x14ac:dyDescent="0.2">
      <c r="A735" t="s">
        <v>7819</v>
      </c>
      <c r="B735" t="str">
        <f>VLOOKUP(Table1[[#This Row],[Full Name]],payroll_active[],1,0)</f>
        <v>Lisa A Morin</v>
      </c>
      <c r="C735" t="str">
        <f>VLOOKUP(Table1[[#This Row],[Full Name]],Table36[],1,0)</f>
        <v>Lisa A Morin</v>
      </c>
      <c r="D735" s="1">
        <v>42618.939131944448</v>
      </c>
      <c r="E735" t="s">
        <v>1195</v>
      </c>
      <c r="F735" t="s">
        <v>7818</v>
      </c>
      <c r="O735" t="s">
        <v>61</v>
      </c>
      <c r="AJ735" t="s">
        <v>62</v>
      </c>
      <c r="AK735" t="s">
        <v>63</v>
      </c>
      <c r="AN735" t="s">
        <v>64</v>
      </c>
      <c r="BA735" t="s">
        <v>4469</v>
      </c>
      <c r="BB735" t="s">
        <v>3734</v>
      </c>
      <c r="BC735" t="s">
        <v>7820</v>
      </c>
      <c r="BE735" t="s">
        <v>69</v>
      </c>
      <c r="BH735" t="s">
        <v>7821</v>
      </c>
    </row>
    <row r="736" spans="1:60" x14ac:dyDescent="0.2">
      <c r="A736" t="s">
        <v>4468</v>
      </c>
      <c r="B736" t="str">
        <f>VLOOKUP(Table1[[#This Row],[Full Name]],payroll_active[],1,0)</f>
        <v>Lisa A Vanstrom</v>
      </c>
      <c r="C736" t="str">
        <f>VLOOKUP(Table1[[#This Row],[Full Name]],Table36[],1,0)</f>
        <v>Lisa A Vanstrom</v>
      </c>
      <c r="D736" s="1">
        <v>42618.942650462966</v>
      </c>
      <c r="E736" t="s">
        <v>1195</v>
      </c>
      <c r="F736" t="s">
        <v>4467</v>
      </c>
      <c r="N736" t="s">
        <v>2093</v>
      </c>
      <c r="O736" t="s">
        <v>2094</v>
      </c>
      <c r="P736" t="s">
        <v>526</v>
      </c>
      <c r="AJ736" t="s">
        <v>62</v>
      </c>
      <c r="AK736" t="s">
        <v>63</v>
      </c>
      <c r="AN736" t="s">
        <v>408</v>
      </c>
      <c r="AO736" t="s">
        <v>526</v>
      </c>
      <c r="BA736" t="s">
        <v>4469</v>
      </c>
      <c r="BB736" t="s">
        <v>4470</v>
      </c>
      <c r="BC736" t="s">
        <v>867</v>
      </c>
      <c r="BE736" t="s">
        <v>69</v>
      </c>
      <c r="BH736" t="s">
        <v>4471</v>
      </c>
    </row>
    <row r="737" spans="1:61" x14ac:dyDescent="0.2">
      <c r="A737" t="s">
        <v>803</v>
      </c>
      <c r="B737" t="str">
        <f>VLOOKUP(Table1[[#This Row],[Full Name]],payroll_active[],1,0)</f>
        <v>Lisa B Dellaquila</v>
      </c>
      <c r="C737" t="str">
        <f>VLOOKUP(Table1[[#This Row],[Full Name]],Table36[],1,0)</f>
        <v>Lisa B Dellaquila</v>
      </c>
      <c r="D737" s="1">
        <v>43495.48841435185</v>
      </c>
      <c r="E737" t="s">
        <v>59</v>
      </c>
      <c r="F737" t="s">
        <v>802</v>
      </c>
      <c r="N737" t="s">
        <v>790</v>
      </c>
      <c r="O737" t="s">
        <v>791</v>
      </c>
      <c r="P737" t="s">
        <v>526</v>
      </c>
      <c r="AJ737" t="s">
        <v>62</v>
      </c>
      <c r="AK737" t="s">
        <v>63</v>
      </c>
      <c r="AN737" t="s">
        <v>408</v>
      </c>
      <c r="BA737" t="s">
        <v>804</v>
      </c>
      <c r="BB737" t="s">
        <v>805</v>
      </c>
      <c r="BC737" t="s">
        <v>426</v>
      </c>
      <c r="BE737" t="s">
        <v>69</v>
      </c>
      <c r="BH737" t="s">
        <v>806</v>
      </c>
    </row>
    <row r="738" spans="1:61" x14ac:dyDescent="0.2">
      <c r="A738" t="s">
        <v>2354</v>
      </c>
      <c r="B738" t="str">
        <f>VLOOKUP(Table1[[#This Row],[Full Name]],payroll_active[],1,0)</f>
        <v>Lisa D Hill</v>
      </c>
      <c r="C738" t="str">
        <f>VLOOKUP(Table1[[#This Row],[Full Name]],Table36[],1,0)</f>
        <v>Lisa D Hill</v>
      </c>
      <c r="D738" s="1">
        <v>42990.605717592603</v>
      </c>
      <c r="E738" t="s">
        <v>59</v>
      </c>
      <c r="F738" t="s">
        <v>2353</v>
      </c>
      <c r="N738" t="s">
        <v>2093</v>
      </c>
      <c r="O738" t="s">
        <v>2094</v>
      </c>
      <c r="P738" t="s">
        <v>407</v>
      </c>
      <c r="AJ738" t="s">
        <v>62</v>
      </c>
      <c r="AK738" t="s">
        <v>63</v>
      </c>
      <c r="AN738" t="s">
        <v>408</v>
      </c>
      <c r="AO738" t="s">
        <v>407</v>
      </c>
      <c r="BA738" t="s">
        <v>2355</v>
      </c>
      <c r="BB738" t="s">
        <v>543</v>
      </c>
      <c r="BC738" t="s">
        <v>513</v>
      </c>
      <c r="BE738" t="s">
        <v>69</v>
      </c>
      <c r="BH738" t="s">
        <v>2356</v>
      </c>
    </row>
    <row r="739" spans="1:61" x14ac:dyDescent="0.2">
      <c r="A739" s="20" t="s">
        <v>5164</v>
      </c>
      <c r="B739" s="20" t="e">
        <f>VLOOKUP(Table1[[#This Row],[Full Name]],payroll_active[],1,0)</f>
        <v>#N/A</v>
      </c>
      <c r="C739" s="20" t="str">
        <f>VLOOKUP(Table1[[#This Row],[Full Name]],Table36[],1,0)</f>
        <v>Lisa M Forkas</v>
      </c>
      <c r="D739" s="21">
        <v>42618.94195601852</v>
      </c>
      <c r="E739" s="20" t="s">
        <v>1195</v>
      </c>
      <c r="F739" s="20" t="s">
        <v>5162</v>
      </c>
      <c r="G739" s="20"/>
      <c r="H739" s="20"/>
      <c r="I739" s="20"/>
      <c r="J739" s="20"/>
      <c r="K739" s="20"/>
      <c r="L739" s="20"/>
      <c r="M739" s="20" t="s">
        <v>5163</v>
      </c>
      <c r="N739" s="20"/>
      <c r="O739" s="20" t="s">
        <v>1043</v>
      </c>
      <c r="P739" s="20"/>
      <c r="Q739" s="20"/>
      <c r="R739" s="20"/>
      <c r="S739" s="20"/>
      <c r="T739" s="20"/>
      <c r="U739" s="20"/>
      <c r="V739" s="20"/>
      <c r="W739" s="20"/>
      <c r="X739" s="20"/>
      <c r="Y739" s="20"/>
      <c r="Z739" s="20"/>
      <c r="AA739" s="20"/>
      <c r="AB739" s="20"/>
      <c r="AC739" s="20"/>
      <c r="AD739" s="20"/>
      <c r="AE739" s="20"/>
      <c r="AF739" s="20"/>
      <c r="AG739" s="20"/>
      <c r="AH739" s="20"/>
      <c r="AI739" s="20"/>
      <c r="AJ739" s="20" t="s">
        <v>62</v>
      </c>
      <c r="AK739" s="20" t="s">
        <v>63</v>
      </c>
      <c r="AL739" s="20"/>
      <c r="AM739" s="20"/>
      <c r="AN739" s="20" t="s">
        <v>64</v>
      </c>
      <c r="AO739" s="20"/>
      <c r="AP739" s="20"/>
      <c r="AQ739" s="20"/>
      <c r="AR739" s="20"/>
      <c r="AS739" s="20"/>
      <c r="AT739" s="20"/>
      <c r="AU739" s="20"/>
      <c r="AV739" s="20"/>
      <c r="AW739" s="20"/>
      <c r="AX739" s="20"/>
      <c r="AY739" s="20"/>
      <c r="AZ739" s="20"/>
      <c r="BA739" s="20" t="s">
        <v>4486</v>
      </c>
      <c r="BB739" s="20" t="s">
        <v>5165</v>
      </c>
      <c r="BC739" s="20" t="s">
        <v>5166</v>
      </c>
      <c r="BD739" s="20"/>
      <c r="BE739" s="20" t="s">
        <v>69</v>
      </c>
      <c r="BF739" s="20"/>
      <c r="BG739" s="20"/>
      <c r="BH739" s="20" t="s">
        <v>5167</v>
      </c>
      <c r="BI739" s="20"/>
    </row>
    <row r="740" spans="1:61" x14ac:dyDescent="0.2">
      <c r="A740" t="s">
        <v>6772</v>
      </c>
      <c r="B740" t="str">
        <f>VLOOKUP(Table1[[#This Row],[Full Name]],payroll_active[],1,0)</f>
        <v>Lisa M George</v>
      </c>
      <c r="C740" t="str">
        <f>VLOOKUP(Table1[[#This Row],[Full Name]],Table36[],1,0)</f>
        <v>Lisa M George</v>
      </c>
      <c r="D740" s="1">
        <v>42618.940243055556</v>
      </c>
      <c r="E740" t="s">
        <v>1195</v>
      </c>
      <c r="F740" t="s">
        <v>6771</v>
      </c>
      <c r="N740" t="s">
        <v>887</v>
      </c>
      <c r="O740" t="s">
        <v>888</v>
      </c>
      <c r="P740" t="s">
        <v>526</v>
      </c>
      <c r="AJ740" t="s">
        <v>62</v>
      </c>
      <c r="AK740" t="s">
        <v>63</v>
      </c>
      <c r="AN740" t="s">
        <v>408</v>
      </c>
      <c r="AO740" t="s">
        <v>526</v>
      </c>
      <c r="BA740" t="s">
        <v>4486</v>
      </c>
      <c r="BB740" t="s">
        <v>6773</v>
      </c>
      <c r="BC740" t="s">
        <v>698</v>
      </c>
      <c r="BE740" t="s">
        <v>69</v>
      </c>
      <c r="BH740" t="s">
        <v>6774</v>
      </c>
    </row>
    <row r="741" spans="1:61" x14ac:dyDescent="0.2">
      <c r="A741" t="s">
        <v>4485</v>
      </c>
      <c r="B741" t="str">
        <f>VLOOKUP(Table1[[#This Row],[Full Name]],payroll_active[],1,0)</f>
        <v>Lisa M Salotti</v>
      </c>
      <c r="C741" t="str">
        <f>VLOOKUP(Table1[[#This Row],[Full Name]],Table36[],1,0)</f>
        <v>Lisa M Salotti</v>
      </c>
      <c r="D741" s="1">
        <v>42618.94263888889</v>
      </c>
      <c r="E741" t="s">
        <v>1195</v>
      </c>
      <c r="F741" t="s">
        <v>4484</v>
      </c>
      <c r="N741" t="s">
        <v>1692</v>
      </c>
      <c r="O741" t="s">
        <v>1693</v>
      </c>
      <c r="P741" t="s">
        <v>526</v>
      </c>
      <c r="AJ741" t="s">
        <v>62</v>
      </c>
      <c r="AK741" t="s">
        <v>63</v>
      </c>
      <c r="AN741" t="s">
        <v>408</v>
      </c>
      <c r="AO741" t="s">
        <v>526</v>
      </c>
      <c r="BA741" t="s">
        <v>4486</v>
      </c>
      <c r="BB741" t="s">
        <v>4487</v>
      </c>
      <c r="BC741" t="s">
        <v>4488</v>
      </c>
      <c r="BE741" t="s">
        <v>69</v>
      </c>
      <c r="BH741" t="s">
        <v>4489</v>
      </c>
    </row>
    <row r="742" spans="1:61" x14ac:dyDescent="0.2">
      <c r="A742" t="s">
        <v>6186</v>
      </c>
      <c r="B742" t="str">
        <f>VLOOKUP(Table1[[#This Row],[Full Name]],payroll_active[],1,0)</f>
        <v>Lisa P Reid</v>
      </c>
      <c r="C742" t="str">
        <f>VLOOKUP(Table1[[#This Row],[Full Name]],Table36[],1,0)</f>
        <v>Lisa P Reid</v>
      </c>
      <c r="D742" s="1">
        <v>42618.940937500003</v>
      </c>
      <c r="E742" t="s">
        <v>1195</v>
      </c>
      <c r="F742" t="s">
        <v>6185</v>
      </c>
      <c r="O742" t="s">
        <v>1798</v>
      </c>
      <c r="AJ742" t="s">
        <v>62</v>
      </c>
      <c r="AK742" t="s">
        <v>63</v>
      </c>
      <c r="AN742" t="s">
        <v>64</v>
      </c>
      <c r="BA742" t="s">
        <v>6187</v>
      </c>
      <c r="BB742" t="s">
        <v>1927</v>
      </c>
      <c r="BC742" t="s">
        <v>6188</v>
      </c>
      <c r="BE742" t="s">
        <v>69</v>
      </c>
      <c r="BH742" t="s">
        <v>6189</v>
      </c>
    </row>
    <row r="743" spans="1:61" x14ac:dyDescent="0.2">
      <c r="A743" t="s">
        <v>4944</v>
      </c>
      <c r="B743" t="str">
        <f>VLOOKUP(Table1[[#This Row],[Full Name]],payroll_active[],1,0)</f>
        <v>Lisa R Harris</v>
      </c>
      <c r="C743" t="str">
        <f>VLOOKUP(Table1[[#This Row],[Full Name]],Table36[],1,0)</f>
        <v>Lisa R Harris</v>
      </c>
      <c r="D743" s="1">
        <v>42618.942175925928</v>
      </c>
      <c r="E743" t="s">
        <v>1195</v>
      </c>
      <c r="F743" t="s">
        <v>4941</v>
      </c>
      <c r="O743" t="s">
        <v>1401</v>
      </c>
      <c r="X743" t="s">
        <v>4942</v>
      </c>
      <c r="AI743" t="s">
        <v>4943</v>
      </c>
      <c r="AJ743" t="s">
        <v>62</v>
      </c>
      <c r="AK743" t="s">
        <v>63</v>
      </c>
      <c r="AN743" t="s">
        <v>64</v>
      </c>
      <c r="BA743" t="s">
        <v>4945</v>
      </c>
      <c r="BB743" t="s">
        <v>237</v>
      </c>
      <c r="BC743" t="s">
        <v>3621</v>
      </c>
      <c r="BE743" t="s">
        <v>69</v>
      </c>
      <c r="BH743" t="s">
        <v>4946</v>
      </c>
    </row>
    <row r="744" spans="1:61" x14ac:dyDescent="0.2">
      <c r="A744" t="s">
        <v>832</v>
      </c>
      <c r="B744" t="str">
        <f>VLOOKUP(Table1[[#This Row],[Full Name]],payroll_active[],1,0)</f>
        <v>Liyamol R Thachil</v>
      </c>
      <c r="C744" t="str">
        <f>VLOOKUP(Table1[[#This Row],[Full Name]],Table36[],1,0)</f>
        <v>Liyamol R Thachil</v>
      </c>
      <c r="D744" s="1">
        <v>43495.48841435185</v>
      </c>
      <c r="E744" t="s">
        <v>59</v>
      </c>
      <c r="F744" t="s">
        <v>829</v>
      </c>
      <c r="N744" t="s">
        <v>830</v>
      </c>
      <c r="O744" t="s">
        <v>831</v>
      </c>
      <c r="P744" t="s">
        <v>526</v>
      </c>
      <c r="AJ744" t="s">
        <v>62</v>
      </c>
      <c r="AK744" t="s">
        <v>63</v>
      </c>
      <c r="AN744" t="s">
        <v>408</v>
      </c>
      <c r="BA744" t="s">
        <v>833</v>
      </c>
      <c r="BB744" t="s">
        <v>834</v>
      </c>
      <c r="BC744" t="s">
        <v>827</v>
      </c>
      <c r="BE744" t="s">
        <v>69</v>
      </c>
      <c r="BH744" t="s">
        <v>835</v>
      </c>
    </row>
    <row r="745" spans="1:61" x14ac:dyDescent="0.2">
      <c r="A745" s="20" t="s">
        <v>6693</v>
      </c>
      <c r="B745" s="20" t="e">
        <f>VLOOKUP(Table1[[#This Row],[Full Name]],payroll_active[],1,0)</f>
        <v>#N/A</v>
      </c>
      <c r="C745" s="20" t="str">
        <f>VLOOKUP(Table1[[#This Row],[Full Name]],Table36[],1,0)</f>
        <v>Lloyd W Sherman</v>
      </c>
      <c r="D745" s="21">
        <v>42618.940347222233</v>
      </c>
      <c r="E745" s="20" t="s">
        <v>1195</v>
      </c>
      <c r="F745" s="20" t="s">
        <v>6692</v>
      </c>
      <c r="G745" s="20"/>
      <c r="H745" s="20"/>
      <c r="I745" s="20"/>
      <c r="J745" s="20"/>
      <c r="K745" s="20"/>
      <c r="L745" s="20"/>
      <c r="M745" s="20"/>
      <c r="N745" s="20"/>
      <c r="O745" s="20" t="s">
        <v>1043</v>
      </c>
      <c r="P745" s="20"/>
      <c r="Q745" s="20"/>
      <c r="R745" s="20"/>
      <c r="S745" s="20"/>
      <c r="T745" s="20"/>
      <c r="U745" s="20"/>
      <c r="V745" s="20"/>
      <c r="W745" s="20"/>
      <c r="X745" s="20"/>
      <c r="Y745" s="20"/>
      <c r="Z745" s="20"/>
      <c r="AA745" s="20"/>
      <c r="AB745" s="20"/>
      <c r="AC745" s="20"/>
      <c r="AD745" s="20"/>
      <c r="AE745" s="20"/>
      <c r="AF745" s="20"/>
      <c r="AG745" s="20"/>
      <c r="AH745" s="20"/>
      <c r="AI745" s="20"/>
      <c r="AJ745" s="20" t="s">
        <v>62</v>
      </c>
      <c r="AK745" s="20" t="s">
        <v>63</v>
      </c>
      <c r="AL745" s="20"/>
      <c r="AM745" s="20"/>
      <c r="AN745" s="20" t="s">
        <v>64</v>
      </c>
      <c r="AO745" s="20"/>
      <c r="AP745" s="20"/>
      <c r="AQ745" s="20"/>
      <c r="AR745" s="20"/>
      <c r="AS745" s="20"/>
      <c r="AT745" s="20"/>
      <c r="AU745" s="20"/>
      <c r="AV745" s="20"/>
      <c r="AW745" s="20"/>
      <c r="AX745" s="20"/>
      <c r="AY745" s="20"/>
      <c r="AZ745" s="20"/>
      <c r="BA745" s="20" t="s">
        <v>6694</v>
      </c>
      <c r="BB745" s="20" t="s">
        <v>6695</v>
      </c>
      <c r="BC745" s="20" t="s">
        <v>521</v>
      </c>
      <c r="BD745" s="20"/>
      <c r="BE745" s="20" t="s">
        <v>69</v>
      </c>
      <c r="BF745" s="20"/>
      <c r="BG745" s="20"/>
      <c r="BH745" s="20" t="s">
        <v>6696</v>
      </c>
      <c r="BI745" s="20"/>
    </row>
    <row r="746" spans="1:61" x14ac:dyDescent="0.2">
      <c r="A746" t="s">
        <v>3292</v>
      </c>
      <c r="B746" t="str">
        <f>VLOOKUP(Table1[[#This Row],[Full Name]],payroll_active[],1,0)</f>
        <v>Logan M Eddy</v>
      </c>
      <c r="C746" t="str">
        <f>VLOOKUP(Table1[[#This Row],[Full Name]],Table36[],1,0)</f>
        <v>Logan M Eddy</v>
      </c>
      <c r="D746" s="1">
        <v>42789.531655092593</v>
      </c>
      <c r="E746" t="s">
        <v>59</v>
      </c>
      <c r="F746" t="s">
        <v>3291</v>
      </c>
      <c r="N746" t="s">
        <v>627</v>
      </c>
      <c r="O746" t="s">
        <v>628</v>
      </c>
      <c r="P746" t="s">
        <v>526</v>
      </c>
      <c r="AJ746" t="s">
        <v>62</v>
      </c>
      <c r="AK746" t="s">
        <v>63</v>
      </c>
      <c r="AN746" t="s">
        <v>408</v>
      </c>
      <c r="AO746" t="s">
        <v>526</v>
      </c>
      <c r="BA746" t="s">
        <v>3293</v>
      </c>
      <c r="BB746" t="s">
        <v>3294</v>
      </c>
      <c r="BC746" t="s">
        <v>2799</v>
      </c>
      <c r="BE746" t="s">
        <v>69</v>
      </c>
      <c r="BH746" t="s">
        <v>3295</v>
      </c>
    </row>
    <row r="747" spans="1:61" x14ac:dyDescent="0.2">
      <c r="A747" t="s">
        <v>8441</v>
      </c>
      <c r="B747" t="str">
        <f>VLOOKUP(Table1[[#This Row],[Full Name]],payroll_active[],1,0)</f>
        <v>Lois Menyweather</v>
      </c>
      <c r="C747" t="str">
        <f>VLOOKUP(Table1[[#This Row],[Full Name]],Table36[],1,0)</f>
        <v>Lois Menyweather</v>
      </c>
      <c r="D747" s="1">
        <v>42618.938796296286</v>
      </c>
      <c r="E747" t="s">
        <v>1195</v>
      </c>
      <c r="F747" t="s">
        <v>8440</v>
      </c>
      <c r="N747" t="s">
        <v>693</v>
      </c>
      <c r="O747" t="s">
        <v>694</v>
      </c>
      <c r="P747" t="s">
        <v>526</v>
      </c>
      <c r="AJ747" t="s">
        <v>62</v>
      </c>
      <c r="AK747" t="s">
        <v>63</v>
      </c>
      <c r="AN747" t="s">
        <v>408</v>
      </c>
      <c r="AO747" t="s">
        <v>526</v>
      </c>
      <c r="BA747" t="s">
        <v>8442</v>
      </c>
      <c r="BB747" t="s">
        <v>8443</v>
      </c>
      <c r="BC747" t="s">
        <v>583</v>
      </c>
      <c r="BE747" t="s">
        <v>69</v>
      </c>
      <c r="BH747" t="s">
        <v>8444</v>
      </c>
    </row>
    <row r="748" spans="1:61" x14ac:dyDescent="0.2">
      <c r="A748" s="20" t="s">
        <v>1144</v>
      </c>
      <c r="B748" s="20" t="e">
        <f>VLOOKUP(Table1[[#This Row],[Full Name]],payroll_active[],1,0)</f>
        <v>#N/A</v>
      </c>
      <c r="C748" s="20" t="str">
        <f>VLOOKUP(Table1[[#This Row],[Full Name]],Table36[],1,0)</f>
        <v>Lonnie T Threatte</v>
      </c>
      <c r="D748" s="21">
        <v>43488.67454861111</v>
      </c>
      <c r="E748" s="20" t="s">
        <v>59</v>
      </c>
      <c r="F748" s="20" t="s">
        <v>1141</v>
      </c>
      <c r="G748" s="20"/>
      <c r="H748" s="20"/>
      <c r="I748" s="20"/>
      <c r="J748" s="20"/>
      <c r="K748" s="20"/>
      <c r="L748" s="20"/>
      <c r="M748" s="20"/>
      <c r="N748" s="20"/>
      <c r="O748" s="20" t="s">
        <v>1133</v>
      </c>
      <c r="P748" s="20"/>
      <c r="Q748" s="20"/>
      <c r="R748" s="20"/>
      <c r="S748" s="20"/>
      <c r="T748" s="20"/>
      <c r="U748" s="20"/>
      <c r="V748" s="20" t="s">
        <v>1142</v>
      </c>
      <c r="W748" s="20" t="s">
        <v>1143</v>
      </c>
      <c r="X748" s="20"/>
      <c r="Y748" s="20"/>
      <c r="Z748" s="20"/>
      <c r="AA748" s="20"/>
      <c r="AB748" s="20"/>
      <c r="AC748" s="20"/>
      <c r="AD748" s="20"/>
      <c r="AE748" s="20"/>
      <c r="AF748" s="20"/>
      <c r="AG748" s="20"/>
      <c r="AH748" s="20"/>
      <c r="AI748" s="20"/>
      <c r="AJ748" s="20" t="s">
        <v>62</v>
      </c>
      <c r="AK748" s="20" t="s">
        <v>63</v>
      </c>
      <c r="AL748" s="20"/>
      <c r="AM748" s="20"/>
      <c r="AN748" s="20" t="s">
        <v>64</v>
      </c>
      <c r="AO748" s="20"/>
      <c r="AP748" s="20"/>
      <c r="AQ748" s="20"/>
      <c r="AR748" s="20"/>
      <c r="AS748" s="20"/>
      <c r="AT748" s="20"/>
      <c r="AU748" s="20"/>
      <c r="AV748" s="20"/>
      <c r="AW748" s="20"/>
      <c r="AX748" s="20"/>
      <c r="AY748" s="20"/>
      <c r="AZ748" s="20"/>
      <c r="BA748" s="20" t="s">
        <v>1145</v>
      </c>
      <c r="BB748" s="20" t="s">
        <v>1146</v>
      </c>
      <c r="BC748" s="20" t="s">
        <v>1147</v>
      </c>
      <c r="BD748" s="20"/>
      <c r="BE748" s="20" t="s">
        <v>69</v>
      </c>
      <c r="BF748" s="20"/>
      <c r="BG748" s="20"/>
      <c r="BH748" s="20" t="s">
        <v>1148</v>
      </c>
      <c r="BI748" s="20"/>
    </row>
    <row r="749" spans="1:61" x14ac:dyDescent="0.2">
      <c r="A749" t="s">
        <v>3587</v>
      </c>
      <c r="B749" t="str">
        <f>VLOOKUP(Table1[[#This Row],[Full Name]],payroll_active[],1,0)</f>
        <v>Lorrie L Pizzola</v>
      </c>
      <c r="C749" t="str">
        <f>VLOOKUP(Table1[[#This Row],[Full Name]],Table36[],1,0)</f>
        <v>Lorrie L Pizzola</v>
      </c>
      <c r="D749" s="1">
        <v>42789.530960648153</v>
      </c>
      <c r="E749" t="s">
        <v>59</v>
      </c>
      <c r="F749" t="s">
        <v>3586</v>
      </c>
      <c r="O749" t="s">
        <v>1401</v>
      </c>
      <c r="AJ749" t="s">
        <v>62</v>
      </c>
      <c r="AK749" t="s">
        <v>63</v>
      </c>
      <c r="AN749" t="s">
        <v>64</v>
      </c>
      <c r="BA749" t="s">
        <v>3588</v>
      </c>
      <c r="BB749" t="s">
        <v>3589</v>
      </c>
      <c r="BC749" t="s">
        <v>3590</v>
      </c>
      <c r="BE749" t="s">
        <v>69</v>
      </c>
      <c r="BH749" t="s">
        <v>3591</v>
      </c>
    </row>
    <row r="750" spans="1:61" x14ac:dyDescent="0.2">
      <c r="A750" t="s">
        <v>5985</v>
      </c>
      <c r="B750" t="str">
        <f>VLOOKUP(Table1[[#This Row],[Full Name]],payroll_active[],1,0)</f>
        <v>Luann M King</v>
      </c>
      <c r="C750" t="str">
        <f>VLOOKUP(Table1[[#This Row],[Full Name]],Table36[],1,0)</f>
        <v>Luann M King</v>
      </c>
      <c r="D750" s="1">
        <v>42618.941122685188</v>
      </c>
      <c r="E750" t="s">
        <v>1195</v>
      </c>
      <c r="F750" t="s">
        <v>5984</v>
      </c>
      <c r="N750" t="s">
        <v>1877</v>
      </c>
      <c r="O750" t="s">
        <v>1878</v>
      </c>
      <c r="P750" t="s">
        <v>526</v>
      </c>
      <c r="AJ750" t="s">
        <v>62</v>
      </c>
      <c r="AK750" t="s">
        <v>63</v>
      </c>
      <c r="AN750" t="s">
        <v>408</v>
      </c>
      <c r="AO750" t="s">
        <v>526</v>
      </c>
      <c r="BA750" t="s">
        <v>5986</v>
      </c>
      <c r="BB750" t="s">
        <v>3699</v>
      </c>
      <c r="BC750" t="s">
        <v>536</v>
      </c>
      <c r="BE750" t="s">
        <v>69</v>
      </c>
      <c r="BH750" t="s">
        <v>5987</v>
      </c>
    </row>
    <row r="751" spans="1:61" x14ac:dyDescent="0.2">
      <c r="A751" t="s">
        <v>2489</v>
      </c>
      <c r="B751" t="str">
        <f>VLOOKUP(Table1[[#This Row],[Full Name]],payroll_active[],1,0)</f>
        <v>Lucia Y Martinez</v>
      </c>
      <c r="C751" t="str">
        <f>VLOOKUP(Table1[[#This Row],[Full Name]],Table36[],1,0)</f>
        <v>Lucia Y Martinez</v>
      </c>
      <c r="D751" s="1">
        <v>42895.599432870367</v>
      </c>
      <c r="E751" t="s">
        <v>59</v>
      </c>
      <c r="F751" t="s">
        <v>2488</v>
      </c>
      <c r="N751" t="s">
        <v>822</v>
      </c>
      <c r="O751" t="s">
        <v>823</v>
      </c>
      <c r="P751" t="s">
        <v>526</v>
      </c>
      <c r="AJ751" t="s">
        <v>62</v>
      </c>
      <c r="AK751" t="s">
        <v>63</v>
      </c>
      <c r="AN751" t="s">
        <v>408</v>
      </c>
      <c r="AO751" t="s">
        <v>526</v>
      </c>
      <c r="BA751" t="s">
        <v>2490</v>
      </c>
      <c r="BB751" t="s">
        <v>207</v>
      </c>
      <c r="BC751" t="s">
        <v>650</v>
      </c>
      <c r="BE751" t="s">
        <v>69</v>
      </c>
      <c r="BH751" t="s">
        <v>2491</v>
      </c>
    </row>
    <row r="752" spans="1:61" x14ac:dyDescent="0.2">
      <c r="A752" t="s">
        <v>2117</v>
      </c>
      <c r="B752" t="str">
        <f>VLOOKUP(Table1[[#This Row],[Full Name]],payroll_active[],1,0)</f>
        <v>Luther D Isler</v>
      </c>
      <c r="C752" t="str">
        <f>VLOOKUP(Table1[[#This Row],[Full Name]],Table36[],1,0)</f>
        <v>Luther D Isler</v>
      </c>
      <c r="D752" s="1">
        <v>43119.61818287037</v>
      </c>
      <c r="E752" t="s">
        <v>59</v>
      </c>
      <c r="F752" t="s">
        <v>2116</v>
      </c>
      <c r="N752" t="s">
        <v>965</v>
      </c>
      <c r="O752" t="s">
        <v>966</v>
      </c>
      <c r="P752" t="s">
        <v>526</v>
      </c>
      <c r="AJ752" t="s">
        <v>62</v>
      </c>
      <c r="AK752" t="s">
        <v>63</v>
      </c>
      <c r="AN752" t="s">
        <v>408</v>
      </c>
      <c r="AO752" t="s">
        <v>526</v>
      </c>
      <c r="BA752" t="s">
        <v>2118</v>
      </c>
      <c r="BB752" t="s">
        <v>2119</v>
      </c>
      <c r="BC752" t="s">
        <v>2120</v>
      </c>
      <c r="BE752" t="s">
        <v>69</v>
      </c>
      <c r="BH752" t="s">
        <v>2121</v>
      </c>
    </row>
    <row r="753" spans="1:61" x14ac:dyDescent="0.2">
      <c r="A753" t="s">
        <v>7758</v>
      </c>
      <c r="B753" t="str">
        <f>VLOOKUP(Table1[[#This Row],[Full Name]],payroll_active[],1,0)</f>
        <v>Lydia A Biskup</v>
      </c>
      <c r="C753" t="str">
        <f>VLOOKUP(Table1[[#This Row],[Full Name]],Table36[],1,0)</f>
        <v>Lydia A Biskup</v>
      </c>
      <c r="D753" s="1">
        <v>42618.93917824074</v>
      </c>
      <c r="E753" t="s">
        <v>1195</v>
      </c>
      <c r="F753" t="s">
        <v>7757</v>
      </c>
      <c r="N753" t="s">
        <v>546</v>
      </c>
      <c r="O753" t="s">
        <v>547</v>
      </c>
      <c r="P753" t="s">
        <v>526</v>
      </c>
      <c r="AJ753" t="s">
        <v>62</v>
      </c>
      <c r="AK753" t="s">
        <v>63</v>
      </c>
      <c r="AN753" t="s">
        <v>408</v>
      </c>
      <c r="AO753" t="s">
        <v>526</v>
      </c>
      <c r="BA753" t="s">
        <v>7759</v>
      </c>
      <c r="BB753" t="s">
        <v>7760</v>
      </c>
      <c r="BC753" t="s">
        <v>7761</v>
      </c>
      <c r="BE753" t="s">
        <v>69</v>
      </c>
      <c r="BH753" t="s">
        <v>7762</v>
      </c>
    </row>
    <row r="754" spans="1:61" x14ac:dyDescent="0.2">
      <c r="A754" t="s">
        <v>5074</v>
      </c>
      <c r="B754" t="str">
        <f>VLOOKUP(Table1[[#This Row],[Full Name]],payroll_active[],1,0)</f>
        <v>Lynette Shelborne-barfield</v>
      </c>
      <c r="C754" t="str">
        <f>VLOOKUP(Table1[[#This Row],[Full Name]],Table36[],1,0)</f>
        <v>Lynette Shelborne-barfield</v>
      </c>
      <c r="D754" s="1">
        <v>42618.942025462973</v>
      </c>
      <c r="E754" t="s">
        <v>1195</v>
      </c>
      <c r="F754" t="s">
        <v>5073</v>
      </c>
      <c r="N754" t="s">
        <v>693</v>
      </c>
      <c r="O754" t="s">
        <v>694</v>
      </c>
      <c r="P754" t="s">
        <v>526</v>
      </c>
      <c r="AJ754" t="s">
        <v>62</v>
      </c>
      <c r="AK754" t="s">
        <v>63</v>
      </c>
      <c r="AN754" t="s">
        <v>408</v>
      </c>
      <c r="AO754" t="s">
        <v>526</v>
      </c>
      <c r="BA754" t="s">
        <v>5075</v>
      </c>
      <c r="BB754" t="s">
        <v>5076</v>
      </c>
      <c r="BC754" t="s">
        <v>723</v>
      </c>
      <c r="BE754" t="s">
        <v>69</v>
      </c>
      <c r="BH754" t="s">
        <v>5077</v>
      </c>
    </row>
    <row r="755" spans="1:61" x14ac:dyDescent="0.2">
      <c r="A755" t="s">
        <v>3962</v>
      </c>
      <c r="B755" t="str">
        <f>VLOOKUP(Table1[[#This Row],[Full Name]],payroll_active[],1,0)</f>
        <v>M Stephanie Gardinier</v>
      </c>
      <c r="C755" t="str">
        <f>VLOOKUP(Table1[[#This Row],[Full Name]],Table36[],1,0)</f>
        <v>M Stephanie Gardinier</v>
      </c>
      <c r="D755" s="1">
        <v>42618.94327546296</v>
      </c>
      <c r="E755" t="s">
        <v>1195</v>
      </c>
      <c r="F755" t="s">
        <v>3961</v>
      </c>
      <c r="N755" t="s">
        <v>1840</v>
      </c>
      <c r="O755" t="s">
        <v>1841</v>
      </c>
      <c r="P755" t="s">
        <v>407</v>
      </c>
      <c r="AJ755" t="s">
        <v>62</v>
      </c>
      <c r="AK755" t="s">
        <v>63</v>
      </c>
      <c r="AN755" t="s">
        <v>408</v>
      </c>
      <c r="AO755" t="s">
        <v>526</v>
      </c>
      <c r="BA755" t="s">
        <v>3963</v>
      </c>
      <c r="BB755" t="s">
        <v>3964</v>
      </c>
      <c r="BC755" t="s">
        <v>3965</v>
      </c>
      <c r="BE755" t="s">
        <v>69</v>
      </c>
      <c r="BH755" t="s">
        <v>3966</v>
      </c>
    </row>
    <row r="756" spans="1:61" x14ac:dyDescent="0.2">
      <c r="A756" t="s">
        <v>3329</v>
      </c>
      <c r="B756" t="str">
        <f>VLOOKUP(Table1[[#This Row],[Full Name]],payroll_active[],1,0)</f>
        <v>Maddilyn R Genovese</v>
      </c>
      <c r="C756" t="str">
        <f>VLOOKUP(Table1[[#This Row],[Full Name]],Table36[],1,0)</f>
        <v>Maddilyn R Genovese</v>
      </c>
      <c r="D756" s="1">
        <v>42789.531643518523</v>
      </c>
      <c r="E756" t="s">
        <v>59</v>
      </c>
      <c r="F756" t="s">
        <v>3328</v>
      </c>
      <c r="N756" t="s">
        <v>2622</v>
      </c>
      <c r="O756" t="s">
        <v>2623</v>
      </c>
      <c r="P756" t="s">
        <v>526</v>
      </c>
      <c r="AJ756" t="s">
        <v>62</v>
      </c>
      <c r="AK756" t="s">
        <v>63</v>
      </c>
      <c r="AN756" t="s">
        <v>408</v>
      </c>
      <c r="AO756" t="s">
        <v>526</v>
      </c>
      <c r="BA756" t="s">
        <v>3330</v>
      </c>
      <c r="BB756" t="s">
        <v>3331</v>
      </c>
      <c r="BC756" t="s">
        <v>3332</v>
      </c>
      <c r="BE756" t="s">
        <v>69</v>
      </c>
      <c r="BH756" t="s">
        <v>3333</v>
      </c>
    </row>
    <row r="757" spans="1:61" x14ac:dyDescent="0.2">
      <c r="A757" t="s">
        <v>2943</v>
      </c>
      <c r="B757" t="str">
        <f>VLOOKUP(Table1[[#This Row],[Full Name]],payroll_active[],1,0)</f>
        <v>Madeline L Grunewald</v>
      </c>
      <c r="C757" t="str">
        <f>VLOOKUP(Table1[[#This Row],[Full Name]],Table36[],1,0)</f>
        <v>Madeline L Grunewald</v>
      </c>
      <c r="D757" s="1">
        <v>42789.531782407408</v>
      </c>
      <c r="E757" t="s">
        <v>59</v>
      </c>
      <c r="F757" t="s">
        <v>2941</v>
      </c>
      <c r="N757" t="s">
        <v>2550</v>
      </c>
      <c r="O757" t="s">
        <v>2551</v>
      </c>
      <c r="P757" t="s">
        <v>526</v>
      </c>
      <c r="V757" t="s">
        <v>2942</v>
      </c>
      <c r="AJ757" t="s">
        <v>62</v>
      </c>
      <c r="AK757" t="s">
        <v>63</v>
      </c>
      <c r="AN757" t="s">
        <v>408</v>
      </c>
      <c r="AO757" t="s">
        <v>526</v>
      </c>
      <c r="BA757" t="s">
        <v>2944</v>
      </c>
      <c r="BB757" t="s">
        <v>2945</v>
      </c>
      <c r="BC757" t="s">
        <v>1928</v>
      </c>
      <c r="BE757" t="s">
        <v>69</v>
      </c>
      <c r="BH757" t="s">
        <v>2946</v>
      </c>
    </row>
    <row r="758" spans="1:61" x14ac:dyDescent="0.2">
      <c r="A758" t="s">
        <v>225</v>
      </c>
      <c r="B758" t="str">
        <f>VLOOKUP(Table1[[#This Row],[Full Name]],payroll_active[],1,0)</f>
        <v>Malik D James</v>
      </c>
      <c r="C758" t="str">
        <f>VLOOKUP(Table1[[#This Row],[Full Name]],Table36[],1,0)</f>
        <v>Malik D James</v>
      </c>
      <c r="D758" s="1">
        <v>43495.488495370373</v>
      </c>
      <c r="E758" t="s">
        <v>59</v>
      </c>
      <c r="F758" t="s">
        <v>224</v>
      </c>
      <c r="O758" t="s">
        <v>138</v>
      </c>
      <c r="AJ758" t="s">
        <v>62</v>
      </c>
      <c r="AK758" t="s">
        <v>63</v>
      </c>
      <c r="AN758" t="s">
        <v>64</v>
      </c>
      <c r="BA758" t="s">
        <v>226</v>
      </c>
      <c r="BB758" t="s">
        <v>227</v>
      </c>
      <c r="BC758" t="s">
        <v>142</v>
      </c>
      <c r="BE758" t="s">
        <v>69</v>
      </c>
      <c r="BH758" t="s">
        <v>228</v>
      </c>
    </row>
    <row r="759" spans="1:61" x14ac:dyDescent="0.2">
      <c r="A759" t="s">
        <v>316</v>
      </c>
      <c r="B759" t="str">
        <f>VLOOKUP(Table1[[#This Row],[Full Name]],payroll_active[],1,0)</f>
        <v>Mandi T Heller</v>
      </c>
      <c r="C759" t="str">
        <f>VLOOKUP(Table1[[#This Row],[Full Name]],Table36[],1,0)</f>
        <v>Mandi T Heller</v>
      </c>
      <c r="D759" s="1">
        <v>43495.488483796304</v>
      </c>
      <c r="E759" t="s">
        <v>59</v>
      </c>
      <c r="F759" t="s">
        <v>315</v>
      </c>
      <c r="O759" t="s">
        <v>284</v>
      </c>
      <c r="AJ759" t="s">
        <v>62</v>
      </c>
      <c r="AK759" t="s">
        <v>63</v>
      </c>
      <c r="AN759" t="s">
        <v>64</v>
      </c>
      <c r="BA759" t="s">
        <v>317</v>
      </c>
      <c r="BB759" t="s">
        <v>318</v>
      </c>
      <c r="BC759" t="s">
        <v>288</v>
      </c>
      <c r="BE759" t="s">
        <v>69</v>
      </c>
      <c r="BH759" t="s">
        <v>319</v>
      </c>
    </row>
    <row r="760" spans="1:61" x14ac:dyDescent="0.2">
      <c r="A760" s="20" t="s">
        <v>1136</v>
      </c>
      <c r="B760" s="20" t="e">
        <f>VLOOKUP(Table1[[#This Row],[Full Name]],payroll_active[],1,0)</f>
        <v>#N/A</v>
      </c>
      <c r="C760" s="20" t="str">
        <f>VLOOKUP(Table1[[#This Row],[Full Name]],Table36[],1,0)</f>
        <v>Mandy M Sheridan</v>
      </c>
      <c r="D760" s="21">
        <v>43488.67454861111</v>
      </c>
      <c r="E760" s="20" t="s">
        <v>59</v>
      </c>
      <c r="F760" s="20" t="s">
        <v>1132</v>
      </c>
      <c r="G760" s="20"/>
      <c r="H760" s="20"/>
      <c r="I760" s="20"/>
      <c r="J760" s="20"/>
      <c r="K760" s="20"/>
      <c r="L760" s="20"/>
      <c r="M760" s="20"/>
      <c r="N760" s="20"/>
      <c r="O760" s="20" t="s">
        <v>1133</v>
      </c>
      <c r="P760" s="20"/>
      <c r="Q760" s="20"/>
      <c r="R760" s="20"/>
      <c r="S760" s="20"/>
      <c r="T760" s="20"/>
      <c r="U760" s="20"/>
      <c r="V760" s="20" t="s">
        <v>1134</v>
      </c>
      <c r="W760" s="20" t="s">
        <v>1135</v>
      </c>
      <c r="X760" s="20"/>
      <c r="Y760" s="20"/>
      <c r="Z760" s="20"/>
      <c r="AA760" s="20"/>
      <c r="AB760" s="20"/>
      <c r="AC760" s="20"/>
      <c r="AD760" s="20"/>
      <c r="AE760" s="20"/>
      <c r="AF760" s="20"/>
      <c r="AG760" s="20"/>
      <c r="AH760" s="20"/>
      <c r="AI760" s="20"/>
      <c r="AJ760" s="20" t="s">
        <v>62</v>
      </c>
      <c r="AK760" s="20" t="s">
        <v>63</v>
      </c>
      <c r="AL760" s="20"/>
      <c r="AM760" s="20"/>
      <c r="AN760" s="20" t="s">
        <v>64</v>
      </c>
      <c r="AO760" s="20"/>
      <c r="AP760" s="20"/>
      <c r="AQ760" s="20"/>
      <c r="AR760" s="20"/>
      <c r="AS760" s="20"/>
      <c r="AT760" s="20"/>
      <c r="AU760" s="20"/>
      <c r="AV760" s="20"/>
      <c r="AW760" s="20"/>
      <c r="AX760" s="20"/>
      <c r="AY760" s="20"/>
      <c r="AZ760" s="20"/>
      <c r="BA760" s="20" t="s">
        <v>1137</v>
      </c>
      <c r="BB760" s="20" t="s">
        <v>1138</v>
      </c>
      <c r="BC760" s="20" t="s">
        <v>1139</v>
      </c>
      <c r="BD760" s="20"/>
      <c r="BE760" s="20" t="s">
        <v>69</v>
      </c>
      <c r="BF760" s="20"/>
      <c r="BG760" s="20"/>
      <c r="BH760" s="20" t="s">
        <v>1140</v>
      </c>
      <c r="BI760" s="20"/>
    </row>
    <row r="761" spans="1:61" x14ac:dyDescent="0.2">
      <c r="A761" t="s">
        <v>2318</v>
      </c>
      <c r="B761" t="str">
        <f>VLOOKUP(Table1[[#This Row],[Full Name]],payroll_active[],1,0)</f>
        <v>Marcia E Miller</v>
      </c>
      <c r="C761" t="str">
        <f>VLOOKUP(Table1[[#This Row],[Full Name]],Table36[],1,0)</f>
        <v>Marcia E Miller</v>
      </c>
      <c r="D761" s="1">
        <v>42990.605729166673</v>
      </c>
      <c r="E761" t="s">
        <v>59</v>
      </c>
      <c r="F761" t="s">
        <v>2317</v>
      </c>
      <c r="N761" t="s">
        <v>911</v>
      </c>
      <c r="O761" t="s">
        <v>912</v>
      </c>
      <c r="P761" t="s">
        <v>526</v>
      </c>
      <c r="AJ761" t="s">
        <v>62</v>
      </c>
      <c r="AK761" t="s">
        <v>63</v>
      </c>
      <c r="AN761" t="s">
        <v>408</v>
      </c>
      <c r="AO761" t="s">
        <v>526</v>
      </c>
      <c r="BA761" t="s">
        <v>2319</v>
      </c>
      <c r="BB761" t="s">
        <v>2320</v>
      </c>
      <c r="BC761" t="s">
        <v>2321</v>
      </c>
      <c r="BE761" t="s">
        <v>69</v>
      </c>
      <c r="BH761" t="s">
        <v>2322</v>
      </c>
    </row>
    <row r="762" spans="1:61" x14ac:dyDescent="0.2">
      <c r="A762" t="s">
        <v>5711</v>
      </c>
      <c r="B762" t="str">
        <f>VLOOKUP(Table1[[#This Row],[Full Name]],payroll_active[],1,0)</f>
        <v>Marcus L Gagnon</v>
      </c>
      <c r="C762" t="str">
        <f>VLOOKUP(Table1[[#This Row],[Full Name]],Table36[],1,0)</f>
        <v>Marcus L Gagnon</v>
      </c>
      <c r="D762" s="1">
        <v>42618.941331018519</v>
      </c>
      <c r="E762" t="s">
        <v>1195</v>
      </c>
      <c r="F762" t="s">
        <v>5710</v>
      </c>
      <c r="O762" t="s">
        <v>1444</v>
      </c>
      <c r="AJ762" t="s">
        <v>62</v>
      </c>
      <c r="AK762" t="s">
        <v>63</v>
      </c>
      <c r="AN762" t="s">
        <v>64</v>
      </c>
      <c r="BA762" t="s">
        <v>5712</v>
      </c>
      <c r="BB762" t="s">
        <v>5713</v>
      </c>
      <c r="BC762" t="s">
        <v>2471</v>
      </c>
      <c r="BE762" t="s">
        <v>69</v>
      </c>
      <c r="BH762" t="s">
        <v>5714</v>
      </c>
    </row>
    <row r="763" spans="1:61" x14ac:dyDescent="0.2">
      <c r="A763" s="20" t="s">
        <v>6679</v>
      </c>
      <c r="B763" s="20" t="e">
        <f>VLOOKUP(Table1[[#This Row],[Full Name]],payroll_active[],1,0)</f>
        <v>#N/A</v>
      </c>
      <c r="C763" s="20" t="str">
        <f>VLOOKUP(Table1[[#This Row],[Full Name]],Table36[],1,0)</f>
        <v>Margaret A Milne</v>
      </c>
      <c r="D763" s="21">
        <v>42618.940358796302</v>
      </c>
      <c r="E763" s="20" t="s">
        <v>1195</v>
      </c>
      <c r="F763" s="20" t="s">
        <v>6678</v>
      </c>
      <c r="G763" s="20"/>
      <c r="H763" s="20"/>
      <c r="I763" s="20"/>
      <c r="J763" s="20"/>
      <c r="K763" s="20"/>
      <c r="L763" s="20"/>
      <c r="M763" s="20"/>
      <c r="N763" s="20"/>
      <c r="O763" s="20" t="s">
        <v>1043</v>
      </c>
      <c r="P763" s="20"/>
      <c r="Q763" s="20"/>
      <c r="R763" s="20"/>
      <c r="S763" s="20"/>
      <c r="T763" s="20"/>
      <c r="U763" s="20"/>
      <c r="V763" s="20"/>
      <c r="W763" s="20"/>
      <c r="X763" s="20"/>
      <c r="Y763" s="20"/>
      <c r="Z763" s="20"/>
      <c r="AA763" s="20"/>
      <c r="AB763" s="20"/>
      <c r="AC763" s="20"/>
      <c r="AD763" s="20"/>
      <c r="AE763" s="20"/>
      <c r="AF763" s="20"/>
      <c r="AG763" s="20"/>
      <c r="AH763" s="20"/>
      <c r="AI763" s="20"/>
      <c r="AJ763" s="20" t="s">
        <v>62</v>
      </c>
      <c r="AK763" s="20" t="s">
        <v>63</v>
      </c>
      <c r="AL763" s="20"/>
      <c r="AM763" s="20"/>
      <c r="AN763" s="20" t="s">
        <v>64</v>
      </c>
      <c r="AO763" s="20"/>
      <c r="AP763" s="20"/>
      <c r="AQ763" s="20"/>
      <c r="AR763" s="20"/>
      <c r="AS763" s="20"/>
      <c r="AT763" s="20"/>
      <c r="AU763" s="20"/>
      <c r="AV763" s="20"/>
      <c r="AW763" s="20"/>
      <c r="AX763" s="20"/>
      <c r="AY763" s="20"/>
      <c r="AZ763" s="20"/>
      <c r="BA763" s="20" t="s">
        <v>6680</v>
      </c>
      <c r="BB763" s="20" t="s">
        <v>6681</v>
      </c>
      <c r="BC763" s="20" t="s">
        <v>6682</v>
      </c>
      <c r="BD763" s="20"/>
      <c r="BE763" s="20" t="s">
        <v>69</v>
      </c>
      <c r="BF763" s="20"/>
      <c r="BG763" s="20"/>
      <c r="BH763" s="20" t="s">
        <v>6683</v>
      </c>
      <c r="BI763" s="20"/>
    </row>
    <row r="764" spans="1:61" x14ac:dyDescent="0.2">
      <c r="A764" t="s">
        <v>967</v>
      </c>
      <c r="B764" t="str">
        <f>VLOOKUP(Table1[[#This Row],[Full Name]],payroll_active[],1,0)</f>
        <v>Margaret M Mcdermott</v>
      </c>
      <c r="C764" t="str">
        <f>VLOOKUP(Table1[[#This Row],[Full Name]],Table36[],1,0)</f>
        <v>Margaret M Mcdermott</v>
      </c>
      <c r="D764" s="1">
        <v>43495.488391203697</v>
      </c>
      <c r="E764" t="s">
        <v>59</v>
      </c>
      <c r="F764" t="s">
        <v>964</v>
      </c>
      <c r="N764" t="s">
        <v>965</v>
      </c>
      <c r="O764" t="s">
        <v>966</v>
      </c>
      <c r="P764" t="s">
        <v>526</v>
      </c>
      <c r="AJ764" t="s">
        <v>62</v>
      </c>
      <c r="AK764" t="s">
        <v>63</v>
      </c>
      <c r="AN764" t="s">
        <v>408</v>
      </c>
      <c r="BA764" t="s">
        <v>968</v>
      </c>
      <c r="BB764" t="s">
        <v>969</v>
      </c>
      <c r="BC764" t="s">
        <v>970</v>
      </c>
      <c r="BE764" t="s">
        <v>69</v>
      </c>
      <c r="BH764" t="s">
        <v>971</v>
      </c>
    </row>
    <row r="765" spans="1:61" x14ac:dyDescent="0.2">
      <c r="A765" s="20" t="s">
        <v>4452</v>
      </c>
      <c r="B765" s="20" t="e">
        <f>VLOOKUP(Table1[[#This Row],[Full Name]],payroll_active[],1,0)</f>
        <v>#N/A</v>
      </c>
      <c r="C765" s="20" t="str">
        <f>VLOOKUP(Table1[[#This Row],[Full Name]],Table36[],1,0)</f>
        <v>Margarita Perez</v>
      </c>
      <c r="D765" s="21">
        <v>42618.942673611113</v>
      </c>
      <c r="E765" s="20" t="s">
        <v>1195</v>
      </c>
      <c r="F765" s="20" t="s">
        <v>4451</v>
      </c>
      <c r="G765" s="20"/>
      <c r="H765" s="20"/>
      <c r="I765" s="20"/>
      <c r="J765" s="20"/>
      <c r="K765" s="20"/>
      <c r="L765" s="20"/>
      <c r="M765" s="20"/>
      <c r="N765" s="20" t="s">
        <v>1848</v>
      </c>
      <c r="O765" s="20" t="s">
        <v>1043</v>
      </c>
      <c r="P765" s="20" t="s">
        <v>407</v>
      </c>
      <c r="Q765" s="20"/>
      <c r="R765" s="20"/>
      <c r="S765" s="20"/>
      <c r="T765" s="20"/>
      <c r="U765" s="20"/>
      <c r="V765" s="20"/>
      <c r="W765" s="20"/>
      <c r="X765" s="20"/>
      <c r="Y765" s="20"/>
      <c r="Z765" s="20"/>
      <c r="AA765" s="20"/>
      <c r="AB765" s="20"/>
      <c r="AC765" s="20"/>
      <c r="AD765" s="20"/>
      <c r="AE765" s="20"/>
      <c r="AF765" s="20"/>
      <c r="AG765" s="20"/>
      <c r="AH765" s="20"/>
      <c r="AI765" s="20"/>
      <c r="AJ765" s="20" t="s">
        <v>62</v>
      </c>
      <c r="AK765" s="20" t="s">
        <v>63</v>
      </c>
      <c r="AL765" s="20"/>
      <c r="AM765" s="20"/>
      <c r="AN765" s="20" t="s">
        <v>64</v>
      </c>
      <c r="AO765" s="20" t="s">
        <v>407</v>
      </c>
      <c r="AP765" s="20"/>
      <c r="AQ765" s="20"/>
      <c r="AR765" s="20"/>
      <c r="AS765" s="20"/>
      <c r="AT765" s="20"/>
      <c r="AU765" s="20"/>
      <c r="AV765" s="20"/>
      <c r="AW765" s="20"/>
      <c r="AX765" s="20"/>
      <c r="AY765" s="20"/>
      <c r="AZ765" s="20"/>
      <c r="BA765" s="20" t="s">
        <v>4453</v>
      </c>
      <c r="BB765" s="20" t="s">
        <v>4454</v>
      </c>
      <c r="BC765" s="20" t="s">
        <v>4455</v>
      </c>
      <c r="BD765" s="20"/>
      <c r="BE765" s="20" t="s">
        <v>69</v>
      </c>
      <c r="BF765" s="20"/>
      <c r="BG765" s="20"/>
      <c r="BH765" s="20" t="s">
        <v>4456</v>
      </c>
      <c r="BI765" s="20"/>
    </row>
    <row r="766" spans="1:61" x14ac:dyDescent="0.2">
      <c r="A766" t="s">
        <v>4016</v>
      </c>
      <c r="B766" t="str">
        <f>VLOOKUP(Table1[[#This Row],[Full Name]],payroll_active[],1,0)</f>
        <v>Mari S Agui</v>
      </c>
      <c r="C766" t="str">
        <f>VLOOKUP(Table1[[#This Row],[Full Name]],Table36[],1,0)</f>
        <v>Mari S Agui</v>
      </c>
      <c r="D766" s="1">
        <v>42618.943229166667</v>
      </c>
      <c r="E766" t="s">
        <v>1195</v>
      </c>
      <c r="F766" t="s">
        <v>4015</v>
      </c>
      <c r="O766" t="s">
        <v>378</v>
      </c>
      <c r="AJ766" t="s">
        <v>62</v>
      </c>
      <c r="AK766" t="s">
        <v>63</v>
      </c>
      <c r="AN766" t="s">
        <v>64</v>
      </c>
      <c r="BA766" t="s">
        <v>4017</v>
      </c>
      <c r="BB766" t="s">
        <v>4018</v>
      </c>
      <c r="BC766" t="s">
        <v>4019</v>
      </c>
      <c r="BE766" t="s">
        <v>69</v>
      </c>
      <c r="BH766" t="s">
        <v>4020</v>
      </c>
    </row>
    <row r="767" spans="1:61" x14ac:dyDescent="0.2">
      <c r="A767" t="s">
        <v>5221</v>
      </c>
      <c r="B767" t="str">
        <f>VLOOKUP(Table1[[#This Row],[Full Name]],payroll_active[],1,0)</f>
        <v>Maria A Logiudice</v>
      </c>
      <c r="C767" t="str">
        <f>VLOOKUP(Table1[[#This Row],[Full Name]],Table36[],1,0)</f>
        <v>Maria A Logiudice</v>
      </c>
      <c r="D767" s="1">
        <v>42618.941851851851</v>
      </c>
      <c r="E767" t="s">
        <v>1195</v>
      </c>
      <c r="F767" t="s">
        <v>5220</v>
      </c>
      <c r="O767" t="s">
        <v>131</v>
      </c>
      <c r="AJ767" t="s">
        <v>62</v>
      </c>
      <c r="AK767" t="s">
        <v>63</v>
      </c>
      <c r="AN767" t="s">
        <v>64</v>
      </c>
      <c r="BA767" t="s">
        <v>5222</v>
      </c>
      <c r="BB767" t="s">
        <v>5223</v>
      </c>
      <c r="BC767" t="s">
        <v>5224</v>
      </c>
      <c r="BE767" t="s">
        <v>69</v>
      </c>
      <c r="BH767" t="s">
        <v>5225</v>
      </c>
    </row>
    <row r="768" spans="1:61" x14ac:dyDescent="0.2">
      <c r="A768" t="s">
        <v>3008</v>
      </c>
      <c r="B768" t="str">
        <f>VLOOKUP(Table1[[#This Row],[Full Name]],payroll_active[],1,0)</f>
        <v>Maria Angelica Martinez Corzo</v>
      </c>
      <c r="C768" t="str">
        <f>VLOOKUP(Table1[[#This Row],[Full Name]],Table36[],1,0)</f>
        <v>Maria Angelica Martinez Corzo</v>
      </c>
      <c r="D768" s="1">
        <v>42789.531770833331</v>
      </c>
      <c r="E768" t="s">
        <v>59</v>
      </c>
      <c r="F768" t="s">
        <v>3005</v>
      </c>
      <c r="N768" t="s">
        <v>894</v>
      </c>
      <c r="O768" t="s">
        <v>895</v>
      </c>
      <c r="P768" t="s">
        <v>407</v>
      </c>
      <c r="V768" t="s">
        <v>3006</v>
      </c>
      <c r="W768" t="s">
        <v>3007</v>
      </c>
      <c r="AJ768" t="s">
        <v>62</v>
      </c>
      <c r="AK768" t="s">
        <v>63</v>
      </c>
      <c r="AN768" t="s">
        <v>408</v>
      </c>
      <c r="AO768" t="s">
        <v>407</v>
      </c>
      <c r="BA768" t="s">
        <v>3009</v>
      </c>
      <c r="BB768" t="s">
        <v>207</v>
      </c>
      <c r="BC768" t="s">
        <v>3010</v>
      </c>
      <c r="BE768" t="s">
        <v>69</v>
      </c>
      <c r="BH768" t="s">
        <v>3011</v>
      </c>
    </row>
    <row r="769" spans="1:61" x14ac:dyDescent="0.2">
      <c r="A769" t="s">
        <v>5500</v>
      </c>
      <c r="B769" t="str">
        <f>VLOOKUP(Table1[[#This Row],[Full Name]],payroll_active[],1,0)</f>
        <v>Maria C Garcia</v>
      </c>
      <c r="C769" t="str">
        <f>VLOOKUP(Table1[[#This Row],[Full Name]],Table36[],1,0)</f>
        <v>Maria C Garcia</v>
      </c>
      <c r="D769" s="1">
        <v>42618.94158564815</v>
      </c>
      <c r="E769" t="s">
        <v>1195</v>
      </c>
      <c r="F769" t="s">
        <v>5499</v>
      </c>
      <c r="N769" t="s">
        <v>1013</v>
      </c>
      <c r="O769" t="s">
        <v>1014</v>
      </c>
      <c r="P769" t="s">
        <v>526</v>
      </c>
      <c r="AJ769" t="s">
        <v>62</v>
      </c>
      <c r="AK769" t="s">
        <v>63</v>
      </c>
      <c r="AN769" t="s">
        <v>408</v>
      </c>
      <c r="AO769" t="s">
        <v>526</v>
      </c>
      <c r="BA769" t="s">
        <v>5501</v>
      </c>
      <c r="BB769" t="s">
        <v>425</v>
      </c>
      <c r="BC769" t="s">
        <v>434</v>
      </c>
      <c r="BE769" t="s">
        <v>69</v>
      </c>
      <c r="BH769" t="s">
        <v>5502</v>
      </c>
    </row>
    <row r="770" spans="1:61" x14ac:dyDescent="0.2">
      <c r="A770" t="s">
        <v>875</v>
      </c>
      <c r="B770" t="str">
        <f>VLOOKUP(Table1[[#This Row],[Full Name]],payroll_active[],1,0)</f>
        <v>Maria Camila Gomez-osorio</v>
      </c>
      <c r="C770" t="str">
        <f>VLOOKUP(Table1[[#This Row],[Full Name]],Table36[],1,0)</f>
        <v>Maria Camila Gomez-osorio</v>
      </c>
      <c r="D770" s="1">
        <v>43495.488402777781</v>
      </c>
      <c r="E770" t="s">
        <v>59</v>
      </c>
      <c r="F770" t="s">
        <v>874</v>
      </c>
      <c r="N770" t="s">
        <v>487</v>
      </c>
      <c r="O770" t="s">
        <v>488</v>
      </c>
      <c r="P770" t="s">
        <v>526</v>
      </c>
      <c r="AJ770" t="s">
        <v>62</v>
      </c>
      <c r="AK770" t="s">
        <v>63</v>
      </c>
      <c r="AN770" t="s">
        <v>408</v>
      </c>
      <c r="BA770" t="s">
        <v>876</v>
      </c>
      <c r="BB770" t="s">
        <v>877</v>
      </c>
      <c r="BC770" t="s">
        <v>878</v>
      </c>
      <c r="BE770" t="s">
        <v>69</v>
      </c>
      <c r="BH770" t="s">
        <v>879</v>
      </c>
    </row>
    <row r="771" spans="1:61" x14ac:dyDescent="0.2">
      <c r="A771" t="s">
        <v>5809</v>
      </c>
      <c r="B771" t="str">
        <f>VLOOKUP(Table1[[#This Row],[Full Name]],payroll_active[],1,0)</f>
        <v>Maria E Grenci</v>
      </c>
      <c r="C771" t="str">
        <f>VLOOKUP(Table1[[#This Row],[Full Name]],Table36[],1,0)</f>
        <v>Maria E Grenci</v>
      </c>
      <c r="D771" s="1">
        <v>42618.941261574073</v>
      </c>
      <c r="E771" t="s">
        <v>1195</v>
      </c>
      <c r="F771" t="s">
        <v>5808</v>
      </c>
      <c r="O771" t="s">
        <v>346</v>
      </c>
      <c r="AJ771" t="s">
        <v>62</v>
      </c>
      <c r="AK771" t="s">
        <v>63</v>
      </c>
      <c r="AN771" t="s">
        <v>64</v>
      </c>
      <c r="BA771" t="s">
        <v>5810</v>
      </c>
      <c r="BB771" t="s">
        <v>5811</v>
      </c>
      <c r="BC771" t="s">
        <v>135</v>
      </c>
      <c r="BE771" t="s">
        <v>69</v>
      </c>
      <c r="BH771" t="s">
        <v>5812</v>
      </c>
    </row>
    <row r="772" spans="1:61" x14ac:dyDescent="0.2">
      <c r="A772" t="s">
        <v>6945</v>
      </c>
      <c r="B772" t="str">
        <f>VLOOKUP(Table1[[#This Row],[Full Name]],payroll_active[],1,0)</f>
        <v>Maria L Gardell</v>
      </c>
      <c r="C772" t="str">
        <f>VLOOKUP(Table1[[#This Row],[Full Name]],Table36[],1,0)</f>
        <v>Maria L Gardell</v>
      </c>
      <c r="D772" s="1">
        <v>42618.940104166657</v>
      </c>
      <c r="E772" t="s">
        <v>1195</v>
      </c>
      <c r="F772" t="s">
        <v>6944</v>
      </c>
      <c r="O772" t="s">
        <v>4037</v>
      </c>
      <c r="AJ772" t="s">
        <v>62</v>
      </c>
      <c r="AK772" t="s">
        <v>63</v>
      </c>
      <c r="AN772" t="s">
        <v>64</v>
      </c>
      <c r="BA772" t="s">
        <v>6946</v>
      </c>
      <c r="BB772" t="s">
        <v>6947</v>
      </c>
      <c r="BC772" t="s">
        <v>6948</v>
      </c>
      <c r="BE772" t="s">
        <v>69</v>
      </c>
      <c r="BH772" t="s">
        <v>6949</v>
      </c>
    </row>
    <row r="773" spans="1:61" x14ac:dyDescent="0.2">
      <c r="A773" t="s">
        <v>4851</v>
      </c>
      <c r="B773" t="str">
        <f>VLOOKUP(Table1[[#This Row],[Full Name]],payroll_active[],1,0)</f>
        <v>Maria Scarpati</v>
      </c>
      <c r="C773" t="str">
        <f>VLOOKUP(Table1[[#This Row],[Full Name]],Table36[],1,0)</f>
        <v>Maria Scarpati</v>
      </c>
      <c r="D773" s="1">
        <v>42618.942256944443</v>
      </c>
      <c r="E773" t="s">
        <v>1195</v>
      </c>
      <c r="F773" t="s">
        <v>4850</v>
      </c>
      <c r="N773" t="s">
        <v>1994</v>
      </c>
      <c r="O773" t="s">
        <v>353</v>
      </c>
      <c r="P773" t="s">
        <v>526</v>
      </c>
      <c r="AJ773" t="s">
        <v>62</v>
      </c>
      <c r="AK773" t="s">
        <v>63</v>
      </c>
      <c r="AN773" t="s">
        <v>64</v>
      </c>
      <c r="AO773" t="s">
        <v>526</v>
      </c>
      <c r="BA773" t="s">
        <v>4852</v>
      </c>
      <c r="BB773" t="s">
        <v>4853</v>
      </c>
      <c r="BC773" t="s">
        <v>135</v>
      </c>
      <c r="BE773" t="s">
        <v>69</v>
      </c>
      <c r="BH773" t="s">
        <v>4854</v>
      </c>
    </row>
    <row r="774" spans="1:61" x14ac:dyDescent="0.2">
      <c r="A774" t="s">
        <v>5970</v>
      </c>
      <c r="B774" t="str">
        <f>VLOOKUP(Table1[[#This Row],[Full Name]],payroll_active[],1,0)</f>
        <v>Maria T Peterson</v>
      </c>
      <c r="C774" t="str">
        <f>VLOOKUP(Table1[[#This Row],[Full Name]],Table36[],1,0)</f>
        <v>Maria T Peterson</v>
      </c>
      <c r="D774" s="1">
        <v>42618.941134259258</v>
      </c>
      <c r="E774" t="s">
        <v>1195</v>
      </c>
      <c r="F774" t="s">
        <v>5969</v>
      </c>
      <c r="O774" t="s">
        <v>96</v>
      </c>
      <c r="AJ774" t="s">
        <v>62</v>
      </c>
      <c r="AK774" t="s">
        <v>63</v>
      </c>
      <c r="AN774" t="s">
        <v>64</v>
      </c>
      <c r="BA774" t="s">
        <v>5971</v>
      </c>
      <c r="BB774" t="s">
        <v>3906</v>
      </c>
      <c r="BC774" t="s">
        <v>1845</v>
      </c>
      <c r="BE774" t="s">
        <v>69</v>
      </c>
      <c r="BH774" t="s">
        <v>5972</v>
      </c>
    </row>
    <row r="775" spans="1:61" x14ac:dyDescent="0.2">
      <c r="A775" s="20" t="s">
        <v>2180</v>
      </c>
      <c r="B775" s="20" t="e">
        <f>VLOOKUP(Table1[[#This Row],[Full Name]],payroll_active[],1,0)</f>
        <v>#N/A</v>
      </c>
      <c r="C775" s="20" t="str">
        <f>VLOOKUP(Table1[[#This Row],[Full Name]],Table36[],1,0)</f>
        <v>Marianela Diaz</v>
      </c>
      <c r="D775" s="21">
        <v>42990.605763888889</v>
      </c>
      <c r="E775" s="20" t="s">
        <v>59</v>
      </c>
      <c r="F775" s="20" t="s">
        <v>2179</v>
      </c>
      <c r="G775" s="20"/>
      <c r="H775" s="20"/>
      <c r="I775" s="20"/>
      <c r="J775" s="20"/>
      <c r="K775" s="20"/>
      <c r="L775" s="20"/>
      <c r="M775" s="20"/>
      <c r="N775" s="20"/>
      <c r="O775" s="20" t="s">
        <v>1756</v>
      </c>
      <c r="P775" s="20"/>
      <c r="Q775" s="20"/>
      <c r="R775" s="20"/>
      <c r="S775" s="20"/>
      <c r="T775" s="20"/>
      <c r="U775" s="20"/>
      <c r="V775" s="20"/>
      <c r="W775" s="20"/>
      <c r="X775" s="20"/>
      <c r="Y775" s="20"/>
      <c r="Z775" s="20"/>
      <c r="AA775" s="20"/>
      <c r="AB775" s="20"/>
      <c r="AC775" s="20"/>
      <c r="AD775" s="20"/>
      <c r="AE775" s="20"/>
      <c r="AF775" s="20"/>
      <c r="AG775" s="20"/>
      <c r="AH775" s="20"/>
      <c r="AI775" s="20"/>
      <c r="AJ775" s="20" t="s">
        <v>62</v>
      </c>
      <c r="AK775" s="20" t="s">
        <v>63</v>
      </c>
      <c r="AL775" s="20"/>
      <c r="AM775" s="20"/>
      <c r="AN775" s="20" t="s">
        <v>64</v>
      </c>
      <c r="AO775" s="20"/>
      <c r="AP775" s="20"/>
      <c r="AQ775" s="20"/>
      <c r="AR775" s="20"/>
      <c r="AS775" s="20"/>
      <c r="AT775" s="20"/>
      <c r="AU775" s="20"/>
      <c r="AV775" s="20"/>
      <c r="AW775" s="20"/>
      <c r="AX775" s="20"/>
      <c r="AY775" s="20"/>
      <c r="AZ775" s="20"/>
      <c r="BA775" s="20" t="s">
        <v>2181</v>
      </c>
      <c r="BB775" s="20" t="s">
        <v>2182</v>
      </c>
      <c r="BC775" s="20" t="s">
        <v>1760</v>
      </c>
      <c r="BD775" s="20"/>
      <c r="BE775" s="20" t="s">
        <v>69</v>
      </c>
      <c r="BF775" s="20"/>
      <c r="BG775" s="20"/>
      <c r="BH775" s="20" t="s">
        <v>2183</v>
      </c>
      <c r="BI775" s="20"/>
    </row>
    <row r="776" spans="1:61" x14ac:dyDescent="0.2">
      <c r="A776" t="s">
        <v>7717</v>
      </c>
      <c r="B776" t="str">
        <f>VLOOKUP(Table1[[#This Row],[Full Name]],payroll_active[],1,0)</f>
        <v>Marianne C Oros</v>
      </c>
      <c r="C776" t="str">
        <f>VLOOKUP(Table1[[#This Row],[Full Name]],Table36[],1,0)</f>
        <v>Marianne C Oros</v>
      </c>
      <c r="D776" s="1">
        <v>42618.939201388886</v>
      </c>
      <c r="E776" t="s">
        <v>1195</v>
      </c>
      <c r="F776" t="s">
        <v>7716</v>
      </c>
      <c r="N776" t="s">
        <v>2584</v>
      </c>
      <c r="O776" t="s">
        <v>353</v>
      </c>
      <c r="P776" t="s">
        <v>526</v>
      </c>
      <c r="AJ776" t="s">
        <v>62</v>
      </c>
      <c r="AK776" t="s">
        <v>63</v>
      </c>
      <c r="AN776" t="s">
        <v>64</v>
      </c>
      <c r="AO776" t="s">
        <v>526</v>
      </c>
      <c r="BA776" t="s">
        <v>7718</v>
      </c>
      <c r="BB776" t="s">
        <v>7719</v>
      </c>
      <c r="BC776" t="s">
        <v>357</v>
      </c>
      <c r="BE776" t="s">
        <v>69</v>
      </c>
      <c r="BH776" t="s">
        <v>7720</v>
      </c>
    </row>
    <row r="777" spans="1:61" x14ac:dyDescent="0.2">
      <c r="A777" s="20" t="s">
        <v>7796</v>
      </c>
      <c r="B777" s="20" t="e">
        <f>VLOOKUP(Table1[[#This Row],[Full Name]],payroll_active[],1,0)</f>
        <v>#N/A</v>
      </c>
      <c r="C777" s="20" t="str">
        <f>VLOOKUP(Table1[[#This Row],[Full Name]],Table36[],1,0)</f>
        <v>Marianne Reilly</v>
      </c>
      <c r="D777" s="21">
        <v>42618.939143518517</v>
      </c>
      <c r="E777" s="20" t="s">
        <v>1195</v>
      </c>
      <c r="F777" s="20" t="s">
        <v>7794</v>
      </c>
      <c r="G777" s="20"/>
      <c r="H777" s="20"/>
      <c r="I777" s="20"/>
      <c r="J777" s="20"/>
      <c r="K777" s="20"/>
      <c r="L777" s="20"/>
      <c r="M777" s="20" t="s">
        <v>7795</v>
      </c>
      <c r="N777" s="20"/>
      <c r="O777" s="20" t="s">
        <v>1756</v>
      </c>
      <c r="P777" s="20" t="s">
        <v>407</v>
      </c>
      <c r="Q777" s="20"/>
      <c r="R777" s="20"/>
      <c r="S777" s="20"/>
      <c r="T777" s="20"/>
      <c r="U777" s="20"/>
      <c r="V777" s="20"/>
      <c r="W777" s="20"/>
      <c r="X777" s="20"/>
      <c r="Y777" s="20"/>
      <c r="Z777" s="20"/>
      <c r="AA777" s="20"/>
      <c r="AB777" s="20"/>
      <c r="AC777" s="20"/>
      <c r="AD777" s="20"/>
      <c r="AE777" s="20"/>
      <c r="AF777" s="20"/>
      <c r="AG777" s="20"/>
      <c r="AH777" s="20"/>
      <c r="AI777" s="20"/>
      <c r="AJ777" s="20" t="s">
        <v>62</v>
      </c>
      <c r="AK777" s="20" t="s">
        <v>63</v>
      </c>
      <c r="AL777" s="20"/>
      <c r="AM777" s="20"/>
      <c r="AN777" s="20" t="s">
        <v>64</v>
      </c>
      <c r="AO777" s="20"/>
      <c r="AP777" s="20"/>
      <c r="AQ777" s="20"/>
      <c r="AR777" s="20"/>
      <c r="AS777" s="20"/>
      <c r="AT777" s="20"/>
      <c r="AU777" s="20"/>
      <c r="AV777" s="20"/>
      <c r="AW777" s="20"/>
      <c r="AX777" s="20"/>
      <c r="AY777" s="20"/>
      <c r="AZ777" s="20"/>
      <c r="BA777" s="20" t="s">
        <v>7797</v>
      </c>
      <c r="BB777" s="20" t="s">
        <v>2367</v>
      </c>
      <c r="BC777" s="20" t="s">
        <v>2098</v>
      </c>
      <c r="BD777" s="20"/>
      <c r="BE777" s="20" t="s">
        <v>69</v>
      </c>
      <c r="BF777" s="20"/>
      <c r="BG777" s="20"/>
      <c r="BH777" s="20" t="s">
        <v>7798</v>
      </c>
      <c r="BI777" s="20"/>
    </row>
    <row r="778" spans="1:61" x14ac:dyDescent="0.2">
      <c r="A778" t="s">
        <v>7616</v>
      </c>
      <c r="B778" t="str">
        <f>VLOOKUP(Table1[[#This Row],[Full Name]],payroll_active[],1,0)</f>
        <v>Marie F Lombardi</v>
      </c>
      <c r="C778" t="str">
        <f>VLOOKUP(Table1[[#This Row],[Full Name]],Table36[],1,0)</f>
        <v>Marie F Lombardi</v>
      </c>
      <c r="D778" s="1">
        <v>42618.939328703702</v>
      </c>
      <c r="E778" t="s">
        <v>1195</v>
      </c>
      <c r="F778" t="s">
        <v>7615</v>
      </c>
      <c r="N778" t="s">
        <v>2543</v>
      </c>
      <c r="O778" t="s">
        <v>353</v>
      </c>
      <c r="P778" t="s">
        <v>526</v>
      </c>
      <c r="AJ778" t="s">
        <v>62</v>
      </c>
      <c r="AK778" t="s">
        <v>63</v>
      </c>
      <c r="AN778" t="s">
        <v>64</v>
      </c>
      <c r="AO778" t="s">
        <v>526</v>
      </c>
      <c r="BA778" t="s">
        <v>7617</v>
      </c>
      <c r="BB778" t="s">
        <v>7478</v>
      </c>
      <c r="BC778" t="s">
        <v>4819</v>
      </c>
      <c r="BE778" t="s">
        <v>69</v>
      </c>
      <c r="BH778" t="s">
        <v>7618</v>
      </c>
    </row>
    <row r="779" spans="1:61" x14ac:dyDescent="0.2">
      <c r="A779" t="s">
        <v>4948</v>
      </c>
      <c r="B779" t="str">
        <f>VLOOKUP(Table1[[#This Row],[Full Name]],payroll_active[],1,0)</f>
        <v>Marie Monk</v>
      </c>
      <c r="C779" t="str">
        <f>VLOOKUP(Table1[[#This Row],[Full Name]],Table36[],1,0)</f>
        <v>Marie Monk</v>
      </c>
      <c r="D779" s="1">
        <v>42618.942164351851</v>
      </c>
      <c r="E779" t="s">
        <v>1195</v>
      </c>
      <c r="F779" t="s">
        <v>4947</v>
      </c>
      <c r="N779" t="s">
        <v>572</v>
      </c>
      <c r="O779" t="s">
        <v>573</v>
      </c>
      <c r="P779" t="s">
        <v>526</v>
      </c>
      <c r="AJ779" t="s">
        <v>62</v>
      </c>
      <c r="AK779" t="s">
        <v>63</v>
      </c>
      <c r="AN779" t="s">
        <v>408</v>
      </c>
      <c r="AO779" t="s">
        <v>526</v>
      </c>
      <c r="BA779" t="s">
        <v>4949</v>
      </c>
      <c r="BB779" t="s">
        <v>4950</v>
      </c>
      <c r="BC779" t="s">
        <v>434</v>
      </c>
      <c r="BE779" t="s">
        <v>69</v>
      </c>
      <c r="BH779" t="s">
        <v>4951</v>
      </c>
    </row>
    <row r="780" spans="1:61" x14ac:dyDescent="0.2">
      <c r="A780" t="s">
        <v>7607</v>
      </c>
      <c r="B780" t="str">
        <f>VLOOKUP(Table1[[#This Row],[Full Name]],payroll_active[],1,0)</f>
        <v>Marilyn A Foley</v>
      </c>
      <c r="C780" t="str">
        <f>VLOOKUP(Table1[[#This Row],[Full Name]],Table36[],1,0)</f>
        <v>Marilyn A Foley</v>
      </c>
      <c r="D780" s="1">
        <v>42618.939328703702</v>
      </c>
      <c r="E780" t="s">
        <v>1195</v>
      </c>
      <c r="F780" t="s">
        <v>7606</v>
      </c>
      <c r="N780" t="s">
        <v>2543</v>
      </c>
      <c r="O780" t="s">
        <v>3207</v>
      </c>
      <c r="P780" t="s">
        <v>526</v>
      </c>
      <c r="AJ780" t="s">
        <v>62</v>
      </c>
      <c r="AK780" t="s">
        <v>63</v>
      </c>
      <c r="AN780" t="s">
        <v>408</v>
      </c>
      <c r="AO780" t="s">
        <v>526</v>
      </c>
      <c r="BA780" t="s">
        <v>7608</v>
      </c>
      <c r="BB780" t="s">
        <v>7609</v>
      </c>
      <c r="BC780" t="s">
        <v>135</v>
      </c>
      <c r="BE780" t="s">
        <v>69</v>
      </c>
      <c r="BH780" t="s">
        <v>7610</v>
      </c>
    </row>
    <row r="781" spans="1:61" x14ac:dyDescent="0.2">
      <c r="A781" t="s">
        <v>7612</v>
      </c>
      <c r="B781" t="str">
        <f>VLOOKUP(Table1[[#This Row],[Full Name]],payroll_active[],1,0)</f>
        <v>Marilyn M Dyer</v>
      </c>
      <c r="C781" t="str">
        <f>VLOOKUP(Table1[[#This Row],[Full Name]],Table36[],1,0)</f>
        <v>Marilyn M Dyer</v>
      </c>
      <c r="D781" s="1">
        <v>42618.939328703702</v>
      </c>
      <c r="E781" t="s">
        <v>1195</v>
      </c>
      <c r="F781" t="s">
        <v>7611</v>
      </c>
      <c r="N781" t="s">
        <v>539</v>
      </c>
      <c r="O781" t="s">
        <v>540</v>
      </c>
      <c r="P781" t="s">
        <v>407</v>
      </c>
      <c r="AJ781" t="s">
        <v>62</v>
      </c>
      <c r="AK781" t="s">
        <v>63</v>
      </c>
      <c r="AN781" t="s">
        <v>408</v>
      </c>
      <c r="AO781" t="s">
        <v>407</v>
      </c>
      <c r="BA781" t="s">
        <v>6212</v>
      </c>
      <c r="BB781" t="s">
        <v>7613</v>
      </c>
      <c r="BC781" t="s">
        <v>350</v>
      </c>
      <c r="BE781" t="s">
        <v>69</v>
      </c>
      <c r="BH781" t="s">
        <v>7614</v>
      </c>
    </row>
    <row r="782" spans="1:61" x14ac:dyDescent="0.2">
      <c r="A782" t="s">
        <v>6211</v>
      </c>
      <c r="B782" t="str">
        <f>VLOOKUP(Table1[[#This Row],[Full Name]],payroll_active[],1,0)</f>
        <v>Marilyn M Gallagher</v>
      </c>
      <c r="C782" t="str">
        <f>VLOOKUP(Table1[[#This Row],[Full Name]],Table36[],1,0)</f>
        <v>Marilyn M Gallagher</v>
      </c>
      <c r="D782" s="1">
        <v>42618.940891203703</v>
      </c>
      <c r="E782" t="s">
        <v>1195</v>
      </c>
      <c r="F782" t="s">
        <v>6210</v>
      </c>
      <c r="O782" t="s">
        <v>1479</v>
      </c>
      <c r="AJ782" t="s">
        <v>62</v>
      </c>
      <c r="AK782" t="s">
        <v>63</v>
      </c>
      <c r="AN782" t="s">
        <v>64</v>
      </c>
      <c r="BA782" t="s">
        <v>6212</v>
      </c>
      <c r="BB782" t="s">
        <v>6213</v>
      </c>
      <c r="BC782" t="s">
        <v>350</v>
      </c>
      <c r="BE782" t="s">
        <v>69</v>
      </c>
      <c r="BH782" t="s">
        <v>6214</v>
      </c>
    </row>
    <row r="783" spans="1:61" x14ac:dyDescent="0.2">
      <c r="A783" t="s">
        <v>8437</v>
      </c>
      <c r="B783" t="str">
        <f>VLOOKUP(Table1[[#This Row],[Full Name]],payroll_active[],1,0)</f>
        <v>Marilyn R Jackson</v>
      </c>
      <c r="C783" t="str">
        <f>VLOOKUP(Table1[[#This Row],[Full Name]],Table36[],1,0)</f>
        <v>Marilyn R Jackson</v>
      </c>
      <c r="D783" s="1">
        <v>42618.938796296286</v>
      </c>
      <c r="E783" t="s">
        <v>1195</v>
      </c>
      <c r="F783" t="s">
        <v>8436</v>
      </c>
      <c r="N783" t="s">
        <v>693</v>
      </c>
      <c r="O783" t="s">
        <v>694</v>
      </c>
      <c r="P783" t="s">
        <v>526</v>
      </c>
      <c r="AJ783" t="s">
        <v>62</v>
      </c>
      <c r="AK783" t="s">
        <v>63</v>
      </c>
      <c r="AN783" t="s">
        <v>408</v>
      </c>
      <c r="AO783" t="s">
        <v>526</v>
      </c>
      <c r="BA783" t="s">
        <v>8438</v>
      </c>
      <c r="BB783" t="s">
        <v>2581</v>
      </c>
      <c r="BC783" t="s">
        <v>350</v>
      </c>
      <c r="BE783" t="s">
        <v>69</v>
      </c>
      <c r="BH783" t="s">
        <v>8439</v>
      </c>
    </row>
    <row r="784" spans="1:61" x14ac:dyDescent="0.2">
      <c r="A784" t="s">
        <v>742</v>
      </c>
      <c r="B784" t="str">
        <f>VLOOKUP(Table1[[#This Row],[Full Name]],payroll_active[],1,0)</f>
        <v>Marina E Latella</v>
      </c>
      <c r="C784" t="str">
        <f>VLOOKUP(Table1[[#This Row],[Full Name]],Table36[],1,0)</f>
        <v>Marina E Latella</v>
      </c>
      <c r="D784" s="1">
        <v>43495.488425925927</v>
      </c>
      <c r="E784" t="s">
        <v>59</v>
      </c>
      <c r="F784" t="s">
        <v>739</v>
      </c>
      <c r="N784" t="s">
        <v>740</v>
      </c>
      <c r="O784" t="s">
        <v>741</v>
      </c>
      <c r="P784" t="s">
        <v>526</v>
      </c>
      <c r="AJ784" t="s">
        <v>62</v>
      </c>
      <c r="AK784" t="s">
        <v>63</v>
      </c>
      <c r="AN784" t="s">
        <v>408</v>
      </c>
      <c r="BA784" t="s">
        <v>743</v>
      </c>
      <c r="BB784" t="s">
        <v>744</v>
      </c>
      <c r="BC784" t="s">
        <v>745</v>
      </c>
      <c r="BE784" t="s">
        <v>69</v>
      </c>
      <c r="BH784" t="s">
        <v>746</v>
      </c>
    </row>
    <row r="785" spans="1:61" x14ac:dyDescent="0.2">
      <c r="A785" t="s">
        <v>1526</v>
      </c>
      <c r="B785" t="str">
        <f>VLOOKUP(Table1[[#This Row],[Full Name]],payroll_active[],1,0)</f>
        <v>Mario A Ferone</v>
      </c>
      <c r="C785" t="str">
        <f>VLOOKUP(Table1[[#This Row],[Full Name]],Table36[],1,0)</f>
        <v>Mario A Ferone</v>
      </c>
      <c r="D785" s="1">
        <v>43133.628067129634</v>
      </c>
      <c r="E785" t="s">
        <v>59</v>
      </c>
      <c r="F785" t="s">
        <v>1524</v>
      </c>
      <c r="M785" t="s">
        <v>1525</v>
      </c>
      <c r="N785" t="s">
        <v>830</v>
      </c>
      <c r="O785" t="s">
        <v>831</v>
      </c>
      <c r="P785" t="s">
        <v>526</v>
      </c>
      <c r="AJ785" t="s">
        <v>62</v>
      </c>
      <c r="AK785" t="s">
        <v>63</v>
      </c>
      <c r="AN785" t="s">
        <v>408</v>
      </c>
      <c r="BA785" t="s">
        <v>1527</v>
      </c>
      <c r="BB785" t="s">
        <v>1528</v>
      </c>
      <c r="BC785" t="s">
        <v>916</v>
      </c>
      <c r="BE785" t="s">
        <v>69</v>
      </c>
      <c r="BH785" t="s">
        <v>1529</v>
      </c>
    </row>
    <row r="786" spans="1:61" x14ac:dyDescent="0.2">
      <c r="A786" t="s">
        <v>3577</v>
      </c>
      <c r="B786" t="str">
        <f>VLOOKUP(Table1[[#This Row],[Full Name]],payroll_active[],1,0)</f>
        <v>Marisa N Cavanaugh</v>
      </c>
      <c r="C786" t="str">
        <f>VLOOKUP(Table1[[#This Row],[Full Name]],Table36[],1,0)</f>
        <v>Marisa N Cavanaugh</v>
      </c>
      <c r="D786" s="1">
        <v>42789.530960648153</v>
      </c>
      <c r="E786" t="s">
        <v>59</v>
      </c>
      <c r="F786" t="s">
        <v>3576</v>
      </c>
      <c r="O786" t="s">
        <v>3566</v>
      </c>
      <c r="AJ786" t="s">
        <v>62</v>
      </c>
      <c r="AK786" t="s">
        <v>63</v>
      </c>
      <c r="AN786" t="s">
        <v>64</v>
      </c>
      <c r="BA786" t="s">
        <v>3578</v>
      </c>
      <c r="BB786" t="s">
        <v>3579</v>
      </c>
      <c r="BC786" t="s">
        <v>1207</v>
      </c>
      <c r="BE786" t="s">
        <v>69</v>
      </c>
      <c r="BH786" t="s">
        <v>3580</v>
      </c>
    </row>
    <row r="787" spans="1:61" x14ac:dyDescent="0.2">
      <c r="A787" t="s">
        <v>7509</v>
      </c>
      <c r="B787" t="str">
        <f>VLOOKUP(Table1[[#This Row],[Full Name]],payroll_active[],1,0)</f>
        <v>Marisa N O'brien</v>
      </c>
      <c r="C787" t="str">
        <f>VLOOKUP(Table1[[#This Row],[Full Name]],Table36[],1,0)</f>
        <v>Marisa N O'brien</v>
      </c>
      <c r="D787" s="1">
        <v>42618.939375000002</v>
      </c>
      <c r="E787" t="s">
        <v>1195</v>
      </c>
      <c r="F787" t="s">
        <v>7508</v>
      </c>
      <c r="O787" t="s">
        <v>2446</v>
      </c>
      <c r="AJ787" t="s">
        <v>62</v>
      </c>
      <c r="AK787" t="s">
        <v>63</v>
      </c>
      <c r="AN787" t="s">
        <v>64</v>
      </c>
      <c r="BA787" t="s">
        <v>3578</v>
      </c>
      <c r="BB787" t="s">
        <v>5744</v>
      </c>
      <c r="BC787" t="s">
        <v>7510</v>
      </c>
      <c r="BE787" t="s">
        <v>69</v>
      </c>
      <c r="BH787" t="s">
        <v>7511</v>
      </c>
    </row>
    <row r="788" spans="1:61" x14ac:dyDescent="0.2">
      <c r="A788" t="s">
        <v>1763</v>
      </c>
      <c r="B788" t="str">
        <f>VLOOKUP(Table1[[#This Row],[Full Name]],payroll_active[],1,0)</f>
        <v>Marissa A Espinoza</v>
      </c>
      <c r="C788" t="str">
        <f>VLOOKUP(Table1[[#This Row],[Full Name]],Table36[],1,0)</f>
        <v>Marissa A Espinoza</v>
      </c>
      <c r="D788" s="1">
        <v>43119.618287037039</v>
      </c>
      <c r="E788" t="s">
        <v>59</v>
      </c>
      <c r="F788" t="s">
        <v>1762</v>
      </c>
      <c r="N788" t="s">
        <v>830</v>
      </c>
      <c r="O788" t="s">
        <v>831</v>
      </c>
      <c r="P788" t="s">
        <v>526</v>
      </c>
      <c r="AJ788" t="s">
        <v>62</v>
      </c>
      <c r="AK788" t="s">
        <v>63</v>
      </c>
      <c r="AN788" t="s">
        <v>408</v>
      </c>
      <c r="BA788" t="s">
        <v>1764</v>
      </c>
      <c r="BB788" t="s">
        <v>1765</v>
      </c>
      <c r="BC788" t="s">
        <v>624</v>
      </c>
      <c r="BE788" t="s">
        <v>69</v>
      </c>
      <c r="BH788" t="s">
        <v>1766</v>
      </c>
    </row>
    <row r="789" spans="1:61" x14ac:dyDescent="0.2">
      <c r="A789" t="s">
        <v>301</v>
      </c>
      <c r="B789" t="str">
        <f>VLOOKUP(Table1[[#This Row],[Full Name]],payroll_active[],1,0)</f>
        <v>Mark A Phillips Jr</v>
      </c>
      <c r="C789" t="str">
        <f>VLOOKUP(Table1[[#This Row],[Full Name]],Table36[],1,0)</f>
        <v>Mark A Phillips Jr</v>
      </c>
      <c r="D789" s="1">
        <v>43495.488483796304</v>
      </c>
      <c r="E789" t="s">
        <v>59</v>
      </c>
      <c r="F789" t="s">
        <v>300</v>
      </c>
      <c r="O789" t="s">
        <v>284</v>
      </c>
      <c r="AJ789" t="s">
        <v>62</v>
      </c>
      <c r="AK789" t="s">
        <v>63</v>
      </c>
      <c r="AN789" t="s">
        <v>64</v>
      </c>
      <c r="BA789" t="s">
        <v>302</v>
      </c>
      <c r="BB789" t="s">
        <v>303</v>
      </c>
      <c r="BC789" t="s">
        <v>288</v>
      </c>
      <c r="BE789" t="s">
        <v>69</v>
      </c>
      <c r="BH789" t="s">
        <v>304</v>
      </c>
    </row>
    <row r="790" spans="1:61" x14ac:dyDescent="0.2">
      <c r="A790" t="s">
        <v>5333</v>
      </c>
      <c r="B790" t="str">
        <f>VLOOKUP(Table1[[#This Row],[Full Name]],payroll_active[],1,0)</f>
        <v>Mark A Verdile</v>
      </c>
      <c r="C790" t="str">
        <f>VLOOKUP(Table1[[#This Row],[Full Name]],Table36[],1,0)</f>
        <v>Mark A Verdile</v>
      </c>
      <c r="D790" s="1">
        <v>42618.941747685189</v>
      </c>
      <c r="E790" t="s">
        <v>1195</v>
      </c>
      <c r="F790" t="s">
        <v>5332</v>
      </c>
      <c r="O790" t="s">
        <v>3566</v>
      </c>
      <c r="AJ790" t="s">
        <v>62</v>
      </c>
      <c r="AK790" t="s">
        <v>63</v>
      </c>
      <c r="AN790" t="s">
        <v>64</v>
      </c>
      <c r="BA790" t="s">
        <v>302</v>
      </c>
      <c r="BB790" t="s">
        <v>5334</v>
      </c>
      <c r="BC790" t="s">
        <v>5335</v>
      </c>
      <c r="BE790" t="s">
        <v>69</v>
      </c>
      <c r="BH790" t="s">
        <v>5336</v>
      </c>
    </row>
    <row r="791" spans="1:61" x14ac:dyDescent="0.2">
      <c r="A791" t="s">
        <v>1558</v>
      </c>
      <c r="B791" t="str">
        <f>VLOOKUP(Table1[[#This Row],[Full Name]],payroll_active[],1,0)</f>
        <v>Mark A Westbrook</v>
      </c>
      <c r="C791" t="str">
        <f>VLOOKUP(Table1[[#This Row],[Full Name]],Table36[],1,0)</f>
        <v>Mark A Westbrook</v>
      </c>
      <c r="D791" s="1">
        <v>43119.618333333332</v>
      </c>
      <c r="E791" t="s">
        <v>59</v>
      </c>
      <c r="F791" t="s">
        <v>1557</v>
      </c>
      <c r="O791" t="s">
        <v>124</v>
      </c>
      <c r="AJ791" t="s">
        <v>62</v>
      </c>
      <c r="AK791" t="s">
        <v>63</v>
      </c>
      <c r="AN791" t="s">
        <v>64</v>
      </c>
      <c r="BA791" t="s">
        <v>302</v>
      </c>
      <c r="BB791" t="s">
        <v>1559</v>
      </c>
      <c r="BC791" t="s">
        <v>128</v>
      </c>
      <c r="BE791" t="s">
        <v>69</v>
      </c>
      <c r="BH791" t="s">
        <v>1560</v>
      </c>
    </row>
    <row r="792" spans="1:61" x14ac:dyDescent="0.2">
      <c r="A792" t="s">
        <v>4299</v>
      </c>
      <c r="B792" t="str">
        <f>VLOOKUP(Table1[[#This Row],[Full Name]],payroll_active[],1,0)</f>
        <v>Mark C Aldrich</v>
      </c>
      <c r="C792" t="str">
        <f>VLOOKUP(Table1[[#This Row],[Full Name]],Table36[],1,0)</f>
        <v>Mark C Aldrich</v>
      </c>
      <c r="D792" s="1">
        <v>42618.942870370367</v>
      </c>
      <c r="E792" t="s">
        <v>1195</v>
      </c>
      <c r="F792" t="s">
        <v>4298</v>
      </c>
      <c r="O792" t="s">
        <v>117</v>
      </c>
      <c r="AJ792" t="s">
        <v>62</v>
      </c>
      <c r="AK792" t="s">
        <v>63</v>
      </c>
      <c r="AN792" t="s">
        <v>64</v>
      </c>
      <c r="BA792" t="s">
        <v>386</v>
      </c>
      <c r="BB792" t="s">
        <v>4300</v>
      </c>
      <c r="BC792" t="s">
        <v>121</v>
      </c>
      <c r="BE792" t="s">
        <v>69</v>
      </c>
      <c r="BH792" t="s">
        <v>4301</v>
      </c>
    </row>
    <row r="793" spans="1:61" x14ac:dyDescent="0.2">
      <c r="A793" t="s">
        <v>385</v>
      </c>
      <c r="B793" t="str">
        <f>VLOOKUP(Table1[[#This Row],[Full Name]],payroll_active[],1,0)</f>
        <v>Mark C Fang</v>
      </c>
      <c r="C793" t="str">
        <f>VLOOKUP(Table1[[#This Row],[Full Name]],Table36[],1,0)</f>
        <v>Mark C Fang</v>
      </c>
      <c r="D793" s="1">
        <v>43495.48847222222</v>
      </c>
      <c r="E793" t="s">
        <v>59</v>
      </c>
      <c r="F793" t="s">
        <v>384</v>
      </c>
      <c r="O793" t="s">
        <v>378</v>
      </c>
      <c r="AJ793" t="s">
        <v>62</v>
      </c>
      <c r="AK793" t="s">
        <v>63</v>
      </c>
      <c r="AN793" t="s">
        <v>64</v>
      </c>
      <c r="BA793" t="s">
        <v>386</v>
      </c>
      <c r="BB793" t="s">
        <v>387</v>
      </c>
      <c r="BC793" t="s">
        <v>388</v>
      </c>
      <c r="BE793" t="s">
        <v>69</v>
      </c>
      <c r="BH793" t="s">
        <v>389</v>
      </c>
    </row>
    <row r="794" spans="1:61" x14ac:dyDescent="0.2">
      <c r="A794" t="s">
        <v>7198</v>
      </c>
      <c r="B794" t="str">
        <f>VLOOKUP(Table1[[#This Row],[Full Name]],payroll_active[],1,0)</f>
        <v>Mark D Retajczyk</v>
      </c>
      <c r="C794" t="str">
        <f>VLOOKUP(Table1[[#This Row],[Full Name]],Table36[],1,0)</f>
        <v>Mark D Retajczyk</v>
      </c>
      <c r="D794" s="1">
        <v>42618.939918981479</v>
      </c>
      <c r="E794" t="s">
        <v>1195</v>
      </c>
      <c r="F794" t="s">
        <v>7197</v>
      </c>
      <c r="O794" t="s">
        <v>3476</v>
      </c>
      <c r="AJ794" t="s">
        <v>62</v>
      </c>
      <c r="AK794" t="s">
        <v>63</v>
      </c>
      <c r="AN794" t="s">
        <v>64</v>
      </c>
      <c r="BA794" t="s">
        <v>7199</v>
      </c>
      <c r="BB794" t="s">
        <v>7200</v>
      </c>
      <c r="BC794" t="s">
        <v>7172</v>
      </c>
      <c r="BE794" t="s">
        <v>69</v>
      </c>
      <c r="BH794" t="s">
        <v>7201</v>
      </c>
    </row>
    <row r="795" spans="1:61" x14ac:dyDescent="0.2">
      <c r="A795" t="s">
        <v>6974</v>
      </c>
      <c r="B795" t="str">
        <f>VLOOKUP(Table1[[#This Row],[Full Name]],payroll_active[],1,0)</f>
        <v>Mark E Hansen</v>
      </c>
      <c r="C795" t="str">
        <f>VLOOKUP(Table1[[#This Row],[Full Name]],Table36[],1,0)</f>
        <v>Mark E Hansen</v>
      </c>
      <c r="D795" s="1">
        <v>42618.940092592587</v>
      </c>
      <c r="E795" t="s">
        <v>1195</v>
      </c>
      <c r="F795" t="s">
        <v>6973</v>
      </c>
      <c r="O795" t="s">
        <v>391</v>
      </c>
      <c r="AJ795" t="s">
        <v>62</v>
      </c>
      <c r="AK795" t="s">
        <v>63</v>
      </c>
      <c r="AN795" t="s">
        <v>64</v>
      </c>
      <c r="BA795" t="s">
        <v>6975</v>
      </c>
      <c r="BB795" t="s">
        <v>6976</v>
      </c>
      <c r="BC795" t="s">
        <v>395</v>
      </c>
      <c r="BE795" t="s">
        <v>69</v>
      </c>
      <c r="BH795" t="s">
        <v>6977</v>
      </c>
    </row>
    <row r="796" spans="1:61" x14ac:dyDescent="0.2">
      <c r="A796" s="20" t="s">
        <v>3707</v>
      </c>
      <c r="B796" s="20" t="e">
        <f>VLOOKUP(Table1[[#This Row],[Full Name]],payroll_active[],1,0)</f>
        <v>#N/A</v>
      </c>
      <c r="C796" s="20" t="str">
        <f>VLOOKUP(Table1[[#This Row],[Full Name]],Table36[],1,0)</f>
        <v>Mark E Swarts</v>
      </c>
      <c r="D796" s="21">
        <v>42789.530925925923</v>
      </c>
      <c r="E796" s="20" t="s">
        <v>59</v>
      </c>
      <c r="F796" s="20" t="s">
        <v>3701</v>
      </c>
      <c r="G796" s="20"/>
      <c r="H796" s="20"/>
      <c r="I796" s="20"/>
      <c r="J796" s="20"/>
      <c r="K796" s="20"/>
      <c r="L796" s="20"/>
      <c r="M796" s="20" t="s">
        <v>3702</v>
      </c>
      <c r="N796" s="20"/>
      <c r="O796" s="20" t="s">
        <v>3703</v>
      </c>
      <c r="P796" s="20"/>
      <c r="Q796" s="20"/>
      <c r="R796" s="20"/>
      <c r="S796" s="20"/>
      <c r="T796" s="20"/>
      <c r="U796" s="20"/>
      <c r="V796" s="20" t="s">
        <v>3704</v>
      </c>
      <c r="W796" s="20" t="s">
        <v>3705</v>
      </c>
      <c r="X796" s="20"/>
      <c r="Y796" s="20"/>
      <c r="Z796" s="20"/>
      <c r="AA796" s="20"/>
      <c r="AB796" s="20"/>
      <c r="AC796" s="20"/>
      <c r="AD796" s="20"/>
      <c r="AE796" s="20"/>
      <c r="AF796" s="20"/>
      <c r="AG796" s="20"/>
      <c r="AH796" s="20"/>
      <c r="AI796" s="20" t="s">
        <v>3706</v>
      </c>
      <c r="AJ796" s="20" t="s">
        <v>62</v>
      </c>
      <c r="AK796" s="20" t="s">
        <v>63</v>
      </c>
      <c r="AL796" s="20"/>
      <c r="AM796" s="20"/>
      <c r="AN796" s="20" t="s">
        <v>64</v>
      </c>
      <c r="AO796" s="20"/>
      <c r="AP796" s="20"/>
      <c r="AQ796" s="20"/>
      <c r="AR796" s="20"/>
      <c r="AS796" s="20"/>
      <c r="AT796" s="20"/>
      <c r="AU796" s="20"/>
      <c r="AV796" s="20"/>
      <c r="AW796" s="20"/>
      <c r="AX796" s="20"/>
      <c r="AY796" s="20"/>
      <c r="AZ796" s="20"/>
      <c r="BA796" s="20" t="s">
        <v>3708</v>
      </c>
      <c r="BB796" s="20" t="s">
        <v>3709</v>
      </c>
      <c r="BC796" s="20" t="s">
        <v>1499</v>
      </c>
      <c r="BD796" s="20"/>
      <c r="BE796" s="20" t="s">
        <v>69</v>
      </c>
      <c r="BF796" s="20"/>
      <c r="BG796" s="20"/>
      <c r="BH796" s="20" t="s">
        <v>3710</v>
      </c>
      <c r="BI796" s="20"/>
    </row>
    <row r="797" spans="1:61" x14ac:dyDescent="0.2">
      <c r="A797" t="s">
        <v>461</v>
      </c>
      <c r="B797" t="str">
        <f>VLOOKUP(Table1[[#This Row],[Full Name]],payroll_active[],1,0)</f>
        <v>Mark J Kennedy</v>
      </c>
      <c r="C797" t="str">
        <f>VLOOKUP(Table1[[#This Row],[Full Name]],Table36[],1,0)</f>
        <v>Mark J Kennedy</v>
      </c>
      <c r="D797" s="1">
        <v>43495.48846064815</v>
      </c>
      <c r="E797" t="s">
        <v>59</v>
      </c>
      <c r="F797" t="s">
        <v>458</v>
      </c>
      <c r="N797" t="s">
        <v>459</v>
      </c>
      <c r="O797" t="s">
        <v>460</v>
      </c>
      <c r="P797" t="s">
        <v>407</v>
      </c>
      <c r="AJ797" t="s">
        <v>62</v>
      </c>
      <c r="AK797" t="s">
        <v>63</v>
      </c>
      <c r="AN797" t="s">
        <v>408</v>
      </c>
      <c r="BA797" t="s">
        <v>462</v>
      </c>
      <c r="BB797" t="s">
        <v>463</v>
      </c>
      <c r="BC797" t="s">
        <v>464</v>
      </c>
      <c r="BE797" t="s">
        <v>69</v>
      </c>
      <c r="BH797" t="s">
        <v>465</v>
      </c>
    </row>
    <row r="798" spans="1:61" x14ac:dyDescent="0.2">
      <c r="A798" t="s">
        <v>6961</v>
      </c>
      <c r="B798" t="str">
        <f>VLOOKUP(Table1[[#This Row],[Full Name]],payroll_active[],1,0)</f>
        <v>Mark L Emerson</v>
      </c>
      <c r="C798" t="str">
        <f>VLOOKUP(Table1[[#This Row],[Full Name]],Table36[],1,0)</f>
        <v>Mark L Emerson</v>
      </c>
      <c r="D798" s="1">
        <v>42618.940104166657</v>
      </c>
      <c r="E798" t="s">
        <v>1195</v>
      </c>
      <c r="F798" t="s">
        <v>6960</v>
      </c>
      <c r="O798" t="s">
        <v>391</v>
      </c>
      <c r="AJ798" t="s">
        <v>62</v>
      </c>
      <c r="AK798" t="s">
        <v>63</v>
      </c>
      <c r="AN798" t="s">
        <v>64</v>
      </c>
      <c r="BA798" t="s">
        <v>6962</v>
      </c>
      <c r="BB798" t="s">
        <v>6963</v>
      </c>
      <c r="BC798" t="s">
        <v>2187</v>
      </c>
      <c r="BE798" t="s">
        <v>69</v>
      </c>
      <c r="BH798" t="s">
        <v>6964</v>
      </c>
    </row>
    <row r="799" spans="1:61" x14ac:dyDescent="0.2">
      <c r="A799" t="s">
        <v>8048</v>
      </c>
      <c r="B799" t="str">
        <f>VLOOKUP(Table1[[#This Row],[Full Name]],payroll_active[],1,0)</f>
        <v>Mark N Rieman</v>
      </c>
      <c r="C799" t="str">
        <f>VLOOKUP(Table1[[#This Row],[Full Name]],Table36[],1,0)</f>
        <v>Mark N Rieman</v>
      </c>
      <c r="D799" s="1">
        <v>42618.939027777778</v>
      </c>
      <c r="E799" t="s">
        <v>1195</v>
      </c>
      <c r="F799" t="s">
        <v>8047</v>
      </c>
      <c r="N799" t="s">
        <v>1328</v>
      </c>
      <c r="O799" t="s">
        <v>1329</v>
      </c>
      <c r="P799" t="s">
        <v>526</v>
      </c>
      <c r="AJ799" t="s">
        <v>62</v>
      </c>
      <c r="AK799" t="s">
        <v>63</v>
      </c>
      <c r="AN799" t="s">
        <v>408</v>
      </c>
      <c r="AO799" t="s">
        <v>526</v>
      </c>
      <c r="BA799" t="s">
        <v>8049</v>
      </c>
      <c r="BB799" t="s">
        <v>8050</v>
      </c>
      <c r="BC799" t="s">
        <v>1235</v>
      </c>
      <c r="BE799" t="s">
        <v>69</v>
      </c>
      <c r="BH799" t="s">
        <v>8051</v>
      </c>
    </row>
    <row r="800" spans="1:61" x14ac:dyDescent="0.2">
      <c r="A800" t="s">
        <v>7413</v>
      </c>
      <c r="B800" t="str">
        <f>VLOOKUP(Table1[[#This Row],[Full Name]],payroll_active[],1,0)</f>
        <v>Mark R Tatko</v>
      </c>
      <c r="C800" t="str">
        <f>VLOOKUP(Table1[[#This Row],[Full Name]],Table36[],1,0)</f>
        <v>Mark R Tatko</v>
      </c>
      <c r="D800" s="1">
        <v>42618.939756944441</v>
      </c>
      <c r="E800" t="s">
        <v>1195</v>
      </c>
      <c r="F800" t="s">
        <v>7412</v>
      </c>
      <c r="O800" t="s">
        <v>2453</v>
      </c>
      <c r="AJ800" t="s">
        <v>62</v>
      </c>
      <c r="AK800" t="s">
        <v>63</v>
      </c>
      <c r="AN800" t="s">
        <v>64</v>
      </c>
      <c r="BA800" t="s">
        <v>7414</v>
      </c>
      <c r="BB800" t="s">
        <v>7415</v>
      </c>
      <c r="BC800" t="s">
        <v>7416</v>
      </c>
      <c r="BE800" t="s">
        <v>69</v>
      </c>
      <c r="BH800" t="s">
        <v>7417</v>
      </c>
    </row>
    <row r="801" spans="1:61" x14ac:dyDescent="0.2">
      <c r="A801" t="s">
        <v>5216</v>
      </c>
      <c r="B801" t="str">
        <f>VLOOKUP(Table1[[#This Row],[Full Name]],payroll_active[],1,0)</f>
        <v>Mark S Nachbar</v>
      </c>
      <c r="C801" t="str">
        <f>VLOOKUP(Table1[[#This Row],[Full Name]],Table36[],1,0)</f>
        <v>Mark S Nachbar</v>
      </c>
      <c r="D801" s="1">
        <v>42618.941863425927</v>
      </c>
      <c r="E801" t="s">
        <v>1195</v>
      </c>
      <c r="F801" t="s">
        <v>5215</v>
      </c>
      <c r="O801" t="s">
        <v>131</v>
      </c>
      <c r="AJ801" t="s">
        <v>62</v>
      </c>
      <c r="AK801" t="s">
        <v>63</v>
      </c>
      <c r="AN801" t="s">
        <v>64</v>
      </c>
      <c r="BA801" t="s">
        <v>5217</v>
      </c>
      <c r="BB801" t="s">
        <v>5218</v>
      </c>
      <c r="BC801" t="s">
        <v>1058</v>
      </c>
      <c r="BE801" t="s">
        <v>69</v>
      </c>
      <c r="BH801" t="s">
        <v>5219</v>
      </c>
    </row>
    <row r="802" spans="1:61" x14ac:dyDescent="0.2">
      <c r="A802" t="s">
        <v>3273</v>
      </c>
      <c r="B802" t="str">
        <f>VLOOKUP(Table1[[#This Row],[Full Name]],payroll_active[],1,0)</f>
        <v>Marko Kepi</v>
      </c>
      <c r="C802" t="str">
        <f>VLOOKUP(Table1[[#This Row],[Full Name]],Table36[],1,0)</f>
        <v>Marko Kepi</v>
      </c>
      <c r="D802" s="1">
        <v>42789.531678240739</v>
      </c>
      <c r="E802" t="s">
        <v>59</v>
      </c>
      <c r="F802" t="s">
        <v>3272</v>
      </c>
      <c r="N802" t="s">
        <v>1994</v>
      </c>
      <c r="O802" t="s">
        <v>353</v>
      </c>
      <c r="P802" t="s">
        <v>526</v>
      </c>
      <c r="AJ802" t="s">
        <v>62</v>
      </c>
      <c r="AK802" t="s">
        <v>63</v>
      </c>
      <c r="AN802" t="s">
        <v>64</v>
      </c>
      <c r="AO802" t="s">
        <v>526</v>
      </c>
      <c r="BA802" t="s">
        <v>3274</v>
      </c>
      <c r="BB802" t="s">
        <v>3275</v>
      </c>
      <c r="BC802" t="s">
        <v>521</v>
      </c>
      <c r="BE802" t="s">
        <v>69</v>
      </c>
      <c r="BH802" t="s">
        <v>3276</v>
      </c>
    </row>
    <row r="803" spans="1:61" x14ac:dyDescent="0.2">
      <c r="A803" t="s">
        <v>1947</v>
      </c>
      <c r="B803" t="str">
        <f>VLOOKUP(Table1[[#This Row],[Full Name]],payroll_active[],1,0)</f>
        <v>Marlene A Cooper</v>
      </c>
      <c r="C803" t="str">
        <f>VLOOKUP(Table1[[#This Row],[Full Name]],Table36[],1,0)</f>
        <v>Marlene A Cooper</v>
      </c>
      <c r="D803" s="1">
        <v>43119.618252314824</v>
      </c>
      <c r="E803" t="s">
        <v>59</v>
      </c>
      <c r="F803" t="s">
        <v>1946</v>
      </c>
      <c r="N803" t="s">
        <v>572</v>
      </c>
      <c r="O803" t="s">
        <v>573</v>
      </c>
      <c r="P803" t="s">
        <v>526</v>
      </c>
      <c r="AJ803" t="s">
        <v>62</v>
      </c>
      <c r="AK803" t="s">
        <v>63</v>
      </c>
      <c r="AN803" t="s">
        <v>408</v>
      </c>
      <c r="AO803" t="s">
        <v>526</v>
      </c>
      <c r="BA803" t="s">
        <v>1948</v>
      </c>
      <c r="BB803" t="s">
        <v>1949</v>
      </c>
      <c r="BC803" t="s">
        <v>698</v>
      </c>
      <c r="BE803" t="s">
        <v>69</v>
      </c>
      <c r="BH803" t="s">
        <v>1950</v>
      </c>
    </row>
    <row r="804" spans="1:61" x14ac:dyDescent="0.2">
      <c r="A804" t="s">
        <v>4640</v>
      </c>
      <c r="B804" t="str">
        <f>VLOOKUP(Table1[[#This Row],[Full Name]],payroll_active[],1,0)</f>
        <v>Marlita A Paigo</v>
      </c>
      <c r="C804" t="str">
        <f>VLOOKUP(Table1[[#This Row],[Full Name]],Table36[],1,0)</f>
        <v>Marlita A Paigo</v>
      </c>
      <c r="D804" s="1">
        <v>42618.942488425928</v>
      </c>
      <c r="E804" t="s">
        <v>1195</v>
      </c>
      <c r="F804" t="s">
        <v>4639</v>
      </c>
      <c r="O804" t="s">
        <v>4629</v>
      </c>
      <c r="AJ804" t="s">
        <v>62</v>
      </c>
      <c r="AK804" t="s">
        <v>63</v>
      </c>
      <c r="AN804" t="s">
        <v>64</v>
      </c>
      <c r="BA804" t="s">
        <v>4641</v>
      </c>
      <c r="BB804" t="s">
        <v>4642</v>
      </c>
      <c r="BC804" t="s">
        <v>135</v>
      </c>
      <c r="BE804" t="s">
        <v>69</v>
      </c>
      <c r="BH804" t="s">
        <v>4643</v>
      </c>
    </row>
    <row r="805" spans="1:61" x14ac:dyDescent="0.2">
      <c r="A805" t="s">
        <v>5865</v>
      </c>
      <c r="B805" t="str">
        <f>VLOOKUP(Table1[[#This Row],[Full Name]],payroll_active[],1,0)</f>
        <v>Martin E Moore</v>
      </c>
      <c r="C805" t="str">
        <f>VLOOKUP(Table1[[#This Row],[Full Name]],Table36[],1,0)</f>
        <v>Martin E Moore</v>
      </c>
      <c r="D805" s="1">
        <v>42618.941238425927</v>
      </c>
      <c r="E805" t="s">
        <v>1195</v>
      </c>
      <c r="F805" t="s">
        <v>5864</v>
      </c>
      <c r="O805" t="s">
        <v>96</v>
      </c>
      <c r="AJ805" t="s">
        <v>62</v>
      </c>
      <c r="AK805" t="s">
        <v>63</v>
      </c>
      <c r="AN805" t="s">
        <v>64</v>
      </c>
      <c r="BA805" t="s">
        <v>5866</v>
      </c>
      <c r="BB805" t="s">
        <v>4168</v>
      </c>
      <c r="BC805" t="s">
        <v>5867</v>
      </c>
      <c r="BE805" t="s">
        <v>69</v>
      </c>
      <c r="BH805" t="s">
        <v>5868</v>
      </c>
    </row>
    <row r="806" spans="1:61" x14ac:dyDescent="0.2">
      <c r="A806" t="s">
        <v>8218</v>
      </c>
      <c r="B806" t="str">
        <f>VLOOKUP(Table1[[#This Row],[Full Name]],payroll_active[],1,0)</f>
        <v>Martin J Gilchrist</v>
      </c>
      <c r="C806" t="str">
        <f>VLOOKUP(Table1[[#This Row],[Full Name]],Table36[],1,0)</f>
        <v>Martin J Gilchrist</v>
      </c>
      <c r="D806" s="1">
        <v>42618.938969907409</v>
      </c>
      <c r="E806" t="s">
        <v>1195</v>
      </c>
      <c r="F806" t="s">
        <v>8217</v>
      </c>
      <c r="O806" t="s">
        <v>84</v>
      </c>
      <c r="AJ806" t="s">
        <v>62</v>
      </c>
      <c r="AK806" t="s">
        <v>63</v>
      </c>
      <c r="AN806" t="s">
        <v>64</v>
      </c>
      <c r="BA806" t="s">
        <v>8219</v>
      </c>
      <c r="BB806" t="s">
        <v>8220</v>
      </c>
      <c r="BC806" t="s">
        <v>8143</v>
      </c>
      <c r="BE806" t="s">
        <v>69</v>
      </c>
      <c r="BH806" t="s">
        <v>8221</v>
      </c>
    </row>
    <row r="807" spans="1:61" x14ac:dyDescent="0.2">
      <c r="A807" t="s">
        <v>889</v>
      </c>
      <c r="B807" t="str">
        <f>VLOOKUP(Table1[[#This Row],[Full Name]],payroll_active[],1,0)</f>
        <v>Marvin W Holland</v>
      </c>
      <c r="C807" t="str">
        <f>VLOOKUP(Table1[[#This Row],[Full Name]],Table36[],1,0)</f>
        <v>Marvin W Holland</v>
      </c>
      <c r="D807" s="1">
        <v>43495.488402777781</v>
      </c>
      <c r="E807" t="s">
        <v>59</v>
      </c>
      <c r="F807" t="s">
        <v>886</v>
      </c>
      <c r="N807" t="s">
        <v>887</v>
      </c>
      <c r="O807" t="s">
        <v>888</v>
      </c>
      <c r="P807" t="s">
        <v>526</v>
      </c>
      <c r="AJ807" t="s">
        <v>62</v>
      </c>
      <c r="AK807" t="s">
        <v>63</v>
      </c>
      <c r="AN807" t="s">
        <v>408</v>
      </c>
      <c r="BA807" t="s">
        <v>890</v>
      </c>
      <c r="BB807" t="s">
        <v>891</v>
      </c>
      <c r="BC807" t="s">
        <v>426</v>
      </c>
      <c r="BE807" t="s">
        <v>69</v>
      </c>
      <c r="BH807" t="s">
        <v>892</v>
      </c>
    </row>
    <row r="808" spans="1:61" x14ac:dyDescent="0.2">
      <c r="A808" t="s">
        <v>3788</v>
      </c>
      <c r="B808" t="str">
        <f>VLOOKUP(Table1[[#This Row],[Full Name]],payroll_active[],1,0)</f>
        <v>Mary A Mcginley</v>
      </c>
      <c r="C808" t="str">
        <f>VLOOKUP(Table1[[#This Row],[Full Name]],Table36[],1,0)</f>
        <v>Mary A Mcginley</v>
      </c>
      <c r="D808" s="1">
        <v>42789.530868055554</v>
      </c>
      <c r="E808" t="s">
        <v>59</v>
      </c>
      <c r="F808" t="s">
        <v>3786</v>
      </c>
      <c r="O808" t="s">
        <v>3787</v>
      </c>
      <c r="AJ808" t="s">
        <v>62</v>
      </c>
      <c r="AK808" t="s">
        <v>63</v>
      </c>
      <c r="AN808" t="s">
        <v>64</v>
      </c>
      <c r="BA808" t="s">
        <v>133</v>
      </c>
      <c r="BB808" t="s">
        <v>3789</v>
      </c>
      <c r="BC808" t="s">
        <v>3790</v>
      </c>
      <c r="BE808" t="s">
        <v>69</v>
      </c>
      <c r="BH808" t="s">
        <v>3791</v>
      </c>
    </row>
    <row r="809" spans="1:61" x14ac:dyDescent="0.2">
      <c r="A809" t="s">
        <v>132</v>
      </c>
      <c r="B809" t="str">
        <f>VLOOKUP(Table1[[#This Row],[Full Name]],payroll_active[],1,0)</f>
        <v>Mary A Morelli</v>
      </c>
      <c r="C809" t="str">
        <f>VLOOKUP(Table1[[#This Row],[Full Name]],Table36[],1,0)</f>
        <v>Mary A Morelli</v>
      </c>
      <c r="D809" s="1">
        <v>43495.488506944443</v>
      </c>
      <c r="E809" t="s">
        <v>59</v>
      </c>
      <c r="F809" t="s">
        <v>130</v>
      </c>
      <c r="O809" t="s">
        <v>131</v>
      </c>
      <c r="AJ809" t="s">
        <v>62</v>
      </c>
      <c r="AK809" t="s">
        <v>63</v>
      </c>
      <c r="AN809" t="s">
        <v>64</v>
      </c>
      <c r="BA809" t="s">
        <v>133</v>
      </c>
      <c r="BB809" t="s">
        <v>134</v>
      </c>
      <c r="BC809" t="s">
        <v>135</v>
      </c>
      <c r="BE809" t="s">
        <v>69</v>
      </c>
      <c r="BH809" t="s">
        <v>136</v>
      </c>
    </row>
    <row r="810" spans="1:61" x14ac:dyDescent="0.2">
      <c r="A810" t="s">
        <v>4411</v>
      </c>
      <c r="B810" t="str">
        <f>VLOOKUP(Table1[[#This Row],[Full Name]],payroll_active[],1,0)</f>
        <v>Mary A Paolucci</v>
      </c>
      <c r="C810" t="str">
        <f>VLOOKUP(Table1[[#This Row],[Full Name]],Table36[],1,0)</f>
        <v>Mary A Paolucci</v>
      </c>
      <c r="D810" s="1">
        <v>42618.942708333343</v>
      </c>
      <c r="E810" t="s">
        <v>1195</v>
      </c>
      <c r="F810" t="s">
        <v>4410</v>
      </c>
      <c r="O810" t="s">
        <v>1502</v>
      </c>
      <c r="AJ810" t="s">
        <v>62</v>
      </c>
      <c r="AK810" t="s">
        <v>63</v>
      </c>
      <c r="AN810" t="s">
        <v>64</v>
      </c>
      <c r="BA810" t="s">
        <v>133</v>
      </c>
      <c r="BB810" t="s">
        <v>4412</v>
      </c>
      <c r="BC810" t="s">
        <v>4413</v>
      </c>
      <c r="BE810" t="s">
        <v>69</v>
      </c>
      <c r="BH810" t="s">
        <v>4414</v>
      </c>
    </row>
    <row r="811" spans="1:61" x14ac:dyDescent="0.2">
      <c r="A811" t="s">
        <v>7175</v>
      </c>
      <c r="B811" t="str">
        <f>VLOOKUP(Table1[[#This Row],[Full Name]],payroll_active[],1,0)</f>
        <v>Mary E Carey</v>
      </c>
      <c r="C811" t="str">
        <f>VLOOKUP(Table1[[#This Row],[Full Name]],Table36[],1,0)</f>
        <v>Mary E Carey</v>
      </c>
      <c r="D811" s="1">
        <v>42618.939930555563</v>
      </c>
      <c r="E811" t="s">
        <v>1195</v>
      </c>
      <c r="F811" t="s">
        <v>7174</v>
      </c>
      <c r="O811" t="s">
        <v>3476</v>
      </c>
      <c r="AJ811" t="s">
        <v>62</v>
      </c>
      <c r="AK811" t="s">
        <v>63</v>
      </c>
      <c r="AN811" t="s">
        <v>64</v>
      </c>
      <c r="BA811" t="s">
        <v>5799</v>
      </c>
      <c r="BB811" t="s">
        <v>7176</v>
      </c>
      <c r="BC811" t="s">
        <v>7177</v>
      </c>
      <c r="BE811" t="s">
        <v>69</v>
      </c>
      <c r="BH811" t="s">
        <v>7178</v>
      </c>
    </row>
    <row r="812" spans="1:61" x14ac:dyDescent="0.2">
      <c r="A812" t="s">
        <v>6807</v>
      </c>
      <c r="B812" t="str">
        <f>VLOOKUP(Table1[[#This Row],[Full Name]],payroll_active[],1,0)</f>
        <v>Mary E Daly</v>
      </c>
      <c r="C812" t="str">
        <f>VLOOKUP(Table1[[#This Row],[Full Name]],Table36[],1,0)</f>
        <v>Mary E Daly</v>
      </c>
      <c r="D812" s="1">
        <v>42618.94023148148</v>
      </c>
      <c r="E812" t="s">
        <v>1195</v>
      </c>
      <c r="F812" t="s">
        <v>6806</v>
      </c>
      <c r="O812" t="s">
        <v>3787</v>
      </c>
      <c r="AJ812" t="s">
        <v>62</v>
      </c>
      <c r="AK812" t="s">
        <v>63</v>
      </c>
      <c r="AN812" t="s">
        <v>64</v>
      </c>
      <c r="BA812" t="s">
        <v>5799</v>
      </c>
      <c r="BB812" t="s">
        <v>1776</v>
      </c>
      <c r="BC812" t="s">
        <v>6808</v>
      </c>
      <c r="BE812" t="s">
        <v>69</v>
      </c>
      <c r="BH812" t="s">
        <v>6809</v>
      </c>
    </row>
    <row r="813" spans="1:61" x14ac:dyDescent="0.2">
      <c r="A813" t="s">
        <v>5798</v>
      </c>
      <c r="B813" t="str">
        <f>VLOOKUP(Table1[[#This Row],[Full Name]],payroll_active[],1,0)</f>
        <v>Mary E Sack</v>
      </c>
      <c r="C813" t="str">
        <f>VLOOKUP(Table1[[#This Row],[Full Name]],Table36[],1,0)</f>
        <v>Mary E Sack</v>
      </c>
      <c r="D813" s="1">
        <v>42618.94127314815</v>
      </c>
      <c r="E813" t="s">
        <v>1195</v>
      </c>
      <c r="F813" t="s">
        <v>5797</v>
      </c>
      <c r="O813" t="s">
        <v>346</v>
      </c>
      <c r="AJ813" t="s">
        <v>62</v>
      </c>
      <c r="AK813" t="s">
        <v>63</v>
      </c>
      <c r="AN813" t="s">
        <v>64</v>
      </c>
      <c r="BA813" t="s">
        <v>5799</v>
      </c>
      <c r="BB813" t="s">
        <v>5800</v>
      </c>
      <c r="BC813" t="s">
        <v>5801</v>
      </c>
      <c r="BE813" t="s">
        <v>69</v>
      </c>
      <c r="BH813" t="s">
        <v>5802</v>
      </c>
    </row>
    <row r="814" spans="1:61" x14ac:dyDescent="0.2">
      <c r="A814" t="s">
        <v>1280</v>
      </c>
      <c r="B814" t="str">
        <f>VLOOKUP(Table1[[#This Row],[Full Name]],payroll_active[],1,0)</f>
        <v>Mary F Mueller</v>
      </c>
      <c r="C814" t="str">
        <f>VLOOKUP(Table1[[#This Row],[Full Name]],Table36[],1,0)</f>
        <v>Mary F Mueller</v>
      </c>
      <c r="D814" s="1">
        <v>43203.545138888891</v>
      </c>
      <c r="E814" t="s">
        <v>59</v>
      </c>
      <c r="F814" t="s">
        <v>1279</v>
      </c>
      <c r="N814" t="s">
        <v>926</v>
      </c>
      <c r="O814" t="s">
        <v>927</v>
      </c>
      <c r="P814" t="s">
        <v>526</v>
      </c>
      <c r="AJ814" t="s">
        <v>62</v>
      </c>
      <c r="AK814" t="s">
        <v>63</v>
      </c>
      <c r="AN814" t="s">
        <v>408</v>
      </c>
      <c r="AO814" t="s">
        <v>526</v>
      </c>
      <c r="BA814" t="s">
        <v>1281</v>
      </c>
      <c r="BB814" t="s">
        <v>1282</v>
      </c>
      <c r="BC814" t="s">
        <v>624</v>
      </c>
      <c r="BE814" t="s">
        <v>69</v>
      </c>
      <c r="BH814" t="s">
        <v>1283</v>
      </c>
    </row>
    <row r="815" spans="1:61" x14ac:dyDescent="0.2">
      <c r="A815" t="s">
        <v>7596</v>
      </c>
      <c r="B815" t="str">
        <f>VLOOKUP(Table1[[#This Row],[Full Name]],payroll_active[],1,0)</f>
        <v>Mary Frances Armellino</v>
      </c>
      <c r="C815" t="str">
        <f>VLOOKUP(Table1[[#This Row],[Full Name]],Table36[],1,0)</f>
        <v>Mary Frances Armellino</v>
      </c>
      <c r="D815" s="1">
        <v>42618.939328703702</v>
      </c>
      <c r="E815" t="s">
        <v>1195</v>
      </c>
      <c r="F815" t="s">
        <v>7595</v>
      </c>
      <c r="N815" t="s">
        <v>2543</v>
      </c>
      <c r="O815" t="s">
        <v>353</v>
      </c>
      <c r="P815" t="s">
        <v>526</v>
      </c>
      <c r="AJ815" t="s">
        <v>62</v>
      </c>
      <c r="AK815" t="s">
        <v>63</v>
      </c>
      <c r="AN815" t="s">
        <v>64</v>
      </c>
      <c r="AO815" t="s">
        <v>526</v>
      </c>
      <c r="BA815" t="s">
        <v>7597</v>
      </c>
      <c r="BB815" t="s">
        <v>7598</v>
      </c>
      <c r="BC815" t="s">
        <v>7599</v>
      </c>
      <c r="BE815" t="s">
        <v>69</v>
      </c>
      <c r="BH815" t="s">
        <v>7600</v>
      </c>
    </row>
    <row r="816" spans="1:61" x14ac:dyDescent="0.2">
      <c r="A816" s="20" t="s">
        <v>1044</v>
      </c>
      <c r="B816" s="20" t="e">
        <f>VLOOKUP(Table1[[#This Row],[Full Name]],payroll_active[],1,0)</f>
        <v>#N/A</v>
      </c>
      <c r="C816" s="20" t="str">
        <f>VLOOKUP(Table1[[#This Row],[Full Name]],Table36[],1,0)</f>
        <v>Mary Francis D Keegan</v>
      </c>
      <c r="D816" s="21">
        <v>43489.480358796303</v>
      </c>
      <c r="E816" s="20" t="s">
        <v>59</v>
      </c>
      <c r="F816" s="20" t="s">
        <v>1042</v>
      </c>
      <c r="G816" s="20"/>
      <c r="H816" s="20"/>
      <c r="I816" s="20"/>
      <c r="J816" s="20"/>
      <c r="K816" s="20"/>
      <c r="L816" s="20"/>
      <c r="M816" s="20"/>
      <c r="N816" s="20"/>
      <c r="O816" s="20" t="s">
        <v>1043</v>
      </c>
      <c r="P816" s="20"/>
      <c r="Q816" s="20"/>
      <c r="R816" s="20"/>
      <c r="S816" s="20"/>
      <c r="T816" s="20"/>
      <c r="U816" s="20"/>
      <c r="V816" s="20"/>
      <c r="W816" s="20"/>
      <c r="X816" s="20"/>
      <c r="Y816" s="20"/>
      <c r="Z816" s="20"/>
      <c r="AA816" s="20"/>
      <c r="AB816" s="20"/>
      <c r="AC816" s="20"/>
      <c r="AD816" s="20"/>
      <c r="AE816" s="20"/>
      <c r="AF816" s="20"/>
      <c r="AG816" s="20"/>
      <c r="AH816" s="20"/>
      <c r="AI816" s="20"/>
      <c r="AJ816" s="20" t="s">
        <v>62</v>
      </c>
      <c r="AK816" s="20" t="s">
        <v>63</v>
      </c>
      <c r="AL816" s="20"/>
      <c r="AM816" s="20"/>
      <c r="AN816" s="20" t="s">
        <v>64</v>
      </c>
      <c r="AO816" s="20"/>
      <c r="AP816" s="20"/>
      <c r="AQ816" s="20"/>
      <c r="AR816" s="20"/>
      <c r="AS816" s="20"/>
      <c r="AT816" s="20"/>
      <c r="AU816" s="20"/>
      <c r="AV816" s="20"/>
      <c r="AW816" s="20"/>
      <c r="AX816" s="20"/>
      <c r="AY816" s="20"/>
      <c r="AZ816" s="20"/>
      <c r="BA816" s="20" t="s">
        <v>1045</v>
      </c>
      <c r="BB816" s="20" t="s">
        <v>127</v>
      </c>
      <c r="BC816" s="20" t="s">
        <v>599</v>
      </c>
      <c r="BD816" s="20"/>
      <c r="BE816" s="20" t="s">
        <v>69</v>
      </c>
      <c r="BF816" s="20"/>
      <c r="BG816" s="20"/>
      <c r="BH816" s="20" t="s">
        <v>1046</v>
      </c>
      <c r="BI816" s="20"/>
    </row>
    <row r="817" spans="1:60" x14ac:dyDescent="0.2">
      <c r="A817" t="s">
        <v>561</v>
      </c>
      <c r="B817" t="str">
        <f>VLOOKUP(Table1[[#This Row],[Full Name]],payroll_active[],1,0)</f>
        <v>Mary K O'sullivan</v>
      </c>
      <c r="C817" t="str">
        <f>VLOOKUP(Table1[[#This Row],[Full Name]],Table36[],1,0)</f>
        <v>Mary K O'sullivan</v>
      </c>
      <c r="D817" s="1">
        <v>43495.488449074073</v>
      </c>
      <c r="E817" t="s">
        <v>59</v>
      </c>
      <c r="F817" t="s">
        <v>560</v>
      </c>
      <c r="N817" t="s">
        <v>554</v>
      </c>
      <c r="O817" t="s">
        <v>555</v>
      </c>
      <c r="P817" t="s">
        <v>526</v>
      </c>
      <c r="AJ817" t="s">
        <v>62</v>
      </c>
      <c r="AK817" t="s">
        <v>63</v>
      </c>
      <c r="AN817" t="s">
        <v>408</v>
      </c>
      <c r="BA817" t="s">
        <v>562</v>
      </c>
      <c r="BB817" t="s">
        <v>563</v>
      </c>
      <c r="BC817" t="s">
        <v>564</v>
      </c>
      <c r="BE817" t="s">
        <v>69</v>
      </c>
      <c r="BH817" t="s">
        <v>565</v>
      </c>
    </row>
    <row r="818" spans="1:60" x14ac:dyDescent="0.2">
      <c r="A818" t="s">
        <v>6102</v>
      </c>
      <c r="B818" t="str">
        <f>VLOOKUP(Table1[[#This Row],[Full Name]],payroll_active[],1,0)</f>
        <v>Mary Kate Glazer</v>
      </c>
      <c r="C818" t="str">
        <f>VLOOKUP(Table1[[#This Row],[Full Name]],Table36[],1,0)</f>
        <v>Mary Kate Glazer</v>
      </c>
      <c r="D818" s="1">
        <v>42618.941006944442</v>
      </c>
      <c r="E818" t="s">
        <v>1195</v>
      </c>
      <c r="F818" t="s">
        <v>6101</v>
      </c>
      <c r="O818" t="s">
        <v>346</v>
      </c>
      <c r="AJ818" t="s">
        <v>62</v>
      </c>
      <c r="AK818" t="s">
        <v>63</v>
      </c>
      <c r="AN818" t="s">
        <v>64</v>
      </c>
      <c r="BA818" t="s">
        <v>6103</v>
      </c>
      <c r="BB818" t="s">
        <v>6104</v>
      </c>
      <c r="BC818" t="s">
        <v>6105</v>
      </c>
      <c r="BE818" t="s">
        <v>69</v>
      </c>
      <c r="BH818" t="s">
        <v>6106</v>
      </c>
    </row>
    <row r="819" spans="1:60" x14ac:dyDescent="0.2">
      <c r="A819" t="s">
        <v>5833</v>
      </c>
      <c r="B819" t="str">
        <f>VLOOKUP(Table1[[#This Row],[Full Name]],payroll_active[],1,0)</f>
        <v>Mary L Clouse</v>
      </c>
      <c r="C819" t="str">
        <f>VLOOKUP(Table1[[#This Row],[Full Name]],Table36[],1,0)</f>
        <v>Mary L Clouse</v>
      </c>
      <c r="D819" s="1">
        <v>42618.941238425927</v>
      </c>
      <c r="E819" t="s">
        <v>1195</v>
      </c>
      <c r="F819" t="s">
        <v>5832</v>
      </c>
      <c r="O819" t="s">
        <v>96</v>
      </c>
      <c r="AJ819" t="s">
        <v>62</v>
      </c>
      <c r="AK819" t="s">
        <v>63</v>
      </c>
      <c r="AN819" t="s">
        <v>64</v>
      </c>
      <c r="BA819" t="s">
        <v>5834</v>
      </c>
      <c r="BB819" t="s">
        <v>5835</v>
      </c>
      <c r="BC819" t="s">
        <v>5836</v>
      </c>
      <c r="BE819" t="s">
        <v>69</v>
      </c>
      <c r="BH819" t="s">
        <v>5837</v>
      </c>
    </row>
    <row r="820" spans="1:60" x14ac:dyDescent="0.2">
      <c r="A820" t="s">
        <v>6816</v>
      </c>
      <c r="B820" t="str">
        <f>VLOOKUP(Table1[[#This Row],[Full Name]],payroll_active[],1,0)</f>
        <v>Mary L Smith</v>
      </c>
      <c r="C820" t="str">
        <f>VLOOKUP(Table1[[#This Row],[Full Name]],Table36[],1,0)</f>
        <v>Mary L Smith</v>
      </c>
      <c r="D820" s="1">
        <v>42618.94021990741</v>
      </c>
      <c r="E820" t="s">
        <v>1195</v>
      </c>
      <c r="F820" t="s">
        <v>6815</v>
      </c>
      <c r="N820" t="s">
        <v>1877</v>
      </c>
      <c r="O820" t="s">
        <v>1878</v>
      </c>
      <c r="P820" t="s">
        <v>526</v>
      </c>
      <c r="AJ820" t="s">
        <v>62</v>
      </c>
      <c r="AK820" t="s">
        <v>63</v>
      </c>
      <c r="AN820" t="s">
        <v>408</v>
      </c>
      <c r="AO820" t="s">
        <v>526</v>
      </c>
      <c r="BA820" t="s">
        <v>5834</v>
      </c>
      <c r="BB820" t="s">
        <v>2576</v>
      </c>
      <c r="BC820" t="s">
        <v>536</v>
      </c>
      <c r="BE820" t="s">
        <v>69</v>
      </c>
      <c r="BH820" t="s">
        <v>6817</v>
      </c>
    </row>
    <row r="821" spans="1:60" x14ac:dyDescent="0.2">
      <c r="A821" t="s">
        <v>6877</v>
      </c>
      <c r="B821" t="str">
        <f>VLOOKUP(Table1[[#This Row],[Full Name]],payroll_active[],1,0)</f>
        <v>Mary P Mcdonald</v>
      </c>
      <c r="C821" t="str">
        <f>VLOOKUP(Table1[[#This Row],[Full Name]],Table36[],1,0)</f>
        <v>Mary P Mcdonald</v>
      </c>
      <c r="D821" s="1">
        <v>42618.94017361111</v>
      </c>
      <c r="E821" t="s">
        <v>1195</v>
      </c>
      <c r="F821" t="s">
        <v>6875</v>
      </c>
      <c r="N821" t="s">
        <v>2935</v>
      </c>
      <c r="O821" t="s">
        <v>2936</v>
      </c>
      <c r="P821" t="s">
        <v>407</v>
      </c>
      <c r="V821" t="s">
        <v>6876</v>
      </c>
      <c r="AJ821" t="s">
        <v>62</v>
      </c>
      <c r="AK821" t="s">
        <v>63</v>
      </c>
      <c r="AN821" t="s">
        <v>408</v>
      </c>
      <c r="AO821" t="s">
        <v>407</v>
      </c>
      <c r="BA821" t="s">
        <v>6878</v>
      </c>
      <c r="BB821" t="s">
        <v>1193</v>
      </c>
      <c r="BC821" t="s">
        <v>6879</v>
      </c>
      <c r="BE821" t="s">
        <v>69</v>
      </c>
      <c r="BH821" t="s">
        <v>6880</v>
      </c>
    </row>
    <row r="822" spans="1:60" x14ac:dyDescent="0.2">
      <c r="A822" t="s">
        <v>6789</v>
      </c>
      <c r="B822" t="str">
        <f>VLOOKUP(Table1[[#This Row],[Full Name]],payroll_active[],1,0)</f>
        <v>Mary Pat Larose</v>
      </c>
      <c r="C822" t="str">
        <f>VLOOKUP(Table1[[#This Row],[Full Name]],Table36[],1,0)</f>
        <v>Mary Pat Larose</v>
      </c>
      <c r="D822" s="1">
        <v>42618.94023148148</v>
      </c>
      <c r="E822" t="s">
        <v>1195</v>
      </c>
      <c r="F822" t="s">
        <v>6788</v>
      </c>
      <c r="O822" t="s">
        <v>3787</v>
      </c>
      <c r="AJ822" t="s">
        <v>62</v>
      </c>
      <c r="AK822" t="s">
        <v>63</v>
      </c>
      <c r="AN822" t="s">
        <v>64</v>
      </c>
      <c r="BA822" t="s">
        <v>6790</v>
      </c>
      <c r="BB822" t="s">
        <v>6791</v>
      </c>
      <c r="BC822" t="s">
        <v>6792</v>
      </c>
      <c r="BE822" t="s">
        <v>69</v>
      </c>
      <c r="BH822" t="s">
        <v>6793</v>
      </c>
    </row>
    <row r="823" spans="1:60" x14ac:dyDescent="0.2">
      <c r="A823" t="s">
        <v>4811</v>
      </c>
      <c r="B823" t="str">
        <f>VLOOKUP(Table1[[#This Row],[Full Name]],payroll_active[],1,0)</f>
        <v>Mary Robyn Cotrona</v>
      </c>
      <c r="C823" t="str">
        <f>VLOOKUP(Table1[[#This Row],[Full Name]],Table36[],1,0)</f>
        <v>Mary Robyn Cotrona</v>
      </c>
      <c r="D823" s="1">
        <v>42618.942280092589</v>
      </c>
      <c r="E823" t="s">
        <v>1195</v>
      </c>
      <c r="F823" t="s">
        <v>4810</v>
      </c>
      <c r="O823" t="s">
        <v>1401</v>
      </c>
      <c r="AJ823" t="s">
        <v>62</v>
      </c>
      <c r="AK823" t="s">
        <v>63</v>
      </c>
      <c r="AN823" t="s">
        <v>64</v>
      </c>
      <c r="BA823" t="s">
        <v>4812</v>
      </c>
      <c r="BB823" t="s">
        <v>4813</v>
      </c>
      <c r="BC823" t="s">
        <v>1463</v>
      </c>
      <c r="BE823" t="s">
        <v>69</v>
      </c>
      <c r="BH823" t="s">
        <v>4814</v>
      </c>
    </row>
    <row r="824" spans="1:60" x14ac:dyDescent="0.2">
      <c r="A824" t="s">
        <v>3297</v>
      </c>
      <c r="B824" t="str">
        <f>VLOOKUP(Table1[[#This Row],[Full Name]],payroll_active[],1,0)</f>
        <v>Mary Romeo</v>
      </c>
      <c r="C824" t="str">
        <f>VLOOKUP(Table1[[#This Row],[Full Name]],Table36[],1,0)</f>
        <v>Mary Romeo</v>
      </c>
      <c r="D824" s="1">
        <v>42789.531655092593</v>
      </c>
      <c r="E824" t="s">
        <v>59</v>
      </c>
      <c r="F824" t="s">
        <v>3296</v>
      </c>
      <c r="N824" t="s">
        <v>1311</v>
      </c>
      <c r="O824" t="s">
        <v>1312</v>
      </c>
      <c r="P824" t="s">
        <v>526</v>
      </c>
      <c r="AJ824" t="s">
        <v>62</v>
      </c>
      <c r="AK824" t="s">
        <v>63</v>
      </c>
      <c r="AN824" t="s">
        <v>408</v>
      </c>
      <c r="AO824" t="s">
        <v>526</v>
      </c>
      <c r="BA824" t="s">
        <v>3298</v>
      </c>
      <c r="BB824" t="s">
        <v>3299</v>
      </c>
      <c r="BC824" t="s">
        <v>3300</v>
      </c>
      <c r="BE824" t="s">
        <v>69</v>
      </c>
      <c r="BH824" t="s">
        <v>3301</v>
      </c>
    </row>
    <row r="825" spans="1:60" x14ac:dyDescent="0.2">
      <c r="A825" t="s">
        <v>5871</v>
      </c>
      <c r="B825" t="str">
        <f>VLOOKUP(Table1[[#This Row],[Full Name]],payroll_active[],1,0)</f>
        <v>Maryann C White</v>
      </c>
      <c r="C825" t="str">
        <f>VLOOKUP(Table1[[#This Row],[Full Name]],Table36[],1,0)</f>
        <v>Maryann C White</v>
      </c>
      <c r="D825" s="1">
        <v>42618.94122685185</v>
      </c>
      <c r="E825" t="s">
        <v>1195</v>
      </c>
      <c r="F825" t="s">
        <v>5869</v>
      </c>
      <c r="M825" t="s">
        <v>5870</v>
      </c>
      <c r="O825" t="s">
        <v>1798</v>
      </c>
      <c r="AJ825" t="s">
        <v>62</v>
      </c>
      <c r="AK825" t="s">
        <v>63</v>
      </c>
      <c r="AN825" t="s">
        <v>64</v>
      </c>
      <c r="BA825" t="s">
        <v>5872</v>
      </c>
      <c r="BB825" t="s">
        <v>993</v>
      </c>
      <c r="BC825" t="s">
        <v>3243</v>
      </c>
      <c r="BE825" t="s">
        <v>69</v>
      </c>
      <c r="BH825" t="s">
        <v>5873</v>
      </c>
    </row>
    <row r="826" spans="1:60" x14ac:dyDescent="0.2">
      <c r="A826" t="s">
        <v>824</v>
      </c>
      <c r="B826" t="str">
        <f>VLOOKUP(Table1[[#This Row],[Full Name]],payroll_active[],1,0)</f>
        <v>Mason R Leonard</v>
      </c>
      <c r="C826" t="str">
        <f>VLOOKUP(Table1[[#This Row],[Full Name]],Table36[],1,0)</f>
        <v>Mason R Leonard</v>
      </c>
      <c r="D826" s="1">
        <v>43495.48841435185</v>
      </c>
      <c r="E826" t="s">
        <v>59</v>
      </c>
      <c r="F826" t="s">
        <v>821</v>
      </c>
      <c r="N826" t="s">
        <v>822</v>
      </c>
      <c r="O826" t="s">
        <v>823</v>
      </c>
      <c r="P826" t="s">
        <v>526</v>
      </c>
      <c r="AJ826" t="s">
        <v>62</v>
      </c>
      <c r="AK826" t="s">
        <v>63</v>
      </c>
      <c r="AN826" t="s">
        <v>408</v>
      </c>
      <c r="BA826" t="s">
        <v>825</v>
      </c>
      <c r="BB826" t="s">
        <v>826</v>
      </c>
      <c r="BC826" t="s">
        <v>827</v>
      </c>
      <c r="BE826" t="s">
        <v>69</v>
      </c>
      <c r="BH826" t="s">
        <v>828</v>
      </c>
    </row>
    <row r="827" spans="1:60" x14ac:dyDescent="0.2">
      <c r="A827" t="s">
        <v>848</v>
      </c>
      <c r="B827" t="str">
        <f>VLOOKUP(Table1[[#This Row],[Full Name]],payroll_active[],1,0)</f>
        <v>Massimo Cordella</v>
      </c>
      <c r="C827" t="str">
        <f>VLOOKUP(Table1[[#This Row],[Full Name]],Table36[],1,0)</f>
        <v>Massimo Cordella</v>
      </c>
      <c r="D827" s="1">
        <v>43495.488402777781</v>
      </c>
      <c r="E827" t="s">
        <v>59</v>
      </c>
      <c r="F827" t="s">
        <v>847</v>
      </c>
      <c r="N827" t="s">
        <v>480</v>
      </c>
      <c r="O827" t="s">
        <v>481</v>
      </c>
      <c r="P827" t="s">
        <v>526</v>
      </c>
      <c r="AJ827" t="s">
        <v>62</v>
      </c>
      <c r="AK827" t="s">
        <v>63</v>
      </c>
      <c r="AN827" t="s">
        <v>408</v>
      </c>
      <c r="BA827" t="s">
        <v>849</v>
      </c>
      <c r="BB827" t="s">
        <v>850</v>
      </c>
      <c r="BC827" t="s">
        <v>464</v>
      </c>
      <c r="BE827" t="s">
        <v>69</v>
      </c>
      <c r="BH827" t="s">
        <v>851</v>
      </c>
    </row>
    <row r="828" spans="1:60" x14ac:dyDescent="0.2">
      <c r="A828" t="s">
        <v>200</v>
      </c>
      <c r="B828" t="str">
        <f>VLOOKUP(Table1[[#This Row],[Full Name]],payroll_active[],1,0)</f>
        <v>Matthew A Mcgowen</v>
      </c>
      <c r="C828" t="str">
        <f>VLOOKUP(Table1[[#This Row],[Full Name]],Table36[],1,0)</f>
        <v>Matthew A Mcgowen</v>
      </c>
      <c r="D828" s="1">
        <v>43495.488506944443</v>
      </c>
      <c r="E828" t="s">
        <v>59</v>
      </c>
      <c r="F828" t="s">
        <v>199</v>
      </c>
      <c r="O828" t="s">
        <v>138</v>
      </c>
      <c r="AJ828" t="s">
        <v>62</v>
      </c>
      <c r="AK828" t="s">
        <v>63</v>
      </c>
      <c r="AN828" t="s">
        <v>64</v>
      </c>
      <c r="BA828" t="s">
        <v>201</v>
      </c>
      <c r="BB828" t="s">
        <v>202</v>
      </c>
      <c r="BC828" t="s">
        <v>142</v>
      </c>
      <c r="BE828" t="s">
        <v>69</v>
      </c>
      <c r="BH828" t="s">
        <v>203</v>
      </c>
    </row>
    <row r="829" spans="1:60" x14ac:dyDescent="0.2">
      <c r="A829" t="s">
        <v>7270</v>
      </c>
      <c r="B829" t="str">
        <f>VLOOKUP(Table1[[#This Row],[Full Name]],payroll_active[],1,0)</f>
        <v>Matthew D Nelligan</v>
      </c>
      <c r="C829" t="str">
        <f>VLOOKUP(Table1[[#This Row],[Full Name]],Table36[],1,0)</f>
        <v>Matthew D Nelligan</v>
      </c>
      <c r="D829" s="1">
        <v>42618.93986111111</v>
      </c>
      <c r="E829" t="s">
        <v>1195</v>
      </c>
      <c r="F829" t="s">
        <v>7268</v>
      </c>
      <c r="N829" t="s">
        <v>602</v>
      </c>
      <c r="O829" t="s">
        <v>603</v>
      </c>
      <c r="P829" t="s">
        <v>407</v>
      </c>
      <c r="V829" t="s">
        <v>7269</v>
      </c>
      <c r="AJ829" t="s">
        <v>62</v>
      </c>
      <c r="AK829" t="s">
        <v>63</v>
      </c>
      <c r="AN829" t="s">
        <v>408</v>
      </c>
      <c r="AO829" t="s">
        <v>407</v>
      </c>
      <c r="BA829" t="s">
        <v>549</v>
      </c>
      <c r="BB829" t="s">
        <v>7271</v>
      </c>
      <c r="BC829" t="s">
        <v>7272</v>
      </c>
      <c r="BE829" t="s">
        <v>69</v>
      </c>
      <c r="BH829" t="s">
        <v>7273</v>
      </c>
    </row>
    <row r="830" spans="1:60" x14ac:dyDescent="0.2">
      <c r="A830" t="s">
        <v>548</v>
      </c>
      <c r="B830" t="str">
        <f>VLOOKUP(Table1[[#This Row],[Full Name]],payroll_active[],1,0)</f>
        <v>Matthew D Rzodkiewicz</v>
      </c>
      <c r="C830" t="str">
        <f>VLOOKUP(Table1[[#This Row],[Full Name]],Table36[],1,0)</f>
        <v>Matthew D Rzodkiewicz</v>
      </c>
      <c r="D830" s="1">
        <v>43495.48846064815</v>
      </c>
      <c r="E830" t="s">
        <v>59</v>
      </c>
      <c r="F830" t="s">
        <v>545</v>
      </c>
      <c r="N830" t="s">
        <v>546</v>
      </c>
      <c r="O830" t="s">
        <v>547</v>
      </c>
      <c r="P830" t="s">
        <v>526</v>
      </c>
      <c r="AJ830" t="s">
        <v>62</v>
      </c>
      <c r="AK830" t="s">
        <v>63</v>
      </c>
      <c r="AN830" t="s">
        <v>408</v>
      </c>
      <c r="BA830" t="s">
        <v>549</v>
      </c>
      <c r="BB830" t="s">
        <v>550</v>
      </c>
      <c r="BC830" t="s">
        <v>551</v>
      </c>
      <c r="BE830" t="s">
        <v>69</v>
      </c>
      <c r="BH830" t="s">
        <v>552</v>
      </c>
    </row>
    <row r="831" spans="1:60" x14ac:dyDescent="0.2">
      <c r="A831" t="s">
        <v>574</v>
      </c>
      <c r="B831" t="str">
        <f>VLOOKUP(Table1[[#This Row],[Full Name]],payroll_active[],1,0)</f>
        <v>Matthew D'onofrio</v>
      </c>
      <c r="C831" t="str">
        <f>VLOOKUP(Table1[[#This Row],[Full Name]],Table36[],1,0)</f>
        <v>Matthew D'onofrio</v>
      </c>
      <c r="D831" s="1">
        <v>43495.488449074073</v>
      </c>
      <c r="E831" t="s">
        <v>59</v>
      </c>
      <c r="F831" t="s">
        <v>571</v>
      </c>
      <c r="N831" t="s">
        <v>572</v>
      </c>
      <c r="O831" t="s">
        <v>573</v>
      </c>
      <c r="P831" t="s">
        <v>526</v>
      </c>
      <c r="AJ831" t="s">
        <v>62</v>
      </c>
      <c r="AK831" t="s">
        <v>63</v>
      </c>
      <c r="AN831" t="s">
        <v>408</v>
      </c>
      <c r="BA831" t="s">
        <v>575</v>
      </c>
      <c r="BB831" t="s">
        <v>576</v>
      </c>
      <c r="BC831" t="s">
        <v>577</v>
      </c>
      <c r="BE831" t="s">
        <v>69</v>
      </c>
      <c r="BH831" t="s">
        <v>578</v>
      </c>
    </row>
    <row r="832" spans="1:60" x14ac:dyDescent="0.2">
      <c r="A832" t="s">
        <v>6941</v>
      </c>
      <c r="B832" t="str">
        <f>VLOOKUP(Table1[[#This Row],[Full Name]],payroll_active[],1,0)</f>
        <v>Matthew H Carter</v>
      </c>
      <c r="C832" t="str">
        <f>VLOOKUP(Table1[[#This Row],[Full Name]],Table36[],1,0)</f>
        <v>Matthew H Carter</v>
      </c>
      <c r="D832" s="1">
        <v>42618.940104166657</v>
      </c>
      <c r="E832" t="s">
        <v>1195</v>
      </c>
      <c r="F832" t="s">
        <v>6940</v>
      </c>
      <c r="O832" t="s">
        <v>391</v>
      </c>
      <c r="AJ832" t="s">
        <v>62</v>
      </c>
      <c r="AK832" t="s">
        <v>63</v>
      </c>
      <c r="AN832" t="s">
        <v>64</v>
      </c>
      <c r="BA832" t="s">
        <v>6942</v>
      </c>
      <c r="BB832" t="s">
        <v>3259</v>
      </c>
      <c r="BC832" t="s">
        <v>6834</v>
      </c>
      <c r="BE832" t="s">
        <v>69</v>
      </c>
      <c r="BH832" t="s">
        <v>6943</v>
      </c>
    </row>
    <row r="833" spans="1:61" x14ac:dyDescent="0.2">
      <c r="A833" t="s">
        <v>2339</v>
      </c>
      <c r="B833" t="str">
        <f>VLOOKUP(Table1[[#This Row],[Full Name]],payroll_active[],1,0)</f>
        <v>Matthew J Capp</v>
      </c>
      <c r="C833" t="str">
        <f>VLOOKUP(Table1[[#This Row],[Full Name]],Table36[],1,0)</f>
        <v>Matthew J Capp</v>
      </c>
      <c r="D833" s="1">
        <v>42990.605729166673</v>
      </c>
      <c r="E833" t="s">
        <v>59</v>
      </c>
      <c r="F833" t="s">
        <v>2338</v>
      </c>
      <c r="N833" t="s">
        <v>1243</v>
      </c>
      <c r="O833" t="s">
        <v>353</v>
      </c>
      <c r="P833" t="s">
        <v>526</v>
      </c>
      <c r="AJ833" t="s">
        <v>62</v>
      </c>
      <c r="AK833" t="s">
        <v>63</v>
      </c>
      <c r="AN833" t="s">
        <v>64</v>
      </c>
      <c r="AO833" t="s">
        <v>526</v>
      </c>
      <c r="BA833" t="s">
        <v>191</v>
      </c>
      <c r="BB833" t="s">
        <v>2340</v>
      </c>
      <c r="BC833" t="s">
        <v>827</v>
      </c>
      <c r="BE833" t="s">
        <v>69</v>
      </c>
      <c r="BH833" t="s">
        <v>2341</v>
      </c>
    </row>
    <row r="834" spans="1:61" x14ac:dyDescent="0.2">
      <c r="A834" t="s">
        <v>255</v>
      </c>
      <c r="B834" t="str">
        <f>VLOOKUP(Table1[[#This Row],[Full Name]],payroll_active[],1,0)</f>
        <v>Matthew J Delaney</v>
      </c>
      <c r="C834" t="str">
        <f>VLOOKUP(Table1[[#This Row],[Full Name]],Table36[],1,0)</f>
        <v>Matthew J Delaney</v>
      </c>
      <c r="D834" s="1">
        <v>43495.488495370373</v>
      </c>
      <c r="E834" t="s">
        <v>59</v>
      </c>
      <c r="F834" t="s">
        <v>254</v>
      </c>
      <c r="O834" t="s">
        <v>138</v>
      </c>
      <c r="AJ834" t="s">
        <v>62</v>
      </c>
      <c r="AK834" t="s">
        <v>63</v>
      </c>
      <c r="AN834" t="s">
        <v>64</v>
      </c>
      <c r="BA834" t="s">
        <v>191</v>
      </c>
      <c r="BB834" t="s">
        <v>256</v>
      </c>
      <c r="BC834" t="s">
        <v>142</v>
      </c>
      <c r="BE834" t="s">
        <v>69</v>
      </c>
      <c r="BH834" t="s">
        <v>257</v>
      </c>
    </row>
    <row r="835" spans="1:61" x14ac:dyDescent="0.2">
      <c r="A835" t="s">
        <v>190</v>
      </c>
      <c r="B835" t="str">
        <f>VLOOKUP(Table1[[#This Row],[Full Name]],payroll_active[],1,0)</f>
        <v>Matthew J Palesano</v>
      </c>
      <c r="C835" t="str">
        <f>VLOOKUP(Table1[[#This Row],[Full Name]],Table36[],1,0)</f>
        <v>Matthew J Palesano</v>
      </c>
      <c r="D835" s="1">
        <v>43495.488506944443</v>
      </c>
      <c r="E835" t="s">
        <v>59</v>
      </c>
      <c r="F835" t="s">
        <v>189</v>
      </c>
      <c r="O835" t="s">
        <v>138</v>
      </c>
      <c r="AJ835" t="s">
        <v>62</v>
      </c>
      <c r="AK835" t="s">
        <v>63</v>
      </c>
      <c r="AN835" t="s">
        <v>64</v>
      </c>
      <c r="BA835" t="s">
        <v>191</v>
      </c>
      <c r="BB835" t="s">
        <v>192</v>
      </c>
      <c r="BC835" t="s">
        <v>142</v>
      </c>
      <c r="BE835" t="s">
        <v>69</v>
      </c>
      <c r="BH835" t="s">
        <v>193</v>
      </c>
    </row>
    <row r="836" spans="1:61" x14ac:dyDescent="0.2">
      <c r="A836" t="s">
        <v>7713</v>
      </c>
      <c r="B836" t="str">
        <f>VLOOKUP(Table1[[#This Row],[Full Name]],payroll_active[],1,0)</f>
        <v>Matthew J Slater</v>
      </c>
      <c r="C836" t="str">
        <f>VLOOKUP(Table1[[#This Row],[Full Name]],Table36[],1,0)</f>
        <v>Matthew J Slater</v>
      </c>
      <c r="D836" s="1">
        <v>42618.939212962963</v>
      </c>
      <c r="E836" t="s">
        <v>1195</v>
      </c>
      <c r="F836" t="s">
        <v>7711</v>
      </c>
      <c r="N836" t="s">
        <v>2584</v>
      </c>
      <c r="O836" t="s">
        <v>2585</v>
      </c>
      <c r="P836" t="s">
        <v>526</v>
      </c>
      <c r="V836" t="s">
        <v>7712</v>
      </c>
      <c r="AJ836" t="s">
        <v>62</v>
      </c>
      <c r="AK836" t="s">
        <v>63</v>
      </c>
      <c r="AN836" t="s">
        <v>408</v>
      </c>
      <c r="AO836" t="s">
        <v>526</v>
      </c>
      <c r="BA836" t="s">
        <v>191</v>
      </c>
      <c r="BB836" t="s">
        <v>7714</v>
      </c>
      <c r="BC836" t="s">
        <v>426</v>
      </c>
      <c r="BE836" t="s">
        <v>69</v>
      </c>
      <c r="BH836" t="s">
        <v>7715</v>
      </c>
    </row>
    <row r="837" spans="1:61" x14ac:dyDescent="0.2">
      <c r="A837" t="s">
        <v>7577</v>
      </c>
      <c r="B837" t="str">
        <f>VLOOKUP(Table1[[#This Row],[Full Name]],payroll_active[],1,0)</f>
        <v>Matthew R Barron</v>
      </c>
      <c r="C837" t="str">
        <f>VLOOKUP(Table1[[#This Row],[Full Name]],Table36[],1,0)</f>
        <v>Matthew R Barron</v>
      </c>
      <c r="D837" s="1">
        <v>42618.939351851863</v>
      </c>
      <c r="E837" t="s">
        <v>1195</v>
      </c>
      <c r="F837" t="s">
        <v>7575</v>
      </c>
      <c r="N837" t="s">
        <v>2532</v>
      </c>
      <c r="O837" t="s">
        <v>2533</v>
      </c>
      <c r="P837" t="s">
        <v>407</v>
      </c>
      <c r="X837" t="s">
        <v>7576</v>
      </c>
      <c r="AJ837" t="s">
        <v>62</v>
      </c>
      <c r="AK837" t="s">
        <v>63</v>
      </c>
      <c r="AN837" t="s">
        <v>408</v>
      </c>
      <c r="AO837" t="s">
        <v>407</v>
      </c>
      <c r="BA837" t="s">
        <v>1425</v>
      </c>
      <c r="BB837" t="s">
        <v>7578</v>
      </c>
      <c r="BC837" t="s">
        <v>957</v>
      </c>
      <c r="BE837" t="s">
        <v>69</v>
      </c>
      <c r="BH837" t="s">
        <v>7579</v>
      </c>
    </row>
    <row r="838" spans="1:61" x14ac:dyDescent="0.2">
      <c r="A838" s="20" t="s">
        <v>6451</v>
      </c>
      <c r="B838" s="20" t="e">
        <f>VLOOKUP(Table1[[#This Row],[Full Name]],payroll_active[],1,0)</f>
        <v>#N/A</v>
      </c>
      <c r="C838" s="20" t="str">
        <f>VLOOKUP(Table1[[#This Row],[Full Name]],Table36[],1,0)</f>
        <v>Matthew R Lerch</v>
      </c>
      <c r="D838" s="21">
        <v>42618.94059027778</v>
      </c>
      <c r="E838" s="20" t="s">
        <v>1195</v>
      </c>
      <c r="F838" s="20" t="s">
        <v>6450</v>
      </c>
      <c r="G838" s="20"/>
      <c r="H838" s="20"/>
      <c r="I838" s="20"/>
      <c r="J838" s="20"/>
      <c r="K838" s="20"/>
      <c r="L838" s="20"/>
      <c r="M838" s="20"/>
      <c r="N838" s="20"/>
      <c r="O838" s="20" t="s">
        <v>1756</v>
      </c>
      <c r="P838" s="20"/>
      <c r="Q838" s="20"/>
      <c r="R838" s="20"/>
      <c r="S838" s="20"/>
      <c r="T838" s="20"/>
      <c r="U838" s="20"/>
      <c r="V838" s="20"/>
      <c r="W838" s="20"/>
      <c r="X838" s="20"/>
      <c r="Y838" s="20"/>
      <c r="Z838" s="20"/>
      <c r="AA838" s="20"/>
      <c r="AB838" s="20"/>
      <c r="AC838" s="20"/>
      <c r="AD838" s="20"/>
      <c r="AE838" s="20"/>
      <c r="AF838" s="20"/>
      <c r="AG838" s="20"/>
      <c r="AH838" s="20"/>
      <c r="AI838" s="20"/>
      <c r="AJ838" s="20" t="s">
        <v>62</v>
      </c>
      <c r="AK838" s="20" t="s">
        <v>63</v>
      </c>
      <c r="AL838" s="20"/>
      <c r="AM838" s="20"/>
      <c r="AN838" s="20" t="s">
        <v>64</v>
      </c>
      <c r="AO838" s="20"/>
      <c r="AP838" s="20"/>
      <c r="AQ838" s="20"/>
      <c r="AR838" s="20"/>
      <c r="AS838" s="20"/>
      <c r="AT838" s="20"/>
      <c r="AU838" s="20"/>
      <c r="AV838" s="20"/>
      <c r="AW838" s="20"/>
      <c r="AX838" s="20"/>
      <c r="AY838" s="20"/>
      <c r="AZ838" s="20"/>
      <c r="BA838" s="20" t="s">
        <v>1425</v>
      </c>
      <c r="BB838" s="20" t="s">
        <v>6452</v>
      </c>
      <c r="BC838" s="20" t="s">
        <v>6453</v>
      </c>
      <c r="BD838" s="20"/>
      <c r="BE838" s="20" t="s">
        <v>69</v>
      </c>
      <c r="BF838" s="20"/>
      <c r="BG838" s="20"/>
      <c r="BH838" s="20" t="s">
        <v>6454</v>
      </c>
      <c r="BI838" s="20"/>
    </row>
    <row r="839" spans="1:61" x14ac:dyDescent="0.2">
      <c r="A839" t="s">
        <v>8208</v>
      </c>
      <c r="B839" t="str">
        <f>VLOOKUP(Table1[[#This Row],[Full Name]],payroll_active[],1,0)</f>
        <v>Matthew R O'rourke</v>
      </c>
      <c r="C839" t="str">
        <f>VLOOKUP(Table1[[#This Row],[Full Name]],Table36[],1,0)</f>
        <v>Matthew R O'rourke</v>
      </c>
      <c r="D839" s="1">
        <v>42618.938969907409</v>
      </c>
      <c r="E839" t="s">
        <v>1195</v>
      </c>
      <c r="F839" t="s">
        <v>8207</v>
      </c>
      <c r="O839" t="s">
        <v>84</v>
      </c>
      <c r="AJ839" t="s">
        <v>62</v>
      </c>
      <c r="AK839" t="s">
        <v>63</v>
      </c>
      <c r="AN839" t="s">
        <v>64</v>
      </c>
      <c r="BA839" t="s">
        <v>1425</v>
      </c>
      <c r="BB839" t="s">
        <v>8209</v>
      </c>
      <c r="BC839" t="s">
        <v>8210</v>
      </c>
      <c r="BE839" t="s">
        <v>69</v>
      </c>
      <c r="BH839" t="s">
        <v>8211</v>
      </c>
    </row>
    <row r="840" spans="1:61" x14ac:dyDescent="0.2">
      <c r="A840" t="s">
        <v>7810</v>
      </c>
      <c r="B840" t="str">
        <f>VLOOKUP(Table1[[#This Row],[Full Name]],payroll_active[],1,0)</f>
        <v>Matthew Rochler</v>
      </c>
      <c r="C840" t="str">
        <f>VLOOKUP(Table1[[#This Row],[Full Name]],Table36[],1,0)</f>
        <v>Matthew Rochler</v>
      </c>
      <c r="D840" s="1">
        <v>42618.939143518517</v>
      </c>
      <c r="E840" t="s">
        <v>1195</v>
      </c>
      <c r="F840" t="s">
        <v>7809</v>
      </c>
      <c r="O840" t="s">
        <v>61</v>
      </c>
      <c r="AJ840" t="s">
        <v>62</v>
      </c>
      <c r="AK840" t="s">
        <v>63</v>
      </c>
      <c r="AN840" t="s">
        <v>64</v>
      </c>
      <c r="BA840" t="s">
        <v>575</v>
      </c>
      <c r="BB840" t="s">
        <v>7811</v>
      </c>
      <c r="BC840" t="s">
        <v>7812</v>
      </c>
      <c r="BE840" t="s">
        <v>69</v>
      </c>
      <c r="BH840" t="s">
        <v>7813</v>
      </c>
    </row>
    <row r="841" spans="1:61" x14ac:dyDescent="0.2">
      <c r="A841" t="s">
        <v>7430</v>
      </c>
      <c r="B841" t="str">
        <f>VLOOKUP(Table1[[#This Row],[Full Name]],payroll_active[],1,0)</f>
        <v>Maureen Cetrino</v>
      </c>
      <c r="C841" t="str">
        <f>VLOOKUP(Table1[[#This Row],[Full Name]],Table36[],1,0)</f>
        <v>Maureen Cetrino</v>
      </c>
      <c r="D841" s="1">
        <v>42618.939745370371</v>
      </c>
      <c r="E841" t="s">
        <v>1195</v>
      </c>
      <c r="F841" t="s">
        <v>7428</v>
      </c>
      <c r="N841" t="s">
        <v>2532</v>
      </c>
      <c r="O841" t="s">
        <v>2533</v>
      </c>
      <c r="P841" t="s">
        <v>407</v>
      </c>
      <c r="V841" t="s">
        <v>7429</v>
      </c>
      <c r="AJ841" t="s">
        <v>62</v>
      </c>
      <c r="AK841" t="s">
        <v>63</v>
      </c>
      <c r="AN841" t="s">
        <v>408</v>
      </c>
      <c r="AO841" t="s">
        <v>407</v>
      </c>
      <c r="BA841" t="s">
        <v>7431</v>
      </c>
      <c r="BB841" t="s">
        <v>7432</v>
      </c>
      <c r="BC841" t="s">
        <v>426</v>
      </c>
      <c r="BE841" t="s">
        <v>69</v>
      </c>
      <c r="BH841" t="s">
        <v>7433</v>
      </c>
    </row>
    <row r="842" spans="1:61" x14ac:dyDescent="0.2">
      <c r="A842" t="s">
        <v>6362</v>
      </c>
      <c r="B842" t="str">
        <f>VLOOKUP(Table1[[#This Row],[Full Name]],payroll_active[],1,0)</f>
        <v>Maureen E Mcauliffe</v>
      </c>
      <c r="C842" t="str">
        <f>VLOOKUP(Table1[[#This Row],[Full Name]],Table36[],1,0)</f>
        <v>Maureen E Mcauliffe</v>
      </c>
      <c r="D842" s="1">
        <v>42618.940775462957</v>
      </c>
      <c r="E842" t="s">
        <v>1195</v>
      </c>
      <c r="F842" t="s">
        <v>6361</v>
      </c>
      <c r="O842" t="s">
        <v>1479</v>
      </c>
      <c r="AJ842" t="s">
        <v>62</v>
      </c>
      <c r="AK842" t="s">
        <v>63</v>
      </c>
      <c r="AN842" t="s">
        <v>64</v>
      </c>
      <c r="BA842" t="s">
        <v>6363</v>
      </c>
      <c r="BB842" t="s">
        <v>2310</v>
      </c>
      <c r="BC842" t="s">
        <v>6364</v>
      </c>
      <c r="BE842" t="s">
        <v>69</v>
      </c>
      <c r="BH842" t="s">
        <v>6365</v>
      </c>
    </row>
    <row r="843" spans="1:61" x14ac:dyDescent="0.2">
      <c r="A843" t="s">
        <v>1461</v>
      </c>
      <c r="B843" t="str">
        <f>VLOOKUP(Table1[[#This Row],[Full Name]],payroll_active[],1,0)</f>
        <v>Maureen F Harris</v>
      </c>
      <c r="C843" t="str">
        <f>VLOOKUP(Table1[[#This Row],[Full Name]],Table36[],1,0)</f>
        <v>Maureen F Harris</v>
      </c>
      <c r="D843" s="1">
        <v>43203.545115740737</v>
      </c>
      <c r="E843" t="s">
        <v>59</v>
      </c>
      <c r="F843" t="s">
        <v>1460</v>
      </c>
      <c r="O843" t="s">
        <v>1401</v>
      </c>
      <c r="AJ843" t="s">
        <v>62</v>
      </c>
      <c r="AK843" t="s">
        <v>63</v>
      </c>
      <c r="AN843" t="s">
        <v>64</v>
      </c>
      <c r="BA843" t="s">
        <v>1462</v>
      </c>
      <c r="BB843" t="s">
        <v>237</v>
      </c>
      <c r="BC843" t="s">
        <v>1463</v>
      </c>
      <c r="BE843" t="s">
        <v>69</v>
      </c>
      <c r="BH843" t="s">
        <v>1464</v>
      </c>
    </row>
    <row r="844" spans="1:61" x14ac:dyDescent="0.2">
      <c r="A844" t="s">
        <v>5495</v>
      </c>
      <c r="B844" t="str">
        <f>VLOOKUP(Table1[[#This Row],[Full Name]],payroll_active[],1,0)</f>
        <v>Maureen F Wren</v>
      </c>
      <c r="C844" t="str">
        <f>VLOOKUP(Table1[[#This Row],[Full Name]],Table36[],1,0)</f>
        <v>Maureen F Wren</v>
      </c>
      <c r="D844" s="1">
        <v>42618.94158564815</v>
      </c>
      <c r="E844" t="s">
        <v>1195</v>
      </c>
      <c r="F844" t="s">
        <v>5494</v>
      </c>
      <c r="O844" t="s">
        <v>3559</v>
      </c>
      <c r="AJ844" t="s">
        <v>62</v>
      </c>
      <c r="AK844" t="s">
        <v>63</v>
      </c>
      <c r="AN844" t="s">
        <v>64</v>
      </c>
      <c r="BA844" t="s">
        <v>1462</v>
      </c>
      <c r="BB844" t="s">
        <v>5496</v>
      </c>
      <c r="BC844" t="s">
        <v>5497</v>
      </c>
      <c r="BE844" t="s">
        <v>69</v>
      </c>
      <c r="BH844" t="s">
        <v>5498</v>
      </c>
    </row>
    <row r="845" spans="1:61" x14ac:dyDescent="0.2">
      <c r="A845" s="20" t="s">
        <v>6537</v>
      </c>
      <c r="B845" s="20" t="e">
        <f>VLOOKUP(Table1[[#This Row],[Full Name]],payroll_active[],1,0)</f>
        <v>#N/A</v>
      </c>
      <c r="C845" s="20" t="str">
        <f>VLOOKUP(Table1[[#This Row],[Full Name]],Table36[],1,0)</f>
        <v>Maxine U Vergara</v>
      </c>
      <c r="D845" s="21">
        <v>42618.940474537027</v>
      </c>
      <c r="E845" s="20" t="s">
        <v>1195</v>
      </c>
      <c r="F845" s="20" t="s">
        <v>6536</v>
      </c>
      <c r="G845" s="20"/>
      <c r="H845" s="20"/>
      <c r="I845" s="20"/>
      <c r="J845" s="20"/>
      <c r="K845" s="20"/>
      <c r="L845" s="20"/>
      <c r="M845" s="20"/>
      <c r="N845" s="20" t="s">
        <v>1303</v>
      </c>
      <c r="O845" s="20" t="s">
        <v>1043</v>
      </c>
      <c r="P845" s="20" t="s">
        <v>526</v>
      </c>
      <c r="Q845" s="20"/>
      <c r="R845" s="20"/>
      <c r="S845" s="20"/>
      <c r="T845" s="20"/>
      <c r="U845" s="20"/>
      <c r="V845" s="20"/>
      <c r="W845" s="20"/>
      <c r="X845" s="20"/>
      <c r="Y845" s="20"/>
      <c r="Z845" s="20"/>
      <c r="AA845" s="20"/>
      <c r="AB845" s="20"/>
      <c r="AC845" s="20"/>
      <c r="AD845" s="20"/>
      <c r="AE845" s="20"/>
      <c r="AF845" s="20"/>
      <c r="AG845" s="20"/>
      <c r="AH845" s="20"/>
      <c r="AI845" s="20"/>
      <c r="AJ845" s="20" t="s">
        <v>62</v>
      </c>
      <c r="AK845" s="20" t="s">
        <v>63</v>
      </c>
      <c r="AL845" s="20"/>
      <c r="AM845" s="20"/>
      <c r="AN845" s="20" t="s">
        <v>64</v>
      </c>
      <c r="AO845" s="20" t="s">
        <v>526</v>
      </c>
      <c r="AP845" s="20"/>
      <c r="AQ845" s="20"/>
      <c r="AR845" s="20"/>
      <c r="AS845" s="20"/>
      <c r="AT845" s="20"/>
      <c r="AU845" s="20"/>
      <c r="AV845" s="20"/>
      <c r="AW845" s="20"/>
      <c r="AX845" s="20"/>
      <c r="AY845" s="20"/>
      <c r="AZ845" s="20"/>
      <c r="BA845" s="20" t="s">
        <v>6538</v>
      </c>
      <c r="BB845" s="20" t="s">
        <v>6539</v>
      </c>
      <c r="BC845" s="20" t="s">
        <v>4139</v>
      </c>
      <c r="BD845" s="20"/>
      <c r="BE845" s="20" t="s">
        <v>69</v>
      </c>
      <c r="BF845" s="20"/>
      <c r="BG845" s="20"/>
      <c r="BH845" s="20" t="s">
        <v>6540</v>
      </c>
      <c r="BI845" s="20"/>
    </row>
    <row r="846" spans="1:61" x14ac:dyDescent="0.2">
      <c r="A846" t="s">
        <v>3433</v>
      </c>
      <c r="B846" t="str">
        <f>VLOOKUP(Table1[[#This Row],[Full Name]],payroll_active[],1,0)</f>
        <v>Mckayla A Mulhern</v>
      </c>
      <c r="C846" t="str">
        <f>VLOOKUP(Table1[[#This Row],[Full Name]],Table36[],1,0)</f>
        <v>Mckayla A Mulhern</v>
      </c>
      <c r="D846" s="1">
        <v>42789.531597222223</v>
      </c>
      <c r="E846" t="s">
        <v>59</v>
      </c>
      <c r="F846" t="s">
        <v>3432</v>
      </c>
      <c r="N846" t="s">
        <v>1923</v>
      </c>
      <c r="O846" t="s">
        <v>1924</v>
      </c>
      <c r="P846" t="s">
        <v>526</v>
      </c>
      <c r="AJ846" t="s">
        <v>62</v>
      </c>
      <c r="AK846" t="s">
        <v>63</v>
      </c>
      <c r="AN846" t="s">
        <v>408</v>
      </c>
      <c r="AO846" t="s">
        <v>440</v>
      </c>
      <c r="BA846" t="s">
        <v>3434</v>
      </c>
      <c r="BB846" t="s">
        <v>3435</v>
      </c>
      <c r="BC846" t="s">
        <v>781</v>
      </c>
      <c r="BE846" t="s">
        <v>69</v>
      </c>
      <c r="BH846" t="s">
        <v>3436</v>
      </c>
    </row>
    <row r="847" spans="1:61" x14ac:dyDescent="0.2">
      <c r="A847" t="s">
        <v>8320</v>
      </c>
      <c r="B847" t="str">
        <f>VLOOKUP(Table1[[#This Row],[Full Name]],payroll_active[],1,0)</f>
        <v>Meagan Fitzgerald</v>
      </c>
      <c r="C847" t="str">
        <f>VLOOKUP(Table1[[#This Row],[Full Name]],Table36[],1,0)</f>
        <v>Meagan Fitzgerald</v>
      </c>
      <c r="D847" s="1">
        <v>42618.938923611109</v>
      </c>
      <c r="E847" t="s">
        <v>1195</v>
      </c>
      <c r="F847" t="s">
        <v>8318</v>
      </c>
      <c r="M847" t="s">
        <v>8319</v>
      </c>
      <c r="N847" t="s">
        <v>1243</v>
      </c>
      <c r="O847" t="s">
        <v>353</v>
      </c>
      <c r="P847" t="s">
        <v>407</v>
      </c>
      <c r="AJ847" t="s">
        <v>62</v>
      </c>
      <c r="AK847" t="s">
        <v>63</v>
      </c>
      <c r="AN847" t="s">
        <v>64</v>
      </c>
      <c r="AO847" t="s">
        <v>407</v>
      </c>
      <c r="BA847" t="s">
        <v>8321</v>
      </c>
      <c r="BB847" t="s">
        <v>5492</v>
      </c>
      <c r="BC847" t="s">
        <v>916</v>
      </c>
      <c r="BE847" t="s">
        <v>69</v>
      </c>
      <c r="BH847" t="s">
        <v>8322</v>
      </c>
    </row>
    <row r="848" spans="1:61" x14ac:dyDescent="0.2">
      <c r="A848" t="s">
        <v>2220</v>
      </c>
      <c r="B848" t="str">
        <f>VLOOKUP(Table1[[#This Row],[Full Name]],payroll_active[],1,0)</f>
        <v>Meagan R Nolan</v>
      </c>
      <c r="C848" t="str">
        <f>VLOOKUP(Table1[[#This Row],[Full Name]],Table36[],1,0)</f>
        <v>Meagan R Nolan</v>
      </c>
      <c r="D848" s="1">
        <v>42990.605752314812</v>
      </c>
      <c r="E848" t="s">
        <v>59</v>
      </c>
      <c r="F848" t="s">
        <v>2218</v>
      </c>
      <c r="N848" t="s">
        <v>2219</v>
      </c>
      <c r="O848" t="s">
        <v>353</v>
      </c>
      <c r="P848" t="s">
        <v>526</v>
      </c>
      <c r="AJ848" t="s">
        <v>62</v>
      </c>
      <c r="AK848" t="s">
        <v>63</v>
      </c>
      <c r="AN848" t="s">
        <v>64</v>
      </c>
      <c r="AO848" t="s">
        <v>526</v>
      </c>
      <c r="BA848" t="s">
        <v>2221</v>
      </c>
      <c r="BB848" t="s">
        <v>197</v>
      </c>
      <c r="BC848" t="s">
        <v>878</v>
      </c>
      <c r="BE848" t="s">
        <v>69</v>
      </c>
      <c r="BH848" t="s">
        <v>2222</v>
      </c>
    </row>
    <row r="849" spans="1:60" x14ac:dyDescent="0.2">
      <c r="A849" t="s">
        <v>8399</v>
      </c>
      <c r="B849" t="str">
        <f>VLOOKUP(Table1[[#This Row],[Full Name]],payroll_active[],1,0)</f>
        <v>Meg V Brown</v>
      </c>
      <c r="C849" t="str">
        <f>VLOOKUP(Table1[[#This Row],[Full Name]],Table36[],1,0)</f>
        <v>Meg V Brown</v>
      </c>
      <c r="D849" s="1">
        <v>42618.938842592594</v>
      </c>
      <c r="E849" t="s">
        <v>1195</v>
      </c>
      <c r="F849" t="s">
        <v>8398</v>
      </c>
      <c r="N849" t="s">
        <v>1994</v>
      </c>
      <c r="O849" t="s">
        <v>353</v>
      </c>
      <c r="P849" t="s">
        <v>407</v>
      </c>
      <c r="AJ849" t="s">
        <v>62</v>
      </c>
      <c r="AK849" t="s">
        <v>63</v>
      </c>
      <c r="AN849" t="s">
        <v>64</v>
      </c>
      <c r="AO849" t="s">
        <v>407</v>
      </c>
      <c r="BA849" t="s">
        <v>8400</v>
      </c>
      <c r="BB849" t="s">
        <v>1365</v>
      </c>
      <c r="BC849" t="s">
        <v>4139</v>
      </c>
      <c r="BE849" t="s">
        <v>69</v>
      </c>
      <c r="BH849" t="s">
        <v>8401</v>
      </c>
    </row>
    <row r="850" spans="1:60" x14ac:dyDescent="0.2">
      <c r="A850" t="s">
        <v>250</v>
      </c>
      <c r="B850" t="str">
        <f>VLOOKUP(Table1[[#This Row],[Full Name]],payroll_active[],1,0)</f>
        <v>Meghan A Fisk</v>
      </c>
      <c r="C850" t="str">
        <f>VLOOKUP(Table1[[#This Row],[Full Name]],Table36[],1,0)</f>
        <v>Meghan A Fisk</v>
      </c>
      <c r="D850" s="1">
        <v>43495.488495370373</v>
      </c>
      <c r="E850" t="s">
        <v>59</v>
      </c>
      <c r="F850" t="s">
        <v>249</v>
      </c>
      <c r="O850" t="s">
        <v>138</v>
      </c>
      <c r="AJ850" t="s">
        <v>62</v>
      </c>
      <c r="AK850" t="s">
        <v>63</v>
      </c>
      <c r="AN850" t="s">
        <v>64</v>
      </c>
      <c r="BA850" t="s">
        <v>251</v>
      </c>
      <c r="BB850" t="s">
        <v>252</v>
      </c>
      <c r="BC850" t="s">
        <v>142</v>
      </c>
      <c r="BE850" t="s">
        <v>69</v>
      </c>
      <c r="BH850" t="s">
        <v>253</v>
      </c>
    </row>
    <row r="851" spans="1:60" x14ac:dyDescent="0.2">
      <c r="A851" t="s">
        <v>3471</v>
      </c>
      <c r="B851" t="str">
        <f>VLOOKUP(Table1[[#This Row],[Full Name]],payroll_active[],1,0)</f>
        <v>Meghan E Hurlburt</v>
      </c>
      <c r="C851" t="str">
        <f>VLOOKUP(Table1[[#This Row],[Full Name]],Table36[],1,0)</f>
        <v>Meghan E Hurlburt</v>
      </c>
      <c r="D851" s="1">
        <v>42789.531574074077</v>
      </c>
      <c r="E851" t="s">
        <v>59</v>
      </c>
      <c r="F851" t="s">
        <v>3470</v>
      </c>
      <c r="N851" t="s">
        <v>2564</v>
      </c>
      <c r="O851" t="s">
        <v>353</v>
      </c>
      <c r="P851" t="s">
        <v>526</v>
      </c>
      <c r="AJ851" t="s">
        <v>62</v>
      </c>
      <c r="AK851" t="s">
        <v>63</v>
      </c>
      <c r="AN851" t="s">
        <v>64</v>
      </c>
      <c r="AO851" t="s">
        <v>526</v>
      </c>
      <c r="BA851" t="s">
        <v>3472</v>
      </c>
      <c r="BB851" t="s">
        <v>3473</v>
      </c>
      <c r="BC851" t="s">
        <v>3220</v>
      </c>
      <c r="BE851" t="s">
        <v>69</v>
      </c>
      <c r="BH851" t="s">
        <v>3474</v>
      </c>
    </row>
    <row r="852" spans="1:60" x14ac:dyDescent="0.2">
      <c r="A852" t="s">
        <v>4120</v>
      </c>
      <c r="B852" t="str">
        <f>VLOOKUP(Table1[[#This Row],[Full Name]],payroll_active[],1,0)</f>
        <v>Meghan K Stevens</v>
      </c>
      <c r="C852" t="str">
        <f>VLOOKUP(Table1[[#This Row],[Full Name]],Table36[],1,0)</f>
        <v>Meghan K Stevens</v>
      </c>
      <c r="D852" s="1">
        <v>42618.943101851852</v>
      </c>
      <c r="E852" t="s">
        <v>1195</v>
      </c>
      <c r="F852" t="s">
        <v>4119</v>
      </c>
      <c r="O852" t="s">
        <v>4044</v>
      </c>
      <c r="AJ852" t="s">
        <v>62</v>
      </c>
      <c r="AK852" t="s">
        <v>63</v>
      </c>
      <c r="AN852" t="s">
        <v>64</v>
      </c>
      <c r="BA852" t="s">
        <v>4121</v>
      </c>
      <c r="BB852" t="s">
        <v>4122</v>
      </c>
      <c r="BC852" t="s">
        <v>4100</v>
      </c>
      <c r="BE852" t="s">
        <v>69</v>
      </c>
      <c r="BH852" t="s">
        <v>4123</v>
      </c>
    </row>
    <row r="853" spans="1:60" x14ac:dyDescent="0.2">
      <c r="A853" t="s">
        <v>7708</v>
      </c>
      <c r="B853" t="str">
        <f>VLOOKUP(Table1[[#This Row],[Full Name]],payroll_active[],1,0)</f>
        <v>Meghan M Dobroski</v>
      </c>
      <c r="C853" t="str">
        <f>VLOOKUP(Table1[[#This Row],[Full Name]],Table36[],1,0)</f>
        <v>Meghan M Dobroski</v>
      </c>
      <c r="D853" s="1">
        <v>42618.939212962963</v>
      </c>
      <c r="E853" t="s">
        <v>1195</v>
      </c>
      <c r="F853" t="s">
        <v>7705</v>
      </c>
      <c r="L853" t="s">
        <v>7706</v>
      </c>
      <c r="N853" t="s">
        <v>2584</v>
      </c>
      <c r="O853" t="s">
        <v>353</v>
      </c>
      <c r="P853" t="s">
        <v>407</v>
      </c>
      <c r="V853" t="s">
        <v>7707</v>
      </c>
      <c r="AJ853" t="s">
        <v>62</v>
      </c>
      <c r="AK853" t="s">
        <v>63</v>
      </c>
      <c r="AN853" t="s">
        <v>64</v>
      </c>
      <c r="AO853" t="s">
        <v>407</v>
      </c>
      <c r="BA853" t="s">
        <v>4214</v>
      </c>
      <c r="BB853" t="s">
        <v>7709</v>
      </c>
      <c r="BC853" t="s">
        <v>369</v>
      </c>
      <c r="BE853" t="s">
        <v>69</v>
      </c>
      <c r="BH853" t="s">
        <v>7710</v>
      </c>
    </row>
    <row r="854" spans="1:60" x14ac:dyDescent="0.2">
      <c r="A854" t="s">
        <v>4213</v>
      </c>
      <c r="B854" t="str">
        <f>VLOOKUP(Table1[[#This Row],[Full Name]],payroll_active[],1,0)</f>
        <v>Meghan M Titus</v>
      </c>
      <c r="C854" t="str">
        <f>VLOOKUP(Table1[[#This Row],[Full Name]],Table36[],1,0)</f>
        <v>Meghan M Titus</v>
      </c>
      <c r="D854" s="1">
        <v>42618.942974537043</v>
      </c>
      <c r="E854" t="s">
        <v>1195</v>
      </c>
      <c r="F854" t="s">
        <v>4212</v>
      </c>
      <c r="N854" t="s">
        <v>2913</v>
      </c>
      <c r="O854" t="s">
        <v>2914</v>
      </c>
      <c r="P854" t="s">
        <v>526</v>
      </c>
      <c r="AJ854" t="s">
        <v>62</v>
      </c>
      <c r="AK854" t="s">
        <v>63</v>
      </c>
      <c r="AN854" t="s">
        <v>408</v>
      </c>
      <c r="AO854" t="s">
        <v>526</v>
      </c>
      <c r="BA854" t="s">
        <v>4214</v>
      </c>
      <c r="BB854" t="s">
        <v>4215</v>
      </c>
      <c r="BC854" t="s">
        <v>456</v>
      </c>
      <c r="BE854" t="s">
        <v>69</v>
      </c>
      <c r="BH854" t="s">
        <v>4216</v>
      </c>
    </row>
    <row r="855" spans="1:60" x14ac:dyDescent="0.2">
      <c r="A855" t="s">
        <v>360</v>
      </c>
      <c r="B855" t="str">
        <f>VLOOKUP(Table1[[#This Row],[Full Name]],payroll_active[],1,0)</f>
        <v>Melissa A Lamagna</v>
      </c>
      <c r="C855" t="str">
        <f>VLOOKUP(Table1[[#This Row],[Full Name]],Table36[],1,0)</f>
        <v>Melissa A Lamagna</v>
      </c>
      <c r="D855" s="1">
        <v>43495.48847222222</v>
      </c>
      <c r="E855" t="s">
        <v>59</v>
      </c>
      <c r="F855" t="s">
        <v>359</v>
      </c>
      <c r="O855" t="s">
        <v>353</v>
      </c>
      <c r="AJ855" t="s">
        <v>62</v>
      </c>
      <c r="AK855" t="s">
        <v>63</v>
      </c>
      <c r="AN855" t="s">
        <v>64</v>
      </c>
      <c r="BA855" t="s">
        <v>361</v>
      </c>
      <c r="BB855" t="s">
        <v>362</v>
      </c>
      <c r="BC855" t="s">
        <v>363</v>
      </c>
      <c r="BE855" t="s">
        <v>69</v>
      </c>
      <c r="BH855" t="s">
        <v>364</v>
      </c>
    </row>
    <row r="856" spans="1:60" x14ac:dyDescent="0.2">
      <c r="A856" t="s">
        <v>5327</v>
      </c>
      <c r="B856" t="str">
        <f>VLOOKUP(Table1[[#This Row],[Full Name]],payroll_active[],1,0)</f>
        <v>Melissa D Nooney</v>
      </c>
      <c r="C856" t="str">
        <f>VLOOKUP(Table1[[#This Row],[Full Name]],Table36[],1,0)</f>
        <v>Melissa D Nooney</v>
      </c>
      <c r="D856" s="1">
        <v>42618.941759259258</v>
      </c>
      <c r="E856" t="s">
        <v>1195</v>
      </c>
      <c r="F856" t="s">
        <v>5326</v>
      </c>
      <c r="O856" t="s">
        <v>3566</v>
      </c>
      <c r="AJ856" t="s">
        <v>62</v>
      </c>
      <c r="AK856" t="s">
        <v>63</v>
      </c>
      <c r="AN856" t="s">
        <v>64</v>
      </c>
      <c r="BA856" t="s">
        <v>5328</v>
      </c>
      <c r="BB856" t="s">
        <v>5329</v>
      </c>
      <c r="BC856" t="s">
        <v>5330</v>
      </c>
      <c r="BE856" t="s">
        <v>69</v>
      </c>
      <c r="BH856" t="s">
        <v>5331</v>
      </c>
    </row>
    <row r="857" spans="1:60" x14ac:dyDescent="0.2">
      <c r="A857" t="s">
        <v>2885</v>
      </c>
      <c r="B857" t="str">
        <f>VLOOKUP(Table1[[#This Row],[Full Name]],payroll_active[],1,0)</f>
        <v>Melissa K Gonzalez</v>
      </c>
      <c r="C857" t="str">
        <f>VLOOKUP(Table1[[#This Row],[Full Name]],Table36[],1,0)</f>
        <v>Melissa K Gonzalez</v>
      </c>
      <c r="D857" s="1">
        <v>42789.531817129631</v>
      </c>
      <c r="E857" t="s">
        <v>59</v>
      </c>
      <c r="F857" t="s">
        <v>2884</v>
      </c>
      <c r="N857" t="s">
        <v>2093</v>
      </c>
      <c r="O857" t="s">
        <v>2094</v>
      </c>
      <c r="P857" t="s">
        <v>407</v>
      </c>
      <c r="AJ857" t="s">
        <v>62</v>
      </c>
      <c r="AK857" t="s">
        <v>63</v>
      </c>
      <c r="AN857" t="s">
        <v>408</v>
      </c>
      <c r="AO857" t="s">
        <v>407</v>
      </c>
      <c r="BA857" t="s">
        <v>2886</v>
      </c>
      <c r="BB857" t="s">
        <v>2887</v>
      </c>
      <c r="BC857" t="s">
        <v>2888</v>
      </c>
      <c r="BE857" t="s">
        <v>69</v>
      </c>
      <c r="BH857" t="s">
        <v>2889</v>
      </c>
    </row>
    <row r="858" spans="1:60" x14ac:dyDescent="0.2">
      <c r="A858" t="s">
        <v>7229</v>
      </c>
      <c r="B858" t="str">
        <f>VLOOKUP(Table1[[#This Row],[Full Name]],payroll_active[],1,0)</f>
        <v>Melissa M Ferguson</v>
      </c>
      <c r="C858" t="str">
        <f>VLOOKUP(Table1[[#This Row],[Full Name]],Table36[],1,0)</f>
        <v>Melissa M Ferguson</v>
      </c>
      <c r="D858" s="1">
        <v>42618.939895833333</v>
      </c>
      <c r="E858" t="s">
        <v>1195</v>
      </c>
      <c r="F858" t="s">
        <v>7228</v>
      </c>
      <c r="O858" t="s">
        <v>7154</v>
      </c>
      <c r="AJ858" t="s">
        <v>62</v>
      </c>
      <c r="AK858" t="s">
        <v>63</v>
      </c>
      <c r="AN858" t="s">
        <v>64</v>
      </c>
      <c r="BA858" t="s">
        <v>7230</v>
      </c>
      <c r="BB858" t="s">
        <v>368</v>
      </c>
      <c r="BC858" t="s">
        <v>7231</v>
      </c>
      <c r="BE858" t="s">
        <v>69</v>
      </c>
      <c r="BH858" t="s">
        <v>7232</v>
      </c>
    </row>
    <row r="859" spans="1:60" x14ac:dyDescent="0.2">
      <c r="A859" t="s">
        <v>3504</v>
      </c>
      <c r="B859" t="str">
        <f>VLOOKUP(Table1[[#This Row],[Full Name]],payroll_active[],1,0)</f>
        <v>Melissa R Bartz</v>
      </c>
      <c r="C859" t="str">
        <f>VLOOKUP(Table1[[#This Row],[Full Name]],Table36[],1,0)</f>
        <v>Melissa R Bartz</v>
      </c>
      <c r="D859" s="1">
        <v>42789.5309837963</v>
      </c>
      <c r="E859" t="s">
        <v>59</v>
      </c>
      <c r="F859" t="s">
        <v>3503</v>
      </c>
      <c r="O859" t="s">
        <v>3497</v>
      </c>
      <c r="AJ859" t="s">
        <v>62</v>
      </c>
      <c r="AK859" t="s">
        <v>63</v>
      </c>
      <c r="AN859" t="s">
        <v>64</v>
      </c>
      <c r="BA859" t="s">
        <v>3505</v>
      </c>
      <c r="BB859" t="s">
        <v>3506</v>
      </c>
      <c r="BC859" t="s">
        <v>3501</v>
      </c>
      <c r="BE859" t="s">
        <v>69</v>
      </c>
      <c r="BH859" t="s">
        <v>3507</v>
      </c>
    </row>
    <row r="860" spans="1:60" x14ac:dyDescent="0.2">
      <c r="A860" t="s">
        <v>311</v>
      </c>
      <c r="B860" t="str">
        <f>VLOOKUP(Table1[[#This Row],[Full Name]],payroll_active[],1,0)</f>
        <v>Mercedes A Highley</v>
      </c>
      <c r="C860" t="str">
        <f>VLOOKUP(Table1[[#This Row],[Full Name]],Table36[],1,0)</f>
        <v>Mercedes A Highley</v>
      </c>
      <c r="D860" s="1">
        <v>43495.488483796304</v>
      </c>
      <c r="E860" t="s">
        <v>59</v>
      </c>
      <c r="F860" t="s">
        <v>310</v>
      </c>
      <c r="O860" t="s">
        <v>284</v>
      </c>
      <c r="AJ860" t="s">
        <v>62</v>
      </c>
      <c r="AK860" t="s">
        <v>63</v>
      </c>
      <c r="AN860" t="s">
        <v>64</v>
      </c>
      <c r="BA860" t="s">
        <v>312</v>
      </c>
      <c r="BB860" t="s">
        <v>313</v>
      </c>
      <c r="BC860" t="s">
        <v>288</v>
      </c>
      <c r="BE860" t="s">
        <v>69</v>
      </c>
      <c r="BH860" t="s">
        <v>314</v>
      </c>
    </row>
    <row r="861" spans="1:60" x14ac:dyDescent="0.2">
      <c r="A861" t="s">
        <v>5698</v>
      </c>
      <c r="B861" t="str">
        <f>VLOOKUP(Table1[[#This Row],[Full Name]],payroll_active[],1,0)</f>
        <v>Michael A Cohen</v>
      </c>
      <c r="C861" t="str">
        <f>VLOOKUP(Table1[[#This Row],[Full Name]],Table36[],1,0)</f>
        <v>Michael A Cohen</v>
      </c>
      <c r="D861" s="1">
        <v>42618.941354166673</v>
      </c>
      <c r="E861" t="s">
        <v>1195</v>
      </c>
      <c r="F861" t="s">
        <v>5697</v>
      </c>
      <c r="O861" t="s">
        <v>1444</v>
      </c>
      <c r="AJ861" t="s">
        <v>62</v>
      </c>
      <c r="AK861" t="s">
        <v>63</v>
      </c>
      <c r="AN861" t="s">
        <v>64</v>
      </c>
      <c r="BA861" t="s">
        <v>1491</v>
      </c>
      <c r="BB861" t="s">
        <v>1199</v>
      </c>
      <c r="BC861" t="s">
        <v>2471</v>
      </c>
      <c r="BE861" t="s">
        <v>69</v>
      </c>
      <c r="BH861" t="s">
        <v>5699</v>
      </c>
    </row>
    <row r="862" spans="1:60" x14ac:dyDescent="0.2">
      <c r="A862" t="s">
        <v>3572</v>
      </c>
      <c r="B862" t="str">
        <f>VLOOKUP(Table1[[#This Row],[Full Name]],payroll_active[],1,0)</f>
        <v>Michael A Ellison</v>
      </c>
      <c r="C862" t="str">
        <f>VLOOKUP(Table1[[#This Row],[Full Name]],Table36[],1,0)</f>
        <v>Michael A Ellison</v>
      </c>
      <c r="D862" s="1">
        <v>42789.530960648153</v>
      </c>
      <c r="E862" t="s">
        <v>59</v>
      </c>
      <c r="F862" t="s">
        <v>3571</v>
      </c>
      <c r="O862" t="s">
        <v>3566</v>
      </c>
      <c r="AJ862" t="s">
        <v>62</v>
      </c>
      <c r="AK862" t="s">
        <v>63</v>
      </c>
      <c r="AN862" t="s">
        <v>64</v>
      </c>
      <c r="BA862" t="s">
        <v>1491</v>
      </c>
      <c r="BB862" t="s">
        <v>3573</v>
      </c>
      <c r="BC862" t="s">
        <v>3574</v>
      </c>
      <c r="BE862" t="s">
        <v>69</v>
      </c>
      <c r="BH862" t="s">
        <v>3575</v>
      </c>
    </row>
    <row r="863" spans="1:60" x14ac:dyDescent="0.2">
      <c r="A863" t="s">
        <v>7603</v>
      </c>
      <c r="B863" t="str">
        <f>VLOOKUP(Table1[[#This Row],[Full Name]],payroll_active[],1,0)</f>
        <v>Michael A Favilla</v>
      </c>
      <c r="C863" t="str">
        <f>VLOOKUP(Table1[[#This Row],[Full Name]],Table36[],1,0)</f>
        <v>Michael A Favilla</v>
      </c>
      <c r="D863" s="1">
        <v>42618.939328703702</v>
      </c>
      <c r="E863" t="s">
        <v>1195</v>
      </c>
      <c r="F863" t="s">
        <v>7601</v>
      </c>
      <c r="N863" t="s">
        <v>539</v>
      </c>
      <c r="O863" t="s">
        <v>540</v>
      </c>
      <c r="P863" t="s">
        <v>526</v>
      </c>
      <c r="V863" t="s">
        <v>7602</v>
      </c>
      <c r="AJ863" t="s">
        <v>62</v>
      </c>
      <c r="AK863" t="s">
        <v>63</v>
      </c>
      <c r="AN863" t="s">
        <v>408</v>
      </c>
      <c r="AO863" t="s">
        <v>526</v>
      </c>
      <c r="BA863" t="s">
        <v>1491</v>
      </c>
      <c r="BB863" t="s">
        <v>7604</v>
      </c>
      <c r="BC863" t="s">
        <v>426</v>
      </c>
      <c r="BE863" t="s">
        <v>69</v>
      </c>
      <c r="BH863" t="s">
        <v>7605</v>
      </c>
    </row>
    <row r="864" spans="1:60" x14ac:dyDescent="0.2">
      <c r="A864" t="s">
        <v>8432</v>
      </c>
      <c r="B864" t="str">
        <f>VLOOKUP(Table1[[#This Row],[Full Name]],payroll_active[],1,0)</f>
        <v>Michael A Greco</v>
      </c>
      <c r="C864" t="str">
        <f>VLOOKUP(Table1[[#This Row],[Full Name]],Table36[],1,0)</f>
        <v>Michael A Greco</v>
      </c>
      <c r="D864" s="1">
        <v>42618.938807870371</v>
      </c>
      <c r="E864" t="s">
        <v>1195</v>
      </c>
      <c r="F864" t="s">
        <v>8431</v>
      </c>
      <c r="N864" t="s">
        <v>945</v>
      </c>
      <c r="O864" t="s">
        <v>946</v>
      </c>
      <c r="P864" t="s">
        <v>526</v>
      </c>
      <c r="AJ864" t="s">
        <v>62</v>
      </c>
      <c r="AK864" t="s">
        <v>63</v>
      </c>
      <c r="AN864" t="s">
        <v>408</v>
      </c>
      <c r="AO864" t="s">
        <v>526</v>
      </c>
      <c r="BA864" t="s">
        <v>1491</v>
      </c>
      <c r="BB864" t="s">
        <v>8433</v>
      </c>
      <c r="BC864" t="s">
        <v>8434</v>
      </c>
      <c r="BE864" t="s">
        <v>69</v>
      </c>
      <c r="BH864" t="s">
        <v>8435</v>
      </c>
    </row>
    <row r="865" spans="1:61" x14ac:dyDescent="0.2">
      <c r="A865" t="s">
        <v>4439</v>
      </c>
      <c r="B865" t="str">
        <f>VLOOKUP(Table1[[#This Row],[Full Name]],payroll_active[],1,0)</f>
        <v>Michael A Hernandez</v>
      </c>
      <c r="C865" t="str">
        <f>VLOOKUP(Table1[[#This Row],[Full Name]],Table36[],1,0)</f>
        <v>Michael A Hernandez</v>
      </c>
      <c r="D865" s="1">
        <v>42618.942673611113</v>
      </c>
      <c r="E865" t="s">
        <v>1195</v>
      </c>
      <c r="F865" t="s">
        <v>4437</v>
      </c>
      <c r="O865" t="s">
        <v>4438</v>
      </c>
      <c r="P865" t="s">
        <v>407</v>
      </c>
      <c r="AJ865" t="s">
        <v>62</v>
      </c>
      <c r="AK865" t="s">
        <v>63</v>
      </c>
      <c r="AN865" t="s">
        <v>64</v>
      </c>
      <c r="BA865" t="s">
        <v>1491</v>
      </c>
      <c r="BB865" t="s">
        <v>3366</v>
      </c>
      <c r="BC865" t="s">
        <v>4440</v>
      </c>
      <c r="BE865" t="s">
        <v>69</v>
      </c>
      <c r="BH865" t="s">
        <v>4441</v>
      </c>
    </row>
    <row r="866" spans="1:61" x14ac:dyDescent="0.2">
      <c r="A866" t="s">
        <v>3814</v>
      </c>
      <c r="B866" t="str">
        <f>VLOOKUP(Table1[[#This Row],[Full Name]],payroll_active[],1,0)</f>
        <v>Michael A Miniotis</v>
      </c>
      <c r="C866" t="str">
        <f>VLOOKUP(Table1[[#This Row],[Full Name]],Table36[],1,0)</f>
        <v>Michael A Miniotis</v>
      </c>
      <c r="D866" s="1">
        <v>42789.530868055554</v>
      </c>
      <c r="E866" t="s">
        <v>59</v>
      </c>
      <c r="F866" t="s">
        <v>3813</v>
      </c>
      <c r="O866" t="s">
        <v>96</v>
      </c>
      <c r="AJ866" t="s">
        <v>62</v>
      </c>
      <c r="AK866" t="s">
        <v>63</v>
      </c>
      <c r="AN866" t="s">
        <v>64</v>
      </c>
      <c r="BA866" t="s">
        <v>1491</v>
      </c>
      <c r="BB866" t="s">
        <v>3815</v>
      </c>
      <c r="BC866" t="s">
        <v>2172</v>
      </c>
      <c r="BE866" t="s">
        <v>69</v>
      </c>
      <c r="BH866" t="s">
        <v>3816</v>
      </c>
    </row>
    <row r="867" spans="1:61" x14ac:dyDescent="0.2">
      <c r="A867" t="s">
        <v>399</v>
      </c>
      <c r="B867" t="str">
        <f>VLOOKUP(Table1[[#This Row],[Full Name]],payroll_active[],1,0)</f>
        <v>Michael C Fallon</v>
      </c>
      <c r="C867" t="str">
        <f>VLOOKUP(Table1[[#This Row],[Full Name]],Table36[],1,0)</f>
        <v>Michael C Fallon</v>
      </c>
      <c r="D867" s="1">
        <v>43495.48847222222</v>
      </c>
      <c r="E867" t="s">
        <v>59</v>
      </c>
      <c r="F867" t="s">
        <v>397</v>
      </c>
      <c r="O867" t="s">
        <v>398</v>
      </c>
      <c r="AJ867" t="s">
        <v>62</v>
      </c>
      <c r="AK867" t="s">
        <v>63</v>
      </c>
      <c r="AN867" t="s">
        <v>64</v>
      </c>
      <c r="BA867" t="s">
        <v>400</v>
      </c>
      <c r="BB867" t="s">
        <v>401</v>
      </c>
      <c r="BC867" t="s">
        <v>402</v>
      </c>
      <c r="BE867" t="s">
        <v>69</v>
      </c>
      <c r="BH867" t="s">
        <v>403</v>
      </c>
    </row>
    <row r="868" spans="1:61" x14ac:dyDescent="0.2">
      <c r="A868" t="s">
        <v>2827</v>
      </c>
      <c r="B868" t="str">
        <f>VLOOKUP(Table1[[#This Row],[Full Name]],payroll_active[],1,0)</f>
        <v>Michael C Jefferson</v>
      </c>
      <c r="C868" t="str">
        <f>VLOOKUP(Table1[[#This Row],[Full Name]],Table36[],1,0)</f>
        <v>Michael C Jefferson</v>
      </c>
      <c r="D868" s="1">
        <v>42789.531840277778</v>
      </c>
      <c r="E868" t="s">
        <v>59</v>
      </c>
      <c r="F868" t="s">
        <v>2826</v>
      </c>
      <c r="N868" t="s">
        <v>2584</v>
      </c>
      <c r="O868" t="s">
        <v>353</v>
      </c>
      <c r="P868" t="s">
        <v>526</v>
      </c>
      <c r="AJ868" t="s">
        <v>62</v>
      </c>
      <c r="AK868" t="s">
        <v>63</v>
      </c>
      <c r="AN868" t="s">
        <v>64</v>
      </c>
      <c r="AO868" t="s">
        <v>526</v>
      </c>
      <c r="BA868" t="s">
        <v>400</v>
      </c>
      <c r="BB868" t="s">
        <v>2828</v>
      </c>
      <c r="BC868" t="s">
        <v>624</v>
      </c>
      <c r="BE868" t="s">
        <v>69</v>
      </c>
      <c r="BH868" t="s">
        <v>2829</v>
      </c>
    </row>
    <row r="869" spans="1:61" x14ac:dyDescent="0.2">
      <c r="A869" t="s">
        <v>8203</v>
      </c>
      <c r="B869" t="str">
        <f>VLOOKUP(Table1[[#This Row],[Full Name]],payroll_active[],1,0)</f>
        <v>Michael C Mohrhoff</v>
      </c>
      <c r="C869" t="str">
        <f>VLOOKUP(Table1[[#This Row],[Full Name]],Table36[],1,0)</f>
        <v>Michael C Mohrhoff</v>
      </c>
      <c r="D869" s="1">
        <v>42618.938969907409</v>
      </c>
      <c r="E869" t="s">
        <v>1195</v>
      </c>
      <c r="F869" t="s">
        <v>8202</v>
      </c>
      <c r="O869" t="s">
        <v>84</v>
      </c>
      <c r="AJ869" t="s">
        <v>62</v>
      </c>
      <c r="AK869" t="s">
        <v>63</v>
      </c>
      <c r="AN869" t="s">
        <v>64</v>
      </c>
      <c r="BA869" t="s">
        <v>400</v>
      </c>
      <c r="BB869" t="s">
        <v>8204</v>
      </c>
      <c r="BC869" t="s">
        <v>8205</v>
      </c>
      <c r="BE869" t="s">
        <v>69</v>
      </c>
      <c r="BH869" t="s">
        <v>8206</v>
      </c>
    </row>
    <row r="870" spans="1:61" x14ac:dyDescent="0.2">
      <c r="A870" t="s">
        <v>7353</v>
      </c>
      <c r="B870" t="str">
        <f>VLOOKUP(Table1[[#This Row],[Full Name]],payroll_active[],1,0)</f>
        <v>Michael D Benjamin</v>
      </c>
      <c r="C870" t="str">
        <f>VLOOKUP(Table1[[#This Row],[Full Name]],Table36[],1,0)</f>
        <v>Michael D Benjamin</v>
      </c>
      <c r="D870" s="1">
        <v>42618.939814814818</v>
      </c>
      <c r="E870" t="s">
        <v>1195</v>
      </c>
      <c r="F870" t="s">
        <v>7349</v>
      </c>
      <c r="N870" t="s">
        <v>572</v>
      </c>
      <c r="O870" t="s">
        <v>573</v>
      </c>
      <c r="P870" t="s">
        <v>526</v>
      </c>
      <c r="X870" t="s">
        <v>7350</v>
      </c>
      <c r="AC870" t="s">
        <v>7351</v>
      </c>
      <c r="AD870" t="s">
        <v>7352</v>
      </c>
      <c r="AJ870" t="s">
        <v>62</v>
      </c>
      <c r="AK870" t="s">
        <v>63</v>
      </c>
      <c r="AN870" t="s">
        <v>408</v>
      </c>
      <c r="AO870" t="s">
        <v>526</v>
      </c>
      <c r="BA870" t="s">
        <v>4550</v>
      </c>
      <c r="BB870" t="s">
        <v>2529</v>
      </c>
      <c r="BC870" t="s">
        <v>521</v>
      </c>
      <c r="BE870" t="s">
        <v>69</v>
      </c>
      <c r="BH870" t="s">
        <v>7354</v>
      </c>
    </row>
    <row r="871" spans="1:61" x14ac:dyDescent="0.2">
      <c r="A871" t="s">
        <v>8194</v>
      </c>
      <c r="B871" t="str">
        <f>VLOOKUP(Table1[[#This Row],[Full Name]],payroll_active[],1,0)</f>
        <v>Michael D Patterson</v>
      </c>
      <c r="C871" t="str">
        <f>VLOOKUP(Table1[[#This Row],[Full Name]],Table36[],1,0)</f>
        <v>Michael D Patterson</v>
      </c>
      <c r="D871" s="1">
        <v>42618.938969907409</v>
      </c>
      <c r="E871" t="s">
        <v>1195</v>
      </c>
      <c r="F871" t="s">
        <v>8193</v>
      </c>
      <c r="O871" t="s">
        <v>84</v>
      </c>
      <c r="AJ871" t="s">
        <v>62</v>
      </c>
      <c r="AK871" t="s">
        <v>63</v>
      </c>
      <c r="AN871" t="s">
        <v>64</v>
      </c>
      <c r="BA871" t="s">
        <v>4550</v>
      </c>
      <c r="BB871" t="s">
        <v>3953</v>
      </c>
      <c r="BC871" t="s">
        <v>8195</v>
      </c>
      <c r="BE871" t="s">
        <v>69</v>
      </c>
      <c r="BH871" t="s">
        <v>8196</v>
      </c>
    </row>
    <row r="872" spans="1:61" x14ac:dyDescent="0.2">
      <c r="A872" t="s">
        <v>4549</v>
      </c>
      <c r="B872" t="str">
        <f>VLOOKUP(Table1[[#This Row],[Full Name]],payroll_active[],1,0)</f>
        <v>Michael D Sais</v>
      </c>
      <c r="C872" t="str">
        <f>VLOOKUP(Table1[[#This Row],[Full Name]],Table36[],1,0)</f>
        <v>Michael D Sais</v>
      </c>
      <c r="D872" s="1">
        <v>42618.94259259259</v>
      </c>
      <c r="E872" t="s">
        <v>1195</v>
      </c>
      <c r="F872" t="s">
        <v>4548</v>
      </c>
      <c r="N872" t="s">
        <v>1292</v>
      </c>
      <c r="O872" t="s">
        <v>1293</v>
      </c>
      <c r="P872" t="s">
        <v>526</v>
      </c>
      <c r="AJ872" t="s">
        <v>62</v>
      </c>
      <c r="AK872" t="s">
        <v>63</v>
      </c>
      <c r="AN872" t="s">
        <v>408</v>
      </c>
      <c r="AO872" t="s">
        <v>526</v>
      </c>
      <c r="BA872" t="s">
        <v>4550</v>
      </c>
      <c r="BB872" t="s">
        <v>4551</v>
      </c>
      <c r="BC872" t="s">
        <v>426</v>
      </c>
      <c r="BE872" t="s">
        <v>69</v>
      </c>
      <c r="BH872" t="s">
        <v>4552</v>
      </c>
    </row>
    <row r="873" spans="1:61" x14ac:dyDescent="0.2">
      <c r="A873" t="s">
        <v>6602</v>
      </c>
      <c r="B873" t="str">
        <f>VLOOKUP(Table1[[#This Row],[Full Name]],payroll_active[],1,0)</f>
        <v>Michael F Heller</v>
      </c>
      <c r="C873" t="str">
        <f>VLOOKUP(Table1[[#This Row],[Full Name]],Table36[],1,0)</f>
        <v>Michael F Heller</v>
      </c>
      <c r="D873" s="1">
        <v>42618.940439814818</v>
      </c>
      <c r="E873" t="s">
        <v>1195</v>
      </c>
      <c r="F873" t="s">
        <v>6601</v>
      </c>
      <c r="O873" t="s">
        <v>103</v>
      </c>
      <c r="AJ873" t="s">
        <v>62</v>
      </c>
      <c r="AK873" t="s">
        <v>63</v>
      </c>
      <c r="AN873" t="s">
        <v>64</v>
      </c>
      <c r="BA873" t="s">
        <v>3090</v>
      </c>
      <c r="BB873" t="s">
        <v>318</v>
      </c>
      <c r="BC873" t="s">
        <v>6603</v>
      </c>
      <c r="BE873" t="s">
        <v>69</v>
      </c>
      <c r="BH873" t="s">
        <v>6604</v>
      </c>
    </row>
    <row r="874" spans="1:61" x14ac:dyDescent="0.2">
      <c r="A874" t="s">
        <v>3089</v>
      </c>
      <c r="B874" t="str">
        <f>VLOOKUP(Table1[[#This Row],[Full Name]],payroll_active[],1,0)</f>
        <v>Michael F Reid</v>
      </c>
      <c r="C874" t="str">
        <f>VLOOKUP(Table1[[#This Row],[Full Name]],Table36[],1,0)</f>
        <v>Michael F Reid</v>
      </c>
      <c r="D874" s="1">
        <v>42789.531724537039</v>
      </c>
      <c r="E874" t="s">
        <v>59</v>
      </c>
      <c r="F874" t="s">
        <v>3088</v>
      </c>
      <c r="N874" t="s">
        <v>822</v>
      </c>
      <c r="O874" t="s">
        <v>823</v>
      </c>
      <c r="P874" t="s">
        <v>526</v>
      </c>
      <c r="AJ874" t="s">
        <v>62</v>
      </c>
      <c r="AK874" t="s">
        <v>63</v>
      </c>
      <c r="AN874" t="s">
        <v>408</v>
      </c>
      <c r="AO874" t="s">
        <v>526</v>
      </c>
      <c r="BA874" t="s">
        <v>3090</v>
      </c>
      <c r="BB874" t="s">
        <v>1927</v>
      </c>
      <c r="BC874" t="s">
        <v>426</v>
      </c>
      <c r="BE874" t="s">
        <v>69</v>
      </c>
      <c r="BH874" t="s">
        <v>3091</v>
      </c>
    </row>
    <row r="875" spans="1:61" x14ac:dyDescent="0.2">
      <c r="A875" t="s">
        <v>7335</v>
      </c>
      <c r="B875" t="str">
        <f>VLOOKUP(Table1[[#This Row],[Full Name]],payroll_active[],1,0)</f>
        <v>Michael J Falk</v>
      </c>
      <c r="C875" t="str">
        <f>VLOOKUP(Table1[[#This Row],[Full Name]],Table36[],1,0)</f>
        <v>Michael J Falk</v>
      </c>
      <c r="D875" s="1">
        <v>42618.939826388887</v>
      </c>
      <c r="E875" t="s">
        <v>1195</v>
      </c>
      <c r="F875" t="s">
        <v>7334</v>
      </c>
      <c r="N875" t="s">
        <v>1311</v>
      </c>
      <c r="O875" t="s">
        <v>1312</v>
      </c>
      <c r="P875" t="s">
        <v>526</v>
      </c>
      <c r="AJ875" t="s">
        <v>62</v>
      </c>
      <c r="AK875" t="s">
        <v>63</v>
      </c>
      <c r="AN875" t="s">
        <v>408</v>
      </c>
      <c r="AO875" t="s">
        <v>526</v>
      </c>
      <c r="BA875" t="s">
        <v>2762</v>
      </c>
      <c r="BB875" t="s">
        <v>7336</v>
      </c>
      <c r="BC875" t="s">
        <v>2633</v>
      </c>
      <c r="BE875" t="s">
        <v>69</v>
      </c>
      <c r="BH875" t="s">
        <v>7337</v>
      </c>
    </row>
    <row r="876" spans="1:61" x14ac:dyDescent="0.2">
      <c r="A876" t="s">
        <v>2766</v>
      </c>
      <c r="B876" t="str">
        <f>VLOOKUP(Table1[[#This Row],[Full Name]],payroll_active[],1,0)</f>
        <v>Michael J Fox</v>
      </c>
      <c r="C876" t="str">
        <f>VLOOKUP(Table1[[#This Row],[Full Name]],Table36[],1,0)</f>
        <v>Michael J Fox</v>
      </c>
      <c r="D876" s="1">
        <v>42790.667361111111</v>
      </c>
      <c r="E876" t="s">
        <v>59</v>
      </c>
      <c r="F876" t="s">
        <v>2765</v>
      </c>
      <c r="N876" t="s">
        <v>771</v>
      </c>
      <c r="O876" t="s">
        <v>772</v>
      </c>
      <c r="P876" t="s">
        <v>407</v>
      </c>
      <c r="AJ876" t="s">
        <v>62</v>
      </c>
      <c r="AK876" t="s">
        <v>63</v>
      </c>
      <c r="AN876" t="s">
        <v>408</v>
      </c>
      <c r="AO876" t="s">
        <v>407</v>
      </c>
      <c r="BA876" t="s">
        <v>2762</v>
      </c>
      <c r="BB876" t="s">
        <v>2206</v>
      </c>
      <c r="BC876" t="s">
        <v>957</v>
      </c>
      <c r="BE876" t="s">
        <v>69</v>
      </c>
      <c r="BH876" t="s">
        <v>2767</v>
      </c>
    </row>
    <row r="877" spans="1:61" x14ac:dyDescent="0.2">
      <c r="A877" t="s">
        <v>2761</v>
      </c>
      <c r="B877" t="str">
        <f>VLOOKUP(Table1[[#This Row],[Full Name]],payroll_active[],1,0)</f>
        <v>Michael J Graham</v>
      </c>
      <c r="C877" t="str">
        <f>VLOOKUP(Table1[[#This Row],[Full Name]],Table36[],1,0)</f>
        <v>Michael J Graham</v>
      </c>
      <c r="D877" s="1">
        <v>42790.667372685188</v>
      </c>
      <c r="E877" t="s">
        <v>59</v>
      </c>
      <c r="F877" t="s">
        <v>2759</v>
      </c>
      <c r="O877" t="s">
        <v>353</v>
      </c>
      <c r="V877" t="s">
        <v>2760</v>
      </c>
      <c r="AJ877" t="s">
        <v>62</v>
      </c>
      <c r="AK877" t="s">
        <v>63</v>
      </c>
      <c r="AN877" t="s">
        <v>64</v>
      </c>
      <c r="BA877" t="s">
        <v>2762</v>
      </c>
      <c r="BB877" t="s">
        <v>2763</v>
      </c>
      <c r="BC877" t="s">
        <v>477</v>
      </c>
      <c r="BE877" t="s">
        <v>69</v>
      </c>
      <c r="BH877" t="s">
        <v>2764</v>
      </c>
    </row>
    <row r="878" spans="1:61" x14ac:dyDescent="0.2">
      <c r="A878" t="s">
        <v>4523</v>
      </c>
      <c r="B878" t="str">
        <f>VLOOKUP(Table1[[#This Row],[Full Name]],payroll_active[],1,0)</f>
        <v>Michael J Kenneally</v>
      </c>
      <c r="C878" t="str">
        <f>VLOOKUP(Table1[[#This Row],[Full Name]],Table36[],1,0)</f>
        <v>Michael J Kenneally</v>
      </c>
      <c r="D878" s="1">
        <v>42618.942627314813</v>
      </c>
      <c r="E878" t="s">
        <v>1195</v>
      </c>
      <c r="F878" t="s">
        <v>4521</v>
      </c>
      <c r="N878" t="s">
        <v>1374</v>
      </c>
      <c r="O878" t="s">
        <v>1375</v>
      </c>
      <c r="P878" t="s">
        <v>407</v>
      </c>
      <c r="X878" t="s">
        <v>4522</v>
      </c>
      <c r="AJ878" t="s">
        <v>62</v>
      </c>
      <c r="AK878" t="s">
        <v>63</v>
      </c>
      <c r="AN878" t="s">
        <v>408</v>
      </c>
      <c r="AO878" t="s">
        <v>407</v>
      </c>
      <c r="BA878" t="s">
        <v>2762</v>
      </c>
      <c r="BB878" t="s">
        <v>4524</v>
      </c>
      <c r="BC878" t="s">
        <v>440</v>
      </c>
      <c r="BE878" t="s">
        <v>69</v>
      </c>
      <c r="BH878" t="s">
        <v>4525</v>
      </c>
    </row>
    <row r="879" spans="1:61" x14ac:dyDescent="0.2">
      <c r="A879" s="20" t="s">
        <v>4757</v>
      </c>
      <c r="B879" s="20" t="e">
        <f>VLOOKUP(Table1[[#This Row],[Full Name]],payroll_active[],1,0)</f>
        <v>#N/A</v>
      </c>
      <c r="C879" s="20" t="str">
        <f>VLOOKUP(Table1[[#This Row],[Full Name]],Table36[],1,0)</f>
        <v>Michael J Laccetti</v>
      </c>
      <c r="D879" s="21">
        <v>42618.942337962973</v>
      </c>
      <c r="E879" s="20" t="s">
        <v>1195</v>
      </c>
      <c r="F879" s="20" t="s">
        <v>4755</v>
      </c>
      <c r="G879" s="20"/>
      <c r="H879" s="20"/>
      <c r="I879" s="20"/>
      <c r="J879" s="20"/>
      <c r="K879" s="20"/>
      <c r="L879" s="20"/>
      <c r="M879" s="20"/>
      <c r="N879" s="20"/>
      <c r="O879" s="20" t="s">
        <v>1054</v>
      </c>
      <c r="P879" s="20"/>
      <c r="Q879" s="20"/>
      <c r="R879" s="20"/>
      <c r="S879" s="20"/>
      <c r="T879" s="20"/>
      <c r="U879" s="20"/>
      <c r="V879" s="20" t="s">
        <v>4756</v>
      </c>
      <c r="W879" s="20"/>
      <c r="X879" s="20"/>
      <c r="Y879" s="20"/>
      <c r="Z879" s="20"/>
      <c r="AA879" s="20"/>
      <c r="AB879" s="20"/>
      <c r="AC879" s="20"/>
      <c r="AD879" s="20"/>
      <c r="AE879" s="20"/>
      <c r="AF879" s="20"/>
      <c r="AG879" s="20"/>
      <c r="AH879" s="20"/>
      <c r="AI879" s="20"/>
      <c r="AJ879" s="20" t="s">
        <v>62</v>
      </c>
      <c r="AK879" s="20" t="s">
        <v>63</v>
      </c>
      <c r="AL879" s="20"/>
      <c r="AM879" s="20"/>
      <c r="AN879" s="20" t="s">
        <v>64</v>
      </c>
      <c r="AO879" s="20"/>
      <c r="AP879" s="20"/>
      <c r="AQ879" s="20"/>
      <c r="AR879" s="20"/>
      <c r="AS879" s="20"/>
      <c r="AT879" s="20"/>
      <c r="AU879" s="20"/>
      <c r="AV879" s="20"/>
      <c r="AW879" s="20"/>
      <c r="AX879" s="20"/>
      <c r="AY879" s="20"/>
      <c r="AZ879" s="20"/>
      <c r="BA879" s="20" t="s">
        <v>490</v>
      </c>
      <c r="BB879" s="20" t="s">
        <v>4758</v>
      </c>
      <c r="BC879" s="20" t="s">
        <v>4759</v>
      </c>
      <c r="BD879" s="20"/>
      <c r="BE879" s="20" t="s">
        <v>69</v>
      </c>
      <c r="BF879" s="20"/>
      <c r="BG879" s="20"/>
      <c r="BH879" s="20" t="s">
        <v>4760</v>
      </c>
      <c r="BI879" s="20"/>
    </row>
    <row r="880" spans="1:61" x14ac:dyDescent="0.2">
      <c r="A880" t="s">
        <v>8175</v>
      </c>
      <c r="B880" t="str">
        <f>VLOOKUP(Table1[[#This Row],[Full Name]],payroll_active[],1,0)</f>
        <v>Michael J Schenk</v>
      </c>
      <c r="C880" t="str">
        <f>VLOOKUP(Table1[[#This Row],[Full Name]],Table36[],1,0)</f>
        <v>Michael J Schenk</v>
      </c>
      <c r="D880" s="1">
        <v>42618.938981481479</v>
      </c>
      <c r="E880" t="s">
        <v>1195</v>
      </c>
      <c r="F880" t="s">
        <v>8174</v>
      </c>
      <c r="N880" t="s">
        <v>627</v>
      </c>
      <c r="O880" t="s">
        <v>628</v>
      </c>
      <c r="P880" t="s">
        <v>526</v>
      </c>
      <c r="AJ880" t="s">
        <v>62</v>
      </c>
      <c r="AK880" t="s">
        <v>63</v>
      </c>
      <c r="AN880" t="s">
        <v>408</v>
      </c>
      <c r="AO880" t="s">
        <v>526</v>
      </c>
      <c r="BA880" t="s">
        <v>2762</v>
      </c>
      <c r="BB880" t="s">
        <v>8176</v>
      </c>
      <c r="BC880" t="s">
        <v>2104</v>
      </c>
      <c r="BE880" t="s">
        <v>69</v>
      </c>
      <c r="BH880" t="s">
        <v>8177</v>
      </c>
    </row>
    <row r="881" spans="1:61" x14ac:dyDescent="0.2">
      <c r="A881" t="s">
        <v>5323</v>
      </c>
      <c r="B881" t="str">
        <f>VLOOKUP(Table1[[#This Row],[Full Name]],payroll_active[],1,0)</f>
        <v>Michael J Sommers</v>
      </c>
      <c r="C881" t="str">
        <f>VLOOKUP(Table1[[#This Row],[Full Name]],Table36[],1,0)</f>
        <v>Michael J Sommers</v>
      </c>
      <c r="D881" s="1">
        <v>42618.941770833328</v>
      </c>
      <c r="E881" t="s">
        <v>1195</v>
      </c>
      <c r="F881" t="s">
        <v>5322</v>
      </c>
      <c r="N881" t="s">
        <v>814</v>
      </c>
      <c r="O881" t="s">
        <v>815</v>
      </c>
      <c r="P881" t="s">
        <v>526</v>
      </c>
      <c r="AJ881" t="s">
        <v>62</v>
      </c>
      <c r="AK881" t="s">
        <v>63</v>
      </c>
      <c r="AN881" t="s">
        <v>408</v>
      </c>
      <c r="AO881" t="s">
        <v>526</v>
      </c>
      <c r="BA881" t="s">
        <v>2762</v>
      </c>
      <c r="BB881" t="s">
        <v>5324</v>
      </c>
      <c r="BC881" t="s">
        <v>477</v>
      </c>
      <c r="BE881" t="s">
        <v>69</v>
      </c>
      <c r="BH881" t="s">
        <v>5325</v>
      </c>
    </row>
    <row r="882" spans="1:61" x14ac:dyDescent="0.2">
      <c r="A882" t="s">
        <v>5555</v>
      </c>
      <c r="B882" t="str">
        <f>VLOOKUP(Table1[[#This Row],[Full Name]],payroll_active[],1,0)</f>
        <v>Michael L Johnson</v>
      </c>
      <c r="C882" t="str">
        <f>VLOOKUP(Table1[[#This Row],[Full Name]],Table36[],1,0)</f>
        <v>Michael L Johnson</v>
      </c>
      <c r="D882" s="1">
        <v>42618.94153935185</v>
      </c>
      <c r="E882" t="s">
        <v>1195</v>
      </c>
      <c r="F882" t="s">
        <v>5553</v>
      </c>
      <c r="O882" t="s">
        <v>378</v>
      </c>
      <c r="V882" t="s">
        <v>5554</v>
      </c>
      <c r="AJ882" t="s">
        <v>62</v>
      </c>
      <c r="AK882" t="s">
        <v>63</v>
      </c>
      <c r="AN882" t="s">
        <v>64</v>
      </c>
      <c r="BA882" t="s">
        <v>5556</v>
      </c>
      <c r="BB882" t="s">
        <v>1321</v>
      </c>
      <c r="BC882" t="s">
        <v>521</v>
      </c>
      <c r="BE882" t="s">
        <v>69</v>
      </c>
      <c r="BH882" t="s">
        <v>5557</v>
      </c>
    </row>
    <row r="883" spans="1:61" x14ac:dyDescent="0.2">
      <c r="A883" t="s">
        <v>489</v>
      </c>
      <c r="B883" t="str">
        <f>VLOOKUP(Table1[[#This Row],[Full Name]],payroll_active[],1,0)</f>
        <v>Michael Mazzariello</v>
      </c>
      <c r="C883" t="str">
        <f>VLOOKUP(Table1[[#This Row],[Full Name]],Table36[],1,0)</f>
        <v>Michael Mazzariello</v>
      </c>
      <c r="D883" s="1">
        <v>43495.48846064815</v>
      </c>
      <c r="E883" t="s">
        <v>59</v>
      </c>
      <c r="F883" t="s">
        <v>486</v>
      </c>
      <c r="N883" t="s">
        <v>487</v>
      </c>
      <c r="O883" t="s">
        <v>488</v>
      </c>
      <c r="P883" t="s">
        <v>407</v>
      </c>
      <c r="AJ883" t="s">
        <v>62</v>
      </c>
      <c r="AK883" t="s">
        <v>63</v>
      </c>
      <c r="AN883" t="s">
        <v>408</v>
      </c>
      <c r="BA883" t="s">
        <v>490</v>
      </c>
      <c r="BB883" t="s">
        <v>491</v>
      </c>
      <c r="BC883" t="s">
        <v>492</v>
      </c>
      <c r="BE883" t="s">
        <v>69</v>
      </c>
      <c r="BH883" t="s">
        <v>493</v>
      </c>
    </row>
    <row r="884" spans="1:61" x14ac:dyDescent="0.2">
      <c r="A884" t="s">
        <v>6216</v>
      </c>
      <c r="B884" t="str">
        <f>VLOOKUP(Table1[[#This Row],[Full Name]],payroll_active[],1,0)</f>
        <v>Michael P Mansion</v>
      </c>
      <c r="C884" t="str">
        <f>VLOOKUP(Table1[[#This Row],[Full Name]],Table36[],1,0)</f>
        <v>Michael P Mansion</v>
      </c>
      <c r="D884" s="1">
        <v>42618.940879629627</v>
      </c>
      <c r="E884" t="s">
        <v>1195</v>
      </c>
      <c r="F884" t="s">
        <v>6215</v>
      </c>
      <c r="N884" t="s">
        <v>1374</v>
      </c>
      <c r="O884" t="s">
        <v>1375</v>
      </c>
      <c r="P884" t="s">
        <v>407</v>
      </c>
      <c r="AJ884" t="s">
        <v>62</v>
      </c>
      <c r="AK884" t="s">
        <v>63</v>
      </c>
      <c r="AN884" t="s">
        <v>408</v>
      </c>
      <c r="AO884" t="s">
        <v>407</v>
      </c>
      <c r="BA884" t="s">
        <v>2728</v>
      </c>
      <c r="BB884" t="s">
        <v>6217</v>
      </c>
      <c r="BC884" t="s">
        <v>375</v>
      </c>
      <c r="BE884" t="s">
        <v>69</v>
      </c>
      <c r="BH884" t="s">
        <v>6218</v>
      </c>
    </row>
    <row r="885" spans="1:61" x14ac:dyDescent="0.2">
      <c r="A885" s="20" t="s">
        <v>4110</v>
      </c>
      <c r="B885" s="20" t="e">
        <f>VLOOKUP(Table1[[#This Row],[Full Name]],payroll_active[],1,0)</f>
        <v>#N/A</v>
      </c>
      <c r="C885" s="20" t="str">
        <f>VLOOKUP(Table1[[#This Row],[Full Name]],Table36[],1,0)</f>
        <v>Michael P Szydlo</v>
      </c>
      <c r="D885" s="21">
        <v>42618.943101851852</v>
      </c>
      <c r="E885" s="20" t="s">
        <v>1195</v>
      </c>
      <c r="F885" s="20" t="s">
        <v>4107</v>
      </c>
      <c r="G885" s="20"/>
      <c r="H885" s="20"/>
      <c r="I885" s="20"/>
      <c r="J885" s="20"/>
      <c r="K885" s="20"/>
      <c r="L885" s="20"/>
      <c r="M885" s="20"/>
      <c r="N885" s="20"/>
      <c r="O885" s="20" t="s">
        <v>1054</v>
      </c>
      <c r="P885" s="20"/>
      <c r="Q885" s="20"/>
      <c r="R885" s="20"/>
      <c r="S885" s="20"/>
      <c r="T885" s="20"/>
      <c r="U885" s="20"/>
      <c r="V885" s="20" t="s">
        <v>4108</v>
      </c>
      <c r="W885" s="20"/>
      <c r="X885" s="20" t="s">
        <v>4109</v>
      </c>
      <c r="Y885" s="20"/>
      <c r="Z885" s="20"/>
      <c r="AA885" s="20"/>
      <c r="AB885" s="20"/>
      <c r="AC885" s="20"/>
      <c r="AD885" s="20"/>
      <c r="AE885" s="20"/>
      <c r="AF885" s="20"/>
      <c r="AG885" s="20"/>
      <c r="AH885" s="20"/>
      <c r="AI885" s="20"/>
      <c r="AJ885" s="20" t="s">
        <v>62</v>
      </c>
      <c r="AK885" s="20" t="s">
        <v>63</v>
      </c>
      <c r="AL885" s="20"/>
      <c r="AM885" s="20"/>
      <c r="AN885" s="20" t="s">
        <v>64</v>
      </c>
      <c r="AO885" s="20"/>
      <c r="AP885" s="20"/>
      <c r="AQ885" s="20"/>
      <c r="AR885" s="20"/>
      <c r="AS885" s="20"/>
      <c r="AT885" s="20"/>
      <c r="AU885" s="20"/>
      <c r="AV885" s="20"/>
      <c r="AW885" s="20"/>
      <c r="AX885" s="20"/>
      <c r="AY885" s="20"/>
      <c r="AZ885" s="20"/>
      <c r="BA885" s="20" t="s">
        <v>490</v>
      </c>
      <c r="BB885" s="20" t="s">
        <v>4111</v>
      </c>
      <c r="BC885" s="20" t="s">
        <v>4112</v>
      </c>
      <c r="BD885" s="20"/>
      <c r="BE885" s="20" t="s">
        <v>69</v>
      </c>
      <c r="BF885" s="20"/>
      <c r="BG885" s="20"/>
      <c r="BH885" s="20" t="s">
        <v>4113</v>
      </c>
      <c r="BI885" s="20"/>
    </row>
    <row r="886" spans="1:61" x14ac:dyDescent="0.2">
      <c r="A886" t="s">
        <v>279</v>
      </c>
      <c r="B886" t="str">
        <f>VLOOKUP(Table1[[#This Row],[Full Name]],payroll_active[],1,0)</f>
        <v>Michael R Allain</v>
      </c>
      <c r="C886" t="str">
        <f>VLOOKUP(Table1[[#This Row],[Full Name]],Table36[],1,0)</f>
        <v>Michael R Allain</v>
      </c>
      <c r="D886" s="1">
        <v>43495.488483796304</v>
      </c>
      <c r="E886" t="s">
        <v>59</v>
      </c>
      <c r="F886" t="s">
        <v>278</v>
      </c>
      <c r="O886" t="s">
        <v>138</v>
      </c>
      <c r="AJ886" t="s">
        <v>62</v>
      </c>
      <c r="AK886" t="s">
        <v>63</v>
      </c>
      <c r="AN886" t="s">
        <v>64</v>
      </c>
      <c r="BA886" t="s">
        <v>280</v>
      </c>
      <c r="BB886" t="s">
        <v>281</v>
      </c>
      <c r="BC886" t="s">
        <v>142</v>
      </c>
      <c r="BE886" t="s">
        <v>69</v>
      </c>
      <c r="BH886" t="s">
        <v>282</v>
      </c>
    </row>
    <row r="887" spans="1:61" x14ac:dyDescent="0.2">
      <c r="A887" t="s">
        <v>3419</v>
      </c>
      <c r="B887" t="str">
        <f>VLOOKUP(Table1[[#This Row],[Full Name]],payroll_active[],1,0)</f>
        <v>Michael R Ambrecht</v>
      </c>
      <c r="C887" t="str">
        <f>VLOOKUP(Table1[[#This Row],[Full Name]],Table36[],1,0)</f>
        <v>Michael R Ambrecht</v>
      </c>
      <c r="D887" s="1">
        <v>42789.531608796293</v>
      </c>
      <c r="E887" t="s">
        <v>59</v>
      </c>
      <c r="F887" t="s">
        <v>3418</v>
      </c>
      <c r="N887" t="s">
        <v>1606</v>
      </c>
      <c r="O887" t="s">
        <v>1607</v>
      </c>
      <c r="P887" t="s">
        <v>407</v>
      </c>
      <c r="AJ887" t="s">
        <v>62</v>
      </c>
      <c r="AK887" t="s">
        <v>63</v>
      </c>
      <c r="AN887" t="s">
        <v>408</v>
      </c>
      <c r="AO887" t="s">
        <v>407</v>
      </c>
      <c r="BA887" t="s">
        <v>280</v>
      </c>
      <c r="BB887" t="s">
        <v>3420</v>
      </c>
      <c r="BC887" t="s">
        <v>375</v>
      </c>
      <c r="BE887" t="s">
        <v>69</v>
      </c>
      <c r="BH887" t="s">
        <v>3421</v>
      </c>
    </row>
    <row r="888" spans="1:61" x14ac:dyDescent="0.2">
      <c r="A888" t="s">
        <v>5287</v>
      </c>
      <c r="B888" t="str">
        <f>VLOOKUP(Table1[[#This Row],[Full Name]],payroll_active[],1,0)</f>
        <v>Michael R Cook</v>
      </c>
      <c r="C888" t="str">
        <f>VLOOKUP(Table1[[#This Row],[Full Name]],Table36[],1,0)</f>
        <v>Michael R Cook</v>
      </c>
      <c r="D888" s="1">
        <v>42618.941793981481</v>
      </c>
      <c r="E888" t="s">
        <v>1195</v>
      </c>
      <c r="F888" t="s">
        <v>5286</v>
      </c>
      <c r="O888" t="s">
        <v>3566</v>
      </c>
      <c r="AJ888" t="s">
        <v>62</v>
      </c>
      <c r="AK888" t="s">
        <v>63</v>
      </c>
      <c r="AN888" t="s">
        <v>64</v>
      </c>
      <c r="BA888" t="s">
        <v>280</v>
      </c>
      <c r="BB888" t="s">
        <v>5288</v>
      </c>
      <c r="BC888" t="s">
        <v>5289</v>
      </c>
      <c r="BE888" t="s">
        <v>69</v>
      </c>
      <c r="BH888" t="s">
        <v>5290</v>
      </c>
    </row>
    <row r="889" spans="1:61" x14ac:dyDescent="0.2">
      <c r="A889" t="s">
        <v>7675</v>
      </c>
      <c r="B889" t="str">
        <f>VLOOKUP(Table1[[#This Row],[Full Name]],payroll_active[],1,0)</f>
        <v>Michael R Hettler</v>
      </c>
      <c r="C889" t="str">
        <f>VLOOKUP(Table1[[#This Row],[Full Name]],Table36[],1,0)</f>
        <v>Michael R Hettler</v>
      </c>
      <c r="D889" s="1">
        <v>42618.939236111109</v>
      </c>
      <c r="E889" t="s">
        <v>1195</v>
      </c>
      <c r="F889" t="s">
        <v>7674</v>
      </c>
      <c r="N889" t="s">
        <v>663</v>
      </c>
      <c r="O889" t="s">
        <v>664</v>
      </c>
      <c r="P889" t="s">
        <v>526</v>
      </c>
      <c r="AJ889" t="s">
        <v>62</v>
      </c>
      <c r="AK889" t="s">
        <v>63</v>
      </c>
      <c r="AN889" t="s">
        <v>408</v>
      </c>
      <c r="AO889" t="s">
        <v>526</v>
      </c>
      <c r="BA889" t="s">
        <v>280</v>
      </c>
      <c r="BB889" t="s">
        <v>7676</v>
      </c>
      <c r="BC889" t="s">
        <v>1354</v>
      </c>
      <c r="BE889" t="s">
        <v>69</v>
      </c>
      <c r="BH889" t="s">
        <v>7677</v>
      </c>
    </row>
    <row r="890" spans="1:61" x14ac:dyDescent="0.2">
      <c r="A890" t="s">
        <v>5515</v>
      </c>
      <c r="B890" t="str">
        <f>VLOOKUP(Table1[[#This Row],[Full Name]],payroll_active[],1,0)</f>
        <v>Michael S Cushing</v>
      </c>
      <c r="C890" t="str">
        <f>VLOOKUP(Table1[[#This Row],[Full Name]],Table36[],1,0)</f>
        <v>Michael S Cushing</v>
      </c>
      <c r="D890" s="1">
        <v>42618.941574074073</v>
      </c>
      <c r="E890" t="s">
        <v>1195</v>
      </c>
      <c r="F890" t="s">
        <v>5513</v>
      </c>
      <c r="M890" t="s">
        <v>5514</v>
      </c>
      <c r="O890" t="s">
        <v>378</v>
      </c>
      <c r="AJ890" t="s">
        <v>62</v>
      </c>
      <c r="AK890" t="s">
        <v>63</v>
      </c>
      <c r="AN890" t="s">
        <v>64</v>
      </c>
      <c r="BA890" t="s">
        <v>2553</v>
      </c>
      <c r="BB890" t="s">
        <v>5516</v>
      </c>
      <c r="BC890" t="s">
        <v>350</v>
      </c>
      <c r="BE890" t="s">
        <v>69</v>
      </c>
      <c r="BH890" t="s">
        <v>5517</v>
      </c>
    </row>
    <row r="891" spans="1:61" x14ac:dyDescent="0.2">
      <c r="A891" t="s">
        <v>4098</v>
      </c>
      <c r="B891" t="str">
        <f>VLOOKUP(Table1[[#This Row],[Full Name]],payroll_active[],1,0)</f>
        <v>Michael S Desantis</v>
      </c>
      <c r="C891" t="str">
        <f>VLOOKUP(Table1[[#This Row],[Full Name]],Table36[],1,0)</f>
        <v>Michael S Desantis</v>
      </c>
      <c r="D891" s="1">
        <v>42618.943113425928</v>
      </c>
      <c r="E891" t="s">
        <v>1195</v>
      </c>
      <c r="F891" t="s">
        <v>4097</v>
      </c>
      <c r="O891" t="s">
        <v>4044</v>
      </c>
      <c r="AJ891" t="s">
        <v>62</v>
      </c>
      <c r="AK891" t="s">
        <v>63</v>
      </c>
      <c r="AN891" t="s">
        <v>64</v>
      </c>
      <c r="BA891" t="s">
        <v>2553</v>
      </c>
      <c r="BB891" t="s">
        <v>4099</v>
      </c>
      <c r="BC891" t="s">
        <v>4100</v>
      </c>
      <c r="BE891" t="s">
        <v>69</v>
      </c>
      <c r="BH891" t="s">
        <v>4101</v>
      </c>
    </row>
    <row r="892" spans="1:61" x14ac:dyDescent="0.2">
      <c r="A892" t="s">
        <v>5794</v>
      </c>
      <c r="B892" t="str">
        <f>VLOOKUP(Table1[[#This Row],[Full Name]],payroll_active[],1,0)</f>
        <v>Michael S Ostrander</v>
      </c>
      <c r="C892" t="str">
        <f>VLOOKUP(Table1[[#This Row],[Full Name]],Table36[],1,0)</f>
        <v>Michael S Ostrander</v>
      </c>
      <c r="D892" s="1">
        <v>42618.94127314815</v>
      </c>
      <c r="E892" t="s">
        <v>1195</v>
      </c>
      <c r="F892" t="s">
        <v>5793</v>
      </c>
      <c r="O892" t="s">
        <v>346</v>
      </c>
      <c r="AJ892" t="s">
        <v>62</v>
      </c>
      <c r="AK892" t="s">
        <v>63</v>
      </c>
      <c r="AN892" t="s">
        <v>64</v>
      </c>
      <c r="BA892" t="s">
        <v>2553</v>
      </c>
      <c r="BB892" t="s">
        <v>5795</v>
      </c>
      <c r="BC892" t="s">
        <v>4826</v>
      </c>
      <c r="BE892" t="s">
        <v>69</v>
      </c>
      <c r="BH892" t="s">
        <v>5796</v>
      </c>
    </row>
    <row r="893" spans="1:61" x14ac:dyDescent="0.2">
      <c r="A893" t="s">
        <v>2552</v>
      </c>
      <c r="B893" t="str">
        <f>VLOOKUP(Table1[[#This Row],[Full Name]],payroll_active[],1,0)</f>
        <v>Michael S Van Itallie</v>
      </c>
      <c r="C893" t="str">
        <f>VLOOKUP(Table1[[#This Row],[Full Name]],Table36[],1,0)</f>
        <v>Michael S Van Itallie</v>
      </c>
      <c r="D893" s="1">
        <v>42895.599409722221</v>
      </c>
      <c r="E893" t="s">
        <v>59</v>
      </c>
      <c r="F893" t="s">
        <v>2549</v>
      </c>
      <c r="N893" t="s">
        <v>2550</v>
      </c>
      <c r="O893" t="s">
        <v>2551</v>
      </c>
      <c r="P893" t="s">
        <v>526</v>
      </c>
      <c r="AJ893" t="s">
        <v>62</v>
      </c>
      <c r="AK893" t="s">
        <v>63</v>
      </c>
      <c r="AN893" t="s">
        <v>408</v>
      </c>
      <c r="AO893" t="s">
        <v>526</v>
      </c>
      <c r="BA893" t="s">
        <v>2553</v>
      </c>
      <c r="BB893" t="s">
        <v>2554</v>
      </c>
      <c r="BC893" t="s">
        <v>2555</v>
      </c>
      <c r="BE893" t="s">
        <v>69</v>
      </c>
      <c r="BH893" t="s">
        <v>2556</v>
      </c>
    </row>
    <row r="894" spans="1:61" x14ac:dyDescent="0.2">
      <c r="A894" s="20" t="s">
        <v>6079</v>
      </c>
      <c r="B894" s="20" t="e">
        <f>VLOOKUP(Table1[[#This Row],[Full Name]],payroll_active[],1,0)</f>
        <v>#N/A</v>
      </c>
      <c r="C894" s="20" t="str">
        <f>VLOOKUP(Table1[[#This Row],[Full Name]],Table36[],1,0)</f>
        <v>Michael T Murphy</v>
      </c>
      <c r="D894" s="21">
        <v>42618.941018518519</v>
      </c>
      <c r="E894" s="20" t="s">
        <v>1195</v>
      </c>
      <c r="F894" s="20" t="s">
        <v>6078</v>
      </c>
      <c r="G894" s="20"/>
      <c r="H894" s="20"/>
      <c r="I894" s="20"/>
      <c r="J894" s="20"/>
      <c r="K894" s="20"/>
      <c r="L894" s="20"/>
      <c r="M894" s="20"/>
      <c r="N894" s="20"/>
      <c r="O894" s="20" t="s">
        <v>1054</v>
      </c>
      <c r="P894" s="20"/>
      <c r="Q894" s="20"/>
      <c r="R894" s="20"/>
      <c r="S894" s="20"/>
      <c r="T894" s="20"/>
      <c r="U894" s="20"/>
      <c r="V894" s="20"/>
      <c r="W894" s="20"/>
      <c r="X894" s="20"/>
      <c r="Y894" s="20"/>
      <c r="Z894" s="20"/>
      <c r="AA894" s="20"/>
      <c r="AB894" s="20"/>
      <c r="AC894" s="20"/>
      <c r="AD894" s="20"/>
      <c r="AE894" s="20"/>
      <c r="AF894" s="20"/>
      <c r="AG894" s="20"/>
      <c r="AH894" s="20"/>
      <c r="AI894" s="20"/>
      <c r="AJ894" s="20" t="s">
        <v>62</v>
      </c>
      <c r="AK894" s="20" t="s">
        <v>63</v>
      </c>
      <c r="AL894" s="20"/>
      <c r="AM894" s="20"/>
      <c r="AN894" s="20" t="s">
        <v>64</v>
      </c>
      <c r="AO894" s="20"/>
      <c r="AP894" s="20"/>
      <c r="AQ894" s="20"/>
      <c r="AR894" s="20"/>
      <c r="AS894" s="20"/>
      <c r="AT894" s="20"/>
      <c r="AU894" s="20"/>
      <c r="AV894" s="20"/>
      <c r="AW894" s="20"/>
      <c r="AX894" s="20"/>
      <c r="AY894" s="20"/>
      <c r="AZ894" s="20"/>
      <c r="BA894" s="20" t="s">
        <v>3258</v>
      </c>
      <c r="BB894" s="20" t="s">
        <v>3729</v>
      </c>
      <c r="BC894" s="20" t="s">
        <v>6080</v>
      </c>
      <c r="BD894" s="20"/>
      <c r="BE894" s="20" t="s">
        <v>69</v>
      </c>
      <c r="BF894" s="20"/>
      <c r="BG894" s="20"/>
      <c r="BH894" s="20" t="s">
        <v>6081</v>
      </c>
      <c r="BI894" s="20"/>
    </row>
    <row r="895" spans="1:61" x14ac:dyDescent="0.2">
      <c r="A895" t="s">
        <v>7938</v>
      </c>
      <c r="B895" t="str">
        <f>VLOOKUP(Table1[[#This Row],[Full Name]],payroll_active[],1,0)</f>
        <v>Michael W Broderick</v>
      </c>
      <c r="C895" t="str">
        <f>VLOOKUP(Table1[[#This Row],[Full Name]],Table36[],1,0)</f>
        <v>Michael W Broderick</v>
      </c>
      <c r="D895" s="1">
        <v>42618.939074074071</v>
      </c>
      <c r="E895" t="s">
        <v>1195</v>
      </c>
      <c r="F895" t="s">
        <v>7937</v>
      </c>
      <c r="O895" t="s">
        <v>7924</v>
      </c>
      <c r="AJ895" t="s">
        <v>62</v>
      </c>
      <c r="AK895" t="s">
        <v>63</v>
      </c>
      <c r="AN895" t="s">
        <v>64</v>
      </c>
      <c r="BA895" t="s">
        <v>1716</v>
      </c>
      <c r="BB895" t="s">
        <v>7939</v>
      </c>
      <c r="BC895" t="s">
        <v>2685</v>
      </c>
      <c r="BE895" t="s">
        <v>69</v>
      </c>
      <c r="BH895" t="s">
        <v>7940</v>
      </c>
    </row>
    <row r="896" spans="1:61" x14ac:dyDescent="0.2">
      <c r="A896" t="s">
        <v>1936</v>
      </c>
      <c r="B896" t="str">
        <f>VLOOKUP(Table1[[#This Row],[Full Name]],payroll_active[],1,0)</f>
        <v>Michelle B Taylor</v>
      </c>
      <c r="C896" t="str">
        <f>VLOOKUP(Table1[[#This Row],[Full Name]],Table36[],1,0)</f>
        <v>Michelle B Taylor</v>
      </c>
      <c r="D896" s="1">
        <v>43119.618252314824</v>
      </c>
      <c r="E896" t="s">
        <v>59</v>
      </c>
      <c r="F896" t="s">
        <v>1935</v>
      </c>
      <c r="N896" t="s">
        <v>1368</v>
      </c>
      <c r="O896" t="s">
        <v>1369</v>
      </c>
      <c r="P896" t="s">
        <v>526</v>
      </c>
      <c r="AJ896" t="s">
        <v>62</v>
      </c>
      <c r="AK896" t="s">
        <v>63</v>
      </c>
      <c r="AN896" t="s">
        <v>408</v>
      </c>
      <c r="AO896" t="s">
        <v>526</v>
      </c>
      <c r="BA896" t="s">
        <v>1937</v>
      </c>
      <c r="BB896" t="s">
        <v>1938</v>
      </c>
      <c r="BC896" t="s">
        <v>1939</v>
      </c>
      <c r="BE896" t="s">
        <v>69</v>
      </c>
      <c r="BH896" t="s">
        <v>1940</v>
      </c>
    </row>
    <row r="897" spans="1:61" x14ac:dyDescent="0.2">
      <c r="A897" t="s">
        <v>4218</v>
      </c>
      <c r="B897" t="str">
        <f>VLOOKUP(Table1[[#This Row],[Full Name]],payroll_active[],1,0)</f>
        <v>Michelle E Cameron</v>
      </c>
      <c r="C897" t="str">
        <f>VLOOKUP(Table1[[#This Row],[Full Name]],Table36[],1,0)</f>
        <v>Michelle E Cameron</v>
      </c>
      <c r="D897" s="1">
        <v>42618.942974537043</v>
      </c>
      <c r="E897" t="s">
        <v>1195</v>
      </c>
      <c r="F897" t="s">
        <v>4217</v>
      </c>
      <c r="O897" t="s">
        <v>1401</v>
      </c>
      <c r="P897" t="s">
        <v>407</v>
      </c>
      <c r="AJ897" t="s">
        <v>62</v>
      </c>
      <c r="AK897" t="s">
        <v>63</v>
      </c>
      <c r="AN897" t="s">
        <v>64</v>
      </c>
      <c r="BA897" t="s">
        <v>4219</v>
      </c>
      <c r="BB897" t="s">
        <v>4220</v>
      </c>
      <c r="BC897" t="s">
        <v>4221</v>
      </c>
      <c r="BE897" t="s">
        <v>69</v>
      </c>
      <c r="BH897" t="s">
        <v>4222</v>
      </c>
    </row>
    <row r="898" spans="1:61" x14ac:dyDescent="0.2">
      <c r="A898" t="s">
        <v>5694</v>
      </c>
      <c r="B898" t="str">
        <f>VLOOKUP(Table1[[#This Row],[Full Name]],payroll_active[],1,0)</f>
        <v>Michelle L Daly</v>
      </c>
      <c r="C898" t="str">
        <f>VLOOKUP(Table1[[#This Row],[Full Name]],Table36[],1,0)</f>
        <v>Michelle L Daly</v>
      </c>
      <c r="D898" s="1">
        <v>42618.941354166673</v>
      </c>
      <c r="E898" t="s">
        <v>1195</v>
      </c>
      <c r="F898" t="s">
        <v>5693</v>
      </c>
      <c r="O898" t="s">
        <v>1444</v>
      </c>
      <c r="AJ898" t="s">
        <v>62</v>
      </c>
      <c r="AK898" t="s">
        <v>63</v>
      </c>
      <c r="AN898" t="s">
        <v>64</v>
      </c>
      <c r="BA898" t="s">
        <v>5695</v>
      </c>
      <c r="BB898" t="s">
        <v>1776</v>
      </c>
      <c r="BC898" t="s">
        <v>2471</v>
      </c>
      <c r="BE898" t="s">
        <v>69</v>
      </c>
      <c r="BH898" t="s">
        <v>5696</v>
      </c>
    </row>
    <row r="899" spans="1:61" x14ac:dyDescent="0.2">
      <c r="A899" t="s">
        <v>6447</v>
      </c>
      <c r="B899" t="str">
        <f>VLOOKUP(Table1[[#This Row],[Full Name]],payroll_active[],1,0)</f>
        <v>Michelle M Jensen</v>
      </c>
      <c r="C899" t="str">
        <f>VLOOKUP(Table1[[#This Row],[Full Name]],Table36[],1,0)</f>
        <v>Michelle M Jensen</v>
      </c>
      <c r="D899" s="1">
        <v>42618.94059027778</v>
      </c>
      <c r="E899" t="s">
        <v>1195</v>
      </c>
      <c r="F899" t="s">
        <v>6446</v>
      </c>
      <c r="N899" t="s">
        <v>945</v>
      </c>
      <c r="O899" t="s">
        <v>946</v>
      </c>
      <c r="P899" t="s">
        <v>407</v>
      </c>
      <c r="AJ899" t="s">
        <v>62</v>
      </c>
      <c r="AK899" t="s">
        <v>63</v>
      </c>
      <c r="AN899" t="s">
        <v>408</v>
      </c>
      <c r="AO899" t="s">
        <v>407</v>
      </c>
      <c r="BA899" t="s">
        <v>6448</v>
      </c>
      <c r="BB899" t="s">
        <v>4238</v>
      </c>
      <c r="BC899" t="s">
        <v>350</v>
      </c>
      <c r="BE899" t="s">
        <v>69</v>
      </c>
      <c r="BH899" t="s">
        <v>6449</v>
      </c>
    </row>
    <row r="900" spans="1:61" x14ac:dyDescent="0.2">
      <c r="A900" t="s">
        <v>3359</v>
      </c>
      <c r="B900" t="str">
        <f>VLOOKUP(Table1[[#This Row],[Full Name]],payroll_active[],1,0)</f>
        <v>Michelle R Edwin</v>
      </c>
      <c r="C900" t="str">
        <f>VLOOKUP(Table1[[#This Row],[Full Name]],Table36[],1,0)</f>
        <v>Michelle R Edwin</v>
      </c>
      <c r="D900" s="1">
        <v>42789.531631944446</v>
      </c>
      <c r="E900" t="s">
        <v>59</v>
      </c>
      <c r="F900" t="s">
        <v>3358</v>
      </c>
      <c r="N900" t="s">
        <v>572</v>
      </c>
      <c r="O900" t="s">
        <v>573</v>
      </c>
      <c r="P900" t="s">
        <v>407</v>
      </c>
      <c r="AJ900" t="s">
        <v>62</v>
      </c>
      <c r="AK900" t="s">
        <v>63</v>
      </c>
      <c r="AN900" t="s">
        <v>408</v>
      </c>
      <c r="AO900" t="s">
        <v>407</v>
      </c>
      <c r="BA900" t="s">
        <v>3360</v>
      </c>
      <c r="BB900" t="s">
        <v>3361</v>
      </c>
      <c r="BC900" t="s">
        <v>2404</v>
      </c>
      <c r="BE900" t="s">
        <v>69</v>
      </c>
      <c r="BH900" t="s">
        <v>3362</v>
      </c>
    </row>
    <row r="901" spans="1:61" x14ac:dyDescent="0.2">
      <c r="A901" t="s">
        <v>4723</v>
      </c>
      <c r="B901" t="str">
        <f>VLOOKUP(Table1[[#This Row],[Full Name]],payroll_active[],1,0)</f>
        <v>Miguel A Rondon-almonte</v>
      </c>
      <c r="C901" t="str">
        <f>VLOOKUP(Table1[[#This Row],[Full Name]],Table36[],1,0)</f>
        <v>Miguel A Rondon-almonte</v>
      </c>
      <c r="D901" s="1">
        <v>42618.942372685182</v>
      </c>
      <c r="E901" t="s">
        <v>1195</v>
      </c>
      <c r="F901" t="s">
        <v>4722</v>
      </c>
      <c r="N901" t="s">
        <v>771</v>
      </c>
      <c r="O901" t="s">
        <v>772</v>
      </c>
      <c r="P901" t="s">
        <v>526</v>
      </c>
      <c r="AJ901" t="s">
        <v>62</v>
      </c>
      <c r="AK901" t="s">
        <v>63</v>
      </c>
      <c r="AN901" t="s">
        <v>408</v>
      </c>
      <c r="AO901" t="s">
        <v>526</v>
      </c>
      <c r="BA901" t="s">
        <v>4724</v>
      </c>
      <c r="BB901" t="s">
        <v>4725</v>
      </c>
      <c r="BC901" t="s">
        <v>1051</v>
      </c>
      <c r="BE901" t="s">
        <v>69</v>
      </c>
      <c r="BH901" t="s">
        <v>4726</v>
      </c>
    </row>
    <row r="902" spans="1:61" x14ac:dyDescent="0.2">
      <c r="A902" t="s">
        <v>8107</v>
      </c>
      <c r="B902" t="str">
        <f>VLOOKUP(Table1[[#This Row],[Full Name]],payroll_active[],1,0)</f>
        <v>Miguel A Suarez</v>
      </c>
      <c r="C902" t="str">
        <f>VLOOKUP(Table1[[#This Row],[Full Name]],Table36[],1,0)</f>
        <v>Miguel A Suarez</v>
      </c>
      <c r="D902" s="1">
        <v>42618.939004629632</v>
      </c>
      <c r="E902" t="s">
        <v>1195</v>
      </c>
      <c r="F902" t="s">
        <v>8106</v>
      </c>
      <c r="N902" t="s">
        <v>1987</v>
      </c>
      <c r="O902" t="s">
        <v>1988</v>
      </c>
      <c r="P902" t="s">
        <v>526</v>
      </c>
      <c r="AJ902" t="s">
        <v>62</v>
      </c>
      <c r="AK902" t="s">
        <v>63</v>
      </c>
      <c r="AN902" t="s">
        <v>408</v>
      </c>
      <c r="AO902" t="s">
        <v>526</v>
      </c>
      <c r="BA902" t="s">
        <v>4724</v>
      </c>
      <c r="BB902" t="s">
        <v>8108</v>
      </c>
      <c r="BC902" t="s">
        <v>787</v>
      </c>
      <c r="BE902" t="s">
        <v>69</v>
      </c>
      <c r="BH902" t="s">
        <v>8109</v>
      </c>
    </row>
    <row r="903" spans="1:61" x14ac:dyDescent="0.2">
      <c r="A903" t="s">
        <v>1232</v>
      </c>
      <c r="B903" t="str">
        <f>VLOOKUP(Table1[[#This Row],[Full Name]],payroll_active[],1,0)</f>
        <v>Mike Anagnostakis</v>
      </c>
      <c r="C903" t="str">
        <f>VLOOKUP(Table1[[#This Row],[Full Name]],Table36[],1,0)</f>
        <v>Mike Anagnostakis</v>
      </c>
      <c r="D903" s="1">
        <v>43210.694467592592</v>
      </c>
      <c r="E903" t="s">
        <v>59</v>
      </c>
      <c r="F903" t="s">
        <v>1221</v>
      </c>
      <c r="G903" t="s">
        <v>1222</v>
      </c>
      <c r="H903" t="s">
        <v>1223</v>
      </c>
      <c r="I903" t="s">
        <v>1224</v>
      </c>
      <c r="N903" t="s">
        <v>487</v>
      </c>
      <c r="O903" t="s">
        <v>488</v>
      </c>
      <c r="P903" t="s">
        <v>526</v>
      </c>
      <c r="V903" t="s">
        <v>1225</v>
      </c>
      <c r="X903" t="s">
        <v>1226</v>
      </c>
      <c r="AC903" t="s">
        <v>1227</v>
      </c>
      <c r="AF903" t="s">
        <v>1228</v>
      </c>
      <c r="AG903" t="s">
        <v>993</v>
      </c>
      <c r="AJ903" t="s">
        <v>62</v>
      </c>
      <c r="AK903" t="s">
        <v>63</v>
      </c>
      <c r="AL903" t="s">
        <v>1229</v>
      </c>
      <c r="AN903" t="s">
        <v>408</v>
      </c>
      <c r="AP903" t="s">
        <v>1230</v>
      </c>
      <c r="AR903" t="s">
        <v>1231</v>
      </c>
      <c r="BA903" t="s">
        <v>1233</v>
      </c>
      <c r="BB903" t="s">
        <v>1234</v>
      </c>
      <c r="BC903" t="s">
        <v>1235</v>
      </c>
      <c r="BE903" t="s">
        <v>69</v>
      </c>
      <c r="BF903">
        <v>17</v>
      </c>
      <c r="BH903" t="s">
        <v>1236</v>
      </c>
    </row>
    <row r="904" spans="1:61" x14ac:dyDescent="0.2">
      <c r="A904" t="s">
        <v>6866</v>
      </c>
      <c r="B904" t="str">
        <f>VLOOKUP(Table1[[#This Row],[Full Name]],payroll_active[],1,0)</f>
        <v>Minwen Yang</v>
      </c>
      <c r="C904" t="str">
        <f>VLOOKUP(Table1[[#This Row],[Full Name]],Table36[],1,0)</f>
        <v>Minwen Yang</v>
      </c>
      <c r="D904" s="1">
        <v>42618.940185185187</v>
      </c>
      <c r="E904" t="s">
        <v>1195</v>
      </c>
      <c r="F904" t="s">
        <v>6865</v>
      </c>
      <c r="N904" t="s">
        <v>539</v>
      </c>
      <c r="O904" t="s">
        <v>540</v>
      </c>
      <c r="P904" t="s">
        <v>526</v>
      </c>
      <c r="AJ904" t="s">
        <v>62</v>
      </c>
      <c r="AK904" t="s">
        <v>63</v>
      </c>
      <c r="AN904" t="s">
        <v>408</v>
      </c>
      <c r="AO904" t="s">
        <v>526</v>
      </c>
      <c r="BA904" t="s">
        <v>6867</v>
      </c>
      <c r="BB904" t="s">
        <v>6868</v>
      </c>
      <c r="BC904" t="s">
        <v>723</v>
      </c>
      <c r="BE904" t="s">
        <v>69</v>
      </c>
      <c r="BH904" t="s">
        <v>6869</v>
      </c>
    </row>
    <row r="905" spans="1:61" x14ac:dyDescent="0.2">
      <c r="A905" s="20" t="s">
        <v>5980</v>
      </c>
      <c r="B905" s="20" t="e">
        <f>VLOOKUP(Table1[[#This Row],[Full Name]],payroll_active[],1,0)</f>
        <v>#N/A</v>
      </c>
      <c r="C905" s="20" t="str">
        <f>VLOOKUP(Table1[[#This Row],[Full Name]],Table36[],1,0)</f>
        <v>Miriam O Aldana</v>
      </c>
      <c r="D905" s="21">
        <v>42618.941134259258</v>
      </c>
      <c r="E905" s="20" t="s">
        <v>1195</v>
      </c>
      <c r="F905" s="20" t="s">
        <v>5979</v>
      </c>
      <c r="G905" s="20"/>
      <c r="H905" s="20"/>
      <c r="I905" s="20"/>
      <c r="J905" s="20"/>
      <c r="K905" s="20"/>
      <c r="L905" s="20"/>
      <c r="M905" s="20"/>
      <c r="N905" s="20" t="s">
        <v>1848</v>
      </c>
      <c r="O905" s="20" t="s">
        <v>1043</v>
      </c>
      <c r="P905" s="20" t="s">
        <v>526</v>
      </c>
      <c r="Q905" s="20"/>
      <c r="R905" s="20"/>
      <c r="S905" s="20"/>
      <c r="T905" s="20"/>
      <c r="U905" s="20"/>
      <c r="V905" s="20"/>
      <c r="W905" s="20"/>
      <c r="X905" s="20"/>
      <c r="Y905" s="20"/>
      <c r="Z905" s="20"/>
      <c r="AA905" s="20"/>
      <c r="AB905" s="20"/>
      <c r="AC905" s="20"/>
      <c r="AD905" s="20"/>
      <c r="AE905" s="20"/>
      <c r="AF905" s="20"/>
      <c r="AG905" s="20"/>
      <c r="AH905" s="20"/>
      <c r="AI905" s="20"/>
      <c r="AJ905" s="20" t="s">
        <v>62</v>
      </c>
      <c r="AK905" s="20" t="s">
        <v>63</v>
      </c>
      <c r="AL905" s="20"/>
      <c r="AM905" s="20"/>
      <c r="AN905" s="20" t="s">
        <v>64</v>
      </c>
      <c r="AO905" s="20" t="s">
        <v>526</v>
      </c>
      <c r="AP905" s="20"/>
      <c r="AQ905" s="20"/>
      <c r="AR905" s="20"/>
      <c r="AS905" s="20"/>
      <c r="AT905" s="20"/>
      <c r="AU905" s="20"/>
      <c r="AV905" s="20"/>
      <c r="AW905" s="20"/>
      <c r="AX905" s="20"/>
      <c r="AY905" s="20"/>
      <c r="AZ905" s="20"/>
      <c r="BA905" s="20" t="s">
        <v>5981</v>
      </c>
      <c r="BB905" s="20" t="s">
        <v>5982</v>
      </c>
      <c r="BC905" s="20" t="s">
        <v>3332</v>
      </c>
      <c r="BD905" s="20"/>
      <c r="BE905" s="20" t="s">
        <v>69</v>
      </c>
      <c r="BF905" s="20"/>
      <c r="BG905" s="20"/>
      <c r="BH905" s="20" t="s">
        <v>5983</v>
      </c>
      <c r="BI905" s="20"/>
    </row>
    <row r="906" spans="1:61" x14ac:dyDescent="0.2">
      <c r="A906" t="s">
        <v>673</v>
      </c>
      <c r="B906" t="str">
        <f>VLOOKUP(Table1[[#This Row],[Full Name]],payroll_active[],1,0)</f>
        <v>Mirian M Torrado</v>
      </c>
      <c r="C906" t="str">
        <f>VLOOKUP(Table1[[#This Row],[Full Name]],Table36[],1,0)</f>
        <v>Mirian M Torrado</v>
      </c>
      <c r="D906" s="1">
        <v>43495.488437499997</v>
      </c>
      <c r="E906" t="s">
        <v>59</v>
      </c>
      <c r="F906" t="s">
        <v>670</v>
      </c>
      <c r="N906" t="s">
        <v>671</v>
      </c>
      <c r="O906" t="s">
        <v>672</v>
      </c>
      <c r="P906" t="s">
        <v>526</v>
      </c>
      <c r="AJ906" t="s">
        <v>62</v>
      </c>
      <c r="AK906" t="s">
        <v>63</v>
      </c>
      <c r="AN906" t="s">
        <v>408</v>
      </c>
      <c r="BA906" t="s">
        <v>674</v>
      </c>
      <c r="BB906" t="s">
        <v>675</v>
      </c>
      <c r="BC906" t="s">
        <v>676</v>
      </c>
      <c r="BE906" t="s">
        <v>69</v>
      </c>
      <c r="BH906" t="s">
        <v>677</v>
      </c>
    </row>
    <row r="907" spans="1:61" x14ac:dyDescent="0.2">
      <c r="A907" t="s">
        <v>8040</v>
      </c>
      <c r="B907" t="str">
        <f>VLOOKUP(Table1[[#This Row],[Full Name]],payroll_active[],1,0)</f>
        <v>Mitchell A Martin</v>
      </c>
      <c r="C907" t="str">
        <f>VLOOKUP(Table1[[#This Row],[Full Name]],Table36[],1,0)</f>
        <v>Mitchell A Martin</v>
      </c>
      <c r="D907" s="1">
        <v>42618.939027777778</v>
      </c>
      <c r="E907" t="s">
        <v>1195</v>
      </c>
      <c r="F907" t="s">
        <v>8039</v>
      </c>
      <c r="N907" t="s">
        <v>1328</v>
      </c>
      <c r="O907" t="s">
        <v>1329</v>
      </c>
      <c r="P907" t="s">
        <v>526</v>
      </c>
      <c r="AJ907" t="s">
        <v>62</v>
      </c>
      <c r="AK907" t="s">
        <v>63</v>
      </c>
      <c r="AN907" t="s">
        <v>408</v>
      </c>
      <c r="AO907" t="s">
        <v>526</v>
      </c>
      <c r="BA907" t="s">
        <v>1597</v>
      </c>
      <c r="BB907" t="s">
        <v>3985</v>
      </c>
      <c r="BC907" t="s">
        <v>7394</v>
      </c>
      <c r="BE907" t="s">
        <v>69</v>
      </c>
      <c r="BH907" t="s">
        <v>8041</v>
      </c>
    </row>
    <row r="908" spans="1:61" x14ac:dyDescent="0.2">
      <c r="A908" t="s">
        <v>4846</v>
      </c>
      <c r="B908" t="str">
        <f>VLOOKUP(Table1[[#This Row],[Full Name]],payroll_active[],1,0)</f>
        <v>Mitchell W Lucas</v>
      </c>
      <c r="C908" t="str">
        <f>VLOOKUP(Table1[[#This Row],[Full Name]],Table36[],1,0)</f>
        <v>Mitchell W Lucas</v>
      </c>
      <c r="D908" s="1">
        <v>42618.942256944443</v>
      </c>
      <c r="E908" t="s">
        <v>1195</v>
      </c>
      <c r="F908" t="s">
        <v>4843</v>
      </c>
      <c r="M908" t="s">
        <v>4844</v>
      </c>
      <c r="O908" t="s">
        <v>4845</v>
      </c>
      <c r="P908" t="s">
        <v>407</v>
      </c>
      <c r="AJ908" t="s">
        <v>62</v>
      </c>
      <c r="AK908" t="s">
        <v>63</v>
      </c>
      <c r="AN908" t="s">
        <v>64</v>
      </c>
      <c r="BA908" t="s">
        <v>4847</v>
      </c>
      <c r="BB908" t="s">
        <v>4848</v>
      </c>
      <c r="BC908" t="s">
        <v>350</v>
      </c>
      <c r="BE908" t="s">
        <v>69</v>
      </c>
      <c r="BH908" t="s">
        <v>4849</v>
      </c>
    </row>
    <row r="909" spans="1:61" x14ac:dyDescent="0.2">
      <c r="A909" t="s">
        <v>6645</v>
      </c>
      <c r="B909" t="str">
        <f>VLOOKUP(Table1[[#This Row],[Full Name]],payroll_active[],1,0)</f>
        <v>Mitzi K Hart</v>
      </c>
      <c r="C909" t="str">
        <f>VLOOKUP(Table1[[#This Row],[Full Name]],Table36[],1,0)</f>
        <v>Mitzi K Hart</v>
      </c>
      <c r="D909" s="1">
        <v>42618.940393518518</v>
      </c>
      <c r="E909" t="s">
        <v>1195</v>
      </c>
      <c r="F909" t="s">
        <v>6644</v>
      </c>
      <c r="N909" t="s">
        <v>2550</v>
      </c>
      <c r="O909" t="s">
        <v>2551</v>
      </c>
      <c r="P909" t="s">
        <v>407</v>
      </c>
      <c r="AJ909" t="s">
        <v>62</v>
      </c>
      <c r="AK909" t="s">
        <v>63</v>
      </c>
      <c r="AN909" t="s">
        <v>408</v>
      </c>
      <c r="AO909" t="s">
        <v>407</v>
      </c>
      <c r="BA909" t="s">
        <v>6646</v>
      </c>
      <c r="BB909" t="s">
        <v>6647</v>
      </c>
      <c r="BC909" t="s">
        <v>827</v>
      </c>
      <c r="BE909" t="s">
        <v>69</v>
      </c>
      <c r="BH909" t="s">
        <v>6648</v>
      </c>
    </row>
    <row r="910" spans="1:61" x14ac:dyDescent="0.2">
      <c r="A910" t="s">
        <v>2474</v>
      </c>
      <c r="B910" t="str">
        <f>VLOOKUP(Table1[[#This Row],[Full Name]],payroll_active[],1,0)</f>
        <v>Mollie A Shook</v>
      </c>
      <c r="C910" t="str">
        <f>VLOOKUP(Table1[[#This Row],[Full Name]],Table36[],1,0)</f>
        <v>Mollie A Shook</v>
      </c>
      <c r="D910" s="1">
        <v>42895.599444444437</v>
      </c>
      <c r="E910" t="s">
        <v>59</v>
      </c>
      <c r="F910" t="s">
        <v>2473</v>
      </c>
      <c r="O910" t="s">
        <v>1444</v>
      </c>
      <c r="AJ910" t="s">
        <v>62</v>
      </c>
      <c r="AK910" t="s">
        <v>63</v>
      </c>
      <c r="AN910" t="s">
        <v>64</v>
      </c>
      <c r="BA910" t="s">
        <v>2475</v>
      </c>
      <c r="BB910" t="s">
        <v>2476</v>
      </c>
      <c r="BC910" t="s">
        <v>2471</v>
      </c>
      <c r="BE910" t="s">
        <v>69</v>
      </c>
      <c r="BH910" t="s">
        <v>2477</v>
      </c>
    </row>
    <row r="911" spans="1:61" x14ac:dyDescent="0.2">
      <c r="A911" s="20" t="s">
        <v>6622</v>
      </c>
      <c r="B911" s="20" t="e">
        <f>VLOOKUP(Table1[[#This Row],[Full Name]],payroll_active[],1,0)</f>
        <v>#N/A</v>
      </c>
      <c r="C911" s="20" t="str">
        <f>VLOOKUP(Table1[[#This Row],[Full Name]],Table36[],1,0)</f>
        <v>Molly M Marcy</v>
      </c>
      <c r="D911" s="21">
        <v>42618.940405092602</v>
      </c>
      <c r="E911" s="20" t="s">
        <v>1195</v>
      </c>
      <c r="F911" s="20" t="s">
        <v>6620</v>
      </c>
      <c r="G911" s="20"/>
      <c r="H911" s="20"/>
      <c r="I911" s="20"/>
      <c r="J911" s="20"/>
      <c r="K911" s="20"/>
      <c r="L911" s="20"/>
      <c r="M911" s="20" t="s">
        <v>6621</v>
      </c>
      <c r="N911" s="20"/>
      <c r="O911" s="20" t="s">
        <v>1043</v>
      </c>
      <c r="P911" s="20"/>
      <c r="Q911" s="20"/>
      <c r="R911" s="20"/>
      <c r="S911" s="20"/>
      <c r="T911" s="20"/>
      <c r="U911" s="20"/>
      <c r="V911" s="20"/>
      <c r="W911" s="20"/>
      <c r="X911" s="20"/>
      <c r="Y911" s="20"/>
      <c r="Z911" s="20"/>
      <c r="AA911" s="20"/>
      <c r="AB911" s="20"/>
      <c r="AC911" s="20"/>
      <c r="AD911" s="20"/>
      <c r="AE911" s="20"/>
      <c r="AF911" s="20" t="s">
        <v>5124</v>
      </c>
      <c r="AG911" s="20" t="s">
        <v>993</v>
      </c>
      <c r="AH911" s="20" t="s">
        <v>5125</v>
      </c>
      <c r="AI911" s="20"/>
      <c r="AJ911" s="20" t="s">
        <v>62</v>
      </c>
      <c r="AK911" s="20" t="s">
        <v>63</v>
      </c>
      <c r="AL911" s="20"/>
      <c r="AM911" s="20"/>
      <c r="AN911" s="20" t="s">
        <v>64</v>
      </c>
      <c r="AO911" s="20"/>
      <c r="AP911" s="20"/>
      <c r="AQ911" s="20"/>
      <c r="AR911" s="20"/>
      <c r="AS911" s="20"/>
      <c r="AT911" s="20"/>
      <c r="AU911" s="20"/>
      <c r="AV911" s="20"/>
      <c r="AW911" s="20"/>
      <c r="AX911" s="20"/>
      <c r="AY911" s="20"/>
      <c r="AZ911" s="20"/>
      <c r="BA911" s="20" t="s">
        <v>6623</v>
      </c>
      <c r="BB911" s="20" t="s">
        <v>6624</v>
      </c>
      <c r="BC911" s="20" t="s">
        <v>1235</v>
      </c>
      <c r="BD911" s="20"/>
      <c r="BE911" s="20" t="s">
        <v>69</v>
      </c>
      <c r="BF911" s="20"/>
      <c r="BG911" s="20"/>
      <c r="BH911" s="20" t="s">
        <v>6625</v>
      </c>
      <c r="BI911" s="20"/>
    </row>
    <row r="912" spans="1:61" x14ac:dyDescent="0.2">
      <c r="A912" t="s">
        <v>6892</v>
      </c>
      <c r="B912" t="str">
        <f>VLOOKUP(Table1[[#This Row],[Full Name]],payroll_active[],1,0)</f>
        <v>Molly P Hirschbeck</v>
      </c>
      <c r="C912" t="str">
        <f>VLOOKUP(Table1[[#This Row],[Full Name]],Table36[],1,0)</f>
        <v>Molly P Hirschbeck</v>
      </c>
      <c r="D912" s="1">
        <v>42618.940150462957</v>
      </c>
      <c r="E912" t="s">
        <v>1195</v>
      </c>
      <c r="F912" t="s">
        <v>6891</v>
      </c>
      <c r="N912" t="s">
        <v>1923</v>
      </c>
      <c r="O912" t="s">
        <v>1924</v>
      </c>
      <c r="P912" t="s">
        <v>526</v>
      </c>
      <c r="AJ912" t="s">
        <v>62</v>
      </c>
      <c r="AK912" t="s">
        <v>63</v>
      </c>
      <c r="AN912" t="s">
        <v>408</v>
      </c>
      <c r="AO912" t="s">
        <v>526</v>
      </c>
      <c r="BA912" t="s">
        <v>6893</v>
      </c>
      <c r="BB912" t="s">
        <v>6894</v>
      </c>
      <c r="BC912" t="s">
        <v>624</v>
      </c>
      <c r="BE912" t="s">
        <v>69</v>
      </c>
      <c r="BH912" t="s">
        <v>6895</v>
      </c>
    </row>
    <row r="913" spans="1:61" x14ac:dyDescent="0.2">
      <c r="A913" t="s">
        <v>150</v>
      </c>
      <c r="B913" t="str">
        <f>VLOOKUP(Table1[[#This Row],[Full Name]],payroll_active[],1,0)</f>
        <v>Molly T Strauss</v>
      </c>
      <c r="C913" t="str">
        <f>VLOOKUP(Table1[[#This Row],[Full Name]],Table36[],1,0)</f>
        <v>Molly T Strauss</v>
      </c>
      <c r="D913" s="1">
        <v>43495.488506944443</v>
      </c>
      <c r="E913" t="s">
        <v>59</v>
      </c>
      <c r="F913" t="s">
        <v>149</v>
      </c>
      <c r="O913" t="s">
        <v>138</v>
      </c>
      <c r="AJ913" t="s">
        <v>62</v>
      </c>
      <c r="AK913" t="s">
        <v>63</v>
      </c>
      <c r="AN913" t="s">
        <v>64</v>
      </c>
      <c r="BA913" t="s">
        <v>151</v>
      </c>
      <c r="BB913" t="s">
        <v>152</v>
      </c>
      <c r="BC913" t="s">
        <v>142</v>
      </c>
      <c r="BE913" t="s">
        <v>69</v>
      </c>
      <c r="BH913" t="s">
        <v>153</v>
      </c>
    </row>
    <row r="914" spans="1:61" x14ac:dyDescent="0.2">
      <c r="A914" t="s">
        <v>8247</v>
      </c>
      <c r="B914" t="str">
        <f>VLOOKUP(Table1[[#This Row],[Full Name]],payroll_active[],1,0)</f>
        <v>Monica H Wirth</v>
      </c>
      <c r="C914" t="str">
        <f>VLOOKUP(Table1[[#This Row],[Full Name]],Table36[],1,0)</f>
        <v>Monica H Wirth</v>
      </c>
      <c r="D914" s="1">
        <v>42618.938946759263</v>
      </c>
      <c r="E914" t="s">
        <v>1195</v>
      </c>
      <c r="F914" t="s">
        <v>8246</v>
      </c>
      <c r="N914" t="s">
        <v>4052</v>
      </c>
      <c r="O914" t="s">
        <v>4053</v>
      </c>
      <c r="P914" t="s">
        <v>526</v>
      </c>
      <c r="AJ914" t="s">
        <v>62</v>
      </c>
      <c r="AK914" t="s">
        <v>63</v>
      </c>
      <c r="AN914" t="s">
        <v>408</v>
      </c>
      <c r="AO914" t="s">
        <v>526</v>
      </c>
      <c r="BA914" t="s">
        <v>8248</v>
      </c>
      <c r="BB914" t="s">
        <v>8249</v>
      </c>
      <c r="BC914" t="s">
        <v>135</v>
      </c>
      <c r="BE914" t="s">
        <v>69</v>
      </c>
      <c r="BH914" t="s">
        <v>8250</v>
      </c>
    </row>
    <row r="915" spans="1:61" x14ac:dyDescent="0.2">
      <c r="A915" t="s">
        <v>906</v>
      </c>
      <c r="B915" t="str">
        <f>VLOOKUP(Table1[[#This Row],[Full Name]],payroll_active[],1,0)</f>
        <v>Montynal B Collings</v>
      </c>
      <c r="C915" t="str">
        <f>VLOOKUP(Table1[[#This Row],[Full Name]],Table36[],1,0)</f>
        <v>Montynal B Collings</v>
      </c>
      <c r="D915" s="1">
        <v>43495.488402777781</v>
      </c>
      <c r="E915" t="s">
        <v>59</v>
      </c>
      <c r="F915" t="s">
        <v>905</v>
      </c>
      <c r="N915" t="s">
        <v>894</v>
      </c>
      <c r="O915" t="s">
        <v>895</v>
      </c>
      <c r="P915" t="s">
        <v>526</v>
      </c>
      <c r="AJ915" t="s">
        <v>62</v>
      </c>
      <c r="AK915" t="s">
        <v>63</v>
      </c>
      <c r="AN915" t="s">
        <v>408</v>
      </c>
      <c r="BA915" t="s">
        <v>907</v>
      </c>
      <c r="BB915" t="s">
        <v>908</v>
      </c>
      <c r="BC915" t="s">
        <v>434</v>
      </c>
      <c r="BE915" t="s">
        <v>69</v>
      </c>
      <c r="BH915" t="s">
        <v>909</v>
      </c>
    </row>
    <row r="916" spans="1:61" x14ac:dyDescent="0.2">
      <c r="A916" t="s">
        <v>185</v>
      </c>
      <c r="B916" t="str">
        <f>VLOOKUP(Table1[[#This Row],[Full Name]],payroll_active[],1,0)</f>
        <v>Moriah E Pickard</v>
      </c>
      <c r="C916" t="str">
        <f>VLOOKUP(Table1[[#This Row],[Full Name]],Table36[],1,0)</f>
        <v>Moriah E Pickard</v>
      </c>
      <c r="D916" s="1">
        <v>43495.488506944443</v>
      </c>
      <c r="E916" t="s">
        <v>59</v>
      </c>
      <c r="F916" t="s">
        <v>184</v>
      </c>
      <c r="O916" t="s">
        <v>138</v>
      </c>
      <c r="AJ916" t="s">
        <v>62</v>
      </c>
      <c r="AK916" t="s">
        <v>63</v>
      </c>
      <c r="AN916" t="s">
        <v>64</v>
      </c>
      <c r="BA916" t="s">
        <v>186</v>
      </c>
      <c r="BB916" t="s">
        <v>187</v>
      </c>
      <c r="BC916" t="s">
        <v>142</v>
      </c>
      <c r="BE916" t="s">
        <v>69</v>
      </c>
      <c r="BH916" t="s">
        <v>188</v>
      </c>
    </row>
    <row r="917" spans="1:61" x14ac:dyDescent="0.2">
      <c r="A917" s="20" t="s">
        <v>4446</v>
      </c>
      <c r="B917" s="20" t="e">
        <f>VLOOKUP(Table1[[#This Row],[Full Name]],payroll_active[],1,0)</f>
        <v>#N/A</v>
      </c>
      <c r="C917" s="20" t="str">
        <f>VLOOKUP(Table1[[#This Row],[Full Name]],Table36[],1,0)</f>
        <v>Nadia K Gareeb</v>
      </c>
      <c r="D917" s="21">
        <v>42618.942673611113</v>
      </c>
      <c r="E917" s="20" t="s">
        <v>1195</v>
      </c>
      <c r="F917" s="20" t="s">
        <v>4442</v>
      </c>
      <c r="G917" s="20"/>
      <c r="H917" s="20"/>
      <c r="I917" s="20"/>
      <c r="J917" s="20"/>
      <c r="K917" s="20"/>
      <c r="L917" s="20"/>
      <c r="M917" s="20" t="s">
        <v>4443</v>
      </c>
      <c r="N917" s="20"/>
      <c r="O917" s="20" t="s">
        <v>1133</v>
      </c>
      <c r="P917" s="20"/>
      <c r="Q917" s="20"/>
      <c r="R917" s="20"/>
      <c r="S917" s="20"/>
      <c r="T917" s="20"/>
      <c r="U917" s="20"/>
      <c r="V917" s="20" t="s">
        <v>4444</v>
      </c>
      <c r="W917" s="20" t="s">
        <v>4445</v>
      </c>
      <c r="X917" s="20"/>
      <c r="Y917" s="20"/>
      <c r="Z917" s="20"/>
      <c r="AA917" s="20"/>
      <c r="AB917" s="20"/>
      <c r="AC917" s="20"/>
      <c r="AD917" s="20"/>
      <c r="AE917" s="20"/>
      <c r="AF917" s="20"/>
      <c r="AG917" s="20"/>
      <c r="AH917" s="20"/>
      <c r="AI917" s="20"/>
      <c r="AJ917" s="20" t="s">
        <v>62</v>
      </c>
      <c r="AK917" s="20" t="s">
        <v>63</v>
      </c>
      <c r="AL917" s="20"/>
      <c r="AM917" s="20"/>
      <c r="AN917" s="20" t="s">
        <v>64</v>
      </c>
      <c r="AO917" s="20"/>
      <c r="AP917" s="20"/>
      <c r="AQ917" s="20"/>
      <c r="AR917" s="20"/>
      <c r="AS917" s="20"/>
      <c r="AT917" s="20"/>
      <c r="AU917" s="20"/>
      <c r="AV917" s="20"/>
      <c r="AW917" s="20"/>
      <c r="AX917" s="20"/>
      <c r="AY917" s="20"/>
      <c r="AZ917" s="20"/>
      <c r="BA917" s="20" t="s">
        <v>4447</v>
      </c>
      <c r="BB917" s="20" t="s">
        <v>4448</v>
      </c>
      <c r="BC917" s="20" t="s">
        <v>4449</v>
      </c>
      <c r="BD917" s="20"/>
      <c r="BE917" s="20" t="s">
        <v>69</v>
      </c>
      <c r="BF917" s="20"/>
      <c r="BG917" s="20"/>
      <c r="BH917" s="20" t="s">
        <v>4450</v>
      </c>
      <c r="BI917" s="20"/>
    </row>
    <row r="918" spans="1:61" x14ac:dyDescent="0.2">
      <c r="A918" t="s">
        <v>6237</v>
      </c>
      <c r="B918" t="str">
        <f>VLOOKUP(Table1[[#This Row],[Full Name]],payroll_active[],1,0)</f>
        <v>Nancy A Schnell</v>
      </c>
      <c r="C918" t="str">
        <f>VLOOKUP(Table1[[#This Row],[Full Name]],Table36[],1,0)</f>
        <v>Nancy A Schnell</v>
      </c>
      <c r="D918" s="1">
        <v>42618.940868055557</v>
      </c>
      <c r="E918" t="s">
        <v>1195</v>
      </c>
      <c r="F918" t="s">
        <v>6236</v>
      </c>
      <c r="N918" t="s">
        <v>4052</v>
      </c>
      <c r="O918" t="s">
        <v>4053</v>
      </c>
      <c r="P918" t="s">
        <v>526</v>
      </c>
      <c r="AJ918" t="s">
        <v>62</v>
      </c>
      <c r="AK918" t="s">
        <v>63</v>
      </c>
      <c r="AN918" t="s">
        <v>408</v>
      </c>
      <c r="AO918" t="s">
        <v>526</v>
      </c>
      <c r="BA918" t="s">
        <v>6238</v>
      </c>
      <c r="BB918" t="s">
        <v>6239</v>
      </c>
      <c r="BC918" t="s">
        <v>6240</v>
      </c>
      <c r="BE918" t="s">
        <v>69</v>
      </c>
      <c r="BH918" t="s">
        <v>6241</v>
      </c>
    </row>
    <row r="919" spans="1:61" x14ac:dyDescent="0.2">
      <c r="A919" t="s">
        <v>4507</v>
      </c>
      <c r="B919" t="str">
        <f>VLOOKUP(Table1[[#This Row],[Full Name]],payroll_active[],1,0)</f>
        <v>Nancy C Laguerra</v>
      </c>
      <c r="C919" t="str">
        <f>VLOOKUP(Table1[[#This Row],[Full Name]],Table36[],1,0)</f>
        <v>Nancy C Laguerra</v>
      </c>
      <c r="D919" s="1">
        <v>42618.94263888889</v>
      </c>
      <c r="E919" t="s">
        <v>1195</v>
      </c>
      <c r="F919" t="s">
        <v>4506</v>
      </c>
      <c r="N919" t="s">
        <v>2358</v>
      </c>
      <c r="O919" t="s">
        <v>353</v>
      </c>
      <c r="P919" t="s">
        <v>526</v>
      </c>
      <c r="AJ919" t="s">
        <v>62</v>
      </c>
      <c r="AK919" t="s">
        <v>63</v>
      </c>
      <c r="AN919" t="s">
        <v>64</v>
      </c>
      <c r="AO919" t="s">
        <v>526</v>
      </c>
      <c r="BA919" t="s">
        <v>4508</v>
      </c>
      <c r="BB919" t="s">
        <v>4509</v>
      </c>
      <c r="BC919" t="s">
        <v>521</v>
      </c>
      <c r="BE919" t="s">
        <v>69</v>
      </c>
      <c r="BH919" t="s">
        <v>4510</v>
      </c>
    </row>
    <row r="920" spans="1:61" x14ac:dyDescent="0.2">
      <c r="A920" t="s">
        <v>5058</v>
      </c>
      <c r="B920" t="str">
        <f>VLOOKUP(Table1[[#This Row],[Full Name]],payroll_active[],1,0)</f>
        <v>Nancy E Laustrup</v>
      </c>
      <c r="C920" t="str">
        <f>VLOOKUP(Table1[[#This Row],[Full Name]],Table36[],1,0)</f>
        <v>Nancy E Laustrup</v>
      </c>
      <c r="D920" s="1">
        <v>42618.942048611112</v>
      </c>
      <c r="E920" t="s">
        <v>1195</v>
      </c>
      <c r="F920" t="s">
        <v>5057</v>
      </c>
      <c r="O920" t="s">
        <v>131</v>
      </c>
      <c r="AJ920" t="s">
        <v>62</v>
      </c>
      <c r="AK920" t="s">
        <v>63</v>
      </c>
      <c r="AN920" t="s">
        <v>64</v>
      </c>
      <c r="BA920" t="s">
        <v>5059</v>
      </c>
      <c r="BB920" t="s">
        <v>5060</v>
      </c>
      <c r="BC920" t="s">
        <v>350</v>
      </c>
      <c r="BE920" t="s">
        <v>69</v>
      </c>
      <c r="BH920" t="s">
        <v>5061</v>
      </c>
    </row>
    <row r="921" spans="1:61" x14ac:dyDescent="0.2">
      <c r="A921" t="s">
        <v>443</v>
      </c>
      <c r="B921" t="str">
        <f>VLOOKUP(Table1[[#This Row],[Full Name]],payroll_active[],1,0)</f>
        <v>Nancy J Fink</v>
      </c>
      <c r="C921" t="str">
        <f>VLOOKUP(Table1[[#This Row],[Full Name]],Table36[],1,0)</f>
        <v>Nancy J Fink</v>
      </c>
      <c r="D921" s="1">
        <v>43495.48847222222</v>
      </c>
      <c r="E921" t="s">
        <v>59</v>
      </c>
      <c r="F921" t="s">
        <v>442</v>
      </c>
      <c r="N921" t="s">
        <v>429</v>
      </c>
      <c r="O921" t="s">
        <v>430</v>
      </c>
      <c r="P921" t="s">
        <v>407</v>
      </c>
      <c r="AJ921" t="s">
        <v>62</v>
      </c>
      <c r="AK921" t="s">
        <v>63</v>
      </c>
      <c r="AN921" t="s">
        <v>408</v>
      </c>
      <c r="BA921" t="s">
        <v>444</v>
      </c>
      <c r="BB921" t="s">
        <v>445</v>
      </c>
      <c r="BC921" t="s">
        <v>357</v>
      </c>
      <c r="BE921" t="s">
        <v>69</v>
      </c>
      <c r="BH921" t="s">
        <v>446</v>
      </c>
    </row>
    <row r="922" spans="1:61" x14ac:dyDescent="0.2">
      <c r="A922" t="s">
        <v>3030</v>
      </c>
      <c r="B922" t="str">
        <f>VLOOKUP(Table1[[#This Row],[Full Name]],payroll_active[],1,0)</f>
        <v>Nancy J Garay</v>
      </c>
      <c r="C922" t="str">
        <f>VLOOKUP(Table1[[#This Row],[Full Name]],Table36[],1,0)</f>
        <v>Nancy J Garay</v>
      </c>
      <c r="D922" s="1">
        <v>42789.531759259262</v>
      </c>
      <c r="E922" t="s">
        <v>59</v>
      </c>
      <c r="F922" t="s">
        <v>3028</v>
      </c>
      <c r="N922" t="s">
        <v>894</v>
      </c>
      <c r="O922" t="s">
        <v>895</v>
      </c>
      <c r="P922" t="s">
        <v>526</v>
      </c>
      <c r="V922" t="s">
        <v>3029</v>
      </c>
      <c r="AJ922" t="s">
        <v>62</v>
      </c>
      <c r="AK922" t="s">
        <v>63</v>
      </c>
      <c r="AN922" t="s">
        <v>408</v>
      </c>
      <c r="AO922" t="s">
        <v>526</v>
      </c>
      <c r="BA922" t="s">
        <v>444</v>
      </c>
      <c r="BB922" t="s">
        <v>3031</v>
      </c>
      <c r="BC922" t="s">
        <v>135</v>
      </c>
      <c r="BE922" t="s">
        <v>69</v>
      </c>
      <c r="BH922" t="s">
        <v>3032</v>
      </c>
    </row>
    <row r="923" spans="1:61" x14ac:dyDescent="0.2">
      <c r="A923" t="s">
        <v>2185</v>
      </c>
      <c r="B923" t="str">
        <f>VLOOKUP(Table1[[#This Row],[Full Name]],payroll_active[],1,0)</f>
        <v>Nancy L Ozmon</v>
      </c>
      <c r="C923" t="str">
        <f>VLOOKUP(Table1[[#This Row],[Full Name]],Table36[],1,0)</f>
        <v>Nancy L Ozmon</v>
      </c>
      <c r="D923" s="1">
        <v>42990.605763888889</v>
      </c>
      <c r="E923" t="s">
        <v>59</v>
      </c>
      <c r="F923" t="s">
        <v>2184</v>
      </c>
      <c r="O923" t="s">
        <v>391</v>
      </c>
      <c r="AJ923" t="s">
        <v>62</v>
      </c>
      <c r="AK923" t="s">
        <v>63</v>
      </c>
      <c r="AN923" t="s">
        <v>64</v>
      </c>
      <c r="BA923" t="s">
        <v>992</v>
      </c>
      <c r="BB923" t="s">
        <v>2186</v>
      </c>
      <c r="BC923" t="s">
        <v>2187</v>
      </c>
      <c r="BE923" t="s">
        <v>69</v>
      </c>
      <c r="BH923" t="s">
        <v>2188</v>
      </c>
    </row>
    <row r="924" spans="1:61" x14ac:dyDescent="0.2">
      <c r="A924" t="s">
        <v>991</v>
      </c>
      <c r="B924" t="str">
        <f>VLOOKUP(Table1[[#This Row],[Full Name]],payroll_active[],1,0)</f>
        <v>Nancy L White</v>
      </c>
      <c r="C924" t="str">
        <f>VLOOKUP(Table1[[#This Row],[Full Name]],Table36[],1,0)</f>
        <v>Nancy L White</v>
      </c>
      <c r="D924" s="1">
        <v>43495.488391203697</v>
      </c>
      <c r="E924" t="s">
        <v>59</v>
      </c>
      <c r="F924" t="s">
        <v>988</v>
      </c>
      <c r="N924" t="s">
        <v>989</v>
      </c>
      <c r="O924" t="s">
        <v>990</v>
      </c>
      <c r="P924" t="s">
        <v>526</v>
      </c>
      <c r="AJ924" t="s">
        <v>62</v>
      </c>
      <c r="AK924" t="s">
        <v>63</v>
      </c>
      <c r="AN924" t="s">
        <v>408</v>
      </c>
      <c r="BA924" t="s">
        <v>992</v>
      </c>
      <c r="BB924" t="s">
        <v>993</v>
      </c>
      <c r="BC924" t="s">
        <v>350</v>
      </c>
      <c r="BE924" t="s">
        <v>69</v>
      </c>
      <c r="BH924" t="s">
        <v>994</v>
      </c>
    </row>
    <row r="925" spans="1:61" x14ac:dyDescent="0.2">
      <c r="A925" t="s">
        <v>1548</v>
      </c>
      <c r="B925" t="str">
        <f>VLOOKUP(Table1[[#This Row],[Full Name]],payroll_active[],1,0)</f>
        <v>Nathan J Uchytil</v>
      </c>
      <c r="C925" t="str">
        <f>VLOOKUP(Table1[[#This Row],[Full Name]],Table36[],1,0)</f>
        <v>Nathan J Uchytil</v>
      </c>
      <c r="D925" s="1">
        <v>43119.618333333332</v>
      </c>
      <c r="E925" t="s">
        <v>59</v>
      </c>
      <c r="F925" t="s">
        <v>1547</v>
      </c>
      <c r="O925" t="s">
        <v>84</v>
      </c>
      <c r="AJ925" t="s">
        <v>62</v>
      </c>
      <c r="AK925" t="s">
        <v>63</v>
      </c>
      <c r="AN925" t="s">
        <v>64</v>
      </c>
      <c r="BA925" t="s">
        <v>1549</v>
      </c>
      <c r="BB925" t="s">
        <v>1550</v>
      </c>
      <c r="BC925" t="s">
        <v>88</v>
      </c>
      <c r="BE925" t="s">
        <v>69</v>
      </c>
      <c r="BH925" t="s">
        <v>1551</v>
      </c>
    </row>
    <row r="926" spans="1:61" x14ac:dyDescent="0.2">
      <c r="A926" s="20" t="s">
        <v>1032</v>
      </c>
      <c r="B926" s="20" t="e">
        <f>VLOOKUP(Table1[[#This Row],[Full Name]],payroll_active[],1,0)</f>
        <v>#N/A</v>
      </c>
      <c r="C926" s="20" t="str">
        <f>VLOOKUP(Table1[[#This Row],[Full Name]],Table36[],1,0)</f>
        <v>Nathaniel H Brooks</v>
      </c>
      <c r="D926" s="21">
        <v>43489.480358796303</v>
      </c>
      <c r="E926" s="20" t="s">
        <v>59</v>
      </c>
      <c r="F926" s="20" t="s">
        <v>1031</v>
      </c>
      <c r="G926" s="20"/>
      <c r="H926" s="20"/>
      <c r="I926" s="20"/>
      <c r="J926" s="20"/>
      <c r="K926" s="20"/>
      <c r="L926" s="20"/>
      <c r="M926" s="20"/>
      <c r="N926" s="20"/>
      <c r="O926" s="20" t="s">
        <v>1020</v>
      </c>
      <c r="P926" s="20"/>
      <c r="Q926" s="20"/>
      <c r="R926" s="20"/>
      <c r="S926" s="20"/>
      <c r="T926" s="20"/>
      <c r="U926" s="20"/>
      <c r="V926" s="20"/>
      <c r="W926" s="20"/>
      <c r="X926" s="20"/>
      <c r="Y926" s="20"/>
      <c r="Z926" s="20"/>
      <c r="AA926" s="20"/>
      <c r="AB926" s="20"/>
      <c r="AC926" s="20"/>
      <c r="AD926" s="20"/>
      <c r="AE926" s="20"/>
      <c r="AF926" s="20"/>
      <c r="AG926" s="20"/>
      <c r="AH926" s="20"/>
      <c r="AI926" s="20"/>
      <c r="AJ926" s="20" t="s">
        <v>62</v>
      </c>
      <c r="AK926" s="20" t="s">
        <v>63</v>
      </c>
      <c r="AL926" s="20"/>
      <c r="AM926" s="20"/>
      <c r="AN926" s="20" t="s">
        <v>64</v>
      </c>
      <c r="AO926" s="20"/>
      <c r="AP926" s="20"/>
      <c r="AQ926" s="20"/>
      <c r="AR926" s="20"/>
      <c r="AS926" s="20"/>
      <c r="AT926" s="20"/>
      <c r="AU926" s="20"/>
      <c r="AV926" s="20"/>
      <c r="AW926" s="20"/>
      <c r="AX926" s="20"/>
      <c r="AY926" s="20"/>
      <c r="AZ926" s="20"/>
      <c r="BA926" s="20" t="s">
        <v>1033</v>
      </c>
      <c r="BB926" s="20" t="s">
        <v>1034</v>
      </c>
      <c r="BC926" s="20" t="s">
        <v>1035</v>
      </c>
      <c r="BD926" s="20"/>
      <c r="BE926" s="20" t="s">
        <v>69</v>
      </c>
      <c r="BF926" s="20"/>
      <c r="BG926" s="20"/>
      <c r="BH926" s="20" t="s">
        <v>1036</v>
      </c>
      <c r="BI926" s="20"/>
    </row>
    <row r="927" spans="1:61" x14ac:dyDescent="0.2">
      <c r="A927" t="s">
        <v>4103</v>
      </c>
      <c r="B927" t="str">
        <f>VLOOKUP(Table1[[#This Row],[Full Name]],payroll_active[],1,0)</f>
        <v>Neil C Giannelli</v>
      </c>
      <c r="C927" t="str">
        <f>VLOOKUP(Table1[[#This Row],[Full Name]],Table36[],1,0)</f>
        <v>Neil C Giannelli</v>
      </c>
      <c r="D927" s="1">
        <v>42618.943101851852</v>
      </c>
      <c r="E927" t="s">
        <v>1195</v>
      </c>
      <c r="F927" t="s">
        <v>4102</v>
      </c>
      <c r="N927" t="s">
        <v>2010</v>
      </c>
      <c r="O927" t="s">
        <v>2011</v>
      </c>
      <c r="P927" t="s">
        <v>526</v>
      </c>
      <c r="AJ927" t="s">
        <v>62</v>
      </c>
      <c r="AK927" t="s">
        <v>63</v>
      </c>
      <c r="AN927" t="s">
        <v>408</v>
      </c>
      <c r="AO927" t="s">
        <v>526</v>
      </c>
      <c r="BA927" t="s">
        <v>4104</v>
      </c>
      <c r="BB927" t="s">
        <v>4105</v>
      </c>
      <c r="BC927" t="s">
        <v>1845</v>
      </c>
      <c r="BE927" t="s">
        <v>69</v>
      </c>
      <c r="BH927" t="s">
        <v>4106</v>
      </c>
    </row>
    <row r="928" spans="1:61" x14ac:dyDescent="0.2">
      <c r="A928" t="s">
        <v>2365</v>
      </c>
      <c r="B928" t="str">
        <f>VLOOKUP(Table1[[#This Row],[Full Name]],payroll_active[],1,0)</f>
        <v>Neil D Reilly</v>
      </c>
      <c r="C928" t="str">
        <f>VLOOKUP(Table1[[#This Row],[Full Name]],Table36[],1,0)</f>
        <v>Neil D Reilly</v>
      </c>
      <c r="D928" s="1">
        <v>42990.605717592603</v>
      </c>
      <c r="E928" t="s">
        <v>59</v>
      </c>
      <c r="F928" t="s">
        <v>2364</v>
      </c>
      <c r="N928" t="s">
        <v>965</v>
      </c>
      <c r="O928" t="s">
        <v>966</v>
      </c>
      <c r="P928" t="s">
        <v>526</v>
      </c>
      <c r="AJ928" t="s">
        <v>62</v>
      </c>
      <c r="AK928" t="s">
        <v>63</v>
      </c>
      <c r="AN928" t="s">
        <v>408</v>
      </c>
      <c r="AO928" t="s">
        <v>526</v>
      </c>
      <c r="BA928" t="s">
        <v>2366</v>
      </c>
      <c r="BB928" t="s">
        <v>2367</v>
      </c>
      <c r="BC928" t="s">
        <v>624</v>
      </c>
      <c r="BE928" t="s">
        <v>69</v>
      </c>
      <c r="BH928" t="s">
        <v>2368</v>
      </c>
    </row>
    <row r="929" spans="1:60" x14ac:dyDescent="0.2">
      <c r="A929" t="s">
        <v>7523</v>
      </c>
      <c r="B929" t="str">
        <f>VLOOKUP(Table1[[#This Row],[Full Name]],payroll_active[],1,0)</f>
        <v>Nella Y Zaini</v>
      </c>
      <c r="C929" t="str">
        <f>VLOOKUP(Table1[[#This Row],[Full Name]],Table36[],1,0)</f>
        <v>Nella Y Zaini</v>
      </c>
      <c r="D929" s="1">
        <v>42618.939363425918</v>
      </c>
      <c r="E929" t="s">
        <v>1195</v>
      </c>
      <c r="F929" t="s">
        <v>7521</v>
      </c>
      <c r="N929" t="s">
        <v>1292</v>
      </c>
      <c r="O929" t="s">
        <v>1293</v>
      </c>
      <c r="P929" t="s">
        <v>526</v>
      </c>
      <c r="V929" t="s">
        <v>7522</v>
      </c>
      <c r="AJ929" t="s">
        <v>62</v>
      </c>
      <c r="AK929" t="s">
        <v>63</v>
      </c>
      <c r="AN929" t="s">
        <v>408</v>
      </c>
      <c r="AO929" t="s">
        <v>526</v>
      </c>
      <c r="BA929" t="s">
        <v>7524</v>
      </c>
      <c r="BB929" t="s">
        <v>7525</v>
      </c>
      <c r="BC929" t="s">
        <v>2104</v>
      </c>
      <c r="BE929" t="s">
        <v>69</v>
      </c>
      <c r="BH929" t="s">
        <v>7526</v>
      </c>
    </row>
    <row r="930" spans="1:60" x14ac:dyDescent="0.2">
      <c r="A930" t="s">
        <v>4868</v>
      </c>
      <c r="B930" t="str">
        <f>VLOOKUP(Table1[[#This Row],[Full Name]],payroll_active[],1,0)</f>
        <v>Niara N Banks</v>
      </c>
      <c r="C930" t="str">
        <f>VLOOKUP(Table1[[#This Row],[Full Name]],Table36[],1,0)</f>
        <v>Niara N Banks</v>
      </c>
      <c r="D930" s="1">
        <v>42618.942245370366</v>
      </c>
      <c r="E930" t="s">
        <v>1195</v>
      </c>
      <c r="F930" t="s">
        <v>4867</v>
      </c>
      <c r="N930" t="s">
        <v>572</v>
      </c>
      <c r="O930" t="s">
        <v>573</v>
      </c>
      <c r="P930" t="s">
        <v>407</v>
      </c>
      <c r="AJ930" t="s">
        <v>62</v>
      </c>
      <c r="AK930" t="s">
        <v>63</v>
      </c>
      <c r="AN930" t="s">
        <v>408</v>
      </c>
      <c r="AO930" t="s">
        <v>407</v>
      </c>
      <c r="BA930" t="s">
        <v>4869</v>
      </c>
      <c r="BB930" t="s">
        <v>4870</v>
      </c>
      <c r="BC930" t="s">
        <v>827</v>
      </c>
      <c r="BE930" t="s">
        <v>69</v>
      </c>
      <c r="BH930" t="s">
        <v>4871</v>
      </c>
    </row>
    <row r="931" spans="1:60" x14ac:dyDescent="0.2">
      <c r="A931" t="s">
        <v>1003</v>
      </c>
      <c r="B931" t="str">
        <f>VLOOKUP(Table1[[#This Row],[Full Name]],payroll_active[],1,0)</f>
        <v>Nicholas G Sheherlis</v>
      </c>
      <c r="C931" t="str">
        <f>VLOOKUP(Table1[[#This Row],[Full Name]],Table36[],1,0)</f>
        <v>Nicholas G Sheherlis</v>
      </c>
      <c r="D931" s="1">
        <v>43495.488379629627</v>
      </c>
      <c r="E931" t="s">
        <v>59</v>
      </c>
      <c r="F931" t="s">
        <v>1002</v>
      </c>
      <c r="N931" t="s">
        <v>996</v>
      </c>
      <c r="O931" t="s">
        <v>997</v>
      </c>
      <c r="P931" t="s">
        <v>526</v>
      </c>
      <c r="AJ931" t="s">
        <v>62</v>
      </c>
      <c r="AK931" t="s">
        <v>63</v>
      </c>
      <c r="AN931" t="s">
        <v>408</v>
      </c>
      <c r="BA931" t="s">
        <v>1004</v>
      </c>
      <c r="BB931" t="s">
        <v>1005</v>
      </c>
      <c r="BC931" t="s">
        <v>737</v>
      </c>
      <c r="BE931" t="s">
        <v>69</v>
      </c>
      <c r="BH931" t="s">
        <v>1006</v>
      </c>
    </row>
    <row r="932" spans="1:60" x14ac:dyDescent="0.2">
      <c r="A932" t="s">
        <v>1834</v>
      </c>
      <c r="B932" t="str">
        <f>VLOOKUP(Table1[[#This Row],[Full Name]],payroll_active[],1,0)</f>
        <v>Nicholas J Haas Jr</v>
      </c>
      <c r="C932" t="str">
        <f>VLOOKUP(Table1[[#This Row],[Full Name]],Table36[],1,0)</f>
        <v>Nicholas J Haas Jr</v>
      </c>
      <c r="D932" s="1">
        <v>43119.618275462963</v>
      </c>
      <c r="E932" t="s">
        <v>59</v>
      </c>
      <c r="F932" t="s">
        <v>1833</v>
      </c>
      <c r="N932" t="s">
        <v>663</v>
      </c>
      <c r="O932" t="s">
        <v>664</v>
      </c>
      <c r="P932" t="s">
        <v>407</v>
      </c>
      <c r="AJ932" t="s">
        <v>62</v>
      </c>
      <c r="AK932" t="s">
        <v>63</v>
      </c>
      <c r="AN932" t="s">
        <v>408</v>
      </c>
      <c r="AO932" t="s">
        <v>407</v>
      </c>
      <c r="BA932" t="s">
        <v>1835</v>
      </c>
      <c r="BB932" t="s">
        <v>1836</v>
      </c>
      <c r="BC932" t="s">
        <v>1837</v>
      </c>
      <c r="BE932" t="s">
        <v>69</v>
      </c>
      <c r="BH932" t="s">
        <v>1838</v>
      </c>
    </row>
    <row r="933" spans="1:60" x14ac:dyDescent="0.2">
      <c r="A933" t="s">
        <v>6344</v>
      </c>
      <c r="B933" t="str">
        <f>VLOOKUP(Table1[[#This Row],[Full Name]],payroll_active[],1,0)</f>
        <v>Nicholas J Parrella</v>
      </c>
      <c r="C933" t="str">
        <f>VLOOKUP(Table1[[#This Row],[Full Name]],Table36[],1,0)</f>
        <v>Nicholas J Parrella</v>
      </c>
      <c r="D933" s="1">
        <v>42618.940810185188</v>
      </c>
      <c r="E933" t="s">
        <v>1195</v>
      </c>
      <c r="F933" t="s">
        <v>6343</v>
      </c>
      <c r="O933" t="s">
        <v>4845</v>
      </c>
      <c r="AJ933" t="s">
        <v>62</v>
      </c>
      <c r="AK933" t="s">
        <v>63</v>
      </c>
      <c r="AN933" t="s">
        <v>64</v>
      </c>
      <c r="BA933" t="s">
        <v>1835</v>
      </c>
      <c r="BB933" t="s">
        <v>6345</v>
      </c>
      <c r="BC933" t="s">
        <v>6346</v>
      </c>
      <c r="BE933" t="s">
        <v>69</v>
      </c>
      <c r="BH933" t="s">
        <v>6347</v>
      </c>
    </row>
    <row r="934" spans="1:60" x14ac:dyDescent="0.2">
      <c r="A934" t="s">
        <v>2544</v>
      </c>
      <c r="B934" t="str">
        <f>VLOOKUP(Table1[[#This Row],[Full Name]],payroll_active[],1,0)</f>
        <v>Nicholas W Marsala</v>
      </c>
      <c r="C934" t="str">
        <f>VLOOKUP(Table1[[#This Row],[Full Name]],Table36[],1,0)</f>
        <v>Nicholas W Marsala</v>
      </c>
      <c r="D934" s="1">
        <v>42895.599409722221</v>
      </c>
      <c r="E934" t="s">
        <v>59</v>
      </c>
      <c r="F934" t="s">
        <v>2542</v>
      </c>
      <c r="N934" t="s">
        <v>2543</v>
      </c>
      <c r="O934" t="s">
        <v>353</v>
      </c>
      <c r="P934" t="s">
        <v>526</v>
      </c>
      <c r="AJ934" t="s">
        <v>62</v>
      </c>
      <c r="AK934" t="s">
        <v>63</v>
      </c>
      <c r="AN934" t="s">
        <v>64</v>
      </c>
      <c r="AO934" t="s">
        <v>526</v>
      </c>
      <c r="BA934" t="s">
        <v>2545</v>
      </c>
      <c r="BB934" t="s">
        <v>2546</v>
      </c>
      <c r="BC934" t="s">
        <v>2547</v>
      </c>
      <c r="BE934" t="s">
        <v>69</v>
      </c>
      <c r="BH934" t="s">
        <v>2548</v>
      </c>
    </row>
    <row r="935" spans="1:60" x14ac:dyDescent="0.2">
      <c r="A935" t="s">
        <v>3618</v>
      </c>
      <c r="B935" t="str">
        <f>VLOOKUP(Table1[[#This Row],[Full Name]],payroll_active[],1,0)</f>
        <v>Nicola T Coleman</v>
      </c>
      <c r="C935" t="str">
        <f>VLOOKUP(Table1[[#This Row],[Full Name]],Table36[],1,0)</f>
        <v>Nicola T Coleman</v>
      </c>
      <c r="D935" s="1">
        <v>42789.530949074076</v>
      </c>
      <c r="E935" t="s">
        <v>59</v>
      </c>
      <c r="F935" t="s">
        <v>3615</v>
      </c>
      <c r="O935" t="s">
        <v>1401</v>
      </c>
      <c r="X935" t="s">
        <v>3616</v>
      </c>
      <c r="AI935" t="s">
        <v>3617</v>
      </c>
      <c r="AJ935" t="s">
        <v>62</v>
      </c>
      <c r="AK935" t="s">
        <v>63</v>
      </c>
      <c r="AN935" t="s">
        <v>64</v>
      </c>
      <c r="BA935" t="s">
        <v>3619</v>
      </c>
      <c r="BB935" t="s">
        <v>3620</v>
      </c>
      <c r="BC935" t="s">
        <v>3621</v>
      </c>
      <c r="BE935" t="s">
        <v>69</v>
      </c>
      <c r="BH935" t="s">
        <v>3622</v>
      </c>
    </row>
    <row r="936" spans="1:60" x14ac:dyDescent="0.2">
      <c r="A936" t="s">
        <v>1799</v>
      </c>
      <c r="B936" t="str">
        <f>VLOOKUP(Table1[[#This Row],[Full Name]],payroll_active[],1,0)</f>
        <v>Nicole A Bratek</v>
      </c>
      <c r="C936" t="str">
        <f>VLOOKUP(Table1[[#This Row],[Full Name]],Table36[],1,0)</f>
        <v>Nicole A Bratek</v>
      </c>
      <c r="D936" s="1">
        <v>43119.618287037039</v>
      </c>
      <c r="E936" t="s">
        <v>59</v>
      </c>
      <c r="F936" t="s">
        <v>1797</v>
      </c>
      <c r="O936" t="s">
        <v>1798</v>
      </c>
      <c r="AJ936" t="s">
        <v>62</v>
      </c>
      <c r="AK936" t="s">
        <v>63</v>
      </c>
      <c r="AN936" t="s">
        <v>64</v>
      </c>
      <c r="BA936" t="s">
        <v>1800</v>
      </c>
      <c r="BB936" t="s">
        <v>1801</v>
      </c>
      <c r="BC936" t="s">
        <v>1802</v>
      </c>
      <c r="BE936" t="s">
        <v>69</v>
      </c>
      <c r="BH936" t="s">
        <v>1803</v>
      </c>
    </row>
    <row r="937" spans="1:60" x14ac:dyDescent="0.2">
      <c r="A937" t="s">
        <v>4793</v>
      </c>
      <c r="B937" t="str">
        <f>VLOOKUP(Table1[[#This Row],[Full Name]],payroll_active[],1,0)</f>
        <v>Nicole A Stewart</v>
      </c>
      <c r="C937" t="str">
        <f>VLOOKUP(Table1[[#This Row],[Full Name]],Table36[],1,0)</f>
        <v>Nicole A Stewart</v>
      </c>
      <c r="D937" s="1">
        <v>42618.942303240743</v>
      </c>
      <c r="E937" t="s">
        <v>1195</v>
      </c>
      <c r="F937" t="s">
        <v>4790</v>
      </c>
      <c r="O937" t="s">
        <v>1401</v>
      </c>
      <c r="X937" t="s">
        <v>4791</v>
      </c>
      <c r="AI937" t="s">
        <v>4792</v>
      </c>
      <c r="AJ937" t="s">
        <v>62</v>
      </c>
      <c r="AK937" t="s">
        <v>63</v>
      </c>
      <c r="AN937" t="s">
        <v>64</v>
      </c>
      <c r="BA937" t="s">
        <v>1800</v>
      </c>
      <c r="BB937" t="s">
        <v>3516</v>
      </c>
      <c r="BC937" t="s">
        <v>1463</v>
      </c>
      <c r="BE937" t="s">
        <v>69</v>
      </c>
      <c r="BH937" t="s">
        <v>4794</v>
      </c>
    </row>
    <row r="938" spans="1:60" x14ac:dyDescent="0.2">
      <c r="A938" t="s">
        <v>5046</v>
      </c>
      <c r="B938" t="str">
        <f>VLOOKUP(Table1[[#This Row],[Full Name]],payroll_active[],1,0)</f>
        <v>Nicole C Fosco</v>
      </c>
      <c r="C938" t="str">
        <f>VLOOKUP(Table1[[#This Row],[Full Name]],Table36[],1,0)</f>
        <v>Nicole C Fosco</v>
      </c>
      <c r="D938" s="1">
        <v>42618.942048611112</v>
      </c>
      <c r="E938" t="s">
        <v>1195</v>
      </c>
      <c r="F938" t="s">
        <v>5045</v>
      </c>
      <c r="O938" t="s">
        <v>131</v>
      </c>
      <c r="AJ938" t="s">
        <v>62</v>
      </c>
      <c r="AK938" t="s">
        <v>63</v>
      </c>
      <c r="AN938" t="s">
        <v>64</v>
      </c>
      <c r="BA938" t="s">
        <v>5047</v>
      </c>
      <c r="BB938" t="s">
        <v>5048</v>
      </c>
      <c r="BC938" t="s">
        <v>5049</v>
      </c>
      <c r="BE938" t="s">
        <v>69</v>
      </c>
      <c r="BH938" t="s">
        <v>5050</v>
      </c>
    </row>
    <row r="939" spans="1:60" x14ac:dyDescent="0.2">
      <c r="A939" t="s">
        <v>7216</v>
      </c>
      <c r="B939" t="str">
        <f>VLOOKUP(Table1[[#This Row],[Full Name]],payroll_active[],1,0)</f>
        <v>Nicole M Neisen</v>
      </c>
      <c r="C939" t="str">
        <f>VLOOKUP(Table1[[#This Row],[Full Name]],Table36[],1,0)</f>
        <v>Nicole M Neisen</v>
      </c>
      <c r="D939" s="1">
        <v>42618.93990740741</v>
      </c>
      <c r="E939" t="s">
        <v>1195</v>
      </c>
      <c r="F939" t="s">
        <v>7215</v>
      </c>
      <c r="O939" t="s">
        <v>7154</v>
      </c>
      <c r="AJ939" t="s">
        <v>62</v>
      </c>
      <c r="AK939" t="s">
        <v>63</v>
      </c>
      <c r="AN939" t="s">
        <v>64</v>
      </c>
      <c r="BA939" t="s">
        <v>7217</v>
      </c>
      <c r="BB939" t="s">
        <v>7218</v>
      </c>
      <c r="BC939" t="s">
        <v>7219</v>
      </c>
      <c r="BE939" t="s">
        <v>69</v>
      </c>
      <c r="BH939" t="s">
        <v>7220</v>
      </c>
    </row>
    <row r="940" spans="1:60" x14ac:dyDescent="0.2">
      <c r="A940" t="s">
        <v>4045</v>
      </c>
      <c r="B940" t="str">
        <f>VLOOKUP(Table1[[#This Row],[Full Name]],payroll_active[],1,0)</f>
        <v>Nicole R Crescenzi</v>
      </c>
      <c r="C940" t="str">
        <f>VLOOKUP(Table1[[#This Row],[Full Name]],Table36[],1,0)</f>
        <v>Nicole R Crescenzi</v>
      </c>
      <c r="D940" s="1">
        <v>42618.943206018521</v>
      </c>
      <c r="E940" t="s">
        <v>1195</v>
      </c>
      <c r="F940" t="s">
        <v>4043</v>
      </c>
      <c r="O940" t="s">
        <v>4044</v>
      </c>
      <c r="AJ940" t="s">
        <v>62</v>
      </c>
      <c r="AK940" t="s">
        <v>63</v>
      </c>
      <c r="AN940" t="s">
        <v>64</v>
      </c>
      <c r="BA940" t="s">
        <v>4046</v>
      </c>
      <c r="BB940" t="s">
        <v>4047</v>
      </c>
      <c r="BC940" t="s">
        <v>4048</v>
      </c>
      <c r="BE940" t="s">
        <v>69</v>
      </c>
      <c r="BH940" t="s">
        <v>4049</v>
      </c>
    </row>
    <row r="941" spans="1:60" x14ac:dyDescent="0.2">
      <c r="A941" t="s">
        <v>2195</v>
      </c>
      <c r="B941" t="str">
        <f>VLOOKUP(Table1[[#This Row],[Full Name]],payroll_active[],1,0)</f>
        <v>Nicole S Lane</v>
      </c>
      <c r="C941" t="str">
        <f>VLOOKUP(Table1[[#This Row],[Full Name]],Table36[],1,0)</f>
        <v>Nicole S Lane</v>
      </c>
      <c r="D941" s="1">
        <v>42990.605752314812</v>
      </c>
      <c r="E941" t="s">
        <v>59</v>
      </c>
      <c r="F941" t="s">
        <v>2194</v>
      </c>
      <c r="O941" t="s">
        <v>1798</v>
      </c>
      <c r="AJ941" t="s">
        <v>62</v>
      </c>
      <c r="AK941" t="s">
        <v>63</v>
      </c>
      <c r="AN941" t="s">
        <v>64</v>
      </c>
      <c r="BA941" t="s">
        <v>721</v>
      </c>
      <c r="BB941" t="s">
        <v>2196</v>
      </c>
      <c r="BC941" t="s">
        <v>135</v>
      </c>
      <c r="BE941" t="s">
        <v>69</v>
      </c>
      <c r="BH941" t="s">
        <v>2197</v>
      </c>
    </row>
    <row r="942" spans="1:60" x14ac:dyDescent="0.2">
      <c r="A942" t="s">
        <v>720</v>
      </c>
      <c r="B942" t="str">
        <f>VLOOKUP(Table1[[#This Row],[Full Name]],payroll_active[],1,0)</f>
        <v>Nicole S Langlaise</v>
      </c>
      <c r="C942" t="str">
        <f>VLOOKUP(Table1[[#This Row],[Full Name]],Table36[],1,0)</f>
        <v>Nicole S Langlaise</v>
      </c>
      <c r="D942" s="1">
        <v>43495.488425925927</v>
      </c>
      <c r="E942" t="s">
        <v>59</v>
      </c>
      <c r="F942" t="s">
        <v>717</v>
      </c>
      <c r="N942" t="s">
        <v>718</v>
      </c>
      <c r="O942" t="s">
        <v>719</v>
      </c>
      <c r="P942" t="s">
        <v>526</v>
      </c>
      <c r="AJ942" t="s">
        <v>62</v>
      </c>
      <c r="AK942" t="s">
        <v>63</v>
      </c>
      <c r="AN942" t="s">
        <v>408</v>
      </c>
      <c r="BA942" t="s">
        <v>721</v>
      </c>
      <c r="BB942" t="s">
        <v>722</v>
      </c>
      <c r="BC942" t="s">
        <v>723</v>
      </c>
      <c r="BE942" t="s">
        <v>69</v>
      </c>
      <c r="BH942" t="s">
        <v>724</v>
      </c>
    </row>
    <row r="943" spans="1:60" x14ac:dyDescent="0.2">
      <c r="A943" t="s">
        <v>7244</v>
      </c>
      <c r="B943" t="str">
        <f>VLOOKUP(Table1[[#This Row],[Full Name]],payroll_active[],1,0)</f>
        <v>Nigel D Banks</v>
      </c>
      <c r="C943" t="str">
        <f>VLOOKUP(Table1[[#This Row],[Full Name]],Table36[],1,0)</f>
        <v>Nigel D Banks</v>
      </c>
      <c r="D943" s="1">
        <v>42618.939884259264</v>
      </c>
      <c r="E943" t="s">
        <v>1195</v>
      </c>
      <c r="F943" t="s">
        <v>7243</v>
      </c>
      <c r="O943" t="s">
        <v>110</v>
      </c>
      <c r="AJ943" t="s">
        <v>62</v>
      </c>
      <c r="AK943" t="s">
        <v>63</v>
      </c>
      <c r="AN943" t="s">
        <v>64</v>
      </c>
      <c r="BA943" t="s">
        <v>7245</v>
      </c>
      <c r="BB943" t="s">
        <v>4870</v>
      </c>
      <c r="BC943" t="s">
        <v>114</v>
      </c>
      <c r="BE943" t="s">
        <v>69</v>
      </c>
      <c r="BH943" t="s">
        <v>7246</v>
      </c>
    </row>
    <row r="944" spans="1:60" x14ac:dyDescent="0.2">
      <c r="A944" t="s">
        <v>8463</v>
      </c>
      <c r="B944" t="str">
        <f>VLOOKUP(Table1[[#This Row],[Full Name]],payroll_active[],1,0)</f>
        <v>Nikiti A Jones</v>
      </c>
      <c r="C944" t="str">
        <f>VLOOKUP(Table1[[#This Row],[Full Name]],Table36[],1,0)</f>
        <v>Nikiti A Jones</v>
      </c>
      <c r="D944" s="1">
        <v>42618.938773148147</v>
      </c>
      <c r="E944" t="s">
        <v>1195</v>
      </c>
      <c r="F944" t="s">
        <v>8461</v>
      </c>
      <c r="N944" t="s">
        <v>718</v>
      </c>
      <c r="O944" t="s">
        <v>719</v>
      </c>
      <c r="P944" t="s">
        <v>526</v>
      </c>
      <c r="V944" t="s">
        <v>8462</v>
      </c>
      <c r="AJ944" t="s">
        <v>62</v>
      </c>
      <c r="AK944" t="s">
        <v>63</v>
      </c>
      <c r="AN944" t="s">
        <v>408</v>
      </c>
      <c r="AO944" t="s">
        <v>526</v>
      </c>
      <c r="BA944" t="s">
        <v>8464</v>
      </c>
      <c r="BB944" t="s">
        <v>3226</v>
      </c>
      <c r="BC944" t="s">
        <v>1939</v>
      </c>
      <c r="BE944" t="s">
        <v>69</v>
      </c>
      <c r="BH944" t="s">
        <v>8465</v>
      </c>
    </row>
    <row r="945" spans="1:61" x14ac:dyDescent="0.2">
      <c r="A945" t="s">
        <v>4785</v>
      </c>
      <c r="B945" t="str">
        <f>VLOOKUP(Table1[[#This Row],[Full Name]],payroll_active[],1,0)</f>
        <v>Niko P Ladopoulos</v>
      </c>
      <c r="C945" t="str">
        <f>VLOOKUP(Table1[[#This Row],[Full Name]],Table36[],1,0)</f>
        <v>Niko P Ladopoulos</v>
      </c>
      <c r="D945" s="1">
        <v>42618.942314814813</v>
      </c>
      <c r="E945" t="s">
        <v>1195</v>
      </c>
      <c r="F945" t="s">
        <v>4784</v>
      </c>
      <c r="N945" t="s">
        <v>1328</v>
      </c>
      <c r="O945" t="s">
        <v>1329</v>
      </c>
      <c r="P945" t="s">
        <v>407</v>
      </c>
      <c r="AJ945" t="s">
        <v>62</v>
      </c>
      <c r="AK945" t="s">
        <v>63</v>
      </c>
      <c r="AN945" t="s">
        <v>408</v>
      </c>
      <c r="AO945" t="s">
        <v>407</v>
      </c>
      <c r="BA945" t="s">
        <v>4786</v>
      </c>
      <c r="BB945" t="s">
        <v>4787</v>
      </c>
      <c r="BC945" t="s">
        <v>4788</v>
      </c>
      <c r="BE945" t="s">
        <v>69</v>
      </c>
      <c r="BH945" t="s">
        <v>4789</v>
      </c>
    </row>
    <row r="946" spans="1:61" x14ac:dyDescent="0.2">
      <c r="A946" t="s">
        <v>684</v>
      </c>
      <c r="B946" t="str">
        <f>VLOOKUP(Table1[[#This Row],[Full Name]],payroll_active[],1,0)</f>
        <v>Nipa Royees</v>
      </c>
      <c r="C946" t="str">
        <f>VLOOKUP(Table1[[#This Row],[Full Name]],Table36[],1,0)</f>
        <v>Nipa Royees</v>
      </c>
      <c r="D946" s="1">
        <v>43495.488437499997</v>
      </c>
      <c r="E946" t="s">
        <v>59</v>
      </c>
      <c r="F946" t="s">
        <v>683</v>
      </c>
      <c r="N946" t="s">
        <v>671</v>
      </c>
      <c r="O946" t="s">
        <v>672</v>
      </c>
      <c r="P946" t="s">
        <v>526</v>
      </c>
      <c r="AJ946" t="s">
        <v>62</v>
      </c>
      <c r="AK946" t="s">
        <v>63</v>
      </c>
      <c r="AN946" t="s">
        <v>408</v>
      </c>
      <c r="BA946" t="s">
        <v>685</v>
      </c>
      <c r="BB946" t="s">
        <v>686</v>
      </c>
      <c r="BC946" t="s">
        <v>599</v>
      </c>
      <c r="BE946" t="s">
        <v>69</v>
      </c>
      <c r="BH946" t="s">
        <v>687</v>
      </c>
    </row>
    <row r="947" spans="1:61" x14ac:dyDescent="0.2">
      <c r="A947" s="20" t="s">
        <v>1438</v>
      </c>
      <c r="B947" s="20" t="e">
        <f>VLOOKUP(Table1[[#This Row],[Full Name]],payroll_active[],1,0)</f>
        <v>#N/A</v>
      </c>
      <c r="C947" s="20" t="str">
        <f>VLOOKUP(Table1[[#This Row],[Full Name]],Table36[],1,0)</f>
        <v>Noah A Mamis</v>
      </c>
      <c r="D947" s="21">
        <v>43203.545127314806</v>
      </c>
      <c r="E947" s="20" t="s">
        <v>59</v>
      </c>
      <c r="F947" s="20" t="s">
        <v>1435</v>
      </c>
      <c r="G947" s="20"/>
      <c r="H947" s="20"/>
      <c r="I947" s="20"/>
      <c r="J947" s="20"/>
      <c r="K947" s="20"/>
      <c r="L947" s="20"/>
      <c r="M947" s="20"/>
      <c r="N947" s="20"/>
      <c r="O947" s="20" t="s">
        <v>1133</v>
      </c>
      <c r="P947" s="20"/>
      <c r="Q947" s="20"/>
      <c r="R947" s="20"/>
      <c r="S947" s="20"/>
      <c r="T947" s="20"/>
      <c r="U947" s="20"/>
      <c r="V947" s="20" t="s">
        <v>1436</v>
      </c>
      <c r="W947" s="20" t="s">
        <v>1437</v>
      </c>
      <c r="X947" s="20"/>
      <c r="Y947" s="20"/>
      <c r="Z947" s="20"/>
      <c r="AA947" s="20"/>
      <c r="AB947" s="20"/>
      <c r="AC947" s="20"/>
      <c r="AD947" s="20"/>
      <c r="AE947" s="20"/>
      <c r="AF947" s="20"/>
      <c r="AG947" s="20"/>
      <c r="AH947" s="20"/>
      <c r="AI947" s="20"/>
      <c r="AJ947" s="20" t="s">
        <v>62</v>
      </c>
      <c r="AK947" s="20" t="s">
        <v>63</v>
      </c>
      <c r="AL947" s="20"/>
      <c r="AM947" s="20"/>
      <c r="AN947" s="20" t="s">
        <v>64</v>
      </c>
      <c r="AO947" s="20"/>
      <c r="AP947" s="20"/>
      <c r="AQ947" s="20"/>
      <c r="AR947" s="20"/>
      <c r="AS947" s="20"/>
      <c r="AT947" s="20"/>
      <c r="AU947" s="20"/>
      <c r="AV947" s="20"/>
      <c r="AW947" s="20"/>
      <c r="AX947" s="20"/>
      <c r="AY947" s="20"/>
      <c r="AZ947" s="20"/>
      <c r="BA947" s="20" t="s">
        <v>1439</v>
      </c>
      <c r="BB947" s="20" t="s">
        <v>1440</v>
      </c>
      <c r="BC947" s="20" t="s">
        <v>1441</v>
      </c>
      <c r="BD947" s="20"/>
      <c r="BE947" s="20" t="s">
        <v>69</v>
      </c>
      <c r="BF947" s="20"/>
      <c r="BG947" s="20"/>
      <c r="BH947" s="20" t="s">
        <v>1442</v>
      </c>
      <c r="BI947" s="20"/>
    </row>
    <row r="948" spans="1:61" x14ac:dyDescent="0.2">
      <c r="A948" t="s">
        <v>2130</v>
      </c>
      <c r="B948" t="str">
        <f>VLOOKUP(Table1[[#This Row],[Full Name]],payroll_active[],1,0)</f>
        <v>Noel A Casey</v>
      </c>
      <c r="C948" t="str">
        <f>VLOOKUP(Table1[[#This Row],[Full Name]],Table36[],1,0)</f>
        <v>Noel A Casey</v>
      </c>
      <c r="D948" s="1">
        <v>42990.670219907413</v>
      </c>
      <c r="E948" t="s">
        <v>59</v>
      </c>
      <c r="F948" t="s">
        <v>2128</v>
      </c>
      <c r="M948" t="s">
        <v>2129</v>
      </c>
      <c r="N948" t="s">
        <v>554</v>
      </c>
      <c r="O948" t="s">
        <v>555</v>
      </c>
      <c r="P948" t="s">
        <v>526</v>
      </c>
      <c r="AJ948" t="s">
        <v>62</v>
      </c>
      <c r="AK948" t="s">
        <v>63</v>
      </c>
      <c r="AN948" t="s">
        <v>408</v>
      </c>
      <c r="BA948" t="s">
        <v>2131</v>
      </c>
      <c r="BB948" t="s">
        <v>2132</v>
      </c>
      <c r="BC948" t="s">
        <v>599</v>
      </c>
      <c r="BE948" t="s">
        <v>69</v>
      </c>
      <c r="BH948" t="s">
        <v>2133</v>
      </c>
    </row>
    <row r="949" spans="1:61" x14ac:dyDescent="0.2">
      <c r="A949" t="s">
        <v>734</v>
      </c>
      <c r="B949" t="str">
        <f>VLOOKUP(Table1[[#This Row],[Full Name]],payroll_active[],1,0)</f>
        <v>Nolan T Ransom</v>
      </c>
      <c r="C949" t="str">
        <f>VLOOKUP(Table1[[#This Row],[Full Name]],Table36[],1,0)</f>
        <v>Nolan T Ransom</v>
      </c>
      <c r="D949" s="1">
        <v>43495.488425925927</v>
      </c>
      <c r="E949" t="s">
        <v>59</v>
      </c>
      <c r="F949" t="s">
        <v>731</v>
      </c>
      <c r="N949" t="s">
        <v>732</v>
      </c>
      <c r="O949" t="s">
        <v>733</v>
      </c>
      <c r="P949" t="s">
        <v>526</v>
      </c>
      <c r="AJ949" t="s">
        <v>62</v>
      </c>
      <c r="AK949" t="s">
        <v>63</v>
      </c>
      <c r="AN949" t="s">
        <v>408</v>
      </c>
      <c r="BA949" t="s">
        <v>735</v>
      </c>
      <c r="BB949" t="s">
        <v>736</v>
      </c>
      <c r="BC949" t="s">
        <v>737</v>
      </c>
      <c r="BE949" t="s">
        <v>69</v>
      </c>
      <c r="BH949" t="s">
        <v>738</v>
      </c>
    </row>
    <row r="950" spans="1:61" x14ac:dyDescent="0.2">
      <c r="A950" s="20" t="s">
        <v>5574</v>
      </c>
      <c r="B950" s="20" t="e">
        <f>VLOOKUP(Table1[[#This Row],[Full Name]],payroll_active[],1,0)</f>
        <v>#N/A</v>
      </c>
      <c r="C950" s="20" t="str">
        <f>VLOOKUP(Table1[[#This Row],[Full Name]],Table36[],1,0)</f>
        <v>Nurys B Deoleo</v>
      </c>
      <c r="D950" s="21">
        <v>42618.941516203697</v>
      </c>
      <c r="E950" s="20" t="s">
        <v>1195</v>
      </c>
      <c r="F950" s="20" t="s">
        <v>5573</v>
      </c>
      <c r="G950" s="20"/>
      <c r="H950" s="20"/>
      <c r="I950" s="20"/>
      <c r="J950" s="20"/>
      <c r="K950" s="20"/>
      <c r="L950" s="20"/>
      <c r="M950" s="20"/>
      <c r="N950" s="20" t="s">
        <v>1285</v>
      </c>
      <c r="O950" s="20" t="s">
        <v>1043</v>
      </c>
      <c r="P950" s="20" t="s">
        <v>526</v>
      </c>
      <c r="Q950" s="20"/>
      <c r="R950" s="20"/>
      <c r="S950" s="20"/>
      <c r="T950" s="20"/>
      <c r="U950" s="20"/>
      <c r="V950" s="20"/>
      <c r="W950" s="20"/>
      <c r="X950" s="20"/>
      <c r="Y950" s="20"/>
      <c r="Z950" s="20"/>
      <c r="AA950" s="20"/>
      <c r="AB950" s="20"/>
      <c r="AC950" s="20"/>
      <c r="AD950" s="20"/>
      <c r="AE950" s="20"/>
      <c r="AF950" s="20"/>
      <c r="AG950" s="20"/>
      <c r="AH950" s="20"/>
      <c r="AI950" s="20"/>
      <c r="AJ950" s="20" t="s">
        <v>62</v>
      </c>
      <c r="AK950" s="20" t="s">
        <v>63</v>
      </c>
      <c r="AL950" s="20"/>
      <c r="AM950" s="20"/>
      <c r="AN950" s="20" t="s">
        <v>64</v>
      </c>
      <c r="AO950" s="20" t="s">
        <v>526</v>
      </c>
      <c r="AP950" s="20"/>
      <c r="AQ950" s="20"/>
      <c r="AR950" s="20"/>
      <c r="AS950" s="20"/>
      <c r="AT950" s="20"/>
      <c r="AU950" s="20"/>
      <c r="AV950" s="20"/>
      <c r="AW950" s="20"/>
      <c r="AX950" s="20"/>
      <c r="AY950" s="20"/>
      <c r="AZ950" s="20"/>
      <c r="BA950" s="20" t="s">
        <v>5575</v>
      </c>
      <c r="BB950" s="20" t="s">
        <v>5576</v>
      </c>
      <c r="BC950" s="20" t="s">
        <v>1235</v>
      </c>
      <c r="BD950" s="20"/>
      <c r="BE950" s="20" t="s">
        <v>69</v>
      </c>
      <c r="BF950" s="20"/>
      <c r="BG950" s="20"/>
      <c r="BH950" s="20" t="s">
        <v>5577</v>
      </c>
      <c r="BI950" s="20"/>
    </row>
    <row r="951" spans="1:61" x14ac:dyDescent="0.2">
      <c r="A951" t="s">
        <v>3397</v>
      </c>
      <c r="B951" t="str">
        <f>VLOOKUP(Table1[[#This Row],[Full Name]],payroll_active[],1,0)</f>
        <v>O Peter T Michaelis</v>
      </c>
      <c r="C951" t="str">
        <f>VLOOKUP(Table1[[#This Row],[Full Name]],Table36[],1,0)</f>
        <v>O Peter T Michaelis</v>
      </c>
      <c r="D951" s="1">
        <v>42789.53162037037</v>
      </c>
      <c r="E951" t="s">
        <v>59</v>
      </c>
      <c r="F951" t="s">
        <v>3396</v>
      </c>
      <c r="N951" t="s">
        <v>2584</v>
      </c>
      <c r="O951" t="s">
        <v>353</v>
      </c>
      <c r="P951" t="s">
        <v>526</v>
      </c>
      <c r="AJ951" t="s">
        <v>62</v>
      </c>
      <c r="AK951" t="s">
        <v>63</v>
      </c>
      <c r="AN951" t="s">
        <v>64</v>
      </c>
      <c r="AO951" t="s">
        <v>526</v>
      </c>
      <c r="BA951" t="s">
        <v>3398</v>
      </c>
      <c r="BB951" t="s">
        <v>3399</v>
      </c>
      <c r="BC951" t="s">
        <v>2187</v>
      </c>
      <c r="BE951" t="s">
        <v>69</v>
      </c>
      <c r="BH951" t="s">
        <v>3400</v>
      </c>
    </row>
    <row r="952" spans="1:61" x14ac:dyDescent="0.2">
      <c r="A952" t="s">
        <v>7082</v>
      </c>
      <c r="B952" t="str">
        <f>VLOOKUP(Table1[[#This Row],[Full Name]],payroll_active[],1,0)</f>
        <v>Olga Fiore</v>
      </c>
      <c r="C952" t="str">
        <f>VLOOKUP(Table1[[#This Row],[Full Name]],Table36[],1,0)</f>
        <v>Olga Fiore</v>
      </c>
      <c r="D952" s="1">
        <v>42618.939988425933</v>
      </c>
      <c r="E952" t="s">
        <v>1195</v>
      </c>
      <c r="F952" t="s">
        <v>7081</v>
      </c>
      <c r="N952" t="s">
        <v>919</v>
      </c>
      <c r="O952" t="s">
        <v>920</v>
      </c>
      <c r="P952" t="s">
        <v>526</v>
      </c>
      <c r="AJ952" t="s">
        <v>62</v>
      </c>
      <c r="AK952" t="s">
        <v>63</v>
      </c>
      <c r="AN952" t="s">
        <v>408</v>
      </c>
      <c r="AO952" t="s">
        <v>526</v>
      </c>
      <c r="BA952" t="s">
        <v>7083</v>
      </c>
      <c r="BB952" t="s">
        <v>7016</v>
      </c>
      <c r="BC952" t="s">
        <v>2910</v>
      </c>
      <c r="BE952" t="s">
        <v>69</v>
      </c>
      <c r="BH952" t="s">
        <v>7084</v>
      </c>
    </row>
    <row r="953" spans="1:61" x14ac:dyDescent="0.2">
      <c r="A953" s="20" t="s">
        <v>1431</v>
      </c>
      <c r="B953" s="20" t="e">
        <f>VLOOKUP(Table1[[#This Row],[Full Name]],payroll_active[],1,0)</f>
        <v>#N/A</v>
      </c>
      <c r="C953" s="20" t="str">
        <f>VLOOKUP(Table1[[#This Row],[Full Name]],Table36[],1,0)</f>
        <v>Olga J Neroni</v>
      </c>
      <c r="D953" s="21">
        <v>43203.545127314806</v>
      </c>
      <c r="E953" s="20" t="s">
        <v>59</v>
      </c>
      <c r="F953" s="20" t="s">
        <v>1428</v>
      </c>
      <c r="G953" s="20"/>
      <c r="H953" s="20"/>
      <c r="I953" s="20"/>
      <c r="J953" s="20"/>
      <c r="K953" s="20"/>
      <c r="L953" s="20"/>
      <c r="M953" s="20"/>
      <c r="N953" s="20"/>
      <c r="O953" s="20" t="s">
        <v>1133</v>
      </c>
      <c r="P953" s="20"/>
      <c r="Q953" s="20"/>
      <c r="R953" s="20"/>
      <c r="S953" s="20"/>
      <c r="T953" s="20"/>
      <c r="U953" s="20"/>
      <c r="V953" s="20" t="s">
        <v>1429</v>
      </c>
      <c r="W953" s="20" t="s">
        <v>1430</v>
      </c>
      <c r="X953" s="20"/>
      <c r="Y953" s="20"/>
      <c r="Z953" s="20"/>
      <c r="AA953" s="20"/>
      <c r="AB953" s="20"/>
      <c r="AC953" s="20"/>
      <c r="AD953" s="20"/>
      <c r="AE953" s="20"/>
      <c r="AF953" s="20"/>
      <c r="AG953" s="20"/>
      <c r="AH953" s="20"/>
      <c r="AI953" s="20"/>
      <c r="AJ953" s="20" t="s">
        <v>62</v>
      </c>
      <c r="AK953" s="20" t="s">
        <v>63</v>
      </c>
      <c r="AL953" s="20"/>
      <c r="AM953" s="20"/>
      <c r="AN953" s="20" t="s">
        <v>64</v>
      </c>
      <c r="AO953" s="20"/>
      <c r="AP953" s="20"/>
      <c r="AQ953" s="20"/>
      <c r="AR953" s="20"/>
      <c r="AS953" s="20"/>
      <c r="AT953" s="20"/>
      <c r="AU953" s="20"/>
      <c r="AV953" s="20"/>
      <c r="AW953" s="20"/>
      <c r="AX953" s="20"/>
      <c r="AY953" s="20"/>
      <c r="AZ953" s="20"/>
      <c r="BA953" s="20" t="s">
        <v>1432</v>
      </c>
      <c r="BB953" s="20" t="s">
        <v>1433</v>
      </c>
      <c r="BC953" s="20" t="s">
        <v>521</v>
      </c>
      <c r="BD953" s="20"/>
      <c r="BE953" s="20" t="s">
        <v>69</v>
      </c>
      <c r="BF953" s="20"/>
      <c r="BG953" s="20"/>
      <c r="BH953" s="20" t="s">
        <v>1434</v>
      </c>
      <c r="BI953" s="20"/>
    </row>
    <row r="954" spans="1:61" x14ac:dyDescent="0.2">
      <c r="A954" s="20" t="s">
        <v>3278</v>
      </c>
      <c r="B954" s="20" t="e">
        <f>VLOOKUP(Table1[[#This Row],[Full Name]],payroll_active[],1,0)</f>
        <v>#N/A</v>
      </c>
      <c r="C954" s="20" t="str">
        <f>VLOOKUP(Table1[[#This Row],[Full Name]],Table36[],1,0)</f>
        <v>Oliver C Haynes</v>
      </c>
      <c r="D954" s="21">
        <v>42789.531666666669</v>
      </c>
      <c r="E954" s="20" t="s">
        <v>59</v>
      </c>
      <c r="F954" s="20" t="s">
        <v>3277</v>
      </c>
      <c r="G954" s="20"/>
      <c r="H954" s="20"/>
      <c r="I954" s="20"/>
      <c r="J954" s="20"/>
      <c r="K954" s="20"/>
      <c r="L954" s="20"/>
      <c r="M954" s="20"/>
      <c r="N954" s="20" t="s">
        <v>1987</v>
      </c>
      <c r="O954" s="20" t="s">
        <v>1043</v>
      </c>
      <c r="P954" s="20" t="s">
        <v>526</v>
      </c>
      <c r="Q954" s="20"/>
      <c r="R954" s="20"/>
      <c r="S954" s="20"/>
      <c r="T954" s="20"/>
      <c r="U954" s="20"/>
      <c r="V954" s="20"/>
      <c r="W954" s="20"/>
      <c r="X954" s="20"/>
      <c r="Y954" s="20"/>
      <c r="Z954" s="20"/>
      <c r="AA954" s="20"/>
      <c r="AB954" s="20"/>
      <c r="AC954" s="20"/>
      <c r="AD954" s="20"/>
      <c r="AE954" s="20"/>
      <c r="AF954" s="20"/>
      <c r="AG954" s="20"/>
      <c r="AH954" s="20"/>
      <c r="AI954" s="20"/>
      <c r="AJ954" s="20" t="s">
        <v>62</v>
      </c>
      <c r="AK954" s="20" t="s">
        <v>63</v>
      </c>
      <c r="AL954" s="20"/>
      <c r="AM954" s="20"/>
      <c r="AN954" s="20" t="s">
        <v>64</v>
      </c>
      <c r="AO954" s="20" t="s">
        <v>526</v>
      </c>
      <c r="AP954" s="20"/>
      <c r="AQ954" s="20"/>
      <c r="AR954" s="20"/>
      <c r="AS954" s="20"/>
      <c r="AT954" s="20"/>
      <c r="AU954" s="20"/>
      <c r="AV954" s="20"/>
      <c r="AW954" s="20"/>
      <c r="AX954" s="20"/>
      <c r="AY954" s="20"/>
      <c r="AZ954" s="20"/>
      <c r="BA954" s="20" t="s">
        <v>3279</v>
      </c>
      <c r="BB954" s="20" t="s">
        <v>3280</v>
      </c>
      <c r="BC954" s="20" t="s">
        <v>434</v>
      </c>
      <c r="BD954" s="20"/>
      <c r="BE954" s="20" t="s">
        <v>69</v>
      </c>
      <c r="BF954" s="20"/>
      <c r="BG954" s="20"/>
      <c r="BH954" s="20" t="s">
        <v>3281</v>
      </c>
      <c r="BI954" s="20"/>
    </row>
    <row r="955" spans="1:61" x14ac:dyDescent="0.2">
      <c r="A955" t="s">
        <v>1008</v>
      </c>
      <c r="B955" t="str">
        <f>VLOOKUP(Table1[[#This Row],[Full Name]],payroll_active[],1,0)</f>
        <v>Olivia J Jankowski</v>
      </c>
      <c r="C955" t="str">
        <f>VLOOKUP(Table1[[#This Row],[Full Name]],Table36[],1,0)</f>
        <v>Olivia J Jankowski</v>
      </c>
      <c r="D955" s="1">
        <v>43495.488379629627</v>
      </c>
      <c r="E955" t="s">
        <v>59</v>
      </c>
      <c r="F955" t="s">
        <v>1007</v>
      </c>
      <c r="N955" t="s">
        <v>996</v>
      </c>
      <c r="O955" t="s">
        <v>997</v>
      </c>
      <c r="P955" t="s">
        <v>526</v>
      </c>
      <c r="AJ955" t="s">
        <v>62</v>
      </c>
      <c r="AK955" t="s">
        <v>63</v>
      </c>
      <c r="AN955" t="s">
        <v>408</v>
      </c>
      <c r="BA955" t="s">
        <v>1009</v>
      </c>
      <c r="BB955" t="s">
        <v>1010</v>
      </c>
      <c r="BC955" t="s">
        <v>737</v>
      </c>
      <c r="BE955" t="s">
        <v>69</v>
      </c>
      <c r="BH955" t="s">
        <v>1011</v>
      </c>
    </row>
    <row r="956" spans="1:61" x14ac:dyDescent="0.2">
      <c r="A956" t="s">
        <v>4667</v>
      </c>
      <c r="B956" t="str">
        <f>VLOOKUP(Table1[[#This Row],[Full Name]],payroll_active[],1,0)</f>
        <v>Ollie B Ross</v>
      </c>
      <c r="C956" t="str">
        <f>VLOOKUP(Table1[[#This Row],[Full Name]],Table36[],1,0)</f>
        <v>Ollie B Ross</v>
      </c>
      <c r="D956" s="1">
        <v>42618.942453703698</v>
      </c>
      <c r="E956" t="s">
        <v>1195</v>
      </c>
      <c r="F956" t="s">
        <v>4666</v>
      </c>
      <c r="N956" t="s">
        <v>1987</v>
      </c>
      <c r="O956" t="s">
        <v>1988</v>
      </c>
      <c r="P956" t="s">
        <v>526</v>
      </c>
      <c r="AJ956" t="s">
        <v>62</v>
      </c>
      <c r="AK956" t="s">
        <v>63</v>
      </c>
      <c r="AN956" t="s">
        <v>408</v>
      </c>
      <c r="AO956" t="s">
        <v>526</v>
      </c>
      <c r="BA956" t="s">
        <v>4668</v>
      </c>
      <c r="BB956" t="s">
        <v>4669</v>
      </c>
      <c r="BC956" t="s">
        <v>434</v>
      </c>
      <c r="BE956" t="s">
        <v>69</v>
      </c>
      <c r="BH956" t="s">
        <v>4670</v>
      </c>
    </row>
    <row r="957" spans="1:61" x14ac:dyDescent="0.2">
      <c r="A957" t="s">
        <v>6827</v>
      </c>
      <c r="B957" t="str">
        <f>VLOOKUP(Table1[[#This Row],[Full Name]],payroll_active[],1,0)</f>
        <v>Oscar M Jonas</v>
      </c>
      <c r="C957" t="str">
        <f>VLOOKUP(Table1[[#This Row],[Full Name]],Table36[],1,0)</f>
        <v>Oscar M Jonas</v>
      </c>
      <c r="D957" s="1">
        <v>42618.940208333333</v>
      </c>
      <c r="E957" t="s">
        <v>1195</v>
      </c>
      <c r="F957" t="s">
        <v>6826</v>
      </c>
      <c r="N957" t="s">
        <v>2572</v>
      </c>
      <c r="O957" t="s">
        <v>2573</v>
      </c>
      <c r="P957" t="s">
        <v>526</v>
      </c>
      <c r="AJ957" t="s">
        <v>62</v>
      </c>
      <c r="AK957" t="s">
        <v>63</v>
      </c>
      <c r="AN957" t="s">
        <v>408</v>
      </c>
      <c r="AO957" t="s">
        <v>526</v>
      </c>
      <c r="BA957" t="s">
        <v>6828</v>
      </c>
      <c r="BB957" t="s">
        <v>6829</v>
      </c>
      <c r="BC957" t="s">
        <v>3169</v>
      </c>
      <c r="BE957" t="s">
        <v>69</v>
      </c>
      <c r="BH957" t="s">
        <v>6830</v>
      </c>
    </row>
    <row r="958" spans="1:61" x14ac:dyDescent="0.2">
      <c r="A958" t="s">
        <v>5053</v>
      </c>
      <c r="B958" t="str">
        <f>VLOOKUP(Table1[[#This Row],[Full Name]],payroll_active[],1,0)</f>
        <v>Oshrie M Zak</v>
      </c>
      <c r="C958" t="str">
        <f>VLOOKUP(Table1[[#This Row],[Full Name]],Table36[],1,0)</f>
        <v>Oshrie M Zak</v>
      </c>
      <c r="D958" s="1">
        <v>42618.942048611112</v>
      </c>
      <c r="E958" t="s">
        <v>1195</v>
      </c>
      <c r="F958" t="s">
        <v>5051</v>
      </c>
      <c r="M958" t="s">
        <v>5052</v>
      </c>
      <c r="N958" t="s">
        <v>671</v>
      </c>
      <c r="O958" t="s">
        <v>672</v>
      </c>
      <c r="P958" t="s">
        <v>526</v>
      </c>
      <c r="AJ958" t="s">
        <v>62</v>
      </c>
      <c r="AK958" t="s">
        <v>63</v>
      </c>
      <c r="AN958" t="s">
        <v>408</v>
      </c>
      <c r="BA958" t="s">
        <v>5054</v>
      </c>
      <c r="BB958" t="s">
        <v>5055</v>
      </c>
      <c r="BC958" t="s">
        <v>2410</v>
      </c>
      <c r="BE958" t="s">
        <v>69</v>
      </c>
      <c r="BH958" t="s">
        <v>5056</v>
      </c>
    </row>
    <row r="959" spans="1:61" x14ac:dyDescent="0.2">
      <c r="A959" t="s">
        <v>5261</v>
      </c>
      <c r="B959" t="str">
        <f>VLOOKUP(Table1[[#This Row],[Full Name]],payroll_active[],1,0)</f>
        <v>Owen H Johnson</v>
      </c>
      <c r="C959" t="str">
        <f>VLOOKUP(Table1[[#This Row],[Full Name]],Table36[],1,0)</f>
        <v>Owen H Johnson</v>
      </c>
      <c r="D959" s="1">
        <v>42618.941805555558</v>
      </c>
      <c r="E959" t="s">
        <v>1195</v>
      </c>
      <c r="F959" t="s">
        <v>5260</v>
      </c>
      <c r="O959" t="s">
        <v>3566</v>
      </c>
      <c r="AJ959" t="s">
        <v>62</v>
      </c>
      <c r="AK959" t="s">
        <v>63</v>
      </c>
      <c r="AN959" t="s">
        <v>64</v>
      </c>
      <c r="BA959" t="s">
        <v>5262</v>
      </c>
      <c r="BB959" t="s">
        <v>1321</v>
      </c>
      <c r="BC959" t="s">
        <v>4557</v>
      </c>
      <c r="BE959" t="s">
        <v>69</v>
      </c>
      <c r="BH959" t="s">
        <v>5263</v>
      </c>
    </row>
    <row r="960" spans="1:61" x14ac:dyDescent="0.2">
      <c r="A960" t="s">
        <v>3428</v>
      </c>
      <c r="B960" t="str">
        <f>VLOOKUP(Table1[[#This Row],[Full Name]],payroll_active[],1,0)</f>
        <v>Palmira A Ortiz</v>
      </c>
      <c r="C960" t="str">
        <f>VLOOKUP(Table1[[#This Row],[Full Name]],Table36[],1,0)</f>
        <v>Palmira A Ortiz</v>
      </c>
      <c r="D960" s="1">
        <v>42789.531608796293</v>
      </c>
      <c r="E960" t="s">
        <v>59</v>
      </c>
      <c r="F960" t="s">
        <v>3427</v>
      </c>
      <c r="N960" t="s">
        <v>1923</v>
      </c>
      <c r="O960" t="s">
        <v>1924</v>
      </c>
      <c r="P960" t="s">
        <v>526</v>
      </c>
      <c r="AJ960" t="s">
        <v>62</v>
      </c>
      <c r="AK960" t="s">
        <v>63</v>
      </c>
      <c r="AN960" t="s">
        <v>408</v>
      </c>
      <c r="AO960" t="s">
        <v>526</v>
      </c>
      <c r="BA960" t="s">
        <v>3429</v>
      </c>
      <c r="BB960" t="s">
        <v>3430</v>
      </c>
      <c r="BC960" t="s">
        <v>135</v>
      </c>
      <c r="BE960" t="s">
        <v>69</v>
      </c>
      <c r="BH960" t="s">
        <v>3431</v>
      </c>
    </row>
    <row r="961" spans="1:60" x14ac:dyDescent="0.2">
      <c r="A961" t="s">
        <v>3970</v>
      </c>
      <c r="B961" t="str">
        <f>VLOOKUP(Table1[[#This Row],[Full Name]],payroll_active[],1,0)</f>
        <v>Panya J Kroun</v>
      </c>
      <c r="C961" t="str">
        <f>VLOOKUP(Table1[[#This Row],[Full Name]],Table36[],1,0)</f>
        <v>Panya J Kroun</v>
      </c>
      <c r="D961" s="1">
        <v>42618.94327546296</v>
      </c>
      <c r="E961" t="s">
        <v>1195</v>
      </c>
      <c r="F961" t="s">
        <v>3967</v>
      </c>
      <c r="N961" t="s">
        <v>1013</v>
      </c>
      <c r="O961" t="s">
        <v>1014</v>
      </c>
      <c r="P961" t="s">
        <v>526</v>
      </c>
      <c r="V961" t="s">
        <v>3968</v>
      </c>
      <c r="X961" t="s">
        <v>3969</v>
      </c>
      <c r="AJ961" t="s">
        <v>62</v>
      </c>
      <c r="AK961" t="s">
        <v>63</v>
      </c>
      <c r="AN961" t="s">
        <v>408</v>
      </c>
      <c r="AO961" t="s">
        <v>526</v>
      </c>
      <c r="BA961" t="s">
        <v>3971</v>
      </c>
      <c r="BB961" t="s">
        <v>3972</v>
      </c>
      <c r="BC961" t="s">
        <v>3973</v>
      </c>
      <c r="BE961" t="s">
        <v>69</v>
      </c>
      <c r="BH961" t="s">
        <v>3974</v>
      </c>
    </row>
    <row r="962" spans="1:60" x14ac:dyDescent="0.2">
      <c r="A962" t="s">
        <v>5790</v>
      </c>
      <c r="B962" t="str">
        <f>VLOOKUP(Table1[[#This Row],[Full Name]],payroll_active[],1,0)</f>
        <v>Patricia A Crotty</v>
      </c>
      <c r="C962" t="str">
        <f>VLOOKUP(Table1[[#This Row],[Full Name]],Table36[],1,0)</f>
        <v>Patricia A Crotty</v>
      </c>
      <c r="D962" s="1">
        <v>42618.941284722219</v>
      </c>
      <c r="E962" t="s">
        <v>1195</v>
      </c>
      <c r="F962" t="s">
        <v>5789</v>
      </c>
      <c r="N962" t="s">
        <v>1885</v>
      </c>
      <c r="O962" t="s">
        <v>1886</v>
      </c>
      <c r="P962" t="s">
        <v>407</v>
      </c>
      <c r="AJ962" t="s">
        <v>62</v>
      </c>
      <c r="AK962" t="s">
        <v>63</v>
      </c>
      <c r="AN962" t="s">
        <v>408</v>
      </c>
      <c r="AO962" t="s">
        <v>407</v>
      </c>
      <c r="BA962" t="s">
        <v>2580</v>
      </c>
      <c r="BB962" t="s">
        <v>5791</v>
      </c>
      <c r="BC962" t="s">
        <v>350</v>
      </c>
      <c r="BE962" t="s">
        <v>69</v>
      </c>
      <c r="BH962" t="s">
        <v>5792</v>
      </c>
    </row>
    <row r="963" spans="1:60" x14ac:dyDescent="0.2">
      <c r="A963" t="s">
        <v>2579</v>
      </c>
      <c r="B963" t="str">
        <f>VLOOKUP(Table1[[#This Row],[Full Name]],payroll_active[],1,0)</f>
        <v>Patricia A Jackson</v>
      </c>
      <c r="C963" t="str">
        <f>VLOOKUP(Table1[[#This Row],[Full Name]],Table36[],1,0)</f>
        <v>Patricia A Jackson</v>
      </c>
      <c r="D963" s="1">
        <v>42895.599409722221</v>
      </c>
      <c r="E963" t="s">
        <v>59</v>
      </c>
      <c r="F963" t="s">
        <v>2578</v>
      </c>
      <c r="N963" t="s">
        <v>732</v>
      </c>
      <c r="O963" t="s">
        <v>733</v>
      </c>
      <c r="P963" t="s">
        <v>526</v>
      </c>
      <c r="AJ963" t="s">
        <v>62</v>
      </c>
      <c r="AK963" t="s">
        <v>63</v>
      </c>
      <c r="AN963" t="s">
        <v>408</v>
      </c>
      <c r="AO963" t="s">
        <v>526</v>
      </c>
      <c r="BA963" t="s">
        <v>2580</v>
      </c>
      <c r="BB963" t="s">
        <v>2581</v>
      </c>
      <c r="BC963" t="s">
        <v>434</v>
      </c>
      <c r="BE963" t="s">
        <v>69</v>
      </c>
      <c r="BH963" t="s">
        <v>2582</v>
      </c>
    </row>
    <row r="964" spans="1:60" x14ac:dyDescent="0.2">
      <c r="A964" t="s">
        <v>8165</v>
      </c>
      <c r="B964" t="str">
        <f>VLOOKUP(Table1[[#This Row],[Full Name]],payroll_active[],1,0)</f>
        <v>Patricia A Mcmurray</v>
      </c>
      <c r="C964" t="str">
        <f>VLOOKUP(Table1[[#This Row],[Full Name]],Table36[],1,0)</f>
        <v>Patricia A Mcmurray</v>
      </c>
      <c r="D964" s="1">
        <v>42618.938981481479</v>
      </c>
      <c r="E964" t="s">
        <v>1195</v>
      </c>
      <c r="F964" t="s">
        <v>8163</v>
      </c>
      <c r="N964" t="s">
        <v>627</v>
      </c>
      <c r="O964" t="s">
        <v>628</v>
      </c>
      <c r="P964" t="s">
        <v>526</v>
      </c>
      <c r="V964" t="s">
        <v>8164</v>
      </c>
      <c r="AJ964" t="s">
        <v>62</v>
      </c>
      <c r="AK964" t="s">
        <v>63</v>
      </c>
      <c r="AN964" t="s">
        <v>408</v>
      </c>
      <c r="AO964" t="s">
        <v>526</v>
      </c>
      <c r="BA964" t="s">
        <v>2580</v>
      </c>
      <c r="BB964" t="s">
        <v>8166</v>
      </c>
      <c r="BC964" t="s">
        <v>8167</v>
      </c>
      <c r="BE964" t="s">
        <v>69</v>
      </c>
      <c r="BH964" t="s">
        <v>8168</v>
      </c>
    </row>
    <row r="965" spans="1:60" x14ac:dyDescent="0.2">
      <c r="A965" t="s">
        <v>7398</v>
      </c>
      <c r="B965" t="str">
        <f>VLOOKUP(Table1[[#This Row],[Full Name]],payroll_active[],1,0)</f>
        <v>Patricia A Rabideau</v>
      </c>
      <c r="C965" t="str">
        <f>VLOOKUP(Table1[[#This Row],[Full Name]],Table36[],1,0)</f>
        <v>Patricia A Rabideau</v>
      </c>
      <c r="D965" s="1">
        <v>42618.939780092587</v>
      </c>
      <c r="E965" t="s">
        <v>1195</v>
      </c>
      <c r="F965" t="s">
        <v>7396</v>
      </c>
      <c r="M965" t="s">
        <v>7397</v>
      </c>
      <c r="N965" t="s">
        <v>627</v>
      </c>
      <c r="O965" t="s">
        <v>628</v>
      </c>
      <c r="P965" t="s">
        <v>526</v>
      </c>
      <c r="AJ965" t="s">
        <v>62</v>
      </c>
      <c r="AK965" t="s">
        <v>63</v>
      </c>
      <c r="AN965" t="s">
        <v>408</v>
      </c>
      <c r="BA965" t="s">
        <v>2580</v>
      </c>
      <c r="BB965" t="s">
        <v>7399</v>
      </c>
      <c r="BC965" t="s">
        <v>521</v>
      </c>
      <c r="BE965" t="s">
        <v>69</v>
      </c>
      <c r="BH965" t="s">
        <v>7400</v>
      </c>
    </row>
    <row r="966" spans="1:60" x14ac:dyDescent="0.2">
      <c r="A966" t="s">
        <v>7991</v>
      </c>
      <c r="B966" t="str">
        <f>VLOOKUP(Table1[[#This Row],[Full Name]],payroll_active[],1,0)</f>
        <v>Patricia A Walsh</v>
      </c>
      <c r="C966" t="str">
        <f>VLOOKUP(Table1[[#This Row],[Full Name]],Table36[],1,0)</f>
        <v>Patricia A Walsh</v>
      </c>
      <c r="D966" s="1">
        <v>42618.939062500001</v>
      </c>
      <c r="E966" t="s">
        <v>1195</v>
      </c>
      <c r="F966" t="s">
        <v>7990</v>
      </c>
      <c r="N966" t="s">
        <v>1311</v>
      </c>
      <c r="O966" t="s">
        <v>1312</v>
      </c>
      <c r="P966" t="s">
        <v>526</v>
      </c>
      <c r="AJ966" t="s">
        <v>62</v>
      </c>
      <c r="AK966" t="s">
        <v>63</v>
      </c>
      <c r="AN966" t="s">
        <v>408</v>
      </c>
      <c r="AO966" t="s">
        <v>526</v>
      </c>
      <c r="BA966" t="s">
        <v>2580</v>
      </c>
      <c r="BB966" t="s">
        <v>5766</v>
      </c>
      <c r="BC966" t="s">
        <v>2633</v>
      </c>
      <c r="BE966" t="s">
        <v>69</v>
      </c>
      <c r="BH966" t="s">
        <v>7992</v>
      </c>
    </row>
    <row r="967" spans="1:60" x14ac:dyDescent="0.2">
      <c r="A967" t="s">
        <v>1952</v>
      </c>
      <c r="B967" t="str">
        <f>VLOOKUP(Table1[[#This Row],[Full Name]],payroll_active[],1,0)</f>
        <v>Patricia E Cruz-irving</v>
      </c>
      <c r="C967" t="str">
        <f>VLOOKUP(Table1[[#This Row],[Full Name]],Table36[],1,0)</f>
        <v>Patricia E Cruz-irving</v>
      </c>
      <c r="D967" s="1">
        <v>43119.61824074074</v>
      </c>
      <c r="E967" t="s">
        <v>59</v>
      </c>
      <c r="F967" t="s">
        <v>1951</v>
      </c>
      <c r="N967" t="s">
        <v>602</v>
      </c>
      <c r="O967" t="s">
        <v>603</v>
      </c>
      <c r="P967" t="s">
        <v>526</v>
      </c>
      <c r="AJ967" t="s">
        <v>62</v>
      </c>
      <c r="AK967" t="s">
        <v>63</v>
      </c>
      <c r="AN967" t="s">
        <v>408</v>
      </c>
      <c r="AO967" t="s">
        <v>526</v>
      </c>
      <c r="BA967" t="s">
        <v>1953</v>
      </c>
      <c r="BB967" t="s">
        <v>1954</v>
      </c>
      <c r="BC967" t="s">
        <v>513</v>
      </c>
      <c r="BE967" t="s">
        <v>69</v>
      </c>
      <c r="BH967" t="s">
        <v>1955</v>
      </c>
    </row>
    <row r="968" spans="1:60" x14ac:dyDescent="0.2">
      <c r="A968" t="s">
        <v>5580</v>
      </c>
      <c r="B968" t="str">
        <f>VLOOKUP(Table1[[#This Row],[Full Name]],payroll_active[],1,0)</f>
        <v>Patricia Mccabe</v>
      </c>
      <c r="C968" t="str">
        <f>VLOOKUP(Table1[[#This Row],[Full Name]],Table36[],1,0)</f>
        <v>Patricia Mccabe</v>
      </c>
      <c r="D968" s="1">
        <v>42618.941516203697</v>
      </c>
      <c r="E968" t="s">
        <v>1195</v>
      </c>
      <c r="F968" t="s">
        <v>5578</v>
      </c>
      <c r="N968" t="s">
        <v>2010</v>
      </c>
      <c r="O968" t="s">
        <v>2011</v>
      </c>
      <c r="P968" t="s">
        <v>526</v>
      </c>
      <c r="V968" t="s">
        <v>5579</v>
      </c>
      <c r="AJ968" t="s">
        <v>62</v>
      </c>
      <c r="AK968" t="s">
        <v>63</v>
      </c>
      <c r="AN968" t="s">
        <v>408</v>
      </c>
      <c r="AO968" t="s">
        <v>526</v>
      </c>
      <c r="BA968" t="s">
        <v>5581</v>
      </c>
      <c r="BB968" t="s">
        <v>5582</v>
      </c>
      <c r="BC968" t="s">
        <v>521</v>
      </c>
      <c r="BE968" t="s">
        <v>69</v>
      </c>
      <c r="BH968" t="s">
        <v>5583</v>
      </c>
    </row>
    <row r="969" spans="1:60" x14ac:dyDescent="0.2">
      <c r="A969" t="s">
        <v>2023</v>
      </c>
      <c r="B969" t="str">
        <f>VLOOKUP(Table1[[#This Row],[Full Name]],payroll_active[],1,0)</f>
        <v>Patricia W Anthony</v>
      </c>
      <c r="C969" t="str">
        <f>VLOOKUP(Table1[[#This Row],[Full Name]],Table36[],1,0)</f>
        <v>Patricia W Anthony</v>
      </c>
      <c r="D969" s="1">
        <v>43119.618217592593</v>
      </c>
      <c r="E969" t="s">
        <v>59</v>
      </c>
      <c r="F969" t="s">
        <v>2022</v>
      </c>
      <c r="N969" t="s">
        <v>732</v>
      </c>
      <c r="O969" t="s">
        <v>733</v>
      </c>
      <c r="P969" t="s">
        <v>526</v>
      </c>
      <c r="AJ969" t="s">
        <v>62</v>
      </c>
      <c r="AK969" t="s">
        <v>63</v>
      </c>
      <c r="AN969" t="s">
        <v>408</v>
      </c>
      <c r="AO969" t="s">
        <v>526</v>
      </c>
      <c r="BA969" t="s">
        <v>2024</v>
      </c>
      <c r="BB969" t="s">
        <v>2013</v>
      </c>
      <c r="BC969" t="s">
        <v>884</v>
      </c>
      <c r="BE969" t="s">
        <v>69</v>
      </c>
      <c r="BH969" t="s">
        <v>2025</v>
      </c>
    </row>
    <row r="970" spans="1:60" x14ac:dyDescent="0.2">
      <c r="A970" t="s">
        <v>7670</v>
      </c>
      <c r="B970" t="str">
        <f>VLOOKUP(Table1[[#This Row],[Full Name]],payroll_active[],1,0)</f>
        <v>Patrick D Boyle</v>
      </c>
      <c r="C970" t="str">
        <f>VLOOKUP(Table1[[#This Row],[Full Name]],Table36[],1,0)</f>
        <v>Patrick D Boyle</v>
      </c>
      <c r="D970" s="1">
        <v>42618.939247685194</v>
      </c>
      <c r="E970" t="s">
        <v>1195</v>
      </c>
      <c r="F970" t="s">
        <v>7669</v>
      </c>
      <c r="N970" t="s">
        <v>2219</v>
      </c>
      <c r="O970" t="s">
        <v>353</v>
      </c>
      <c r="P970" t="s">
        <v>526</v>
      </c>
      <c r="AJ970" t="s">
        <v>62</v>
      </c>
      <c r="AK970" t="s">
        <v>63</v>
      </c>
      <c r="AN970" t="s">
        <v>64</v>
      </c>
      <c r="AO970" t="s">
        <v>526</v>
      </c>
      <c r="BA970" t="s">
        <v>7671</v>
      </c>
      <c r="BB970" t="s">
        <v>5506</v>
      </c>
      <c r="BC970" t="s">
        <v>7672</v>
      </c>
      <c r="BE970" t="s">
        <v>69</v>
      </c>
      <c r="BH970" t="s">
        <v>7673</v>
      </c>
    </row>
    <row r="971" spans="1:60" x14ac:dyDescent="0.2">
      <c r="A971" t="s">
        <v>3197</v>
      </c>
      <c r="B971" t="str">
        <f>VLOOKUP(Table1[[#This Row],[Full Name]],payroll_active[],1,0)</f>
        <v>Patrick J Cronin</v>
      </c>
      <c r="C971" t="str">
        <f>VLOOKUP(Table1[[#This Row],[Full Name]],Table36[],1,0)</f>
        <v>Patrick J Cronin</v>
      </c>
      <c r="D971" s="1">
        <v>42789.531701388893</v>
      </c>
      <c r="E971" t="s">
        <v>59</v>
      </c>
      <c r="F971" t="s">
        <v>3196</v>
      </c>
      <c r="N971" t="s">
        <v>1840</v>
      </c>
      <c r="O971" t="s">
        <v>1841</v>
      </c>
      <c r="P971" t="s">
        <v>407</v>
      </c>
      <c r="AJ971" t="s">
        <v>62</v>
      </c>
      <c r="AK971" t="s">
        <v>63</v>
      </c>
      <c r="AN971" t="s">
        <v>408</v>
      </c>
      <c r="AO971" t="s">
        <v>526</v>
      </c>
      <c r="BA971" t="s">
        <v>2054</v>
      </c>
      <c r="BB971" t="s">
        <v>3198</v>
      </c>
      <c r="BC971" t="s">
        <v>440</v>
      </c>
      <c r="BE971" t="s">
        <v>69</v>
      </c>
      <c r="BH971" t="s">
        <v>3199</v>
      </c>
    </row>
    <row r="972" spans="1:60" x14ac:dyDescent="0.2">
      <c r="A972" t="s">
        <v>5689</v>
      </c>
      <c r="B972" t="str">
        <f>VLOOKUP(Table1[[#This Row],[Full Name]],payroll_active[],1,0)</f>
        <v>Patrick M O'hara</v>
      </c>
      <c r="C972" t="str">
        <f>VLOOKUP(Table1[[#This Row],[Full Name]],Table36[],1,0)</f>
        <v>Patrick M O'hara</v>
      </c>
      <c r="D972" s="1">
        <v>42618.941377314812</v>
      </c>
      <c r="E972" t="s">
        <v>1195</v>
      </c>
      <c r="F972" t="s">
        <v>5688</v>
      </c>
      <c r="O972" t="s">
        <v>1444</v>
      </c>
      <c r="AJ972" t="s">
        <v>62</v>
      </c>
      <c r="AK972" t="s">
        <v>63</v>
      </c>
      <c r="AN972" t="s">
        <v>64</v>
      </c>
      <c r="BA972" t="s">
        <v>5690</v>
      </c>
      <c r="BB972" t="s">
        <v>5691</v>
      </c>
      <c r="BC972" t="s">
        <v>2471</v>
      </c>
      <c r="BE972" t="s">
        <v>69</v>
      </c>
      <c r="BH972" t="s">
        <v>5692</v>
      </c>
    </row>
    <row r="973" spans="1:60" x14ac:dyDescent="0.2">
      <c r="A973" t="s">
        <v>7562</v>
      </c>
      <c r="B973" t="str">
        <f>VLOOKUP(Table1[[#This Row],[Full Name]],payroll_active[],1,0)</f>
        <v>Patrick M Schraa</v>
      </c>
      <c r="C973" t="str">
        <f>VLOOKUP(Table1[[#This Row],[Full Name]],Table36[],1,0)</f>
        <v>Patrick M Schraa</v>
      </c>
      <c r="D973" s="1">
        <v>42618.939351851863</v>
      </c>
      <c r="E973" t="s">
        <v>1195</v>
      </c>
      <c r="F973" t="s">
        <v>7561</v>
      </c>
      <c r="N973" t="s">
        <v>2564</v>
      </c>
      <c r="O973" t="s">
        <v>353</v>
      </c>
      <c r="P973" t="s">
        <v>407</v>
      </c>
      <c r="AJ973" t="s">
        <v>62</v>
      </c>
      <c r="AK973" t="s">
        <v>63</v>
      </c>
      <c r="AN973" t="s">
        <v>64</v>
      </c>
      <c r="AO973" t="s">
        <v>407</v>
      </c>
      <c r="BA973" t="s">
        <v>5690</v>
      </c>
      <c r="BB973" t="s">
        <v>7563</v>
      </c>
      <c r="BC973" t="s">
        <v>781</v>
      </c>
      <c r="BE973" t="s">
        <v>69</v>
      </c>
      <c r="BH973" t="s">
        <v>7564</v>
      </c>
    </row>
    <row r="974" spans="1:60" x14ac:dyDescent="0.2">
      <c r="A974" t="s">
        <v>8183</v>
      </c>
      <c r="B974" t="str">
        <f>VLOOKUP(Table1[[#This Row],[Full Name]],payroll_active[],1,0)</f>
        <v>Patrick S Linger</v>
      </c>
      <c r="C974" t="str">
        <f>VLOOKUP(Table1[[#This Row],[Full Name]],Table36[],1,0)</f>
        <v>Patrick S Linger</v>
      </c>
      <c r="D974" s="1">
        <v>42618.938981481479</v>
      </c>
      <c r="E974" t="s">
        <v>1195</v>
      </c>
      <c r="F974" t="s">
        <v>8182</v>
      </c>
      <c r="O974" t="s">
        <v>84</v>
      </c>
      <c r="AJ974" t="s">
        <v>62</v>
      </c>
      <c r="AK974" t="s">
        <v>63</v>
      </c>
      <c r="AN974" t="s">
        <v>64</v>
      </c>
      <c r="BA974" t="s">
        <v>8184</v>
      </c>
      <c r="BB974" t="s">
        <v>8185</v>
      </c>
      <c r="BC974" t="s">
        <v>8186</v>
      </c>
      <c r="BE974" t="s">
        <v>69</v>
      </c>
      <c r="BH974" t="s">
        <v>8187</v>
      </c>
    </row>
    <row r="975" spans="1:60" x14ac:dyDescent="0.2">
      <c r="A975" t="s">
        <v>4752</v>
      </c>
      <c r="B975" t="str">
        <f>VLOOKUP(Table1[[#This Row],[Full Name]],payroll_active[],1,0)</f>
        <v>Paul A Alexander</v>
      </c>
      <c r="C975" t="str">
        <f>VLOOKUP(Table1[[#This Row],[Full Name]],Table36[],1,0)</f>
        <v>Paul A Alexander</v>
      </c>
      <c r="D975" s="1">
        <v>42618.942349537043</v>
      </c>
      <c r="E975" t="s">
        <v>1195</v>
      </c>
      <c r="F975" t="s">
        <v>4751</v>
      </c>
      <c r="N975" t="s">
        <v>887</v>
      </c>
      <c r="O975" t="s">
        <v>888</v>
      </c>
      <c r="P975" t="s">
        <v>407</v>
      </c>
      <c r="AJ975" t="s">
        <v>62</v>
      </c>
      <c r="AK975" t="s">
        <v>63</v>
      </c>
      <c r="AN975" t="s">
        <v>408</v>
      </c>
      <c r="BA975" t="s">
        <v>4753</v>
      </c>
      <c r="BB975" t="s">
        <v>1109</v>
      </c>
      <c r="BC975" t="s">
        <v>440</v>
      </c>
      <c r="BE975" t="s">
        <v>69</v>
      </c>
      <c r="BH975" t="s">
        <v>4754</v>
      </c>
    </row>
    <row r="976" spans="1:60" x14ac:dyDescent="0.2">
      <c r="A976" t="s">
        <v>7424</v>
      </c>
      <c r="B976" t="str">
        <f>VLOOKUP(Table1[[#This Row],[Full Name]],payroll_active[],1,0)</f>
        <v>Paul A Maroun</v>
      </c>
      <c r="C976" t="str">
        <f>VLOOKUP(Table1[[#This Row],[Full Name]],Table36[],1,0)</f>
        <v>Paul A Maroun</v>
      </c>
      <c r="D976" s="1">
        <v>42618.939745370371</v>
      </c>
      <c r="E976" t="s">
        <v>1195</v>
      </c>
      <c r="F976" t="s">
        <v>7423</v>
      </c>
      <c r="N976" t="s">
        <v>2935</v>
      </c>
      <c r="O976" t="s">
        <v>2936</v>
      </c>
      <c r="P976" t="s">
        <v>526</v>
      </c>
      <c r="AJ976" t="s">
        <v>62</v>
      </c>
      <c r="AK976" t="s">
        <v>63</v>
      </c>
      <c r="AN976" t="s">
        <v>408</v>
      </c>
      <c r="AO976" t="s">
        <v>526</v>
      </c>
      <c r="BA976" t="s">
        <v>4753</v>
      </c>
      <c r="BB976" t="s">
        <v>7425</v>
      </c>
      <c r="BC976" t="s">
        <v>7426</v>
      </c>
      <c r="BE976" t="s">
        <v>69</v>
      </c>
      <c r="BH976" t="s">
        <v>7427</v>
      </c>
    </row>
    <row r="977" spans="1:61" x14ac:dyDescent="0.2">
      <c r="A977" s="20" t="s">
        <v>6580</v>
      </c>
      <c r="B977" s="20" t="e">
        <f>VLOOKUP(Table1[[#This Row],[Full Name]],payroll_active[],1,0)</f>
        <v>#N/A</v>
      </c>
      <c r="C977" s="20" t="str">
        <f>VLOOKUP(Table1[[#This Row],[Full Name]],Table36[],1,0)</f>
        <v>Paul D Mccarthy</v>
      </c>
      <c r="D977" s="21">
        <v>42618.940462962957</v>
      </c>
      <c r="E977" s="20" t="s">
        <v>1195</v>
      </c>
      <c r="F977" s="20" t="s">
        <v>6573</v>
      </c>
      <c r="G977" s="20"/>
      <c r="H977" s="20"/>
      <c r="I977" s="20"/>
      <c r="J977" s="20"/>
      <c r="K977" s="20"/>
      <c r="L977" s="20"/>
      <c r="M977" s="20"/>
      <c r="N977" s="20"/>
      <c r="O977" s="20" t="s">
        <v>6574</v>
      </c>
      <c r="P977" s="20"/>
      <c r="Q977" s="20"/>
      <c r="R977" s="20"/>
      <c r="S977" s="20"/>
      <c r="T977" s="20"/>
      <c r="U977" s="20"/>
      <c r="V977" s="20" t="s">
        <v>6575</v>
      </c>
      <c r="W977" s="20" t="s">
        <v>6576</v>
      </c>
      <c r="X977" s="20" t="s">
        <v>6577</v>
      </c>
      <c r="Y977" s="20"/>
      <c r="Z977" s="20"/>
      <c r="AA977" s="20"/>
      <c r="AB977" s="20"/>
      <c r="AC977" s="20"/>
      <c r="AD977" s="20" t="s">
        <v>6578</v>
      </c>
      <c r="AE977" s="20"/>
      <c r="AF977" s="20"/>
      <c r="AG977" s="20"/>
      <c r="AH977" s="20"/>
      <c r="AI977" s="20" t="s">
        <v>6579</v>
      </c>
      <c r="AJ977" s="20" t="s">
        <v>62</v>
      </c>
      <c r="AK977" s="20" t="s">
        <v>63</v>
      </c>
      <c r="AL977" s="20"/>
      <c r="AM977" s="20"/>
      <c r="AN977" s="20" t="s">
        <v>64</v>
      </c>
      <c r="AO977" s="20"/>
      <c r="AP977" s="20"/>
      <c r="AQ977" s="20"/>
      <c r="AR977" s="20"/>
      <c r="AS977" s="20"/>
      <c r="AT977" s="20"/>
      <c r="AU977" s="20"/>
      <c r="AV977" s="20"/>
      <c r="AW977" s="20"/>
      <c r="AX977" s="20"/>
      <c r="AY977" s="20"/>
      <c r="AZ977" s="20"/>
      <c r="BA977" s="20" t="s">
        <v>6581</v>
      </c>
      <c r="BB977" s="20" t="s">
        <v>6582</v>
      </c>
      <c r="BC977" s="20" t="s">
        <v>5857</v>
      </c>
      <c r="BD977" s="20"/>
      <c r="BE977" s="20" t="s">
        <v>69</v>
      </c>
      <c r="BF977" s="20"/>
      <c r="BG977" s="20"/>
      <c r="BH977" s="20" t="s">
        <v>6583</v>
      </c>
      <c r="BI977" s="20"/>
    </row>
    <row r="978" spans="1:61" x14ac:dyDescent="0.2">
      <c r="A978" t="s">
        <v>7498</v>
      </c>
      <c r="B978" t="str">
        <f>VLOOKUP(Table1[[#This Row],[Full Name]],payroll_active[],1,0)</f>
        <v>Paul Dorado</v>
      </c>
      <c r="C978" t="str">
        <f>VLOOKUP(Table1[[#This Row],[Full Name]],Table36[],1,0)</f>
        <v>Paul Dorado</v>
      </c>
      <c r="D978" s="1">
        <v>42618.939386574071</v>
      </c>
      <c r="E978" t="s">
        <v>1195</v>
      </c>
      <c r="F978" t="s">
        <v>7497</v>
      </c>
      <c r="O978" t="s">
        <v>2446</v>
      </c>
      <c r="AJ978" t="s">
        <v>62</v>
      </c>
      <c r="AK978" t="s">
        <v>63</v>
      </c>
      <c r="AN978" t="s">
        <v>64</v>
      </c>
      <c r="BA978" t="s">
        <v>7499</v>
      </c>
      <c r="BB978" t="s">
        <v>7500</v>
      </c>
      <c r="BC978" t="s">
        <v>7501</v>
      </c>
      <c r="BE978" t="s">
        <v>69</v>
      </c>
      <c r="BH978" t="s">
        <v>7502</v>
      </c>
    </row>
    <row r="979" spans="1:61" x14ac:dyDescent="0.2">
      <c r="A979" t="s">
        <v>5823</v>
      </c>
      <c r="B979" t="str">
        <f>VLOOKUP(Table1[[#This Row],[Full Name]],payroll_active[],1,0)</f>
        <v>Paul J Bombard</v>
      </c>
      <c r="C979" t="str">
        <f>VLOOKUP(Table1[[#This Row],[Full Name]],Table36[],1,0)</f>
        <v>Paul J Bombard</v>
      </c>
      <c r="D979" s="1">
        <v>42618.941261574073</v>
      </c>
      <c r="E979" t="s">
        <v>1195</v>
      </c>
      <c r="F979" t="s">
        <v>5822</v>
      </c>
      <c r="O979" t="s">
        <v>96</v>
      </c>
      <c r="AJ979" t="s">
        <v>62</v>
      </c>
      <c r="AK979" t="s">
        <v>63</v>
      </c>
      <c r="AN979" t="s">
        <v>64</v>
      </c>
      <c r="BA979" t="s">
        <v>5824</v>
      </c>
      <c r="BB979" t="s">
        <v>5825</v>
      </c>
      <c r="BC979" t="s">
        <v>5826</v>
      </c>
      <c r="BE979" t="s">
        <v>69</v>
      </c>
      <c r="BH979" t="s">
        <v>5827</v>
      </c>
    </row>
    <row r="980" spans="1:61" x14ac:dyDescent="0.2">
      <c r="A980" t="s">
        <v>8179</v>
      </c>
      <c r="B980" t="str">
        <f>VLOOKUP(Table1[[#This Row],[Full Name]],payroll_active[],1,0)</f>
        <v>Paul J Defrancisco</v>
      </c>
      <c r="C980" t="str">
        <f>VLOOKUP(Table1[[#This Row],[Full Name]],Table36[],1,0)</f>
        <v>Paul J Defrancisco</v>
      </c>
      <c r="D980" s="1">
        <v>42618.938981481479</v>
      </c>
      <c r="E980" t="s">
        <v>1195</v>
      </c>
      <c r="F980" t="s">
        <v>8178</v>
      </c>
      <c r="O980" t="s">
        <v>84</v>
      </c>
      <c r="AJ980" t="s">
        <v>62</v>
      </c>
      <c r="AK980" t="s">
        <v>63</v>
      </c>
      <c r="AN980" t="s">
        <v>64</v>
      </c>
      <c r="BA980" t="s">
        <v>5824</v>
      </c>
      <c r="BB980" t="s">
        <v>8180</v>
      </c>
      <c r="BC980" t="s">
        <v>7473</v>
      </c>
      <c r="BE980" t="s">
        <v>69</v>
      </c>
      <c r="BH980" t="s">
        <v>8181</v>
      </c>
    </row>
    <row r="981" spans="1:61" x14ac:dyDescent="0.2">
      <c r="A981" t="s">
        <v>4781</v>
      </c>
      <c r="B981" t="str">
        <f>VLOOKUP(Table1[[#This Row],[Full Name]],payroll_active[],1,0)</f>
        <v>Paul M Midey</v>
      </c>
      <c r="C981" t="str">
        <f>VLOOKUP(Table1[[#This Row],[Full Name]],Table36[],1,0)</f>
        <v>Paul M Midey</v>
      </c>
      <c r="D981" s="1">
        <v>42618.942326388889</v>
      </c>
      <c r="E981" t="s">
        <v>1195</v>
      </c>
      <c r="F981" t="s">
        <v>4778</v>
      </c>
      <c r="O981" t="s">
        <v>1401</v>
      </c>
      <c r="X981" t="s">
        <v>4779</v>
      </c>
      <c r="AI981" t="s">
        <v>4780</v>
      </c>
      <c r="AJ981" t="s">
        <v>62</v>
      </c>
      <c r="AK981" t="s">
        <v>63</v>
      </c>
      <c r="AN981" t="s">
        <v>64</v>
      </c>
      <c r="BA981" t="s">
        <v>1271</v>
      </c>
      <c r="BB981" t="s">
        <v>4782</v>
      </c>
      <c r="BC981" t="s">
        <v>1139</v>
      </c>
      <c r="BE981" t="s">
        <v>69</v>
      </c>
      <c r="BH981" t="s">
        <v>4783</v>
      </c>
    </row>
    <row r="982" spans="1:61" x14ac:dyDescent="0.2">
      <c r="A982" t="s">
        <v>1270</v>
      </c>
      <c r="B982" t="str">
        <f>VLOOKUP(Table1[[#This Row],[Full Name]],payroll_active[],1,0)</f>
        <v>Paul M Nichols</v>
      </c>
      <c r="C982" t="str">
        <f>VLOOKUP(Table1[[#This Row],[Full Name]],Table36[],1,0)</f>
        <v>Paul M Nichols</v>
      </c>
      <c r="D982" s="1">
        <v>43203.54515046296</v>
      </c>
      <c r="E982" t="s">
        <v>59</v>
      </c>
      <c r="F982" t="s">
        <v>1269</v>
      </c>
      <c r="N982" t="s">
        <v>693</v>
      </c>
      <c r="O982" t="s">
        <v>694</v>
      </c>
      <c r="P982" t="s">
        <v>526</v>
      </c>
      <c r="AJ982" t="s">
        <v>62</v>
      </c>
      <c r="AK982" t="s">
        <v>63</v>
      </c>
      <c r="AN982" t="s">
        <v>408</v>
      </c>
      <c r="AO982" t="s">
        <v>526</v>
      </c>
      <c r="BA982" t="s">
        <v>1271</v>
      </c>
      <c r="BB982" t="s">
        <v>1272</v>
      </c>
      <c r="BC982" t="s">
        <v>1273</v>
      </c>
      <c r="BE982" t="s">
        <v>69</v>
      </c>
      <c r="BH982" t="s">
        <v>1274</v>
      </c>
    </row>
    <row r="983" spans="1:61" x14ac:dyDescent="0.2">
      <c r="A983" t="s">
        <v>2509</v>
      </c>
      <c r="B983" t="str">
        <f>VLOOKUP(Table1[[#This Row],[Full Name]],payroll_active[],1,0)</f>
        <v>Paul S Pfeiffer</v>
      </c>
      <c r="C983" t="str">
        <f>VLOOKUP(Table1[[#This Row],[Full Name]],Table36[],1,0)</f>
        <v>Paul S Pfeiffer</v>
      </c>
      <c r="D983" s="1">
        <v>42895.599432870367</v>
      </c>
      <c r="E983" t="s">
        <v>59</v>
      </c>
      <c r="F983" t="s">
        <v>2508</v>
      </c>
      <c r="N983" t="s">
        <v>945</v>
      </c>
      <c r="O983" t="s">
        <v>946</v>
      </c>
      <c r="P983" t="s">
        <v>526</v>
      </c>
      <c r="AJ983" t="s">
        <v>62</v>
      </c>
      <c r="AK983" t="s">
        <v>63</v>
      </c>
      <c r="AN983" t="s">
        <v>408</v>
      </c>
      <c r="AO983" t="s">
        <v>526</v>
      </c>
      <c r="BA983" t="s">
        <v>2510</v>
      </c>
      <c r="BB983" t="s">
        <v>2511</v>
      </c>
      <c r="BC983" t="s">
        <v>624</v>
      </c>
      <c r="BE983" t="s">
        <v>69</v>
      </c>
      <c r="BH983" t="s">
        <v>2512</v>
      </c>
    </row>
    <row r="984" spans="1:61" x14ac:dyDescent="0.2">
      <c r="A984" t="s">
        <v>160</v>
      </c>
      <c r="B984" t="str">
        <f>VLOOKUP(Table1[[#This Row],[Full Name]],payroll_active[],1,0)</f>
        <v>Payton A Sorci</v>
      </c>
      <c r="C984" t="str">
        <f>VLOOKUP(Table1[[#This Row],[Full Name]],Table36[],1,0)</f>
        <v>Payton A Sorci</v>
      </c>
      <c r="D984" s="1">
        <v>43495.488506944443</v>
      </c>
      <c r="E984" t="s">
        <v>59</v>
      </c>
      <c r="F984" t="s">
        <v>159</v>
      </c>
      <c r="O984" t="s">
        <v>138</v>
      </c>
      <c r="AJ984" t="s">
        <v>62</v>
      </c>
      <c r="AK984" t="s">
        <v>63</v>
      </c>
      <c r="AN984" t="s">
        <v>64</v>
      </c>
      <c r="BA984" t="s">
        <v>161</v>
      </c>
      <c r="BB984" t="s">
        <v>162</v>
      </c>
      <c r="BC984" t="s">
        <v>142</v>
      </c>
      <c r="BE984" t="s">
        <v>69</v>
      </c>
      <c r="BH984" t="s">
        <v>163</v>
      </c>
    </row>
    <row r="985" spans="1:61" x14ac:dyDescent="0.2">
      <c r="A985" t="s">
        <v>4769</v>
      </c>
      <c r="B985" t="str">
        <f>VLOOKUP(Table1[[#This Row],[Full Name]],payroll_active[],1,0)</f>
        <v>Peggy L Germain</v>
      </c>
      <c r="C985" t="str">
        <f>VLOOKUP(Table1[[#This Row],[Full Name]],Table36[],1,0)</f>
        <v>Peggy L Germain</v>
      </c>
      <c r="D985" s="1">
        <v>42618.942326388889</v>
      </c>
      <c r="E985" t="s">
        <v>1195</v>
      </c>
      <c r="F985" t="s">
        <v>4767</v>
      </c>
      <c r="N985" t="s">
        <v>1368</v>
      </c>
      <c r="O985" t="s">
        <v>1369</v>
      </c>
      <c r="P985" t="s">
        <v>407</v>
      </c>
      <c r="X985" t="s">
        <v>4768</v>
      </c>
      <c r="AI985" t="s">
        <v>3871</v>
      </c>
      <c r="AJ985" t="s">
        <v>62</v>
      </c>
      <c r="AK985" t="s">
        <v>63</v>
      </c>
      <c r="AN985" t="s">
        <v>408</v>
      </c>
      <c r="AO985" t="s">
        <v>407</v>
      </c>
      <c r="BA985" t="s">
        <v>630</v>
      </c>
      <c r="BB985" t="s">
        <v>4770</v>
      </c>
      <c r="BC985" t="s">
        <v>350</v>
      </c>
      <c r="BE985" t="s">
        <v>69</v>
      </c>
      <c r="BH985" t="s">
        <v>4771</v>
      </c>
    </row>
    <row r="986" spans="1:61" x14ac:dyDescent="0.2">
      <c r="A986" t="s">
        <v>629</v>
      </c>
      <c r="B986" t="str">
        <f>VLOOKUP(Table1[[#This Row],[Full Name]],payroll_active[],1,0)</f>
        <v>Peggy L Mousaw</v>
      </c>
      <c r="C986" t="str">
        <f>VLOOKUP(Table1[[#This Row],[Full Name]],Table36[],1,0)</f>
        <v>Peggy L Mousaw</v>
      </c>
      <c r="D986" s="1">
        <v>43495.488437499997</v>
      </c>
      <c r="E986" t="s">
        <v>59</v>
      </c>
      <c r="F986" t="s">
        <v>626</v>
      </c>
      <c r="N986" t="s">
        <v>627</v>
      </c>
      <c r="O986" t="s">
        <v>628</v>
      </c>
      <c r="P986" t="s">
        <v>526</v>
      </c>
      <c r="AJ986" t="s">
        <v>62</v>
      </c>
      <c r="AK986" t="s">
        <v>63</v>
      </c>
      <c r="AN986" t="s">
        <v>408</v>
      </c>
      <c r="BA986" t="s">
        <v>630</v>
      </c>
      <c r="BB986" t="s">
        <v>631</v>
      </c>
      <c r="BC986" t="s">
        <v>632</v>
      </c>
      <c r="BE986" t="s">
        <v>69</v>
      </c>
      <c r="BH986" t="s">
        <v>633</v>
      </c>
    </row>
    <row r="987" spans="1:61" x14ac:dyDescent="0.2">
      <c r="A987" t="s">
        <v>5040</v>
      </c>
      <c r="B987" t="str">
        <f>VLOOKUP(Table1[[#This Row],[Full Name]],payroll_active[],1,0)</f>
        <v>Peter C Drao</v>
      </c>
      <c r="C987" t="str">
        <f>VLOOKUP(Table1[[#This Row],[Full Name]],Table36[],1,0)</f>
        <v>Peter C Drao</v>
      </c>
      <c r="D987" s="1">
        <v>42618.942060185182</v>
      </c>
      <c r="E987" t="s">
        <v>1195</v>
      </c>
      <c r="F987" t="s">
        <v>5039</v>
      </c>
      <c r="O987" t="s">
        <v>131</v>
      </c>
      <c r="AJ987" t="s">
        <v>62</v>
      </c>
      <c r="AK987" t="s">
        <v>63</v>
      </c>
      <c r="AN987" t="s">
        <v>64</v>
      </c>
      <c r="BA987" t="s">
        <v>5041</v>
      </c>
      <c r="BB987" t="s">
        <v>5042</v>
      </c>
      <c r="BC987" t="s">
        <v>5043</v>
      </c>
      <c r="BE987" t="s">
        <v>69</v>
      </c>
      <c r="BH987" t="s">
        <v>5044</v>
      </c>
    </row>
    <row r="988" spans="1:61" x14ac:dyDescent="0.2">
      <c r="A988" t="s">
        <v>6914</v>
      </c>
      <c r="B988" t="str">
        <f>VLOOKUP(Table1[[#This Row],[Full Name]],payroll_active[],1,0)</f>
        <v>Peter F Hurtt</v>
      </c>
      <c r="C988" t="str">
        <f>VLOOKUP(Table1[[#This Row],[Full Name]],Table36[],1,0)</f>
        <v>Peter F Hurtt</v>
      </c>
      <c r="D988" s="1">
        <v>42618.940127314818</v>
      </c>
      <c r="E988" t="s">
        <v>1195</v>
      </c>
      <c r="F988" t="s">
        <v>6913</v>
      </c>
      <c r="O988" t="s">
        <v>391</v>
      </c>
      <c r="AJ988" t="s">
        <v>62</v>
      </c>
      <c r="AK988" t="s">
        <v>63</v>
      </c>
      <c r="AN988" t="s">
        <v>64</v>
      </c>
      <c r="BA988" t="s">
        <v>6915</v>
      </c>
      <c r="BB988" t="s">
        <v>6916</v>
      </c>
      <c r="BC988" t="s">
        <v>6917</v>
      </c>
      <c r="BE988" t="s">
        <v>69</v>
      </c>
      <c r="BH988" t="s">
        <v>6918</v>
      </c>
    </row>
    <row r="989" spans="1:61" x14ac:dyDescent="0.2">
      <c r="A989" t="s">
        <v>8044</v>
      </c>
      <c r="B989" t="str">
        <f>VLOOKUP(Table1[[#This Row],[Full Name]],payroll_active[],1,0)</f>
        <v>Peter H Benson</v>
      </c>
      <c r="C989" t="str">
        <f>VLOOKUP(Table1[[#This Row],[Full Name]],Table36[],1,0)</f>
        <v>Peter H Benson</v>
      </c>
      <c r="D989" s="1">
        <v>42618.939027777778</v>
      </c>
      <c r="E989" t="s">
        <v>1195</v>
      </c>
      <c r="F989" t="s">
        <v>8042</v>
      </c>
      <c r="O989" t="s">
        <v>8043</v>
      </c>
      <c r="AJ989" t="s">
        <v>62</v>
      </c>
      <c r="AK989" t="s">
        <v>63</v>
      </c>
      <c r="AN989" t="s">
        <v>64</v>
      </c>
      <c r="BA989" t="s">
        <v>5257</v>
      </c>
      <c r="BB989" t="s">
        <v>8045</v>
      </c>
      <c r="BC989" t="s">
        <v>6813</v>
      </c>
      <c r="BE989" t="s">
        <v>69</v>
      </c>
      <c r="BH989" t="s">
        <v>8046</v>
      </c>
    </row>
    <row r="990" spans="1:61" x14ac:dyDescent="0.2">
      <c r="A990" t="s">
        <v>5256</v>
      </c>
      <c r="B990" t="str">
        <f>VLOOKUP(Table1[[#This Row],[Full Name]],payroll_active[],1,0)</f>
        <v>Peter H Mooney</v>
      </c>
      <c r="C990" t="str">
        <f>VLOOKUP(Table1[[#This Row],[Full Name]],Table36[],1,0)</f>
        <v>Peter H Mooney</v>
      </c>
      <c r="D990" s="1">
        <v>42618.941817129627</v>
      </c>
      <c r="E990" t="s">
        <v>1195</v>
      </c>
      <c r="F990" t="s">
        <v>5255</v>
      </c>
      <c r="O990" t="s">
        <v>4329</v>
      </c>
      <c r="AJ990" t="s">
        <v>62</v>
      </c>
      <c r="AK990" t="s">
        <v>63</v>
      </c>
      <c r="AN990" t="s">
        <v>64</v>
      </c>
      <c r="BA990" t="s">
        <v>5257</v>
      </c>
      <c r="BB990" t="s">
        <v>5258</v>
      </c>
      <c r="BC990" t="s">
        <v>1235</v>
      </c>
      <c r="BE990" t="s">
        <v>69</v>
      </c>
      <c r="BH990" t="s">
        <v>5259</v>
      </c>
    </row>
    <row r="991" spans="1:61" x14ac:dyDescent="0.2">
      <c r="A991" t="s">
        <v>6832</v>
      </c>
      <c r="B991" t="str">
        <f>VLOOKUP(Table1[[#This Row],[Full Name]],payroll_active[],1,0)</f>
        <v>Peter J Dudley</v>
      </c>
      <c r="C991" t="str">
        <f>VLOOKUP(Table1[[#This Row],[Full Name]],Table36[],1,0)</f>
        <v>Peter J Dudley</v>
      </c>
      <c r="D991" s="1">
        <v>42618.940196759257</v>
      </c>
      <c r="E991" t="s">
        <v>1195</v>
      </c>
      <c r="F991" t="s">
        <v>6831</v>
      </c>
      <c r="O991" t="s">
        <v>391</v>
      </c>
      <c r="AJ991" t="s">
        <v>62</v>
      </c>
      <c r="AK991" t="s">
        <v>63</v>
      </c>
      <c r="AN991" t="s">
        <v>64</v>
      </c>
      <c r="BA991" t="s">
        <v>3957</v>
      </c>
      <c r="BB991" t="s">
        <v>6833</v>
      </c>
      <c r="BC991" t="s">
        <v>6834</v>
      </c>
      <c r="BE991" t="s">
        <v>69</v>
      </c>
      <c r="BH991" t="s">
        <v>6835</v>
      </c>
    </row>
    <row r="992" spans="1:61" x14ac:dyDescent="0.2">
      <c r="A992" t="s">
        <v>3956</v>
      </c>
      <c r="B992" t="str">
        <f>VLOOKUP(Table1[[#This Row],[Full Name]],payroll_active[],1,0)</f>
        <v>Peter J Gemellaro</v>
      </c>
      <c r="C992" t="str">
        <f>VLOOKUP(Table1[[#This Row],[Full Name]],Table36[],1,0)</f>
        <v>Peter J Gemellaro</v>
      </c>
      <c r="D992" s="1">
        <v>42618.943287037036</v>
      </c>
      <c r="E992" t="s">
        <v>1195</v>
      </c>
      <c r="F992" t="s">
        <v>3955</v>
      </c>
      <c r="N992" t="s">
        <v>1840</v>
      </c>
      <c r="O992" t="s">
        <v>1841</v>
      </c>
      <c r="P992" t="s">
        <v>407</v>
      </c>
      <c r="AJ992" t="s">
        <v>62</v>
      </c>
      <c r="AK992" t="s">
        <v>63</v>
      </c>
      <c r="AN992" t="s">
        <v>408</v>
      </c>
      <c r="AO992" t="s">
        <v>407</v>
      </c>
      <c r="BA992" t="s">
        <v>3957</v>
      </c>
      <c r="BB992" t="s">
        <v>3958</v>
      </c>
      <c r="BC992" t="s">
        <v>3959</v>
      </c>
      <c r="BE992" t="s">
        <v>69</v>
      </c>
      <c r="BH992" t="s">
        <v>3960</v>
      </c>
    </row>
    <row r="993" spans="1:61" x14ac:dyDescent="0.2">
      <c r="A993" t="s">
        <v>7998</v>
      </c>
      <c r="B993" t="str">
        <f>VLOOKUP(Table1[[#This Row],[Full Name]],payroll_active[],1,0)</f>
        <v>Peter M Duma</v>
      </c>
      <c r="C993" t="str">
        <f>VLOOKUP(Table1[[#This Row],[Full Name]],Table36[],1,0)</f>
        <v>Peter M Duma</v>
      </c>
      <c r="D993" s="1">
        <v>42618.939062500001</v>
      </c>
      <c r="E993" t="s">
        <v>1195</v>
      </c>
      <c r="F993" t="s">
        <v>7997</v>
      </c>
      <c r="O993" t="s">
        <v>72</v>
      </c>
      <c r="AJ993" t="s">
        <v>62</v>
      </c>
      <c r="AK993" t="s">
        <v>63</v>
      </c>
      <c r="AN993" t="s">
        <v>64</v>
      </c>
      <c r="BA993" t="s">
        <v>6405</v>
      </c>
      <c r="BB993" t="s">
        <v>7999</v>
      </c>
      <c r="BC993" t="s">
        <v>76</v>
      </c>
      <c r="BE993" t="s">
        <v>69</v>
      </c>
      <c r="BH993" t="s">
        <v>8000</v>
      </c>
    </row>
    <row r="994" spans="1:61" x14ac:dyDescent="0.2">
      <c r="A994" t="s">
        <v>5190</v>
      </c>
      <c r="B994" t="str">
        <f>VLOOKUP(Table1[[#This Row],[Full Name]],payroll_active[],1,0)</f>
        <v>Peter R Weiss</v>
      </c>
      <c r="C994" t="str">
        <f>VLOOKUP(Table1[[#This Row],[Full Name]],Table36[],1,0)</f>
        <v>Peter R Weiss</v>
      </c>
      <c r="D994" s="1">
        <v>42618.941921296297</v>
      </c>
      <c r="E994" t="s">
        <v>1195</v>
      </c>
      <c r="F994" t="s">
        <v>5189</v>
      </c>
      <c r="N994" t="s">
        <v>718</v>
      </c>
      <c r="O994" t="s">
        <v>719</v>
      </c>
      <c r="P994" t="s">
        <v>526</v>
      </c>
      <c r="AJ994" t="s">
        <v>62</v>
      </c>
      <c r="AK994" t="s">
        <v>63</v>
      </c>
      <c r="AN994" t="s">
        <v>408</v>
      </c>
      <c r="AO994" t="s">
        <v>526</v>
      </c>
      <c r="BA994" t="s">
        <v>3520</v>
      </c>
      <c r="BB994" t="s">
        <v>5191</v>
      </c>
      <c r="BC994" t="s">
        <v>434</v>
      </c>
      <c r="BE994" t="s">
        <v>69</v>
      </c>
      <c r="BH994" t="s">
        <v>5192</v>
      </c>
    </row>
    <row r="995" spans="1:61" x14ac:dyDescent="0.2">
      <c r="A995" t="s">
        <v>3762</v>
      </c>
      <c r="B995" t="str">
        <f>VLOOKUP(Table1[[#This Row],[Full Name]],payroll_active[],1,0)</f>
        <v>Philip T Manuli Jr</v>
      </c>
      <c r="C995" t="str">
        <f>VLOOKUP(Table1[[#This Row],[Full Name]],Table36[],1,0)</f>
        <v>Philip T Manuli Jr</v>
      </c>
      <c r="D995" s="1">
        <v>42789.53087962963</v>
      </c>
      <c r="E995" t="s">
        <v>59</v>
      </c>
      <c r="F995" t="s">
        <v>3761</v>
      </c>
      <c r="O995" t="s">
        <v>131</v>
      </c>
      <c r="AJ995" t="s">
        <v>62</v>
      </c>
      <c r="AK995" t="s">
        <v>63</v>
      </c>
      <c r="AN995" t="s">
        <v>64</v>
      </c>
      <c r="BA995" t="s">
        <v>3763</v>
      </c>
      <c r="BB995" t="s">
        <v>3764</v>
      </c>
      <c r="BC995" t="s">
        <v>382</v>
      </c>
      <c r="BE995" t="s">
        <v>69</v>
      </c>
      <c r="BH995" t="s">
        <v>3765</v>
      </c>
    </row>
    <row r="996" spans="1:61" x14ac:dyDescent="0.2">
      <c r="A996" t="s">
        <v>1903</v>
      </c>
      <c r="B996" t="str">
        <f>VLOOKUP(Table1[[#This Row],[Full Name]],payroll_active[],1,0)</f>
        <v>Philip W Giltner</v>
      </c>
      <c r="C996" t="str">
        <f>VLOOKUP(Table1[[#This Row],[Full Name]],Table36[],1,0)</f>
        <v>Philip W Giltner</v>
      </c>
      <c r="D996" s="1">
        <v>43119.618263888893</v>
      </c>
      <c r="E996" t="s">
        <v>59</v>
      </c>
      <c r="F996" t="s">
        <v>1902</v>
      </c>
      <c r="N996" t="s">
        <v>965</v>
      </c>
      <c r="O996" t="s">
        <v>966</v>
      </c>
      <c r="P996" t="s">
        <v>407</v>
      </c>
      <c r="AJ996" t="s">
        <v>62</v>
      </c>
      <c r="AK996" t="s">
        <v>63</v>
      </c>
      <c r="AN996" t="s">
        <v>408</v>
      </c>
      <c r="AO996" t="s">
        <v>407</v>
      </c>
      <c r="BA996" t="s">
        <v>1904</v>
      </c>
      <c r="BB996" t="s">
        <v>1905</v>
      </c>
      <c r="BC996" t="s">
        <v>440</v>
      </c>
      <c r="BE996" t="s">
        <v>69</v>
      </c>
      <c r="BH996" t="s">
        <v>1906</v>
      </c>
    </row>
    <row r="997" spans="1:61" x14ac:dyDescent="0.2">
      <c r="A997" t="s">
        <v>2034</v>
      </c>
      <c r="B997" t="str">
        <f>VLOOKUP(Table1[[#This Row],[Full Name]],payroll_active[],1,0)</f>
        <v>Phiveline Solano</v>
      </c>
      <c r="C997" t="str">
        <f>VLOOKUP(Table1[[#This Row],[Full Name]],Table36[],1,0)</f>
        <v>Phiveline Solano</v>
      </c>
      <c r="D997" s="1">
        <v>43119.618217592593</v>
      </c>
      <c r="E997" t="s">
        <v>59</v>
      </c>
      <c r="F997" t="s">
        <v>2031</v>
      </c>
      <c r="N997" t="s">
        <v>2032</v>
      </c>
      <c r="O997" t="s">
        <v>2033</v>
      </c>
      <c r="P997" t="s">
        <v>526</v>
      </c>
      <c r="AJ997" t="s">
        <v>62</v>
      </c>
      <c r="AK997" t="s">
        <v>63</v>
      </c>
      <c r="AN997" t="s">
        <v>408</v>
      </c>
      <c r="AO997" t="s">
        <v>526</v>
      </c>
      <c r="BA997" t="s">
        <v>2035</v>
      </c>
      <c r="BB997" t="s">
        <v>2036</v>
      </c>
      <c r="BC997" t="s">
        <v>2037</v>
      </c>
      <c r="BE997" t="s">
        <v>69</v>
      </c>
      <c r="BH997" t="s">
        <v>2038</v>
      </c>
    </row>
    <row r="998" spans="1:61" x14ac:dyDescent="0.2">
      <c r="A998" t="s">
        <v>1957</v>
      </c>
      <c r="B998" t="str">
        <f>VLOOKUP(Table1[[#This Row],[Full Name]],payroll_active[],1,0)</f>
        <v>Phyllis P Wickerham</v>
      </c>
      <c r="C998" t="str">
        <f>VLOOKUP(Table1[[#This Row],[Full Name]],Table36[],1,0)</f>
        <v>Phyllis P Wickerham</v>
      </c>
      <c r="D998" s="1">
        <v>43119.61824074074</v>
      </c>
      <c r="E998" t="s">
        <v>59</v>
      </c>
      <c r="F998" t="s">
        <v>1956</v>
      </c>
      <c r="N998" t="s">
        <v>1328</v>
      </c>
      <c r="O998" t="s">
        <v>1329</v>
      </c>
      <c r="P998" t="s">
        <v>526</v>
      </c>
      <c r="AJ998" t="s">
        <v>62</v>
      </c>
      <c r="AK998" t="s">
        <v>63</v>
      </c>
      <c r="AN998" t="s">
        <v>408</v>
      </c>
      <c r="AO998" t="s">
        <v>526</v>
      </c>
      <c r="BA998" t="s">
        <v>1958</v>
      </c>
      <c r="BB998" t="s">
        <v>1959</v>
      </c>
      <c r="BC998" t="s">
        <v>787</v>
      </c>
      <c r="BE998" t="s">
        <v>69</v>
      </c>
      <c r="BH998" t="s">
        <v>1960</v>
      </c>
    </row>
    <row r="999" spans="1:61" x14ac:dyDescent="0.2">
      <c r="A999" t="s">
        <v>695</v>
      </c>
      <c r="B999" t="str">
        <f>VLOOKUP(Table1[[#This Row],[Full Name]],payroll_active[],1,0)</f>
        <v>Pierre Millien Jr</v>
      </c>
      <c r="C999" t="str">
        <f>VLOOKUP(Table1[[#This Row],[Full Name]],Table36[],1,0)</f>
        <v>Pierre Millien Jr</v>
      </c>
      <c r="D999" s="1">
        <v>43495.488437499997</v>
      </c>
      <c r="E999" t="s">
        <v>59</v>
      </c>
      <c r="F999" t="s">
        <v>692</v>
      </c>
      <c r="N999" t="s">
        <v>693</v>
      </c>
      <c r="O999" t="s">
        <v>694</v>
      </c>
      <c r="P999" t="s">
        <v>526</v>
      </c>
      <c r="AJ999" t="s">
        <v>62</v>
      </c>
      <c r="AK999" t="s">
        <v>63</v>
      </c>
      <c r="AN999" t="s">
        <v>408</v>
      </c>
      <c r="BA999" t="s">
        <v>696</v>
      </c>
      <c r="BB999" t="s">
        <v>697</v>
      </c>
      <c r="BC999" t="s">
        <v>698</v>
      </c>
      <c r="BE999" t="s">
        <v>69</v>
      </c>
      <c r="BH999" t="s">
        <v>699</v>
      </c>
    </row>
    <row r="1000" spans="1:61" x14ac:dyDescent="0.2">
      <c r="A1000" s="20" t="s">
        <v>3686</v>
      </c>
      <c r="B1000" s="20" t="e">
        <f>VLOOKUP(Table1[[#This Row],[Full Name]],payroll_active[],1,0)</f>
        <v>#N/A</v>
      </c>
      <c r="C1000" s="20" t="str">
        <f>VLOOKUP(Table1[[#This Row],[Full Name]],Table36[],1,0)</f>
        <v>Princy A Abraham</v>
      </c>
      <c r="D1000" s="21">
        <v>42789.530925925923</v>
      </c>
      <c r="E1000" s="20" t="s">
        <v>59</v>
      </c>
      <c r="F1000" s="20" t="s">
        <v>3682</v>
      </c>
      <c r="G1000" s="20"/>
      <c r="H1000" s="20"/>
      <c r="I1000" s="20"/>
      <c r="J1000" s="20"/>
      <c r="K1000" s="20"/>
      <c r="L1000" s="20"/>
      <c r="M1000" s="20"/>
      <c r="N1000" s="20"/>
      <c r="O1000" s="20" t="s">
        <v>3683</v>
      </c>
      <c r="P1000" s="20"/>
      <c r="Q1000" s="20"/>
      <c r="R1000" s="20"/>
      <c r="S1000" s="20"/>
      <c r="T1000" s="20"/>
      <c r="U1000" s="20"/>
      <c r="V1000" s="20" t="s">
        <v>3684</v>
      </c>
      <c r="W1000" s="20" t="s">
        <v>3685</v>
      </c>
      <c r="X1000" s="20"/>
      <c r="Y1000" s="20"/>
      <c r="Z1000" s="20"/>
      <c r="AA1000" s="20"/>
      <c r="AB1000" s="20"/>
      <c r="AC1000" s="20"/>
      <c r="AD1000" s="20"/>
      <c r="AE1000" s="20"/>
      <c r="AF1000" s="20"/>
      <c r="AG1000" s="20"/>
      <c r="AH1000" s="20"/>
      <c r="AI1000" s="20"/>
      <c r="AJ1000" s="20" t="s">
        <v>62</v>
      </c>
      <c r="AK1000" s="20" t="s">
        <v>63</v>
      </c>
      <c r="AL1000" s="20"/>
      <c r="AM1000" s="20"/>
      <c r="AN1000" s="20" t="s">
        <v>64</v>
      </c>
      <c r="AO1000" s="20"/>
      <c r="AP1000" s="20"/>
      <c r="AQ1000" s="20"/>
      <c r="AR1000" s="20"/>
      <c r="AS1000" s="20"/>
      <c r="AT1000" s="20"/>
      <c r="AU1000" s="20"/>
      <c r="AV1000" s="20"/>
      <c r="AW1000" s="20"/>
      <c r="AX1000" s="20"/>
      <c r="AY1000" s="20"/>
      <c r="AZ1000" s="20"/>
      <c r="BA1000" s="20" t="s">
        <v>3687</v>
      </c>
      <c r="BB1000" s="20" t="s">
        <v>3688</v>
      </c>
      <c r="BC1000" s="20" t="s">
        <v>1101</v>
      </c>
      <c r="BD1000" s="20"/>
      <c r="BE1000" s="20" t="s">
        <v>69</v>
      </c>
      <c r="BF1000" s="20"/>
      <c r="BG1000" s="20"/>
      <c r="BH1000" s="20" t="s">
        <v>3689</v>
      </c>
      <c r="BI1000" s="20"/>
    </row>
    <row r="1001" spans="1:61" x14ac:dyDescent="0.2">
      <c r="A1001" s="20" t="s">
        <v>5954</v>
      </c>
      <c r="B1001" s="20" t="e">
        <f>VLOOKUP(Table1[[#This Row],[Full Name]],payroll_active[],1,0)</f>
        <v>#N/A</v>
      </c>
      <c r="C1001" s="20" t="str">
        <f>VLOOKUP(Table1[[#This Row],[Full Name]],Table36[],1,0)</f>
        <v>Priscilla Carrow</v>
      </c>
      <c r="D1001" s="21">
        <v>42618.941145833327</v>
      </c>
      <c r="E1001" s="20" t="s">
        <v>1195</v>
      </c>
      <c r="F1001" s="20" t="s">
        <v>5953</v>
      </c>
      <c r="G1001" s="20"/>
      <c r="H1001" s="20"/>
      <c r="I1001" s="20"/>
      <c r="J1001" s="20"/>
      <c r="K1001" s="20"/>
      <c r="L1001" s="20"/>
      <c r="M1001" s="20"/>
      <c r="N1001" s="20" t="s">
        <v>1848</v>
      </c>
      <c r="O1001" s="20" t="s">
        <v>1043</v>
      </c>
      <c r="P1001" s="20" t="s">
        <v>526</v>
      </c>
      <c r="Q1001" s="20"/>
      <c r="R1001" s="20"/>
      <c r="S1001" s="20"/>
      <c r="T1001" s="20"/>
      <c r="U1001" s="20"/>
      <c r="V1001" s="20"/>
      <c r="W1001" s="20"/>
      <c r="X1001" s="20"/>
      <c r="Y1001" s="20"/>
      <c r="Z1001" s="20"/>
      <c r="AA1001" s="20"/>
      <c r="AB1001" s="20"/>
      <c r="AC1001" s="20"/>
      <c r="AD1001" s="20"/>
      <c r="AE1001" s="20"/>
      <c r="AF1001" s="20"/>
      <c r="AG1001" s="20"/>
      <c r="AH1001" s="20"/>
      <c r="AI1001" s="20"/>
      <c r="AJ1001" s="20" t="s">
        <v>62</v>
      </c>
      <c r="AK1001" s="20" t="s">
        <v>63</v>
      </c>
      <c r="AL1001" s="20"/>
      <c r="AM1001" s="20"/>
      <c r="AN1001" s="20" t="s">
        <v>64</v>
      </c>
      <c r="AO1001" s="20" t="s">
        <v>526</v>
      </c>
      <c r="AP1001" s="20"/>
      <c r="AQ1001" s="20"/>
      <c r="AR1001" s="20"/>
      <c r="AS1001" s="20"/>
      <c r="AT1001" s="20"/>
      <c r="AU1001" s="20"/>
      <c r="AV1001" s="20"/>
      <c r="AW1001" s="20"/>
      <c r="AX1001" s="20"/>
      <c r="AY1001" s="20"/>
      <c r="AZ1001" s="20"/>
      <c r="BA1001" s="20" t="s">
        <v>5955</v>
      </c>
      <c r="BB1001" s="20" t="s">
        <v>5956</v>
      </c>
      <c r="BC1001" s="20" t="s">
        <v>5957</v>
      </c>
      <c r="BD1001" s="20"/>
      <c r="BE1001" s="20" t="s">
        <v>69</v>
      </c>
      <c r="BF1001" s="20"/>
      <c r="BG1001" s="20"/>
      <c r="BH1001" s="20" t="s">
        <v>5958</v>
      </c>
      <c r="BI1001" s="20"/>
    </row>
    <row r="1002" spans="1:61" x14ac:dyDescent="0.2">
      <c r="A1002" t="s">
        <v>4646</v>
      </c>
      <c r="B1002" t="str">
        <f>VLOOKUP(Table1[[#This Row],[Full Name]],payroll_active[],1,0)</f>
        <v>Rachel A Bachorski</v>
      </c>
      <c r="C1002" t="str">
        <f>VLOOKUP(Table1[[#This Row],[Full Name]],Table36[],1,0)</f>
        <v>Rachel A Bachorski</v>
      </c>
      <c r="D1002" s="1">
        <v>42618.942488425928</v>
      </c>
      <c r="E1002" t="s">
        <v>1195</v>
      </c>
      <c r="F1002" t="s">
        <v>4644</v>
      </c>
      <c r="N1002" t="s">
        <v>663</v>
      </c>
      <c r="O1002" t="s">
        <v>664</v>
      </c>
      <c r="P1002" t="s">
        <v>526</v>
      </c>
      <c r="V1002" t="s">
        <v>4645</v>
      </c>
      <c r="AJ1002" t="s">
        <v>62</v>
      </c>
      <c r="AK1002" t="s">
        <v>63</v>
      </c>
      <c r="AN1002" t="s">
        <v>408</v>
      </c>
      <c r="AO1002" t="s">
        <v>526</v>
      </c>
      <c r="BA1002" t="s">
        <v>4586</v>
      </c>
      <c r="BB1002" t="s">
        <v>4647</v>
      </c>
      <c r="BC1002" t="s">
        <v>957</v>
      </c>
      <c r="BE1002" t="s">
        <v>69</v>
      </c>
      <c r="BH1002" t="s">
        <v>4648</v>
      </c>
    </row>
    <row r="1003" spans="1:61" x14ac:dyDescent="0.2">
      <c r="A1003" t="s">
        <v>4585</v>
      </c>
      <c r="B1003" t="str">
        <f>VLOOKUP(Table1[[#This Row],[Full Name]],payroll_active[],1,0)</f>
        <v>Rachel A Estroff</v>
      </c>
      <c r="C1003" t="str">
        <f>VLOOKUP(Table1[[#This Row],[Full Name]],Table36[],1,0)</f>
        <v>Rachel A Estroff</v>
      </c>
      <c r="D1003" s="1">
        <v>42618.942546296297</v>
      </c>
      <c r="E1003" t="s">
        <v>1195</v>
      </c>
      <c r="F1003" t="s">
        <v>4583</v>
      </c>
      <c r="M1003" t="s">
        <v>4584</v>
      </c>
      <c r="N1003" t="s">
        <v>554</v>
      </c>
      <c r="O1003" t="s">
        <v>555</v>
      </c>
      <c r="P1003" t="s">
        <v>526</v>
      </c>
      <c r="AJ1003" t="s">
        <v>62</v>
      </c>
      <c r="AK1003" t="s">
        <v>63</v>
      </c>
      <c r="AN1003" t="s">
        <v>408</v>
      </c>
      <c r="BA1003" t="s">
        <v>4586</v>
      </c>
      <c r="BB1003" t="s">
        <v>4587</v>
      </c>
      <c r="BC1003" t="s">
        <v>426</v>
      </c>
      <c r="BE1003" t="s">
        <v>69</v>
      </c>
      <c r="BH1003" t="s">
        <v>4588</v>
      </c>
    </row>
    <row r="1004" spans="1:61" x14ac:dyDescent="0.2">
      <c r="A1004" t="s">
        <v>341</v>
      </c>
      <c r="B1004" t="str">
        <f>VLOOKUP(Table1[[#This Row],[Full Name]],payroll_active[],1,0)</f>
        <v>Rachel L Arnaud</v>
      </c>
      <c r="C1004" t="str">
        <f>VLOOKUP(Table1[[#This Row],[Full Name]],Table36[],1,0)</f>
        <v>Rachel L Arnaud</v>
      </c>
      <c r="D1004" s="1">
        <v>43495.488483796304</v>
      </c>
      <c r="E1004" t="s">
        <v>59</v>
      </c>
      <c r="F1004" t="s">
        <v>340</v>
      </c>
      <c r="O1004" t="s">
        <v>284</v>
      </c>
      <c r="AJ1004" t="s">
        <v>62</v>
      </c>
      <c r="AK1004" t="s">
        <v>63</v>
      </c>
      <c r="AN1004" t="s">
        <v>64</v>
      </c>
      <c r="BA1004" t="s">
        <v>342</v>
      </c>
      <c r="BB1004" t="s">
        <v>343</v>
      </c>
      <c r="BC1004" t="s">
        <v>288</v>
      </c>
      <c r="BE1004" t="s">
        <v>69</v>
      </c>
      <c r="BH1004" t="s">
        <v>344</v>
      </c>
    </row>
    <row r="1005" spans="1:61" x14ac:dyDescent="0.2">
      <c r="A1005" t="s">
        <v>4707</v>
      </c>
      <c r="B1005" t="str">
        <f>VLOOKUP(Table1[[#This Row],[Full Name]],payroll_active[],1,0)</f>
        <v>Rachel M Ferrari</v>
      </c>
      <c r="C1005" t="str">
        <f>VLOOKUP(Table1[[#This Row],[Full Name]],Table36[],1,0)</f>
        <v>Rachel M Ferrari</v>
      </c>
      <c r="D1005" s="1">
        <v>42618.942372685182</v>
      </c>
      <c r="E1005" t="s">
        <v>1195</v>
      </c>
      <c r="F1005" t="s">
        <v>4706</v>
      </c>
      <c r="N1005" t="s">
        <v>771</v>
      </c>
      <c r="O1005" t="s">
        <v>772</v>
      </c>
      <c r="P1005" t="s">
        <v>526</v>
      </c>
      <c r="AJ1005" t="s">
        <v>62</v>
      </c>
      <c r="AK1005" t="s">
        <v>63</v>
      </c>
      <c r="AN1005" t="s">
        <v>408</v>
      </c>
      <c r="AO1005" t="s">
        <v>526</v>
      </c>
      <c r="BA1005" t="s">
        <v>4708</v>
      </c>
      <c r="BB1005" t="s">
        <v>4709</v>
      </c>
      <c r="BC1005" t="s">
        <v>4710</v>
      </c>
      <c r="BE1005" t="s">
        <v>69</v>
      </c>
      <c r="BH1005" t="s">
        <v>4711</v>
      </c>
    </row>
    <row r="1006" spans="1:61" x14ac:dyDescent="0.2">
      <c r="A1006" t="s">
        <v>6651</v>
      </c>
      <c r="B1006" t="str">
        <f>VLOOKUP(Table1[[#This Row],[Full Name]],payroll_active[],1,0)</f>
        <v>Racquel G. Saddler</v>
      </c>
      <c r="C1006" t="str">
        <f>VLOOKUP(Table1[[#This Row],[Full Name]],Table36[],1,0)</f>
        <v>Racquel G. Saddler</v>
      </c>
      <c r="D1006" s="1">
        <v>42618.940393518518</v>
      </c>
      <c r="E1006" t="s">
        <v>1195</v>
      </c>
      <c r="F1006" t="s">
        <v>6649</v>
      </c>
      <c r="M1006" t="s">
        <v>6650</v>
      </c>
      <c r="O1006" t="s">
        <v>284</v>
      </c>
      <c r="AJ1006" t="s">
        <v>62</v>
      </c>
      <c r="AK1006" t="s">
        <v>63</v>
      </c>
      <c r="AN1006" t="s">
        <v>64</v>
      </c>
      <c r="BA1006" t="s">
        <v>6652</v>
      </c>
      <c r="BB1006" t="s">
        <v>6653</v>
      </c>
      <c r="BC1006" t="s">
        <v>288</v>
      </c>
      <c r="BE1006" t="s">
        <v>69</v>
      </c>
      <c r="BH1006" t="s">
        <v>6654</v>
      </c>
    </row>
    <row r="1007" spans="1:61" x14ac:dyDescent="0.2">
      <c r="A1007" t="s">
        <v>118</v>
      </c>
      <c r="B1007" t="str">
        <f>VLOOKUP(Table1[[#This Row],[Full Name]],payroll_active[],1,0)</f>
        <v>Rae Dawn Biegel</v>
      </c>
      <c r="C1007" t="str">
        <f>VLOOKUP(Table1[[#This Row],[Full Name]],Table36[],1,0)</f>
        <v>Rae Dawn Biegel</v>
      </c>
      <c r="D1007" s="1">
        <v>43495.488518518519</v>
      </c>
      <c r="E1007" t="s">
        <v>59</v>
      </c>
      <c r="F1007" t="s">
        <v>116</v>
      </c>
      <c r="O1007" t="s">
        <v>117</v>
      </c>
      <c r="AJ1007" t="s">
        <v>62</v>
      </c>
      <c r="AK1007" t="s">
        <v>63</v>
      </c>
      <c r="AN1007" t="s">
        <v>64</v>
      </c>
      <c r="BA1007" t="s">
        <v>119</v>
      </c>
      <c r="BB1007" t="s">
        <v>120</v>
      </c>
      <c r="BC1007" t="s">
        <v>121</v>
      </c>
      <c r="BE1007" t="s">
        <v>69</v>
      </c>
      <c r="BH1007" t="s">
        <v>122</v>
      </c>
    </row>
    <row r="1008" spans="1:61" x14ac:dyDescent="0.2">
      <c r="A1008" t="s">
        <v>2709</v>
      </c>
      <c r="B1008" t="str">
        <f>VLOOKUP(Table1[[#This Row],[Full Name]],payroll_active[],1,0)</f>
        <v>Raida Hossain</v>
      </c>
      <c r="C1008" t="str">
        <f>VLOOKUP(Table1[[#This Row],[Full Name]],Table36[],1,0)</f>
        <v>Raida Hossain</v>
      </c>
      <c r="D1008" s="1">
        <v>42895.599363425928</v>
      </c>
      <c r="E1008" t="s">
        <v>59</v>
      </c>
      <c r="F1008" t="s">
        <v>2708</v>
      </c>
      <c r="N1008" t="s">
        <v>539</v>
      </c>
      <c r="O1008" t="s">
        <v>540</v>
      </c>
      <c r="P1008" t="s">
        <v>526</v>
      </c>
      <c r="AJ1008" t="s">
        <v>62</v>
      </c>
      <c r="AK1008" t="s">
        <v>63</v>
      </c>
      <c r="AN1008" t="s">
        <v>408</v>
      </c>
      <c r="AO1008" t="s">
        <v>526</v>
      </c>
      <c r="BA1008" t="s">
        <v>2710</v>
      </c>
      <c r="BB1008" t="s">
        <v>2711</v>
      </c>
      <c r="BC1008" t="s">
        <v>2712</v>
      </c>
      <c r="BE1008" t="s">
        <v>69</v>
      </c>
      <c r="BH1008" t="s">
        <v>2713</v>
      </c>
    </row>
    <row r="1009" spans="1:60" x14ac:dyDescent="0.2">
      <c r="A1009" t="s">
        <v>8170</v>
      </c>
      <c r="B1009" t="str">
        <f>VLOOKUP(Table1[[#This Row],[Full Name]],payroll_active[],1,0)</f>
        <v>Ralph J Donato</v>
      </c>
      <c r="C1009" t="str">
        <f>VLOOKUP(Table1[[#This Row],[Full Name]],Table36[],1,0)</f>
        <v>Ralph J Donato</v>
      </c>
      <c r="D1009" s="1">
        <v>42618.938981481479</v>
      </c>
      <c r="E1009" t="s">
        <v>1195</v>
      </c>
      <c r="F1009" t="s">
        <v>8169</v>
      </c>
      <c r="O1009" t="s">
        <v>84</v>
      </c>
      <c r="AJ1009" t="s">
        <v>62</v>
      </c>
      <c r="AK1009" t="s">
        <v>63</v>
      </c>
      <c r="AN1009" t="s">
        <v>64</v>
      </c>
      <c r="BA1009" t="s">
        <v>5241</v>
      </c>
      <c r="BB1009" t="s">
        <v>8171</v>
      </c>
      <c r="BC1009" t="s">
        <v>8172</v>
      </c>
      <c r="BE1009" t="s">
        <v>69</v>
      </c>
      <c r="BH1009" t="s">
        <v>8173</v>
      </c>
    </row>
    <row r="1010" spans="1:60" x14ac:dyDescent="0.2">
      <c r="A1010" t="s">
        <v>5240</v>
      </c>
      <c r="B1010" t="str">
        <f>VLOOKUP(Table1[[#This Row],[Full Name]],payroll_active[],1,0)</f>
        <v>Ralph J Porzio</v>
      </c>
      <c r="C1010" t="str">
        <f>VLOOKUP(Table1[[#This Row],[Full Name]],Table36[],1,0)</f>
        <v>Ralph J Porzio</v>
      </c>
      <c r="D1010" s="1">
        <v>42618.941828703697</v>
      </c>
      <c r="E1010" t="s">
        <v>1195</v>
      </c>
      <c r="F1010" t="s">
        <v>5239</v>
      </c>
      <c r="N1010" t="s">
        <v>996</v>
      </c>
      <c r="O1010" t="s">
        <v>997</v>
      </c>
      <c r="P1010" t="s">
        <v>526</v>
      </c>
      <c r="AJ1010" t="s">
        <v>62</v>
      </c>
      <c r="AK1010" t="s">
        <v>63</v>
      </c>
      <c r="AN1010" t="s">
        <v>408</v>
      </c>
      <c r="AO1010" t="s">
        <v>526</v>
      </c>
      <c r="BA1010" t="s">
        <v>5241</v>
      </c>
      <c r="BB1010" t="s">
        <v>2656</v>
      </c>
      <c r="BC1010" t="s">
        <v>375</v>
      </c>
      <c r="BE1010" t="s">
        <v>69</v>
      </c>
      <c r="BH1010" t="s">
        <v>5242</v>
      </c>
    </row>
    <row r="1011" spans="1:60" x14ac:dyDescent="0.2">
      <c r="A1011" t="s">
        <v>2880</v>
      </c>
      <c r="B1011" t="str">
        <f>VLOOKUP(Table1[[#This Row],[Full Name]],payroll_active[],1,0)</f>
        <v>Randall G Holcomb</v>
      </c>
      <c r="C1011" t="str">
        <f>VLOOKUP(Table1[[#This Row],[Full Name]],Table36[],1,0)</f>
        <v>Randall G Holcomb</v>
      </c>
      <c r="D1011" s="1">
        <v>42789.531817129631</v>
      </c>
      <c r="E1011" t="s">
        <v>59</v>
      </c>
      <c r="F1011" t="s">
        <v>2879</v>
      </c>
      <c r="N1011" t="s">
        <v>2093</v>
      </c>
      <c r="O1011" t="s">
        <v>2094</v>
      </c>
      <c r="P1011" t="s">
        <v>526</v>
      </c>
      <c r="AJ1011" t="s">
        <v>62</v>
      </c>
      <c r="AK1011" t="s">
        <v>63</v>
      </c>
      <c r="AN1011" t="s">
        <v>408</v>
      </c>
      <c r="AO1011" t="s">
        <v>526</v>
      </c>
      <c r="BA1011" t="s">
        <v>2881</v>
      </c>
      <c r="BB1011" t="s">
        <v>2882</v>
      </c>
      <c r="BC1011" t="s">
        <v>867</v>
      </c>
      <c r="BE1011" t="s">
        <v>69</v>
      </c>
      <c r="BH1011" t="s">
        <v>2883</v>
      </c>
    </row>
    <row r="1012" spans="1:60" x14ac:dyDescent="0.2">
      <c r="A1012" t="s">
        <v>2991</v>
      </c>
      <c r="B1012" t="str">
        <f>VLOOKUP(Table1[[#This Row],[Full Name]],payroll_active[],1,0)</f>
        <v>Randi M Kelder</v>
      </c>
      <c r="C1012" t="str">
        <f>VLOOKUP(Table1[[#This Row],[Full Name]],Table36[],1,0)</f>
        <v>Randi M Kelder</v>
      </c>
      <c r="D1012" s="1">
        <v>42789.531770833331</v>
      </c>
      <c r="E1012" t="s">
        <v>59</v>
      </c>
      <c r="F1012" t="s">
        <v>2990</v>
      </c>
      <c r="N1012" t="s">
        <v>1885</v>
      </c>
      <c r="O1012" t="s">
        <v>1886</v>
      </c>
      <c r="P1012" t="s">
        <v>526</v>
      </c>
      <c r="AJ1012" t="s">
        <v>62</v>
      </c>
      <c r="AK1012" t="s">
        <v>63</v>
      </c>
      <c r="AN1012" t="s">
        <v>408</v>
      </c>
      <c r="AO1012" t="s">
        <v>526</v>
      </c>
      <c r="BA1012" t="s">
        <v>2992</v>
      </c>
      <c r="BB1012" t="s">
        <v>2993</v>
      </c>
      <c r="BC1012" t="s">
        <v>845</v>
      </c>
      <c r="BE1012" t="s">
        <v>69</v>
      </c>
      <c r="BH1012" t="s">
        <v>2994</v>
      </c>
    </row>
    <row r="1013" spans="1:60" x14ac:dyDescent="0.2">
      <c r="A1013" t="s">
        <v>3001</v>
      </c>
      <c r="B1013" t="str">
        <f>VLOOKUP(Table1[[#This Row],[Full Name]],payroll_active[],1,0)</f>
        <v>Ranell Ogilvie</v>
      </c>
      <c r="C1013" t="str">
        <f>VLOOKUP(Table1[[#This Row],[Full Name]],Table36[],1,0)</f>
        <v>Ranell Ogilvie</v>
      </c>
      <c r="D1013" s="1">
        <v>42789.531770833331</v>
      </c>
      <c r="E1013" t="s">
        <v>59</v>
      </c>
      <c r="F1013" t="s">
        <v>3000</v>
      </c>
      <c r="N1013" t="s">
        <v>894</v>
      </c>
      <c r="O1013" t="s">
        <v>895</v>
      </c>
      <c r="P1013" t="s">
        <v>526</v>
      </c>
      <c r="AJ1013" t="s">
        <v>62</v>
      </c>
      <c r="AK1013" t="s">
        <v>63</v>
      </c>
      <c r="AN1013" t="s">
        <v>408</v>
      </c>
      <c r="AO1013" t="s">
        <v>526</v>
      </c>
      <c r="BA1013" t="s">
        <v>3002</v>
      </c>
      <c r="BB1013" t="s">
        <v>3003</v>
      </c>
      <c r="BC1013" t="s">
        <v>434</v>
      </c>
      <c r="BE1013" t="s">
        <v>69</v>
      </c>
      <c r="BH1013" t="s">
        <v>3004</v>
      </c>
    </row>
    <row r="1014" spans="1:60" x14ac:dyDescent="0.2">
      <c r="A1014" t="s">
        <v>3213</v>
      </c>
      <c r="B1014" t="str">
        <f>VLOOKUP(Table1[[#This Row],[Full Name]],payroll_active[],1,0)</f>
        <v>Raven M Robinson</v>
      </c>
      <c r="C1014" t="str">
        <f>VLOOKUP(Table1[[#This Row],[Full Name]],Table36[],1,0)</f>
        <v>Raven M Robinson</v>
      </c>
      <c r="D1014" s="1">
        <v>42789.531689814823</v>
      </c>
      <c r="E1014" t="s">
        <v>59</v>
      </c>
      <c r="F1014" t="s">
        <v>3212</v>
      </c>
      <c r="N1014" t="s">
        <v>718</v>
      </c>
      <c r="O1014" t="s">
        <v>719</v>
      </c>
      <c r="P1014" t="s">
        <v>526</v>
      </c>
      <c r="AJ1014" t="s">
        <v>62</v>
      </c>
      <c r="AK1014" t="s">
        <v>63</v>
      </c>
      <c r="AN1014" t="s">
        <v>408</v>
      </c>
      <c r="AO1014" t="s">
        <v>526</v>
      </c>
      <c r="BA1014" t="s">
        <v>3214</v>
      </c>
      <c r="BB1014" t="s">
        <v>381</v>
      </c>
      <c r="BC1014" t="s">
        <v>1200</v>
      </c>
      <c r="BE1014" t="s">
        <v>69</v>
      </c>
      <c r="BH1014" t="s">
        <v>3215</v>
      </c>
    </row>
    <row r="1015" spans="1:60" x14ac:dyDescent="0.2">
      <c r="A1015" t="s">
        <v>5759</v>
      </c>
      <c r="B1015" t="str">
        <f>VLOOKUP(Table1[[#This Row],[Full Name]],payroll_active[],1,0)</f>
        <v>Rayan S Aguam</v>
      </c>
      <c r="C1015" t="str">
        <f>VLOOKUP(Table1[[#This Row],[Full Name]],Table36[],1,0)</f>
        <v>Rayan S Aguam</v>
      </c>
      <c r="D1015" s="1">
        <v>42618.941307870373</v>
      </c>
      <c r="E1015" t="s">
        <v>1195</v>
      </c>
      <c r="F1015" t="s">
        <v>5757</v>
      </c>
      <c r="M1015" t="s">
        <v>5758</v>
      </c>
      <c r="O1015" t="s">
        <v>3559</v>
      </c>
      <c r="P1015" t="s">
        <v>526</v>
      </c>
      <c r="AJ1015" t="s">
        <v>62</v>
      </c>
      <c r="AK1015" t="s">
        <v>63</v>
      </c>
      <c r="AN1015" t="s">
        <v>64</v>
      </c>
      <c r="BA1015" t="s">
        <v>5760</v>
      </c>
      <c r="BB1015" t="s">
        <v>5761</v>
      </c>
      <c r="BC1015" t="s">
        <v>5762</v>
      </c>
      <c r="BE1015" t="s">
        <v>69</v>
      </c>
      <c r="BH1015" t="s">
        <v>5763</v>
      </c>
    </row>
    <row r="1016" spans="1:60" x14ac:dyDescent="0.2">
      <c r="A1016" t="s">
        <v>4829</v>
      </c>
      <c r="B1016" t="str">
        <f>VLOOKUP(Table1[[#This Row],[Full Name]],payroll_active[],1,0)</f>
        <v>Raymond A Fasano</v>
      </c>
      <c r="C1016" t="str">
        <f>VLOOKUP(Table1[[#This Row],[Full Name]],Table36[],1,0)</f>
        <v>Raymond A Fasano</v>
      </c>
      <c r="D1016" s="1">
        <v>42618.94226851852</v>
      </c>
      <c r="E1016" t="s">
        <v>1195</v>
      </c>
      <c r="F1016" t="s">
        <v>4828</v>
      </c>
      <c r="N1016" t="s">
        <v>996</v>
      </c>
      <c r="O1016" t="s">
        <v>997</v>
      </c>
      <c r="P1016" t="s">
        <v>526</v>
      </c>
      <c r="AJ1016" t="s">
        <v>62</v>
      </c>
      <c r="AK1016" t="s">
        <v>63</v>
      </c>
      <c r="AN1016" t="s">
        <v>408</v>
      </c>
      <c r="AO1016" t="s">
        <v>526</v>
      </c>
      <c r="BA1016" t="s">
        <v>4830</v>
      </c>
      <c r="BB1016" t="s">
        <v>4831</v>
      </c>
      <c r="BC1016" t="s">
        <v>375</v>
      </c>
      <c r="BE1016" t="s">
        <v>69</v>
      </c>
      <c r="BH1016" t="s">
        <v>4832</v>
      </c>
    </row>
    <row r="1017" spans="1:60" x14ac:dyDescent="0.2">
      <c r="A1017" t="s">
        <v>6392</v>
      </c>
      <c r="B1017" t="str">
        <f>VLOOKUP(Table1[[#This Row],[Full Name]],payroll_active[],1,0)</f>
        <v>Raymond L Sculky</v>
      </c>
      <c r="C1017" t="str">
        <f>VLOOKUP(Table1[[#This Row],[Full Name]],Table36[],1,0)</f>
        <v>Raymond L Sculky</v>
      </c>
      <c r="D1017" s="1">
        <v>42618.940729166658</v>
      </c>
      <c r="E1017" t="s">
        <v>1195</v>
      </c>
      <c r="F1017" t="s">
        <v>6390</v>
      </c>
      <c r="M1017" t="s">
        <v>6391</v>
      </c>
      <c r="N1017" t="s">
        <v>554</v>
      </c>
      <c r="O1017" t="s">
        <v>555</v>
      </c>
      <c r="P1017" t="s">
        <v>526</v>
      </c>
      <c r="AJ1017" t="s">
        <v>62</v>
      </c>
      <c r="AK1017" t="s">
        <v>63</v>
      </c>
      <c r="AN1017" t="s">
        <v>408</v>
      </c>
      <c r="BA1017" t="s">
        <v>6393</v>
      </c>
      <c r="BB1017" t="s">
        <v>6394</v>
      </c>
      <c r="BC1017" t="s">
        <v>434</v>
      </c>
      <c r="BE1017" t="s">
        <v>69</v>
      </c>
      <c r="BH1017" t="s">
        <v>6395</v>
      </c>
    </row>
    <row r="1018" spans="1:60" x14ac:dyDescent="0.2">
      <c r="A1018" t="s">
        <v>5030</v>
      </c>
      <c r="B1018" t="str">
        <f>VLOOKUP(Table1[[#This Row],[Full Name]],payroll_active[],1,0)</f>
        <v>Raymond M Bennardo</v>
      </c>
      <c r="C1018" t="str">
        <f>VLOOKUP(Table1[[#This Row],[Full Name]],Table36[],1,0)</f>
        <v>Raymond M Bennardo</v>
      </c>
      <c r="D1018" s="1">
        <v>42618.942083333342</v>
      </c>
      <c r="E1018" t="s">
        <v>1195</v>
      </c>
      <c r="F1018" t="s">
        <v>5028</v>
      </c>
      <c r="N1018" t="s">
        <v>4052</v>
      </c>
      <c r="O1018" t="s">
        <v>4053</v>
      </c>
      <c r="P1018" t="s">
        <v>526</v>
      </c>
      <c r="V1018" t="s">
        <v>5029</v>
      </c>
      <c r="AJ1018" t="s">
        <v>62</v>
      </c>
      <c r="AK1018" t="s">
        <v>63</v>
      </c>
      <c r="AN1018" t="s">
        <v>408</v>
      </c>
      <c r="AO1018" t="s">
        <v>526</v>
      </c>
      <c r="BA1018" t="s">
        <v>5031</v>
      </c>
      <c r="BB1018" t="s">
        <v>5032</v>
      </c>
      <c r="BC1018" t="s">
        <v>426</v>
      </c>
      <c r="BE1018" t="s">
        <v>69</v>
      </c>
      <c r="BH1018" t="s">
        <v>5033</v>
      </c>
    </row>
    <row r="1019" spans="1:60" x14ac:dyDescent="0.2">
      <c r="A1019" t="s">
        <v>4678</v>
      </c>
      <c r="B1019" t="str">
        <f>VLOOKUP(Table1[[#This Row],[Full Name]],payroll_active[],1,0)</f>
        <v>Rebecca A Sheehan</v>
      </c>
      <c r="C1019" t="str">
        <f>VLOOKUP(Table1[[#This Row],[Full Name]],Table36[],1,0)</f>
        <v>Rebecca A Sheehan</v>
      </c>
      <c r="D1019" s="1">
        <v>42618.942430555559</v>
      </c>
      <c r="E1019" t="s">
        <v>1195</v>
      </c>
      <c r="F1019" t="s">
        <v>4677</v>
      </c>
      <c r="N1019" t="s">
        <v>503</v>
      </c>
      <c r="O1019" t="s">
        <v>504</v>
      </c>
      <c r="P1019" t="s">
        <v>407</v>
      </c>
      <c r="AJ1019" t="s">
        <v>62</v>
      </c>
      <c r="AK1019" t="s">
        <v>63</v>
      </c>
      <c r="AN1019" t="s">
        <v>408</v>
      </c>
      <c r="AO1019" t="s">
        <v>526</v>
      </c>
      <c r="BA1019" t="s">
        <v>4679</v>
      </c>
      <c r="BB1019" t="s">
        <v>4680</v>
      </c>
      <c r="BC1019" t="s">
        <v>2431</v>
      </c>
      <c r="BE1019" t="s">
        <v>69</v>
      </c>
      <c r="BH1019" t="s">
        <v>4681</v>
      </c>
    </row>
    <row r="1020" spans="1:60" x14ac:dyDescent="0.2">
      <c r="A1020" t="s">
        <v>3115</v>
      </c>
      <c r="B1020" t="str">
        <f>VLOOKUP(Table1[[#This Row],[Full Name]],payroll_active[],1,0)</f>
        <v>Rebecca E Doss</v>
      </c>
      <c r="C1020" t="str">
        <f>VLOOKUP(Table1[[#This Row],[Full Name]],Table36[],1,0)</f>
        <v>Rebecca E Doss</v>
      </c>
      <c r="D1020" s="1">
        <v>42789.531724537039</v>
      </c>
      <c r="E1020" t="s">
        <v>59</v>
      </c>
      <c r="F1020" t="s">
        <v>3114</v>
      </c>
      <c r="N1020" t="s">
        <v>814</v>
      </c>
      <c r="O1020" t="s">
        <v>353</v>
      </c>
      <c r="P1020" t="s">
        <v>526</v>
      </c>
      <c r="AJ1020" t="s">
        <v>62</v>
      </c>
      <c r="AK1020" t="s">
        <v>63</v>
      </c>
      <c r="AN1020" t="s">
        <v>64</v>
      </c>
      <c r="AO1020" t="s">
        <v>526</v>
      </c>
      <c r="BA1020" t="s">
        <v>3116</v>
      </c>
      <c r="BB1020" t="s">
        <v>3117</v>
      </c>
      <c r="BC1020" t="s">
        <v>3118</v>
      </c>
      <c r="BE1020" t="s">
        <v>69</v>
      </c>
      <c r="BH1020" t="s">
        <v>3119</v>
      </c>
    </row>
    <row r="1021" spans="1:60" x14ac:dyDescent="0.2">
      <c r="A1021" t="s">
        <v>928</v>
      </c>
      <c r="B1021" t="str">
        <f>VLOOKUP(Table1[[#This Row],[Full Name]],payroll_active[],1,0)</f>
        <v>Rebecca J Mcneil</v>
      </c>
      <c r="C1021" t="str">
        <f>VLOOKUP(Table1[[#This Row],[Full Name]],Table36[],1,0)</f>
        <v>Rebecca J Mcneil</v>
      </c>
      <c r="D1021" s="1">
        <v>43495.488391203697</v>
      </c>
      <c r="E1021" t="s">
        <v>59</v>
      </c>
      <c r="F1021" t="s">
        <v>925</v>
      </c>
      <c r="N1021" t="s">
        <v>926</v>
      </c>
      <c r="O1021" t="s">
        <v>927</v>
      </c>
      <c r="P1021" t="s">
        <v>526</v>
      </c>
      <c r="AJ1021" t="s">
        <v>62</v>
      </c>
      <c r="AK1021" t="s">
        <v>63</v>
      </c>
      <c r="AN1021" t="s">
        <v>408</v>
      </c>
      <c r="BA1021" t="s">
        <v>929</v>
      </c>
      <c r="BB1021" t="s">
        <v>930</v>
      </c>
      <c r="BC1021" t="s">
        <v>931</v>
      </c>
      <c r="BE1021" t="s">
        <v>69</v>
      </c>
      <c r="BH1021" t="s">
        <v>932</v>
      </c>
    </row>
    <row r="1022" spans="1:60" x14ac:dyDescent="0.2">
      <c r="A1022" t="s">
        <v>8159</v>
      </c>
      <c r="B1022" t="str">
        <f>VLOOKUP(Table1[[#This Row],[Full Name]],payroll_active[],1,0)</f>
        <v>Rebecca M Oechsner</v>
      </c>
      <c r="C1022" t="str">
        <f>VLOOKUP(Table1[[#This Row],[Full Name]],Table36[],1,0)</f>
        <v>Rebecca M Oechsner</v>
      </c>
      <c r="D1022" s="1">
        <v>42618.938993055563</v>
      </c>
      <c r="E1022" t="s">
        <v>1195</v>
      </c>
      <c r="F1022" t="s">
        <v>8158</v>
      </c>
      <c r="O1022" t="s">
        <v>84</v>
      </c>
      <c r="AJ1022" t="s">
        <v>62</v>
      </c>
      <c r="AK1022" t="s">
        <v>63</v>
      </c>
      <c r="AN1022" t="s">
        <v>64</v>
      </c>
      <c r="BA1022" t="s">
        <v>8160</v>
      </c>
      <c r="BB1022" t="s">
        <v>6992</v>
      </c>
      <c r="BC1022" t="s">
        <v>8161</v>
      </c>
      <c r="BE1022" t="s">
        <v>69</v>
      </c>
      <c r="BH1022" t="s">
        <v>8162</v>
      </c>
    </row>
    <row r="1023" spans="1:60" x14ac:dyDescent="0.2">
      <c r="A1023" t="s">
        <v>4356</v>
      </c>
      <c r="B1023" t="str">
        <f>VLOOKUP(Table1[[#This Row],[Full Name]],payroll_active[],1,0)</f>
        <v>Reed A Kinderman</v>
      </c>
      <c r="C1023" t="str">
        <f>VLOOKUP(Table1[[#This Row],[Full Name]],Table36[],1,0)</f>
        <v>Reed A Kinderman</v>
      </c>
      <c r="D1023" s="1">
        <v>42618.942777777767</v>
      </c>
      <c r="E1023" t="s">
        <v>1195</v>
      </c>
      <c r="F1023" t="s">
        <v>4355</v>
      </c>
      <c r="N1023" t="s">
        <v>740</v>
      </c>
      <c r="O1023" t="s">
        <v>741</v>
      </c>
      <c r="P1023" t="s">
        <v>526</v>
      </c>
      <c r="AJ1023" t="s">
        <v>62</v>
      </c>
      <c r="AK1023" t="s">
        <v>63</v>
      </c>
      <c r="AN1023" t="s">
        <v>408</v>
      </c>
      <c r="AO1023" t="s">
        <v>526</v>
      </c>
      <c r="BA1023" t="s">
        <v>4357</v>
      </c>
      <c r="BB1023" t="s">
        <v>4358</v>
      </c>
      <c r="BC1023" t="s">
        <v>2813</v>
      </c>
      <c r="BE1023" t="s">
        <v>69</v>
      </c>
      <c r="BH1023" t="s">
        <v>4359</v>
      </c>
    </row>
    <row r="1024" spans="1:60" x14ac:dyDescent="0.2">
      <c r="A1024" t="s">
        <v>7994</v>
      </c>
      <c r="B1024" t="str">
        <f>VLOOKUP(Table1[[#This Row],[Full Name]],payroll_active[],1,0)</f>
        <v>Regina A Lombardi</v>
      </c>
      <c r="C1024" t="str">
        <f>VLOOKUP(Table1[[#This Row],[Full Name]],Table36[],1,0)</f>
        <v>Regina A Lombardi</v>
      </c>
      <c r="D1024" s="1">
        <v>42618.939062500001</v>
      </c>
      <c r="E1024" t="s">
        <v>1195</v>
      </c>
      <c r="F1024" t="s">
        <v>7993</v>
      </c>
      <c r="O1024" t="s">
        <v>72</v>
      </c>
      <c r="AJ1024" t="s">
        <v>62</v>
      </c>
      <c r="AK1024" t="s">
        <v>63</v>
      </c>
      <c r="AN1024" t="s">
        <v>64</v>
      </c>
      <c r="BA1024" t="s">
        <v>7995</v>
      </c>
      <c r="BB1024" t="s">
        <v>7478</v>
      </c>
      <c r="BC1024" t="s">
        <v>76</v>
      </c>
      <c r="BE1024" t="s">
        <v>69</v>
      </c>
      <c r="BH1024" t="s">
        <v>7996</v>
      </c>
    </row>
    <row r="1025" spans="1:61" x14ac:dyDescent="0.2">
      <c r="A1025" t="s">
        <v>7862</v>
      </c>
      <c r="B1025" t="str">
        <f>VLOOKUP(Table1[[#This Row],[Full Name]],payroll_active[],1,0)</f>
        <v>Regina D Boyd</v>
      </c>
      <c r="C1025" t="str">
        <f>VLOOKUP(Table1[[#This Row],[Full Name]],Table36[],1,0)</f>
        <v>Regina D Boyd</v>
      </c>
      <c r="D1025" s="1">
        <v>42618.939108796287</v>
      </c>
      <c r="E1025" t="s">
        <v>1195</v>
      </c>
      <c r="F1025" t="s">
        <v>7861</v>
      </c>
      <c r="N1025" t="s">
        <v>2622</v>
      </c>
      <c r="O1025" t="s">
        <v>2623</v>
      </c>
      <c r="P1025" t="s">
        <v>407</v>
      </c>
      <c r="AJ1025" t="s">
        <v>62</v>
      </c>
      <c r="AK1025" t="s">
        <v>63</v>
      </c>
      <c r="AN1025" t="s">
        <v>408</v>
      </c>
      <c r="AO1025" t="s">
        <v>407</v>
      </c>
      <c r="BA1025" t="s">
        <v>7863</v>
      </c>
      <c r="BB1025" t="s">
        <v>7448</v>
      </c>
      <c r="BC1025" t="s">
        <v>7864</v>
      </c>
      <c r="BE1025" t="s">
        <v>69</v>
      </c>
      <c r="BH1025" t="s">
        <v>7865</v>
      </c>
    </row>
    <row r="1026" spans="1:61" x14ac:dyDescent="0.2">
      <c r="A1026" t="s">
        <v>2534</v>
      </c>
      <c r="B1026" t="str">
        <f>VLOOKUP(Table1[[#This Row],[Full Name]],payroll_active[],1,0)</f>
        <v>Regina M Furfaro</v>
      </c>
      <c r="C1026" t="str">
        <f>VLOOKUP(Table1[[#This Row],[Full Name]],Table36[],1,0)</f>
        <v>Regina M Furfaro</v>
      </c>
      <c r="D1026" s="1">
        <v>42895.599421296298</v>
      </c>
      <c r="E1026" t="s">
        <v>59</v>
      </c>
      <c r="F1026" t="s">
        <v>2531</v>
      </c>
      <c r="N1026" t="s">
        <v>2532</v>
      </c>
      <c r="O1026" t="s">
        <v>2533</v>
      </c>
      <c r="P1026" t="s">
        <v>407</v>
      </c>
      <c r="AJ1026" t="s">
        <v>62</v>
      </c>
      <c r="AK1026" t="s">
        <v>63</v>
      </c>
      <c r="AN1026" t="s">
        <v>408</v>
      </c>
      <c r="AO1026" t="s">
        <v>407</v>
      </c>
      <c r="BA1026" t="s">
        <v>2535</v>
      </c>
      <c r="BB1026" t="s">
        <v>2536</v>
      </c>
      <c r="BC1026" t="s">
        <v>599</v>
      </c>
      <c r="BE1026" t="s">
        <v>69</v>
      </c>
      <c r="BH1026" t="s">
        <v>2537</v>
      </c>
    </row>
    <row r="1027" spans="1:61" x14ac:dyDescent="0.2">
      <c r="A1027" t="s">
        <v>6357</v>
      </c>
      <c r="B1027" t="str">
        <f>VLOOKUP(Table1[[#This Row],[Full Name]],payroll_active[],1,0)</f>
        <v>Renato Donato Jr</v>
      </c>
      <c r="C1027" t="str">
        <f>VLOOKUP(Table1[[#This Row],[Full Name]],Table36[],1,0)</f>
        <v>Renato Donato Jr</v>
      </c>
      <c r="D1027" s="1">
        <v>42618.940787037027</v>
      </c>
      <c r="E1027" t="s">
        <v>1195</v>
      </c>
      <c r="F1027" t="s">
        <v>6356</v>
      </c>
      <c r="O1027" t="s">
        <v>1479</v>
      </c>
      <c r="AJ1027" t="s">
        <v>62</v>
      </c>
      <c r="AK1027" t="s">
        <v>63</v>
      </c>
      <c r="AN1027" t="s">
        <v>64</v>
      </c>
      <c r="BA1027" t="s">
        <v>6358</v>
      </c>
      <c r="BB1027" t="s">
        <v>6359</v>
      </c>
      <c r="BC1027" t="s">
        <v>521</v>
      </c>
      <c r="BE1027" t="s">
        <v>69</v>
      </c>
      <c r="BH1027" t="s">
        <v>6360</v>
      </c>
    </row>
    <row r="1028" spans="1:61" x14ac:dyDescent="0.2">
      <c r="A1028" s="20" t="s">
        <v>5604</v>
      </c>
      <c r="B1028" s="20" t="e">
        <f>VLOOKUP(Table1[[#This Row],[Full Name]],payroll_active[],1,0)</f>
        <v>#N/A</v>
      </c>
      <c r="C1028" s="20" t="str">
        <f>VLOOKUP(Table1[[#This Row],[Full Name]],Table36[],1,0)</f>
        <v>Reuven Lipkind</v>
      </c>
      <c r="D1028" s="21">
        <v>42618.941435185188</v>
      </c>
      <c r="E1028" s="20" t="s">
        <v>1195</v>
      </c>
      <c r="F1028" s="20" t="s">
        <v>5603</v>
      </c>
      <c r="G1028" s="20"/>
      <c r="H1028" s="20"/>
      <c r="I1028" s="20"/>
      <c r="J1028" s="20"/>
      <c r="K1028" s="20"/>
      <c r="L1028" s="20"/>
      <c r="M1028" s="20"/>
      <c r="N1028" s="20" t="s">
        <v>1303</v>
      </c>
      <c r="O1028" s="20" t="s">
        <v>1043</v>
      </c>
      <c r="P1028" s="20" t="s">
        <v>526</v>
      </c>
      <c r="Q1028" s="20"/>
      <c r="R1028" s="20"/>
      <c r="S1028" s="20"/>
      <c r="T1028" s="20"/>
      <c r="U1028" s="20"/>
      <c r="V1028" s="20"/>
      <c r="W1028" s="20"/>
      <c r="X1028" s="20"/>
      <c r="Y1028" s="20"/>
      <c r="Z1028" s="20"/>
      <c r="AA1028" s="20"/>
      <c r="AB1028" s="20"/>
      <c r="AC1028" s="20"/>
      <c r="AD1028" s="20"/>
      <c r="AE1028" s="20"/>
      <c r="AF1028" s="20"/>
      <c r="AG1028" s="20"/>
      <c r="AH1028" s="20"/>
      <c r="AI1028" s="20"/>
      <c r="AJ1028" s="20" t="s">
        <v>62</v>
      </c>
      <c r="AK1028" s="20" t="s">
        <v>63</v>
      </c>
      <c r="AL1028" s="20"/>
      <c r="AM1028" s="20"/>
      <c r="AN1028" s="20" t="s">
        <v>64</v>
      </c>
      <c r="AO1028" s="20" t="s">
        <v>526</v>
      </c>
      <c r="AP1028" s="20"/>
      <c r="AQ1028" s="20"/>
      <c r="AR1028" s="20"/>
      <c r="AS1028" s="20"/>
      <c r="AT1028" s="20"/>
      <c r="AU1028" s="20"/>
      <c r="AV1028" s="20"/>
      <c r="AW1028" s="20"/>
      <c r="AX1028" s="20"/>
      <c r="AY1028" s="20"/>
      <c r="AZ1028" s="20"/>
      <c r="BA1028" s="20" t="s">
        <v>5605</v>
      </c>
      <c r="BB1028" s="20" t="s">
        <v>5606</v>
      </c>
      <c r="BC1028" s="20" t="s">
        <v>5607</v>
      </c>
      <c r="BD1028" s="20"/>
      <c r="BE1028" s="20" t="s">
        <v>69</v>
      </c>
      <c r="BF1028" s="20"/>
      <c r="BG1028" s="20"/>
      <c r="BH1028" s="20" t="s">
        <v>5608</v>
      </c>
      <c r="BI1028" s="20"/>
    </row>
    <row r="1029" spans="1:61" x14ac:dyDescent="0.2">
      <c r="A1029" t="s">
        <v>306</v>
      </c>
      <c r="B1029" t="str">
        <f>VLOOKUP(Table1[[#This Row],[Full Name]],payroll_active[],1,0)</f>
        <v>Rhett J Maiorana</v>
      </c>
      <c r="C1029" t="str">
        <f>VLOOKUP(Table1[[#This Row],[Full Name]],Table36[],1,0)</f>
        <v>Rhett J Maiorana</v>
      </c>
      <c r="D1029" s="1">
        <v>43495.488483796304</v>
      </c>
      <c r="E1029" t="s">
        <v>59</v>
      </c>
      <c r="F1029" t="s">
        <v>305</v>
      </c>
      <c r="O1029" t="s">
        <v>284</v>
      </c>
      <c r="AJ1029" t="s">
        <v>62</v>
      </c>
      <c r="AK1029" t="s">
        <v>63</v>
      </c>
      <c r="AN1029" t="s">
        <v>64</v>
      </c>
      <c r="BA1029" t="s">
        <v>307</v>
      </c>
      <c r="BB1029" t="s">
        <v>308</v>
      </c>
      <c r="BC1029" t="s">
        <v>288</v>
      </c>
      <c r="BE1029" t="s">
        <v>69</v>
      </c>
      <c r="BH1029" t="s">
        <v>309</v>
      </c>
    </row>
    <row r="1030" spans="1:61" x14ac:dyDescent="0.2">
      <c r="A1030" t="s">
        <v>5748</v>
      </c>
      <c r="B1030" t="str">
        <f>VLOOKUP(Table1[[#This Row],[Full Name]],payroll_active[],1,0)</f>
        <v>Richard A Miller</v>
      </c>
      <c r="C1030" t="str">
        <f>VLOOKUP(Table1[[#This Row],[Full Name]],Table36[],1,0)</f>
        <v>Richard A Miller</v>
      </c>
      <c r="D1030" s="1">
        <v>42618.941307870373</v>
      </c>
      <c r="E1030" t="s">
        <v>1195</v>
      </c>
      <c r="F1030" t="s">
        <v>5747</v>
      </c>
      <c r="N1030" t="s">
        <v>740</v>
      </c>
      <c r="O1030" t="s">
        <v>741</v>
      </c>
      <c r="P1030" t="s">
        <v>526</v>
      </c>
      <c r="AJ1030" t="s">
        <v>62</v>
      </c>
      <c r="AK1030" t="s">
        <v>63</v>
      </c>
      <c r="AN1030" t="s">
        <v>408</v>
      </c>
      <c r="AO1030" t="s">
        <v>526</v>
      </c>
      <c r="BA1030" t="s">
        <v>5749</v>
      </c>
      <c r="BB1030" t="s">
        <v>2320</v>
      </c>
      <c r="BC1030" t="s">
        <v>5750</v>
      </c>
      <c r="BE1030" t="s">
        <v>69</v>
      </c>
      <c r="BH1030" t="s">
        <v>5751</v>
      </c>
    </row>
    <row r="1031" spans="1:61" x14ac:dyDescent="0.2">
      <c r="A1031" t="s">
        <v>6353</v>
      </c>
      <c r="B1031" t="str">
        <f>VLOOKUP(Table1[[#This Row],[Full Name]],payroll_active[],1,0)</f>
        <v>Richard F Turoski Jr</v>
      </c>
      <c r="C1031" t="str">
        <f>VLOOKUP(Table1[[#This Row],[Full Name]],Table36[],1,0)</f>
        <v>Richard F Turoski Jr</v>
      </c>
      <c r="D1031" s="1">
        <v>42618.940798611111</v>
      </c>
      <c r="E1031" t="s">
        <v>1195</v>
      </c>
      <c r="F1031" t="s">
        <v>6352</v>
      </c>
      <c r="O1031" t="s">
        <v>1479</v>
      </c>
      <c r="AJ1031" t="s">
        <v>62</v>
      </c>
      <c r="AK1031" t="s">
        <v>63</v>
      </c>
      <c r="AN1031" t="s">
        <v>64</v>
      </c>
      <c r="BA1031" t="s">
        <v>2832</v>
      </c>
      <c r="BB1031" t="s">
        <v>2148</v>
      </c>
      <c r="BC1031" t="s">
        <v>6354</v>
      </c>
      <c r="BE1031" t="s">
        <v>69</v>
      </c>
      <c r="BH1031" t="s">
        <v>6355</v>
      </c>
    </row>
    <row r="1032" spans="1:61" x14ac:dyDescent="0.2">
      <c r="A1032" t="s">
        <v>4347</v>
      </c>
      <c r="B1032" t="str">
        <f>VLOOKUP(Table1[[#This Row],[Full Name]],payroll_active[],1,0)</f>
        <v>Richard L Ashlaw</v>
      </c>
      <c r="C1032" t="str">
        <f>VLOOKUP(Table1[[#This Row],[Full Name]],Table36[],1,0)</f>
        <v>Richard L Ashlaw</v>
      </c>
      <c r="D1032" s="1">
        <v>42618.942789351851</v>
      </c>
      <c r="E1032" t="s">
        <v>1195</v>
      </c>
      <c r="F1032" t="s">
        <v>4346</v>
      </c>
      <c r="N1032" t="s">
        <v>740</v>
      </c>
      <c r="O1032" t="s">
        <v>741</v>
      </c>
      <c r="P1032" t="s">
        <v>526</v>
      </c>
      <c r="AJ1032" t="s">
        <v>62</v>
      </c>
      <c r="AK1032" t="s">
        <v>63</v>
      </c>
      <c r="AN1032" t="s">
        <v>408</v>
      </c>
      <c r="AO1032" t="s">
        <v>526</v>
      </c>
      <c r="BA1032" t="s">
        <v>4348</v>
      </c>
      <c r="BB1032" t="s">
        <v>4349</v>
      </c>
      <c r="BC1032" t="s">
        <v>751</v>
      </c>
      <c r="BE1032" t="s">
        <v>69</v>
      </c>
      <c r="BH1032" t="s">
        <v>4350</v>
      </c>
    </row>
    <row r="1033" spans="1:61" x14ac:dyDescent="0.2">
      <c r="A1033" t="s">
        <v>8151</v>
      </c>
      <c r="B1033" t="str">
        <f>VLOOKUP(Table1[[#This Row],[Full Name]],payroll_active[],1,0)</f>
        <v>Richard M O'brien</v>
      </c>
      <c r="C1033" t="str">
        <f>VLOOKUP(Table1[[#This Row],[Full Name]],Table36[],1,0)</f>
        <v>Richard M O'brien</v>
      </c>
      <c r="D1033" s="1">
        <v>42618.938993055563</v>
      </c>
      <c r="E1033" t="s">
        <v>1195</v>
      </c>
      <c r="F1033" t="s">
        <v>8150</v>
      </c>
      <c r="O1033" t="s">
        <v>84</v>
      </c>
      <c r="AJ1033" t="s">
        <v>62</v>
      </c>
      <c r="AK1033" t="s">
        <v>63</v>
      </c>
      <c r="AN1033" t="s">
        <v>64</v>
      </c>
      <c r="BA1033" t="s">
        <v>3424</v>
      </c>
      <c r="BB1033" t="s">
        <v>5744</v>
      </c>
      <c r="BC1033" t="s">
        <v>7479</v>
      </c>
      <c r="BE1033" t="s">
        <v>69</v>
      </c>
      <c r="BH1033" t="s">
        <v>8152</v>
      </c>
    </row>
    <row r="1034" spans="1:61" x14ac:dyDescent="0.2">
      <c r="A1034" t="s">
        <v>3423</v>
      </c>
      <c r="B1034" t="str">
        <f>VLOOKUP(Table1[[#This Row],[Full Name]],payroll_active[],1,0)</f>
        <v>Richard M Rodgers</v>
      </c>
      <c r="C1034" t="str">
        <f>VLOOKUP(Table1[[#This Row],[Full Name]],Table36[],1,0)</f>
        <v>Richard M Rodgers</v>
      </c>
      <c r="D1034" s="1">
        <v>42789.531608796293</v>
      </c>
      <c r="E1034" t="s">
        <v>59</v>
      </c>
      <c r="F1034" t="s">
        <v>3422</v>
      </c>
      <c r="N1034" t="s">
        <v>1923</v>
      </c>
      <c r="O1034" t="s">
        <v>1924</v>
      </c>
      <c r="P1034" t="s">
        <v>526</v>
      </c>
      <c r="AJ1034" t="s">
        <v>62</v>
      </c>
      <c r="AK1034" t="s">
        <v>63</v>
      </c>
      <c r="AN1034" t="s">
        <v>408</v>
      </c>
      <c r="AO1034" t="s">
        <v>526</v>
      </c>
      <c r="BA1034" t="s">
        <v>3424</v>
      </c>
      <c r="BB1034" t="s">
        <v>3425</v>
      </c>
      <c r="BC1034" t="s">
        <v>440</v>
      </c>
      <c r="BE1034" t="s">
        <v>69</v>
      </c>
      <c r="BH1034" t="s">
        <v>3426</v>
      </c>
    </row>
    <row r="1035" spans="1:61" x14ac:dyDescent="0.2">
      <c r="A1035" t="s">
        <v>3624</v>
      </c>
      <c r="B1035" t="str">
        <f>VLOOKUP(Table1[[#This Row],[Full Name]],payroll_active[],1,0)</f>
        <v>Richard S Bellando</v>
      </c>
      <c r="C1035" t="str">
        <f>VLOOKUP(Table1[[#This Row],[Full Name]],Table36[],1,0)</f>
        <v>Richard S Bellando</v>
      </c>
      <c r="D1035" s="1">
        <v>42789.530949074076</v>
      </c>
      <c r="E1035" t="s">
        <v>59</v>
      </c>
      <c r="F1035" t="s">
        <v>3623</v>
      </c>
      <c r="O1035" t="s">
        <v>378</v>
      </c>
      <c r="AJ1035" t="s">
        <v>62</v>
      </c>
      <c r="AK1035" t="s">
        <v>63</v>
      </c>
      <c r="AN1035" t="s">
        <v>64</v>
      </c>
      <c r="BA1035" t="s">
        <v>3625</v>
      </c>
      <c r="BB1035" t="s">
        <v>3626</v>
      </c>
      <c r="BC1035" t="s">
        <v>827</v>
      </c>
      <c r="BE1035" t="s">
        <v>69</v>
      </c>
      <c r="BH1035" t="s">
        <v>3627</v>
      </c>
    </row>
    <row r="1036" spans="1:61" x14ac:dyDescent="0.2">
      <c r="A1036" t="s">
        <v>4385</v>
      </c>
      <c r="B1036" t="str">
        <f>VLOOKUP(Table1[[#This Row],[Full Name]],payroll_active[],1,0)</f>
        <v>Robert A Conte</v>
      </c>
      <c r="C1036" t="str">
        <f>VLOOKUP(Table1[[#This Row],[Full Name]],Table36[],1,0)</f>
        <v>Robert A Conte</v>
      </c>
      <c r="D1036" s="1">
        <v>42618.942731481482</v>
      </c>
      <c r="E1036" t="s">
        <v>1195</v>
      </c>
      <c r="F1036" t="s">
        <v>4384</v>
      </c>
      <c r="N1036" t="s">
        <v>2358</v>
      </c>
      <c r="O1036" t="s">
        <v>353</v>
      </c>
      <c r="P1036" t="s">
        <v>526</v>
      </c>
      <c r="AJ1036" t="s">
        <v>62</v>
      </c>
      <c r="AK1036" t="s">
        <v>63</v>
      </c>
      <c r="AN1036" t="s">
        <v>64</v>
      </c>
      <c r="AO1036" t="s">
        <v>526</v>
      </c>
      <c r="BA1036" t="s">
        <v>4199</v>
      </c>
      <c r="BB1036" t="s">
        <v>4386</v>
      </c>
      <c r="BC1036" t="s">
        <v>710</v>
      </c>
      <c r="BE1036" t="s">
        <v>69</v>
      </c>
      <c r="BH1036" t="s">
        <v>4387</v>
      </c>
    </row>
    <row r="1037" spans="1:61" x14ac:dyDescent="0.2">
      <c r="A1037" t="s">
        <v>4198</v>
      </c>
      <c r="B1037" t="str">
        <f>VLOOKUP(Table1[[#This Row],[Full Name]],payroll_active[],1,0)</f>
        <v>Robert A Martinez</v>
      </c>
      <c r="C1037" t="str">
        <f>VLOOKUP(Table1[[#This Row],[Full Name]],Table36[],1,0)</f>
        <v>Robert A Martinez</v>
      </c>
      <c r="D1037" s="1">
        <v>42618.942997685182</v>
      </c>
      <c r="E1037" t="s">
        <v>1195</v>
      </c>
      <c r="F1037" t="s">
        <v>4197</v>
      </c>
      <c r="O1037" t="s">
        <v>124</v>
      </c>
      <c r="AJ1037" t="s">
        <v>62</v>
      </c>
      <c r="AK1037" t="s">
        <v>63</v>
      </c>
      <c r="AN1037" t="s">
        <v>64</v>
      </c>
      <c r="BA1037" t="s">
        <v>4199</v>
      </c>
      <c r="BB1037" t="s">
        <v>207</v>
      </c>
      <c r="BC1037" t="s">
        <v>128</v>
      </c>
      <c r="BE1037" t="s">
        <v>69</v>
      </c>
      <c r="BH1037" t="s">
        <v>4200</v>
      </c>
    </row>
    <row r="1038" spans="1:61" x14ac:dyDescent="0.2">
      <c r="A1038" t="s">
        <v>5679</v>
      </c>
      <c r="B1038" t="str">
        <f>VLOOKUP(Table1[[#This Row],[Full Name]],payroll_active[],1,0)</f>
        <v>Robert B Desieno</v>
      </c>
      <c r="C1038" t="str">
        <f>VLOOKUP(Table1[[#This Row],[Full Name]],Table36[],1,0)</f>
        <v>Robert B Desieno</v>
      </c>
      <c r="D1038" s="1">
        <v>42618.941377314812</v>
      </c>
      <c r="E1038" t="s">
        <v>1195</v>
      </c>
      <c r="F1038" t="s">
        <v>5678</v>
      </c>
      <c r="O1038" t="s">
        <v>1444</v>
      </c>
      <c r="AJ1038" t="s">
        <v>62</v>
      </c>
      <c r="AK1038" t="s">
        <v>63</v>
      </c>
      <c r="AN1038" t="s">
        <v>64</v>
      </c>
      <c r="BA1038" t="s">
        <v>5680</v>
      </c>
      <c r="BB1038" t="s">
        <v>5681</v>
      </c>
      <c r="BC1038" t="s">
        <v>2471</v>
      </c>
      <c r="BE1038" t="s">
        <v>69</v>
      </c>
      <c r="BH1038" t="s">
        <v>5682</v>
      </c>
    </row>
    <row r="1039" spans="1:61" x14ac:dyDescent="0.2">
      <c r="A1039" t="s">
        <v>6325</v>
      </c>
      <c r="B1039" t="str">
        <f>VLOOKUP(Table1[[#This Row],[Full Name]],payroll_active[],1,0)</f>
        <v>Robert H Itzla</v>
      </c>
      <c r="C1039" t="str">
        <f>VLOOKUP(Table1[[#This Row],[Full Name]],Table36[],1,0)</f>
        <v>Robert H Itzla</v>
      </c>
      <c r="D1039" s="1">
        <v>42618.940821759257</v>
      </c>
      <c r="E1039" t="s">
        <v>1195</v>
      </c>
      <c r="F1039" t="s">
        <v>6324</v>
      </c>
      <c r="N1039" t="s">
        <v>2525</v>
      </c>
      <c r="O1039" t="s">
        <v>2526</v>
      </c>
      <c r="P1039" t="s">
        <v>526</v>
      </c>
      <c r="AJ1039" t="s">
        <v>62</v>
      </c>
      <c r="AK1039" t="s">
        <v>63</v>
      </c>
      <c r="AN1039" t="s">
        <v>408</v>
      </c>
      <c r="AO1039" t="s">
        <v>526</v>
      </c>
      <c r="BA1039" t="s">
        <v>6326</v>
      </c>
      <c r="BB1039" t="s">
        <v>6327</v>
      </c>
      <c r="BC1039" t="s">
        <v>521</v>
      </c>
      <c r="BE1039" t="s">
        <v>69</v>
      </c>
      <c r="BH1039" t="s">
        <v>6328</v>
      </c>
    </row>
    <row r="1040" spans="1:61" x14ac:dyDescent="0.2">
      <c r="A1040" s="20" t="s">
        <v>6419</v>
      </c>
      <c r="B1040" s="20" t="e">
        <f>VLOOKUP(Table1[[#This Row],[Full Name]],payroll_active[],1,0)</f>
        <v>#N/A</v>
      </c>
      <c r="C1040" s="20" t="str">
        <f>VLOOKUP(Table1[[#This Row],[Full Name]],Table36[],1,0)</f>
        <v>Robert J Brandon</v>
      </c>
      <c r="D1040" s="21">
        <v>42618.940694444442</v>
      </c>
      <c r="E1040" s="20" t="s">
        <v>1195</v>
      </c>
      <c r="F1040" s="20" t="s">
        <v>6418</v>
      </c>
      <c r="G1040" s="20"/>
      <c r="H1040" s="20"/>
      <c r="I1040" s="20"/>
      <c r="J1040" s="20"/>
      <c r="K1040" s="20"/>
      <c r="L1040" s="20"/>
      <c r="M1040" s="20"/>
      <c r="N1040" s="20"/>
      <c r="O1040" s="20" t="s">
        <v>1756</v>
      </c>
      <c r="P1040" s="20"/>
      <c r="Q1040" s="20"/>
      <c r="R1040" s="20"/>
      <c r="S1040" s="20"/>
      <c r="T1040" s="20"/>
      <c r="U1040" s="20"/>
      <c r="V1040" s="20"/>
      <c r="W1040" s="20"/>
      <c r="X1040" s="20"/>
      <c r="Y1040" s="20"/>
      <c r="Z1040" s="20"/>
      <c r="AA1040" s="20"/>
      <c r="AB1040" s="20"/>
      <c r="AC1040" s="20"/>
      <c r="AD1040" s="20"/>
      <c r="AE1040" s="20"/>
      <c r="AF1040" s="20"/>
      <c r="AG1040" s="20"/>
      <c r="AH1040" s="20"/>
      <c r="AI1040" s="20"/>
      <c r="AJ1040" s="20" t="s">
        <v>62</v>
      </c>
      <c r="AK1040" s="20" t="s">
        <v>63</v>
      </c>
      <c r="AL1040" s="20"/>
      <c r="AM1040" s="20"/>
      <c r="AN1040" s="20" t="s">
        <v>64</v>
      </c>
      <c r="AO1040" s="20"/>
      <c r="AP1040" s="20"/>
      <c r="AQ1040" s="20"/>
      <c r="AR1040" s="20"/>
      <c r="AS1040" s="20"/>
      <c r="AT1040" s="20"/>
      <c r="AU1040" s="20"/>
      <c r="AV1040" s="20"/>
      <c r="AW1040" s="20"/>
      <c r="AX1040" s="20"/>
      <c r="AY1040" s="20"/>
      <c r="AZ1040" s="20"/>
      <c r="BA1040" s="20" t="s">
        <v>2747</v>
      </c>
      <c r="BB1040" s="20" t="s">
        <v>5037</v>
      </c>
      <c r="BC1040" s="20" t="s">
        <v>434</v>
      </c>
      <c r="BD1040" s="20"/>
      <c r="BE1040" s="20" t="s">
        <v>69</v>
      </c>
      <c r="BF1040" s="20"/>
      <c r="BG1040" s="20"/>
      <c r="BH1040" s="20" t="s">
        <v>6420</v>
      </c>
      <c r="BI1040" s="20"/>
    </row>
    <row r="1041" spans="1:60" x14ac:dyDescent="0.2">
      <c r="A1041" t="s">
        <v>4492</v>
      </c>
      <c r="B1041" t="str">
        <f>VLOOKUP(Table1[[#This Row],[Full Name]],payroll_active[],1,0)</f>
        <v>Robert J Esposito</v>
      </c>
      <c r="C1041" t="str">
        <f>VLOOKUP(Table1[[#This Row],[Full Name]],Table36[],1,0)</f>
        <v>Robert J Esposito</v>
      </c>
      <c r="D1041" s="1">
        <v>42618.94263888889</v>
      </c>
      <c r="E1041" t="s">
        <v>1195</v>
      </c>
      <c r="F1041" t="s">
        <v>4490</v>
      </c>
      <c r="O1041" t="s">
        <v>4491</v>
      </c>
      <c r="AJ1041" t="s">
        <v>62</v>
      </c>
      <c r="AK1041" t="s">
        <v>63</v>
      </c>
      <c r="AN1041" t="s">
        <v>64</v>
      </c>
      <c r="BA1041" t="s">
        <v>2747</v>
      </c>
      <c r="BB1041" t="s">
        <v>4493</v>
      </c>
      <c r="BC1041" t="s">
        <v>4494</v>
      </c>
      <c r="BE1041" t="s">
        <v>69</v>
      </c>
      <c r="BH1041" t="s">
        <v>4495</v>
      </c>
    </row>
    <row r="1042" spans="1:60" x14ac:dyDescent="0.2">
      <c r="A1042" t="s">
        <v>2746</v>
      </c>
      <c r="B1042" t="str">
        <f>VLOOKUP(Table1[[#This Row],[Full Name]],payroll_active[],1,0)</f>
        <v>Robert J Kappstatter</v>
      </c>
      <c r="C1042" t="str">
        <f>VLOOKUP(Table1[[#This Row],[Full Name]],Table36[],1,0)</f>
        <v>Robert J Kappstatter</v>
      </c>
      <c r="D1042" s="1">
        <v>42790.667604166672</v>
      </c>
      <c r="E1042" t="s">
        <v>59</v>
      </c>
      <c r="F1042" t="s">
        <v>2744</v>
      </c>
      <c r="M1042" t="s">
        <v>2745</v>
      </c>
      <c r="N1042" t="s">
        <v>671</v>
      </c>
      <c r="O1042" t="s">
        <v>672</v>
      </c>
      <c r="P1042" t="s">
        <v>526</v>
      </c>
      <c r="AJ1042" t="s">
        <v>62</v>
      </c>
      <c r="AK1042" t="s">
        <v>63</v>
      </c>
      <c r="AN1042" t="s">
        <v>408</v>
      </c>
      <c r="BA1042" t="s">
        <v>2747</v>
      </c>
      <c r="BB1042" t="s">
        <v>2748</v>
      </c>
      <c r="BC1042" t="s">
        <v>624</v>
      </c>
      <c r="BE1042" t="s">
        <v>69</v>
      </c>
      <c r="BH1042" t="s">
        <v>2749</v>
      </c>
    </row>
    <row r="1043" spans="1:60" x14ac:dyDescent="0.2">
      <c r="A1043" t="s">
        <v>5814</v>
      </c>
      <c r="B1043" t="str">
        <f>VLOOKUP(Table1[[#This Row],[Full Name]],payroll_active[],1,0)</f>
        <v>Robert K Reed</v>
      </c>
      <c r="C1043" t="str">
        <f>VLOOKUP(Table1[[#This Row],[Full Name]],Table36[],1,0)</f>
        <v>Robert K Reed</v>
      </c>
      <c r="D1043" s="1">
        <v>42618.941261574073</v>
      </c>
      <c r="E1043" t="s">
        <v>1195</v>
      </c>
      <c r="F1043" t="s">
        <v>5813</v>
      </c>
      <c r="O1043" t="s">
        <v>61</v>
      </c>
      <c r="AJ1043" t="s">
        <v>62</v>
      </c>
      <c r="AK1043" t="s">
        <v>63</v>
      </c>
      <c r="AN1043" t="s">
        <v>64</v>
      </c>
      <c r="BA1043" t="s">
        <v>5815</v>
      </c>
      <c r="BB1043" t="s">
        <v>5816</v>
      </c>
      <c r="BC1043" t="s">
        <v>5817</v>
      </c>
      <c r="BE1043" t="s">
        <v>69</v>
      </c>
      <c r="BH1043" t="s">
        <v>5818</v>
      </c>
    </row>
    <row r="1044" spans="1:60" x14ac:dyDescent="0.2">
      <c r="A1044" t="s">
        <v>7454</v>
      </c>
      <c r="B1044" t="str">
        <f>VLOOKUP(Table1[[#This Row],[Full Name]],payroll_active[],1,0)</f>
        <v>Robert L Cataldo</v>
      </c>
      <c r="C1044" t="str">
        <f>VLOOKUP(Table1[[#This Row],[Full Name]],Table36[],1,0)</f>
        <v>Robert L Cataldo</v>
      </c>
      <c r="D1044" s="1">
        <v>42618.939733796287</v>
      </c>
      <c r="E1044" t="s">
        <v>1195</v>
      </c>
      <c r="F1044" t="s">
        <v>7451</v>
      </c>
      <c r="N1044" t="s">
        <v>919</v>
      </c>
      <c r="O1044" t="s">
        <v>920</v>
      </c>
      <c r="P1044" t="s">
        <v>526</v>
      </c>
      <c r="V1044" t="s">
        <v>7452</v>
      </c>
      <c r="W1044" t="s">
        <v>7453</v>
      </c>
      <c r="AJ1044" t="s">
        <v>62</v>
      </c>
      <c r="AK1044" t="s">
        <v>63</v>
      </c>
      <c r="AN1044" t="s">
        <v>408</v>
      </c>
      <c r="AO1044" t="s">
        <v>526</v>
      </c>
      <c r="BA1044" t="s">
        <v>7455</v>
      </c>
      <c r="BB1044" t="s">
        <v>7456</v>
      </c>
      <c r="BC1044" t="s">
        <v>426</v>
      </c>
      <c r="BE1044" t="s">
        <v>69</v>
      </c>
      <c r="BH1044" t="s">
        <v>7457</v>
      </c>
    </row>
    <row r="1045" spans="1:60" x14ac:dyDescent="0.2">
      <c r="A1045" t="s">
        <v>7620</v>
      </c>
      <c r="B1045" t="str">
        <f>VLOOKUP(Table1[[#This Row],[Full Name]],payroll_active[],1,0)</f>
        <v>Robert L Davidson</v>
      </c>
      <c r="C1045" t="str">
        <f>VLOOKUP(Table1[[#This Row],[Full Name]],Table36[],1,0)</f>
        <v>Robert L Davidson</v>
      </c>
      <c r="D1045" s="1">
        <v>42618.939317129632</v>
      </c>
      <c r="E1045" t="s">
        <v>1195</v>
      </c>
      <c r="F1045" t="s">
        <v>7619</v>
      </c>
      <c r="N1045" t="s">
        <v>1923</v>
      </c>
      <c r="O1045" t="s">
        <v>1924</v>
      </c>
      <c r="P1045" t="s">
        <v>526</v>
      </c>
      <c r="AJ1045" t="s">
        <v>62</v>
      </c>
      <c r="AK1045" t="s">
        <v>63</v>
      </c>
      <c r="AN1045" t="s">
        <v>408</v>
      </c>
      <c r="AO1045" t="s">
        <v>526</v>
      </c>
      <c r="BA1045" t="s">
        <v>7455</v>
      </c>
      <c r="BB1045" t="s">
        <v>7621</v>
      </c>
      <c r="BC1045" t="s">
        <v>1235</v>
      </c>
      <c r="BE1045" t="s">
        <v>69</v>
      </c>
      <c r="BH1045" t="s">
        <v>7622</v>
      </c>
    </row>
    <row r="1046" spans="1:60" x14ac:dyDescent="0.2">
      <c r="A1046" t="s">
        <v>837</v>
      </c>
      <c r="B1046" t="str">
        <f>VLOOKUP(Table1[[#This Row],[Full Name]],payroll_active[],1,0)</f>
        <v>Robert Lopez</v>
      </c>
      <c r="C1046" t="str">
        <f>VLOOKUP(Table1[[#This Row],[Full Name]],Table36[],1,0)</f>
        <v>Robert Lopez</v>
      </c>
      <c r="D1046" s="1">
        <v>43495.488402777781</v>
      </c>
      <c r="E1046" t="s">
        <v>59</v>
      </c>
      <c r="F1046" t="s">
        <v>836</v>
      </c>
      <c r="N1046" t="s">
        <v>830</v>
      </c>
      <c r="O1046" t="s">
        <v>831</v>
      </c>
      <c r="P1046" t="s">
        <v>526</v>
      </c>
      <c r="AJ1046" t="s">
        <v>62</v>
      </c>
      <c r="AK1046" t="s">
        <v>63</v>
      </c>
      <c r="AN1046" t="s">
        <v>408</v>
      </c>
      <c r="BA1046" t="s">
        <v>838</v>
      </c>
      <c r="BB1046" t="s">
        <v>839</v>
      </c>
      <c r="BC1046" t="s">
        <v>434</v>
      </c>
      <c r="BE1046" t="s">
        <v>69</v>
      </c>
      <c r="BH1046" t="s">
        <v>840</v>
      </c>
    </row>
    <row r="1047" spans="1:60" x14ac:dyDescent="0.2">
      <c r="A1047" t="s">
        <v>5014</v>
      </c>
      <c r="B1047" t="str">
        <f>VLOOKUP(Table1[[#This Row],[Full Name]],payroll_active[],1,0)</f>
        <v>Robert M Caroppoli</v>
      </c>
      <c r="C1047" t="str">
        <f>VLOOKUP(Table1[[#This Row],[Full Name]],Table36[],1,0)</f>
        <v>Robert M Caroppoli</v>
      </c>
      <c r="D1047" s="1">
        <v>42618.942094907397</v>
      </c>
      <c r="E1047" t="s">
        <v>1195</v>
      </c>
      <c r="F1047" t="s">
        <v>5012</v>
      </c>
      <c r="N1047" t="s">
        <v>4052</v>
      </c>
      <c r="O1047" t="s">
        <v>4053</v>
      </c>
      <c r="P1047" t="s">
        <v>526</v>
      </c>
      <c r="V1047" t="s">
        <v>5013</v>
      </c>
      <c r="AJ1047" t="s">
        <v>62</v>
      </c>
      <c r="AK1047" t="s">
        <v>63</v>
      </c>
      <c r="AN1047" t="s">
        <v>408</v>
      </c>
      <c r="AO1047" t="s">
        <v>526</v>
      </c>
      <c r="BA1047" t="s">
        <v>5015</v>
      </c>
      <c r="BB1047" t="s">
        <v>5016</v>
      </c>
      <c r="BC1047" t="s">
        <v>624</v>
      </c>
      <c r="BE1047" t="s">
        <v>69</v>
      </c>
      <c r="BH1047" t="s">
        <v>5017</v>
      </c>
    </row>
    <row r="1048" spans="1:60" x14ac:dyDescent="0.2">
      <c r="A1048" t="s">
        <v>4736</v>
      </c>
      <c r="B1048" t="str">
        <f>VLOOKUP(Table1[[#This Row],[Full Name]],payroll_active[],1,0)</f>
        <v>Robert T Farley</v>
      </c>
      <c r="C1048" t="str">
        <f>VLOOKUP(Table1[[#This Row],[Full Name]],Table36[],1,0)</f>
        <v>Robert T Farley</v>
      </c>
      <c r="D1048" s="1">
        <v>42618.942361111112</v>
      </c>
      <c r="E1048" t="s">
        <v>1195</v>
      </c>
      <c r="F1048" t="s">
        <v>4733</v>
      </c>
      <c r="O1048" t="s">
        <v>1401</v>
      </c>
      <c r="X1048" t="s">
        <v>4734</v>
      </c>
      <c r="AI1048" t="s">
        <v>4735</v>
      </c>
      <c r="AJ1048" t="s">
        <v>62</v>
      </c>
      <c r="AK1048" t="s">
        <v>63</v>
      </c>
      <c r="AN1048" t="s">
        <v>64</v>
      </c>
      <c r="BA1048" t="s">
        <v>4737</v>
      </c>
      <c r="BB1048" t="s">
        <v>4738</v>
      </c>
      <c r="BC1048" t="s">
        <v>1139</v>
      </c>
      <c r="BE1048" t="s">
        <v>69</v>
      </c>
      <c r="BH1048" t="s">
        <v>4739</v>
      </c>
    </row>
    <row r="1049" spans="1:60" x14ac:dyDescent="0.2">
      <c r="A1049" t="s">
        <v>7161</v>
      </c>
      <c r="B1049" t="str">
        <f>VLOOKUP(Table1[[#This Row],[Full Name]],payroll_active[],1,0)</f>
        <v>Robert Tiberia</v>
      </c>
      <c r="C1049" t="str">
        <f>VLOOKUP(Table1[[#This Row],[Full Name]],Table36[],1,0)</f>
        <v>Robert Tiberia</v>
      </c>
      <c r="D1049" s="1">
        <v>42618.939942129633</v>
      </c>
      <c r="E1049" t="s">
        <v>1195</v>
      </c>
      <c r="F1049" t="s">
        <v>7160</v>
      </c>
      <c r="O1049" t="s">
        <v>3476</v>
      </c>
      <c r="AJ1049" t="s">
        <v>62</v>
      </c>
      <c r="AK1049" t="s">
        <v>63</v>
      </c>
      <c r="AN1049" t="s">
        <v>64</v>
      </c>
      <c r="BA1049" t="s">
        <v>838</v>
      </c>
      <c r="BB1049" t="s">
        <v>7162</v>
      </c>
      <c r="BC1049" t="s">
        <v>7163</v>
      </c>
      <c r="BE1049" t="s">
        <v>69</v>
      </c>
      <c r="BH1049" t="s">
        <v>7164</v>
      </c>
    </row>
    <row r="1050" spans="1:60" x14ac:dyDescent="0.2">
      <c r="A1050" t="s">
        <v>3308</v>
      </c>
      <c r="B1050" t="str">
        <f>VLOOKUP(Table1[[#This Row],[Full Name]],payroll_active[],1,0)</f>
        <v>Robert W Welch</v>
      </c>
      <c r="C1050" t="str">
        <f>VLOOKUP(Table1[[#This Row],[Full Name]],Table36[],1,0)</f>
        <v>Robert W Welch</v>
      </c>
      <c r="D1050" s="1">
        <v>42789.531655092593</v>
      </c>
      <c r="E1050" t="s">
        <v>59</v>
      </c>
      <c r="F1050" t="s">
        <v>3307</v>
      </c>
      <c r="N1050" t="s">
        <v>2622</v>
      </c>
      <c r="O1050" t="s">
        <v>2623</v>
      </c>
      <c r="P1050" t="s">
        <v>526</v>
      </c>
      <c r="AJ1050" t="s">
        <v>62</v>
      </c>
      <c r="AK1050" t="s">
        <v>63</v>
      </c>
      <c r="AN1050" t="s">
        <v>408</v>
      </c>
      <c r="AO1050" t="s">
        <v>526</v>
      </c>
      <c r="BA1050" t="s">
        <v>1706</v>
      </c>
      <c r="BB1050" t="s">
        <v>3309</v>
      </c>
      <c r="BC1050" t="s">
        <v>3310</v>
      </c>
      <c r="BE1050" t="s">
        <v>69</v>
      </c>
      <c r="BH1050" t="s">
        <v>3311</v>
      </c>
    </row>
    <row r="1051" spans="1:60" x14ac:dyDescent="0.2">
      <c r="A1051" t="s">
        <v>5003</v>
      </c>
      <c r="B1051" t="str">
        <f>VLOOKUP(Table1[[#This Row],[Full Name]],payroll_active[],1,0)</f>
        <v>Robin J Mueller</v>
      </c>
      <c r="C1051" t="str">
        <f>VLOOKUP(Table1[[#This Row],[Full Name]],Table36[],1,0)</f>
        <v>Robin J Mueller</v>
      </c>
      <c r="D1051" s="1">
        <v>42618.942106481481</v>
      </c>
      <c r="E1051" t="s">
        <v>1195</v>
      </c>
      <c r="F1051" t="s">
        <v>5002</v>
      </c>
      <c r="N1051" t="s">
        <v>4052</v>
      </c>
      <c r="O1051" t="s">
        <v>4053</v>
      </c>
      <c r="P1051" t="s">
        <v>407</v>
      </c>
      <c r="AJ1051" t="s">
        <v>62</v>
      </c>
      <c r="AK1051" t="s">
        <v>63</v>
      </c>
      <c r="AN1051" t="s">
        <v>408</v>
      </c>
      <c r="AO1051" t="s">
        <v>407</v>
      </c>
      <c r="BA1051" t="s">
        <v>5004</v>
      </c>
      <c r="BB1051" t="s">
        <v>1282</v>
      </c>
      <c r="BC1051" t="s">
        <v>2238</v>
      </c>
      <c r="BE1051" t="s">
        <v>69</v>
      </c>
      <c r="BH1051" t="s">
        <v>5005</v>
      </c>
    </row>
    <row r="1052" spans="1:60" x14ac:dyDescent="0.2">
      <c r="A1052" t="s">
        <v>913</v>
      </c>
      <c r="B1052" t="str">
        <f>VLOOKUP(Table1[[#This Row],[Full Name]],payroll_active[],1,0)</f>
        <v>Robin M Alpaugh</v>
      </c>
      <c r="C1052" t="str">
        <f>VLOOKUP(Table1[[#This Row],[Full Name]],Table36[],1,0)</f>
        <v>Robin M Alpaugh</v>
      </c>
      <c r="D1052" s="1">
        <v>43495.488391203697</v>
      </c>
      <c r="E1052" t="s">
        <v>59</v>
      </c>
      <c r="F1052" t="s">
        <v>910</v>
      </c>
      <c r="N1052" t="s">
        <v>911</v>
      </c>
      <c r="O1052" t="s">
        <v>912</v>
      </c>
      <c r="P1052" t="s">
        <v>526</v>
      </c>
      <c r="AJ1052" t="s">
        <v>62</v>
      </c>
      <c r="AK1052" t="s">
        <v>63</v>
      </c>
      <c r="AN1052" t="s">
        <v>408</v>
      </c>
      <c r="BA1052" t="s">
        <v>914</v>
      </c>
      <c r="BB1052" t="s">
        <v>915</v>
      </c>
      <c r="BC1052" t="s">
        <v>916</v>
      </c>
      <c r="BE1052" t="s">
        <v>69</v>
      </c>
      <c r="BH1052" t="s">
        <v>917</v>
      </c>
    </row>
    <row r="1053" spans="1:60" x14ac:dyDescent="0.2">
      <c r="A1053" t="s">
        <v>653</v>
      </c>
      <c r="B1053" t="str">
        <f>VLOOKUP(Table1[[#This Row],[Full Name]],payroll_active[],1,0)</f>
        <v>Robyn L Fellrath</v>
      </c>
      <c r="C1053" t="str">
        <f>VLOOKUP(Table1[[#This Row],[Full Name]],Table36[],1,0)</f>
        <v>Robyn L Fellrath</v>
      </c>
      <c r="D1053" s="1">
        <v>43495.488437499997</v>
      </c>
      <c r="E1053" t="s">
        <v>59</v>
      </c>
      <c r="F1053" t="s">
        <v>652</v>
      </c>
      <c r="N1053" t="s">
        <v>635</v>
      </c>
      <c r="O1053" t="s">
        <v>636</v>
      </c>
      <c r="P1053" t="s">
        <v>526</v>
      </c>
      <c r="AJ1053" t="s">
        <v>62</v>
      </c>
      <c r="AK1053" t="s">
        <v>63</v>
      </c>
      <c r="AN1053" t="s">
        <v>408</v>
      </c>
      <c r="BA1053" t="s">
        <v>654</v>
      </c>
      <c r="BB1053" t="s">
        <v>655</v>
      </c>
      <c r="BC1053" t="s">
        <v>464</v>
      </c>
      <c r="BE1053" t="s">
        <v>69</v>
      </c>
      <c r="BH1053" t="s">
        <v>656</v>
      </c>
    </row>
    <row r="1054" spans="1:60" x14ac:dyDescent="0.2">
      <c r="A1054" t="s">
        <v>7492</v>
      </c>
      <c r="B1054" t="str">
        <f>VLOOKUP(Table1[[#This Row],[Full Name]],payroll_active[],1,0)</f>
        <v>Robyn S Kearns</v>
      </c>
      <c r="C1054" t="str">
        <f>VLOOKUP(Table1[[#This Row],[Full Name]],Table36[],1,0)</f>
        <v>Robyn S Kearns</v>
      </c>
      <c r="D1054" s="1">
        <v>42618.939386574071</v>
      </c>
      <c r="E1054" t="s">
        <v>1195</v>
      </c>
      <c r="F1054" t="s">
        <v>7491</v>
      </c>
      <c r="O1054" t="s">
        <v>2446</v>
      </c>
      <c r="AJ1054" t="s">
        <v>62</v>
      </c>
      <c r="AK1054" t="s">
        <v>63</v>
      </c>
      <c r="AN1054" t="s">
        <v>64</v>
      </c>
      <c r="BA1054" t="s">
        <v>7493</v>
      </c>
      <c r="BB1054" t="s">
        <v>7494</v>
      </c>
      <c r="BC1054" t="s">
        <v>7495</v>
      </c>
      <c r="BE1054" t="s">
        <v>69</v>
      </c>
      <c r="BH1054" t="s">
        <v>7496</v>
      </c>
    </row>
    <row r="1055" spans="1:60" x14ac:dyDescent="0.2">
      <c r="A1055" t="s">
        <v>1513</v>
      </c>
      <c r="B1055" t="str">
        <f>VLOOKUP(Table1[[#This Row],[Full Name]],payroll_active[],1,0)</f>
        <v>Roger B Adler</v>
      </c>
      <c r="C1055" t="str">
        <f>VLOOKUP(Table1[[#This Row],[Full Name]],Table36[],1,0)</f>
        <v>Roger B Adler</v>
      </c>
      <c r="D1055" s="1">
        <v>43203.545115740737</v>
      </c>
      <c r="E1055" t="s">
        <v>59</v>
      </c>
      <c r="F1055" t="s">
        <v>1512</v>
      </c>
      <c r="O1055" t="s">
        <v>378</v>
      </c>
      <c r="AJ1055" t="s">
        <v>62</v>
      </c>
      <c r="AK1055" t="s">
        <v>63</v>
      </c>
      <c r="AN1055" t="s">
        <v>64</v>
      </c>
      <c r="BA1055" t="s">
        <v>1514</v>
      </c>
      <c r="BB1055" t="s">
        <v>1515</v>
      </c>
      <c r="BC1055" t="s">
        <v>375</v>
      </c>
      <c r="BE1055" t="s">
        <v>69</v>
      </c>
      <c r="BH1055" t="s">
        <v>1516</v>
      </c>
    </row>
    <row r="1056" spans="1:60" x14ac:dyDescent="0.2">
      <c r="A1056" t="s">
        <v>8473</v>
      </c>
      <c r="B1056" t="str">
        <f>VLOOKUP(Table1[[#This Row],[Full Name]],payroll_active[],1,0)</f>
        <v>Rosanne Ferris</v>
      </c>
      <c r="C1056" t="str">
        <f>VLOOKUP(Table1[[#This Row],[Full Name]],Table36[],1,0)</f>
        <v>Rosanne Ferris</v>
      </c>
      <c r="D1056" s="1">
        <v>42618.938761574071</v>
      </c>
      <c r="E1056" t="s">
        <v>1195</v>
      </c>
      <c r="F1056" t="s">
        <v>8472</v>
      </c>
      <c r="N1056" t="s">
        <v>3720</v>
      </c>
      <c r="O1056" t="s">
        <v>3721</v>
      </c>
      <c r="P1056" t="s">
        <v>407</v>
      </c>
      <c r="AJ1056" t="s">
        <v>62</v>
      </c>
      <c r="AK1056" t="s">
        <v>63</v>
      </c>
      <c r="AN1056" t="s">
        <v>408</v>
      </c>
      <c r="AO1056" t="s">
        <v>407</v>
      </c>
      <c r="BA1056" t="s">
        <v>8474</v>
      </c>
      <c r="BB1056" t="s">
        <v>8475</v>
      </c>
      <c r="BC1056" t="s">
        <v>382</v>
      </c>
      <c r="BE1056" t="s">
        <v>69</v>
      </c>
      <c r="BH1056" t="s">
        <v>8476</v>
      </c>
    </row>
    <row r="1057" spans="1:60" x14ac:dyDescent="0.2">
      <c r="A1057" t="s">
        <v>7482</v>
      </c>
      <c r="B1057" t="str">
        <f>VLOOKUP(Table1[[#This Row],[Full Name]],payroll_active[],1,0)</f>
        <v>Rose Marie Poveromo</v>
      </c>
      <c r="C1057" t="str">
        <f>VLOOKUP(Table1[[#This Row],[Full Name]],Table36[],1,0)</f>
        <v>Rose Marie Poveromo</v>
      </c>
      <c r="D1057" s="1">
        <v>42618.939386574071</v>
      </c>
      <c r="E1057" t="s">
        <v>1195</v>
      </c>
      <c r="F1057" t="s">
        <v>7481</v>
      </c>
      <c r="N1057" t="s">
        <v>1292</v>
      </c>
      <c r="O1057" t="s">
        <v>1293</v>
      </c>
      <c r="P1057" t="s">
        <v>526</v>
      </c>
      <c r="AJ1057" t="s">
        <v>62</v>
      </c>
      <c r="AK1057" t="s">
        <v>63</v>
      </c>
      <c r="AN1057" t="s">
        <v>408</v>
      </c>
      <c r="AO1057" t="s">
        <v>526</v>
      </c>
      <c r="BA1057" t="s">
        <v>7483</v>
      </c>
      <c r="BB1057" t="s">
        <v>7484</v>
      </c>
      <c r="BC1057" t="s">
        <v>434</v>
      </c>
      <c r="BE1057" t="s">
        <v>69</v>
      </c>
      <c r="BH1057" t="s">
        <v>7485</v>
      </c>
    </row>
    <row r="1058" spans="1:60" x14ac:dyDescent="0.2">
      <c r="A1058" t="s">
        <v>5804</v>
      </c>
      <c r="B1058" t="str">
        <f>VLOOKUP(Table1[[#This Row],[Full Name]],payroll_active[],1,0)</f>
        <v>Roseanna C Grimaldi</v>
      </c>
      <c r="C1058" t="str">
        <f>VLOOKUP(Table1[[#This Row],[Full Name]],Table36[],1,0)</f>
        <v>Roseanna C Grimaldi</v>
      </c>
      <c r="D1058" s="1">
        <v>42618.94127314815</v>
      </c>
      <c r="E1058" t="s">
        <v>1195</v>
      </c>
      <c r="F1058" t="s">
        <v>5803</v>
      </c>
      <c r="O1058" t="s">
        <v>96</v>
      </c>
      <c r="AJ1058" t="s">
        <v>62</v>
      </c>
      <c r="AK1058" t="s">
        <v>63</v>
      </c>
      <c r="AN1058" t="s">
        <v>64</v>
      </c>
      <c r="BA1058" t="s">
        <v>5805</v>
      </c>
      <c r="BB1058" t="s">
        <v>5806</v>
      </c>
      <c r="BC1058" t="s">
        <v>2172</v>
      </c>
      <c r="BE1058" t="s">
        <v>69</v>
      </c>
      <c r="BH1058" t="s">
        <v>5807</v>
      </c>
    </row>
    <row r="1059" spans="1:60" x14ac:dyDescent="0.2">
      <c r="A1059" t="s">
        <v>637</v>
      </c>
      <c r="B1059" t="str">
        <f>VLOOKUP(Table1[[#This Row],[Full Name]],payroll_active[],1,0)</f>
        <v>Ross A Slotnick</v>
      </c>
      <c r="C1059" t="str">
        <f>VLOOKUP(Table1[[#This Row],[Full Name]],Table36[],1,0)</f>
        <v>Ross A Slotnick</v>
      </c>
      <c r="D1059" s="1">
        <v>43495.488437499997</v>
      </c>
      <c r="E1059" t="s">
        <v>59</v>
      </c>
      <c r="F1059" t="s">
        <v>634</v>
      </c>
      <c r="N1059" t="s">
        <v>635</v>
      </c>
      <c r="O1059" t="s">
        <v>636</v>
      </c>
      <c r="P1059" t="s">
        <v>526</v>
      </c>
      <c r="AJ1059" t="s">
        <v>62</v>
      </c>
      <c r="AK1059" t="s">
        <v>63</v>
      </c>
      <c r="AN1059" t="s">
        <v>408</v>
      </c>
      <c r="BA1059" t="s">
        <v>638</v>
      </c>
      <c r="BB1059" t="s">
        <v>639</v>
      </c>
      <c r="BC1059" t="s">
        <v>426</v>
      </c>
      <c r="BE1059" t="s">
        <v>69</v>
      </c>
      <c r="BH1059" t="s">
        <v>640</v>
      </c>
    </row>
    <row r="1060" spans="1:60" x14ac:dyDescent="0.2">
      <c r="A1060" t="s">
        <v>983</v>
      </c>
      <c r="B1060" t="str">
        <f>VLOOKUP(Table1[[#This Row],[Full Name]],payroll_active[],1,0)</f>
        <v>Rurik A Baumrin</v>
      </c>
      <c r="C1060" t="str">
        <f>VLOOKUP(Table1[[#This Row],[Full Name]],Table36[],1,0)</f>
        <v>Rurik A Baumrin</v>
      </c>
      <c r="D1060" s="1">
        <v>43495.488391203697</v>
      </c>
      <c r="E1060" t="s">
        <v>59</v>
      </c>
      <c r="F1060" t="s">
        <v>982</v>
      </c>
      <c r="N1060" t="s">
        <v>495</v>
      </c>
      <c r="O1060" t="s">
        <v>496</v>
      </c>
      <c r="P1060" t="s">
        <v>526</v>
      </c>
      <c r="AJ1060" t="s">
        <v>62</v>
      </c>
      <c r="AK1060" t="s">
        <v>63</v>
      </c>
      <c r="AN1060" t="s">
        <v>408</v>
      </c>
      <c r="BA1060" t="s">
        <v>984</v>
      </c>
      <c r="BB1060" t="s">
        <v>985</v>
      </c>
      <c r="BC1060" t="s">
        <v>986</v>
      </c>
      <c r="BE1060" t="s">
        <v>69</v>
      </c>
      <c r="BH1060" t="s">
        <v>987</v>
      </c>
    </row>
    <row r="1061" spans="1:60" x14ac:dyDescent="0.2">
      <c r="A1061" t="s">
        <v>8141</v>
      </c>
      <c r="B1061" t="str">
        <f>VLOOKUP(Table1[[#This Row],[Full Name]],payroll_active[],1,0)</f>
        <v>Russell M Davis</v>
      </c>
      <c r="C1061" t="str">
        <f>VLOOKUP(Table1[[#This Row],[Full Name]],Table36[],1,0)</f>
        <v>Russell M Davis</v>
      </c>
      <c r="D1061" s="1">
        <v>42618.938993055563</v>
      </c>
      <c r="E1061" t="s">
        <v>1195</v>
      </c>
      <c r="F1061" t="s">
        <v>8140</v>
      </c>
      <c r="O1061" t="s">
        <v>84</v>
      </c>
      <c r="AJ1061" t="s">
        <v>62</v>
      </c>
      <c r="AK1061" t="s">
        <v>63</v>
      </c>
      <c r="AN1061" t="s">
        <v>64</v>
      </c>
      <c r="BA1061" t="s">
        <v>8142</v>
      </c>
      <c r="BB1061" t="s">
        <v>3805</v>
      </c>
      <c r="BC1061" t="s">
        <v>8143</v>
      </c>
      <c r="BE1061" t="s">
        <v>69</v>
      </c>
      <c r="BH1061" t="s">
        <v>8144</v>
      </c>
    </row>
    <row r="1062" spans="1:60" x14ac:dyDescent="0.2">
      <c r="A1062" t="s">
        <v>4278</v>
      </c>
      <c r="B1062" t="str">
        <f>VLOOKUP(Table1[[#This Row],[Full Name]],payroll_active[],1,0)</f>
        <v>Ryan J Debrino</v>
      </c>
      <c r="C1062" t="str">
        <f>VLOOKUP(Table1[[#This Row],[Full Name]],Table36[],1,0)</f>
        <v>Ryan J Debrino</v>
      </c>
      <c r="D1062" s="1">
        <v>42618.942893518521</v>
      </c>
      <c r="E1062" t="s">
        <v>1195</v>
      </c>
      <c r="F1062" t="s">
        <v>4277</v>
      </c>
      <c r="N1062" t="s">
        <v>2093</v>
      </c>
      <c r="O1062" t="s">
        <v>2094</v>
      </c>
      <c r="P1062" t="s">
        <v>407</v>
      </c>
      <c r="AJ1062" t="s">
        <v>62</v>
      </c>
      <c r="AK1062" t="s">
        <v>63</v>
      </c>
      <c r="AN1062" t="s">
        <v>408</v>
      </c>
      <c r="AO1062" t="s">
        <v>407</v>
      </c>
      <c r="BA1062" t="s">
        <v>2455</v>
      </c>
      <c r="BB1062" t="s">
        <v>4279</v>
      </c>
      <c r="BC1062" t="s">
        <v>4280</v>
      </c>
      <c r="BE1062" t="s">
        <v>69</v>
      </c>
      <c r="BH1062" t="s">
        <v>4281</v>
      </c>
    </row>
    <row r="1063" spans="1:60" x14ac:dyDescent="0.2">
      <c r="A1063" t="s">
        <v>2454</v>
      </c>
      <c r="B1063" t="str">
        <f>VLOOKUP(Table1[[#This Row],[Full Name]],payroll_active[],1,0)</f>
        <v>Ryan J Mcleod</v>
      </c>
      <c r="C1063" t="str">
        <f>VLOOKUP(Table1[[#This Row],[Full Name]],Table36[],1,0)</f>
        <v>Ryan J Mcleod</v>
      </c>
      <c r="D1063" s="1">
        <v>42895.599456018521</v>
      </c>
      <c r="E1063" t="s">
        <v>59</v>
      </c>
      <c r="F1063" t="s">
        <v>2452</v>
      </c>
      <c r="O1063" t="s">
        <v>2453</v>
      </c>
      <c r="AJ1063" t="s">
        <v>62</v>
      </c>
      <c r="AK1063" t="s">
        <v>63</v>
      </c>
      <c r="AN1063" t="s">
        <v>64</v>
      </c>
      <c r="BA1063" t="s">
        <v>2455</v>
      </c>
      <c r="BB1063" t="s">
        <v>2456</v>
      </c>
      <c r="BC1063" t="s">
        <v>2457</v>
      </c>
      <c r="BE1063" t="s">
        <v>69</v>
      </c>
      <c r="BH1063" t="s">
        <v>2458</v>
      </c>
    </row>
    <row r="1064" spans="1:60" x14ac:dyDescent="0.2">
      <c r="A1064" t="s">
        <v>3936</v>
      </c>
      <c r="B1064" t="str">
        <f>VLOOKUP(Table1[[#This Row],[Full Name]],payroll_active[],1,0)</f>
        <v>Ryan M Love</v>
      </c>
      <c r="C1064" t="str">
        <f>VLOOKUP(Table1[[#This Row],[Full Name]],Table36[],1,0)</f>
        <v>Ryan M Love</v>
      </c>
      <c r="D1064" s="1">
        <v>42618.943310185183</v>
      </c>
      <c r="E1064" t="s">
        <v>1195</v>
      </c>
      <c r="F1064" t="s">
        <v>3935</v>
      </c>
      <c r="O1064" t="s">
        <v>378</v>
      </c>
      <c r="AJ1064" t="s">
        <v>62</v>
      </c>
      <c r="AK1064" t="s">
        <v>63</v>
      </c>
      <c r="AN1064" t="s">
        <v>64</v>
      </c>
      <c r="BA1064" t="s">
        <v>3937</v>
      </c>
      <c r="BB1064" t="s">
        <v>3938</v>
      </c>
      <c r="BC1064" t="s">
        <v>3939</v>
      </c>
      <c r="BE1064" t="s">
        <v>69</v>
      </c>
      <c r="BH1064" t="s">
        <v>3940</v>
      </c>
    </row>
    <row r="1065" spans="1:60" x14ac:dyDescent="0.2">
      <c r="A1065" t="s">
        <v>4267</v>
      </c>
      <c r="B1065" t="str">
        <f>VLOOKUP(Table1[[#This Row],[Full Name]],payroll_active[],1,0)</f>
        <v>Ryan M Richmond</v>
      </c>
      <c r="C1065" t="str">
        <f>VLOOKUP(Table1[[#This Row],[Full Name]],Table36[],1,0)</f>
        <v>Ryan M Richmond</v>
      </c>
      <c r="D1065" s="1">
        <v>42618.94290509259</v>
      </c>
      <c r="E1065" t="s">
        <v>1195</v>
      </c>
      <c r="F1065" t="s">
        <v>4266</v>
      </c>
      <c r="O1065" t="s">
        <v>3566</v>
      </c>
      <c r="AJ1065" t="s">
        <v>62</v>
      </c>
      <c r="AK1065" t="s">
        <v>63</v>
      </c>
      <c r="AN1065" t="s">
        <v>64</v>
      </c>
      <c r="BA1065" t="s">
        <v>3937</v>
      </c>
      <c r="BB1065" t="s">
        <v>4268</v>
      </c>
      <c r="BC1065" t="s">
        <v>4269</v>
      </c>
      <c r="BE1065" t="s">
        <v>69</v>
      </c>
      <c r="BH1065" t="s">
        <v>4270</v>
      </c>
    </row>
    <row r="1066" spans="1:60" x14ac:dyDescent="0.2">
      <c r="A1066" t="s">
        <v>1887</v>
      </c>
      <c r="B1066" t="str">
        <f>VLOOKUP(Table1[[#This Row],[Full Name]],payroll_active[],1,0)</f>
        <v>Ryan S Senecal</v>
      </c>
      <c r="C1066" t="str">
        <f>VLOOKUP(Table1[[#This Row],[Full Name]],Table36[],1,0)</f>
        <v>Ryan S Senecal</v>
      </c>
      <c r="D1066" s="1">
        <v>43119.618263888893</v>
      </c>
      <c r="E1066" t="s">
        <v>59</v>
      </c>
      <c r="F1066" t="s">
        <v>1884</v>
      </c>
      <c r="N1066" t="s">
        <v>1885</v>
      </c>
      <c r="O1066" t="s">
        <v>1886</v>
      </c>
      <c r="P1066" t="s">
        <v>407</v>
      </c>
      <c r="AJ1066" t="s">
        <v>62</v>
      </c>
      <c r="AK1066" t="s">
        <v>63</v>
      </c>
      <c r="AN1066" t="s">
        <v>408</v>
      </c>
      <c r="AO1066" t="s">
        <v>407</v>
      </c>
      <c r="BA1066" t="s">
        <v>1888</v>
      </c>
      <c r="BB1066" t="s">
        <v>1889</v>
      </c>
      <c r="BC1066" t="s">
        <v>1890</v>
      </c>
      <c r="BE1066" t="s">
        <v>69</v>
      </c>
      <c r="BH1066" t="s">
        <v>1891</v>
      </c>
    </row>
    <row r="1067" spans="1:60" x14ac:dyDescent="0.2">
      <c r="A1067" t="s">
        <v>5784</v>
      </c>
      <c r="B1067" t="str">
        <f>VLOOKUP(Table1[[#This Row],[Full Name]],payroll_active[],1,0)</f>
        <v>Ryan T Blair</v>
      </c>
      <c r="C1067" t="str">
        <f>VLOOKUP(Table1[[#This Row],[Full Name]],Table36[],1,0)</f>
        <v>Ryan T Blair</v>
      </c>
      <c r="D1067" s="1">
        <v>42618.941284722219</v>
      </c>
      <c r="E1067" t="s">
        <v>1195</v>
      </c>
      <c r="F1067" t="s">
        <v>5783</v>
      </c>
      <c r="O1067" t="s">
        <v>96</v>
      </c>
      <c r="AJ1067" t="s">
        <v>62</v>
      </c>
      <c r="AK1067" t="s">
        <v>63</v>
      </c>
      <c r="AN1067" t="s">
        <v>64</v>
      </c>
      <c r="BA1067" t="s">
        <v>5785</v>
      </c>
      <c r="BB1067" t="s">
        <v>5786</v>
      </c>
      <c r="BC1067" t="s">
        <v>5787</v>
      </c>
      <c r="BE1067" t="s">
        <v>69</v>
      </c>
      <c r="BH1067" t="s">
        <v>5788</v>
      </c>
    </row>
    <row r="1068" spans="1:60" x14ac:dyDescent="0.2">
      <c r="A1068" t="s">
        <v>8132</v>
      </c>
      <c r="B1068" t="str">
        <f>VLOOKUP(Table1[[#This Row],[Full Name]],payroll_active[],1,0)</f>
        <v>S Dennis Jones</v>
      </c>
      <c r="C1068" t="str">
        <f>VLOOKUP(Table1[[#This Row],[Full Name]],Table36[],1,0)</f>
        <v>S Dennis Jones</v>
      </c>
      <c r="D1068" s="1">
        <v>42618.938993055563</v>
      </c>
      <c r="E1068" t="s">
        <v>1195</v>
      </c>
      <c r="F1068" t="s">
        <v>8131</v>
      </c>
      <c r="O1068" t="s">
        <v>84</v>
      </c>
      <c r="AJ1068" t="s">
        <v>62</v>
      </c>
      <c r="AK1068" t="s">
        <v>63</v>
      </c>
      <c r="AN1068" t="s">
        <v>64</v>
      </c>
      <c r="BA1068" t="s">
        <v>8133</v>
      </c>
      <c r="BB1068" t="s">
        <v>3226</v>
      </c>
      <c r="BC1068" t="s">
        <v>88</v>
      </c>
      <c r="BE1068" t="s">
        <v>69</v>
      </c>
      <c r="BH1068" t="s">
        <v>8134</v>
      </c>
    </row>
    <row r="1069" spans="1:60" x14ac:dyDescent="0.2">
      <c r="A1069" t="s">
        <v>756</v>
      </c>
      <c r="B1069" t="str">
        <f>VLOOKUP(Table1[[#This Row],[Full Name]],payroll_active[],1,0)</f>
        <v>Saadia Santos</v>
      </c>
      <c r="C1069" t="str">
        <f>VLOOKUP(Table1[[#This Row],[Full Name]],Table36[],1,0)</f>
        <v>Saadia Santos</v>
      </c>
      <c r="D1069" s="1">
        <v>43495.488425925927</v>
      </c>
      <c r="E1069" t="s">
        <v>59</v>
      </c>
      <c r="F1069" t="s">
        <v>753</v>
      </c>
      <c r="N1069" t="s">
        <v>754</v>
      </c>
      <c r="O1069" t="s">
        <v>755</v>
      </c>
      <c r="P1069" t="s">
        <v>526</v>
      </c>
      <c r="AJ1069" t="s">
        <v>62</v>
      </c>
      <c r="AK1069" t="s">
        <v>63</v>
      </c>
      <c r="AN1069" t="s">
        <v>408</v>
      </c>
      <c r="BA1069" t="s">
        <v>757</v>
      </c>
      <c r="BB1069" t="s">
        <v>758</v>
      </c>
      <c r="BC1069" t="s">
        <v>434</v>
      </c>
      <c r="BE1069" t="s">
        <v>69</v>
      </c>
      <c r="BH1069" t="s">
        <v>759</v>
      </c>
    </row>
    <row r="1070" spans="1:60" x14ac:dyDescent="0.2">
      <c r="A1070" t="s">
        <v>505</v>
      </c>
      <c r="B1070" t="str">
        <f>VLOOKUP(Table1[[#This Row],[Full Name]],payroll_active[],1,0)</f>
        <v>Sabereh Samet</v>
      </c>
      <c r="C1070" t="str">
        <f>VLOOKUP(Table1[[#This Row],[Full Name]],Table36[],1,0)</f>
        <v>Sabereh Samet</v>
      </c>
      <c r="D1070" s="1">
        <v>43495.48846064815</v>
      </c>
      <c r="E1070" t="s">
        <v>59</v>
      </c>
      <c r="F1070" t="s">
        <v>502</v>
      </c>
      <c r="N1070" t="s">
        <v>503</v>
      </c>
      <c r="O1070" t="s">
        <v>504</v>
      </c>
      <c r="P1070" t="s">
        <v>407</v>
      </c>
      <c r="AJ1070" t="s">
        <v>62</v>
      </c>
      <c r="AK1070" t="s">
        <v>63</v>
      </c>
      <c r="AN1070" t="s">
        <v>408</v>
      </c>
      <c r="BA1070" t="s">
        <v>506</v>
      </c>
      <c r="BB1070" t="s">
        <v>507</v>
      </c>
      <c r="BC1070" t="s">
        <v>464</v>
      </c>
      <c r="BE1070" t="s">
        <v>69</v>
      </c>
      <c r="BH1070" t="s">
        <v>508</v>
      </c>
    </row>
    <row r="1071" spans="1:60" x14ac:dyDescent="0.2">
      <c r="A1071" t="s">
        <v>331</v>
      </c>
      <c r="B1071" t="str">
        <f>VLOOKUP(Table1[[#This Row],[Full Name]],payroll_active[],1,0)</f>
        <v>Sabiel T Chapnick</v>
      </c>
      <c r="C1071" t="str">
        <f>VLOOKUP(Table1[[#This Row],[Full Name]],Table36[],1,0)</f>
        <v>Sabiel T Chapnick</v>
      </c>
      <c r="D1071" s="1">
        <v>43495.488483796304</v>
      </c>
      <c r="E1071" t="s">
        <v>59</v>
      </c>
      <c r="F1071" t="s">
        <v>330</v>
      </c>
      <c r="O1071" t="s">
        <v>284</v>
      </c>
      <c r="AJ1071" t="s">
        <v>62</v>
      </c>
      <c r="AK1071" t="s">
        <v>63</v>
      </c>
      <c r="AN1071" t="s">
        <v>64</v>
      </c>
      <c r="BA1071" t="s">
        <v>332</v>
      </c>
      <c r="BB1071" t="s">
        <v>333</v>
      </c>
      <c r="BC1071" t="s">
        <v>288</v>
      </c>
      <c r="BE1071" t="s">
        <v>69</v>
      </c>
      <c r="BH1071" t="s">
        <v>334</v>
      </c>
    </row>
    <row r="1072" spans="1:60" x14ac:dyDescent="0.2">
      <c r="A1072" t="s">
        <v>2390</v>
      </c>
      <c r="B1072" t="str">
        <f>VLOOKUP(Table1[[#This Row],[Full Name]],payroll_active[],1,0)</f>
        <v>Sabrina A Ellis</v>
      </c>
      <c r="C1072" t="str">
        <f>VLOOKUP(Table1[[#This Row],[Full Name]],Table36[],1,0)</f>
        <v>Sabrina A Ellis</v>
      </c>
      <c r="D1072" s="1">
        <v>42990.605717592603</v>
      </c>
      <c r="E1072" t="s">
        <v>59</v>
      </c>
      <c r="F1072" t="s">
        <v>2389</v>
      </c>
      <c r="N1072" t="s">
        <v>965</v>
      </c>
      <c r="O1072" t="s">
        <v>966</v>
      </c>
      <c r="P1072" t="s">
        <v>526</v>
      </c>
      <c r="AJ1072" t="s">
        <v>62</v>
      </c>
      <c r="AK1072" t="s">
        <v>63</v>
      </c>
      <c r="AN1072" t="s">
        <v>408</v>
      </c>
      <c r="AO1072" t="s">
        <v>526</v>
      </c>
      <c r="BA1072" t="s">
        <v>2391</v>
      </c>
      <c r="BB1072" t="s">
        <v>2392</v>
      </c>
      <c r="BC1072" t="s">
        <v>2393</v>
      </c>
      <c r="BE1072" t="s">
        <v>69</v>
      </c>
      <c r="BH1072" t="s">
        <v>2394</v>
      </c>
    </row>
    <row r="1073" spans="1:61" x14ac:dyDescent="0.2">
      <c r="A1073" s="20" t="s">
        <v>1519</v>
      </c>
      <c r="B1073" s="20" t="e">
        <f>VLOOKUP(Table1[[#This Row],[Full Name]],payroll_active[],1,0)</f>
        <v>#N/A</v>
      </c>
      <c r="C1073" s="20" t="str">
        <f>VLOOKUP(Table1[[#This Row],[Full Name]],Table36[],1,0)</f>
        <v>Saieed I Khalil</v>
      </c>
      <c r="D1073" s="21">
        <v>43133.62809027778</v>
      </c>
      <c r="E1073" s="20" t="s">
        <v>59</v>
      </c>
      <c r="F1073" s="20" t="s">
        <v>1517</v>
      </c>
      <c r="G1073" s="20"/>
      <c r="H1073" s="20"/>
      <c r="I1073" s="20"/>
      <c r="J1073" s="20"/>
      <c r="K1073" s="20"/>
      <c r="L1073" s="20"/>
      <c r="M1073" s="20"/>
      <c r="N1073" s="20"/>
      <c r="O1073" s="20" t="s">
        <v>1054</v>
      </c>
      <c r="P1073" s="20"/>
      <c r="Q1073" s="20"/>
      <c r="R1073" s="20"/>
      <c r="S1073" s="20"/>
      <c r="T1073" s="20"/>
      <c r="U1073" s="20"/>
      <c r="V1073" s="20" t="s">
        <v>1518</v>
      </c>
      <c r="W1073" s="20"/>
      <c r="X1073" s="20"/>
      <c r="Y1073" s="20"/>
      <c r="Z1073" s="20"/>
      <c r="AA1073" s="20"/>
      <c r="AB1073" s="20"/>
      <c r="AC1073" s="20"/>
      <c r="AD1073" s="20"/>
      <c r="AE1073" s="20"/>
      <c r="AF1073" s="20"/>
      <c r="AG1073" s="20"/>
      <c r="AH1073" s="20"/>
      <c r="AI1073" s="20"/>
      <c r="AJ1073" s="20" t="s">
        <v>62</v>
      </c>
      <c r="AK1073" s="20" t="s">
        <v>63</v>
      </c>
      <c r="AL1073" s="20"/>
      <c r="AM1073" s="20"/>
      <c r="AN1073" s="20" t="s">
        <v>64</v>
      </c>
      <c r="AO1073" s="20"/>
      <c r="AP1073" s="20"/>
      <c r="AQ1073" s="20"/>
      <c r="AR1073" s="20"/>
      <c r="AS1073" s="20"/>
      <c r="AT1073" s="20"/>
      <c r="AU1073" s="20"/>
      <c r="AV1073" s="20"/>
      <c r="AW1073" s="20"/>
      <c r="AX1073" s="20"/>
      <c r="AY1073" s="20"/>
      <c r="AZ1073" s="20"/>
      <c r="BA1073" s="20" t="s">
        <v>1520</v>
      </c>
      <c r="BB1073" s="20" t="s">
        <v>1521</v>
      </c>
      <c r="BC1073" s="20" t="s">
        <v>1522</v>
      </c>
      <c r="BD1073" s="20"/>
      <c r="BE1073" s="20" t="s">
        <v>69</v>
      </c>
      <c r="BF1073" s="20"/>
      <c r="BG1073" s="20"/>
      <c r="BH1073" s="20" t="s">
        <v>1523</v>
      </c>
      <c r="BI1073" s="20"/>
    </row>
    <row r="1074" spans="1:61" x14ac:dyDescent="0.2">
      <c r="A1074" t="s">
        <v>474</v>
      </c>
      <c r="B1074" t="str">
        <f>VLOOKUP(Table1[[#This Row],[Full Name]],payroll_active[],1,0)</f>
        <v>Sally A Herrick</v>
      </c>
      <c r="C1074" t="str">
        <f>VLOOKUP(Table1[[#This Row],[Full Name]],Table36[],1,0)</f>
        <v>Sally A Herrick</v>
      </c>
      <c r="D1074" s="1">
        <v>43495.48846064815</v>
      </c>
      <c r="E1074" t="s">
        <v>59</v>
      </c>
      <c r="F1074" t="s">
        <v>471</v>
      </c>
      <c r="N1074" t="s">
        <v>472</v>
      </c>
      <c r="O1074" t="s">
        <v>473</v>
      </c>
      <c r="P1074" t="s">
        <v>407</v>
      </c>
      <c r="AJ1074" t="s">
        <v>62</v>
      </c>
      <c r="AK1074" t="s">
        <v>63</v>
      </c>
      <c r="AN1074" t="s">
        <v>408</v>
      </c>
      <c r="BA1074" t="s">
        <v>475</v>
      </c>
      <c r="BB1074" t="s">
        <v>476</v>
      </c>
      <c r="BC1074" t="s">
        <v>477</v>
      </c>
      <c r="BE1074" t="s">
        <v>69</v>
      </c>
      <c r="BH1074" t="s">
        <v>478</v>
      </c>
    </row>
    <row r="1075" spans="1:61" x14ac:dyDescent="0.2">
      <c r="A1075" t="s">
        <v>5490</v>
      </c>
      <c r="B1075" t="str">
        <f>VLOOKUP(Table1[[#This Row],[Full Name]],payroll_active[],1,0)</f>
        <v>Sally K Fitzgerald</v>
      </c>
      <c r="C1075" t="str">
        <f>VLOOKUP(Table1[[#This Row],[Full Name]],Table36[],1,0)</f>
        <v>Sally K Fitzgerald</v>
      </c>
      <c r="D1075" s="1">
        <v>42618.94159722222</v>
      </c>
      <c r="E1075" t="s">
        <v>1195</v>
      </c>
      <c r="F1075" t="s">
        <v>5489</v>
      </c>
      <c r="O1075" t="s">
        <v>3559</v>
      </c>
      <c r="AJ1075" t="s">
        <v>62</v>
      </c>
      <c r="AK1075" t="s">
        <v>63</v>
      </c>
      <c r="AN1075" t="s">
        <v>64</v>
      </c>
      <c r="BA1075" t="s">
        <v>5491</v>
      </c>
      <c r="BB1075" t="s">
        <v>5492</v>
      </c>
      <c r="BC1075" t="s">
        <v>350</v>
      </c>
      <c r="BE1075" t="s">
        <v>69</v>
      </c>
      <c r="BH1075" t="s">
        <v>5493</v>
      </c>
    </row>
    <row r="1076" spans="1:61" x14ac:dyDescent="0.2">
      <c r="A1076" t="s">
        <v>7665</v>
      </c>
      <c r="B1076" t="str">
        <f>VLOOKUP(Table1[[#This Row],[Full Name]],payroll_active[],1,0)</f>
        <v>Salvatore C Nicosia</v>
      </c>
      <c r="C1076" t="str">
        <f>VLOOKUP(Table1[[#This Row],[Full Name]],Table36[],1,0)</f>
        <v>Salvatore C Nicosia</v>
      </c>
      <c r="D1076" s="1">
        <v>42618.939247685194</v>
      </c>
      <c r="E1076" t="s">
        <v>1195</v>
      </c>
      <c r="F1076" t="s">
        <v>7664</v>
      </c>
      <c r="N1076" t="s">
        <v>2219</v>
      </c>
      <c r="O1076" t="s">
        <v>2716</v>
      </c>
      <c r="P1076" t="s">
        <v>526</v>
      </c>
      <c r="AJ1076" t="s">
        <v>62</v>
      </c>
      <c r="AK1076" t="s">
        <v>63</v>
      </c>
      <c r="AN1076" t="s">
        <v>408</v>
      </c>
      <c r="AO1076" t="s">
        <v>526</v>
      </c>
      <c r="BA1076" t="s">
        <v>7666</v>
      </c>
      <c r="BB1076" t="s">
        <v>6473</v>
      </c>
      <c r="BC1076" t="s">
        <v>7667</v>
      </c>
      <c r="BE1076" t="s">
        <v>69</v>
      </c>
      <c r="BH1076" t="s">
        <v>7668</v>
      </c>
    </row>
    <row r="1077" spans="1:61" x14ac:dyDescent="0.2">
      <c r="A1077" t="s">
        <v>3925</v>
      </c>
      <c r="B1077" t="str">
        <f>VLOOKUP(Table1[[#This Row],[Full Name]],payroll_active[],1,0)</f>
        <v>Salvatore J Rinaldi Jr</v>
      </c>
      <c r="C1077" t="str">
        <f>VLOOKUP(Table1[[#This Row],[Full Name]],Table36[],1,0)</f>
        <v>Salvatore J Rinaldi Jr</v>
      </c>
      <c r="D1077" s="1">
        <v>42618.94332175926</v>
      </c>
      <c r="E1077" t="s">
        <v>1195</v>
      </c>
      <c r="F1077" t="s">
        <v>3924</v>
      </c>
      <c r="O1077" t="s">
        <v>378</v>
      </c>
      <c r="AJ1077" t="s">
        <v>62</v>
      </c>
      <c r="AK1077" t="s">
        <v>63</v>
      </c>
      <c r="AN1077" t="s">
        <v>64</v>
      </c>
      <c r="BA1077" t="s">
        <v>3926</v>
      </c>
      <c r="BB1077" t="s">
        <v>3927</v>
      </c>
      <c r="BC1077" t="s">
        <v>3928</v>
      </c>
      <c r="BE1077" t="s">
        <v>69</v>
      </c>
      <c r="BH1077" t="s">
        <v>3929</v>
      </c>
    </row>
    <row r="1078" spans="1:61" x14ac:dyDescent="0.2">
      <c r="A1078" t="s">
        <v>901</v>
      </c>
      <c r="B1078" t="str">
        <f>VLOOKUP(Table1[[#This Row],[Full Name]],payroll_active[],1,0)</f>
        <v>Salvattore Morello</v>
      </c>
      <c r="C1078" t="str">
        <f>VLOOKUP(Table1[[#This Row],[Full Name]],Table36[],1,0)</f>
        <v>Salvattore Morello</v>
      </c>
      <c r="D1078" s="1">
        <v>43495.488402777781</v>
      </c>
      <c r="E1078" t="s">
        <v>59</v>
      </c>
      <c r="F1078" t="s">
        <v>900</v>
      </c>
      <c r="N1078" t="s">
        <v>894</v>
      </c>
      <c r="O1078" t="s">
        <v>895</v>
      </c>
      <c r="P1078" t="s">
        <v>526</v>
      </c>
      <c r="AJ1078" t="s">
        <v>62</v>
      </c>
      <c r="AK1078" t="s">
        <v>63</v>
      </c>
      <c r="AN1078" t="s">
        <v>408</v>
      </c>
      <c r="BA1078" t="s">
        <v>902</v>
      </c>
      <c r="BB1078" t="s">
        <v>903</v>
      </c>
      <c r="BC1078" t="s">
        <v>434</v>
      </c>
      <c r="BE1078" t="s">
        <v>69</v>
      </c>
      <c r="BH1078" t="s">
        <v>904</v>
      </c>
    </row>
    <row r="1079" spans="1:61" x14ac:dyDescent="0.2">
      <c r="A1079" t="s">
        <v>7867</v>
      </c>
      <c r="B1079" t="str">
        <f>VLOOKUP(Table1[[#This Row],[Full Name]],payroll_active[],1,0)</f>
        <v>Sam L Stouffer</v>
      </c>
      <c r="C1079" t="str">
        <f>VLOOKUP(Table1[[#This Row],[Full Name]],Table36[],1,0)</f>
        <v>Sam L Stouffer</v>
      </c>
      <c r="D1079" s="1">
        <v>42618.939108796287</v>
      </c>
      <c r="E1079" t="s">
        <v>1195</v>
      </c>
      <c r="F1079" t="s">
        <v>7866</v>
      </c>
      <c r="O1079" t="s">
        <v>2157</v>
      </c>
      <c r="AJ1079" t="s">
        <v>62</v>
      </c>
      <c r="AK1079" t="s">
        <v>63</v>
      </c>
      <c r="AN1079" t="s">
        <v>64</v>
      </c>
      <c r="BA1079" t="s">
        <v>7868</v>
      </c>
      <c r="BB1079" t="s">
        <v>7869</v>
      </c>
      <c r="BC1079" t="s">
        <v>7870</v>
      </c>
      <c r="BE1079" t="s">
        <v>69</v>
      </c>
      <c r="BH1079" t="s">
        <v>7871</v>
      </c>
    </row>
    <row r="1080" spans="1:61" x14ac:dyDescent="0.2">
      <c r="A1080" t="s">
        <v>409</v>
      </c>
      <c r="B1080" t="str">
        <f>VLOOKUP(Table1[[#This Row],[Full Name]],payroll_active[],1,0)</f>
        <v>Samantha I Acevedo</v>
      </c>
      <c r="C1080" t="str">
        <f>VLOOKUP(Table1[[#This Row],[Full Name]],Table36[],1,0)</f>
        <v>Samantha I Acevedo</v>
      </c>
      <c r="D1080" s="1">
        <v>43495.48847222222</v>
      </c>
      <c r="E1080" t="s">
        <v>59</v>
      </c>
      <c r="F1080" t="s">
        <v>404</v>
      </c>
      <c r="N1080" t="s">
        <v>405</v>
      </c>
      <c r="O1080" t="s">
        <v>406</v>
      </c>
      <c r="P1080" t="s">
        <v>407</v>
      </c>
      <c r="AJ1080" t="s">
        <v>62</v>
      </c>
      <c r="AK1080" t="s">
        <v>63</v>
      </c>
      <c r="AN1080" t="s">
        <v>408</v>
      </c>
      <c r="BA1080" t="s">
        <v>410</v>
      </c>
      <c r="BB1080" t="s">
        <v>411</v>
      </c>
      <c r="BC1080" t="s">
        <v>412</v>
      </c>
      <c r="BE1080" t="s">
        <v>69</v>
      </c>
      <c r="BH1080" t="s">
        <v>413</v>
      </c>
    </row>
    <row r="1081" spans="1:61" x14ac:dyDescent="0.2">
      <c r="A1081" t="s">
        <v>7824</v>
      </c>
      <c r="B1081" t="str">
        <f>VLOOKUP(Table1[[#This Row],[Full Name]],payroll_active[],1,0)</f>
        <v>Samaris Gross</v>
      </c>
      <c r="C1081" t="str">
        <f>VLOOKUP(Table1[[#This Row],[Full Name]],Table36[],1,0)</f>
        <v>Samaris Gross</v>
      </c>
      <c r="D1081" s="1">
        <v>42618.939131944448</v>
      </c>
      <c r="E1081" t="s">
        <v>1195</v>
      </c>
      <c r="F1081" t="s">
        <v>7822</v>
      </c>
      <c r="M1081" t="s">
        <v>7823</v>
      </c>
      <c r="N1081" t="s">
        <v>671</v>
      </c>
      <c r="O1081" t="s">
        <v>672</v>
      </c>
      <c r="P1081" t="s">
        <v>526</v>
      </c>
      <c r="AJ1081" t="s">
        <v>62</v>
      </c>
      <c r="AK1081" t="s">
        <v>63</v>
      </c>
      <c r="AN1081" t="s">
        <v>408</v>
      </c>
      <c r="BA1081" t="s">
        <v>7825</v>
      </c>
      <c r="BB1081" t="s">
        <v>323</v>
      </c>
      <c r="BC1081" t="s">
        <v>7826</v>
      </c>
      <c r="BE1081" t="s">
        <v>69</v>
      </c>
      <c r="BH1081" t="s">
        <v>7827</v>
      </c>
    </row>
    <row r="1082" spans="1:61" x14ac:dyDescent="0.2">
      <c r="A1082" t="s">
        <v>2027</v>
      </c>
      <c r="B1082" t="str">
        <f>VLOOKUP(Table1[[#This Row],[Full Name]],payroll_active[],1,0)</f>
        <v>Samuel A Gerould</v>
      </c>
      <c r="C1082" t="str">
        <f>VLOOKUP(Table1[[#This Row],[Full Name]],Table36[],1,0)</f>
        <v>Samuel A Gerould</v>
      </c>
      <c r="D1082" s="1">
        <v>43119.618217592593</v>
      </c>
      <c r="E1082" t="s">
        <v>59</v>
      </c>
      <c r="F1082" t="s">
        <v>2026</v>
      </c>
      <c r="N1082" t="s">
        <v>740</v>
      </c>
      <c r="O1082" t="s">
        <v>741</v>
      </c>
      <c r="P1082" t="s">
        <v>526</v>
      </c>
      <c r="AJ1082" t="s">
        <v>62</v>
      </c>
      <c r="AK1082" t="s">
        <v>63</v>
      </c>
      <c r="AN1082" t="s">
        <v>408</v>
      </c>
      <c r="AO1082" t="s">
        <v>526</v>
      </c>
      <c r="BA1082" t="s">
        <v>2028</v>
      </c>
      <c r="BB1082" t="s">
        <v>2029</v>
      </c>
      <c r="BC1082" t="s">
        <v>513</v>
      </c>
      <c r="BE1082" t="s">
        <v>69</v>
      </c>
      <c r="BH1082" t="s">
        <v>2030</v>
      </c>
    </row>
    <row r="1083" spans="1:61" x14ac:dyDescent="0.2">
      <c r="A1083" t="s">
        <v>5250</v>
      </c>
      <c r="B1083" t="str">
        <f>VLOOKUP(Table1[[#This Row],[Full Name]],payroll_active[],1,0)</f>
        <v>Samuel D Nelson</v>
      </c>
      <c r="C1083" t="str">
        <f>VLOOKUP(Table1[[#This Row],[Full Name]],Table36[],1,0)</f>
        <v>Samuel D Nelson</v>
      </c>
      <c r="D1083" s="1">
        <v>42618.941817129627</v>
      </c>
      <c r="E1083" t="s">
        <v>1195</v>
      </c>
      <c r="F1083" t="s">
        <v>5249</v>
      </c>
      <c r="O1083" t="s">
        <v>3566</v>
      </c>
      <c r="AJ1083" t="s">
        <v>62</v>
      </c>
      <c r="AK1083" t="s">
        <v>63</v>
      </c>
      <c r="AN1083" t="s">
        <v>64</v>
      </c>
      <c r="BA1083" t="s">
        <v>5251</v>
      </c>
      <c r="BB1083" t="s">
        <v>5252</v>
      </c>
      <c r="BC1083" t="s">
        <v>5253</v>
      </c>
      <c r="BE1083" t="s">
        <v>69</v>
      </c>
      <c r="BH1083" t="s">
        <v>5254</v>
      </c>
    </row>
    <row r="1084" spans="1:61" x14ac:dyDescent="0.2">
      <c r="A1084" t="s">
        <v>4093</v>
      </c>
      <c r="B1084" t="str">
        <f>VLOOKUP(Table1[[#This Row],[Full Name]],payroll_active[],1,0)</f>
        <v>Sandee Doremus</v>
      </c>
      <c r="C1084" t="str">
        <f>VLOOKUP(Table1[[#This Row],[Full Name]],Table36[],1,0)</f>
        <v>Sandee Doremus</v>
      </c>
      <c r="D1084" s="1">
        <v>42618.943113425928</v>
      </c>
      <c r="E1084" t="s">
        <v>1195</v>
      </c>
      <c r="F1084" t="s">
        <v>4092</v>
      </c>
      <c r="N1084" t="s">
        <v>2010</v>
      </c>
      <c r="O1084" t="s">
        <v>2011</v>
      </c>
      <c r="P1084" t="s">
        <v>526</v>
      </c>
      <c r="AJ1084" t="s">
        <v>62</v>
      </c>
      <c r="AK1084" t="s">
        <v>63</v>
      </c>
      <c r="AN1084" t="s">
        <v>408</v>
      </c>
      <c r="AO1084" t="s">
        <v>526</v>
      </c>
      <c r="BA1084" t="s">
        <v>4094</v>
      </c>
      <c r="BB1084" t="s">
        <v>4095</v>
      </c>
      <c r="BC1084" t="s">
        <v>434</v>
      </c>
      <c r="BE1084" t="s">
        <v>69</v>
      </c>
      <c r="BH1084" t="s">
        <v>4096</v>
      </c>
    </row>
    <row r="1085" spans="1:61" x14ac:dyDescent="0.2">
      <c r="A1085" t="s">
        <v>2141</v>
      </c>
      <c r="B1085" t="str">
        <f>VLOOKUP(Table1[[#This Row],[Full Name]],payroll_active[],1,0)</f>
        <v>Sandra L Miller-Council</v>
      </c>
      <c r="C1085" t="str">
        <f>VLOOKUP(Table1[[#This Row],[Full Name]],Table36[],1,0)</f>
        <v>Sandra L Miller-Council</v>
      </c>
      <c r="D1085" s="1">
        <v>42990.605763888889</v>
      </c>
      <c r="E1085" t="s">
        <v>59</v>
      </c>
      <c r="F1085" t="s">
        <v>2140</v>
      </c>
      <c r="N1085" t="s">
        <v>572</v>
      </c>
      <c r="O1085" t="s">
        <v>573</v>
      </c>
      <c r="P1085" t="s">
        <v>526</v>
      </c>
      <c r="AJ1085" t="s">
        <v>62</v>
      </c>
      <c r="AK1085" t="s">
        <v>63</v>
      </c>
      <c r="AN1085" t="s">
        <v>408</v>
      </c>
      <c r="AO1085" t="s">
        <v>526</v>
      </c>
      <c r="BA1085" t="s">
        <v>2142</v>
      </c>
      <c r="BB1085" t="s">
        <v>2143</v>
      </c>
      <c r="BC1085" t="s">
        <v>698</v>
      </c>
      <c r="BE1085" t="s">
        <v>69</v>
      </c>
      <c r="BH1085" t="s">
        <v>2144</v>
      </c>
    </row>
    <row r="1086" spans="1:61" x14ac:dyDescent="0.2">
      <c r="A1086" t="s">
        <v>2682</v>
      </c>
      <c r="B1086" t="str">
        <f>VLOOKUP(Table1[[#This Row],[Full Name]],payroll_active[],1,0)</f>
        <v>Santina E Baker</v>
      </c>
      <c r="C1086" t="str">
        <f>VLOOKUP(Table1[[#This Row],[Full Name]],Table36[],1,0)</f>
        <v>Santina E Baker</v>
      </c>
      <c r="D1086" s="1">
        <v>42895.599374999998</v>
      </c>
      <c r="E1086" t="s">
        <v>59</v>
      </c>
      <c r="F1086" t="s">
        <v>2681</v>
      </c>
      <c r="N1086" t="s">
        <v>627</v>
      </c>
      <c r="O1086" t="s">
        <v>628</v>
      </c>
      <c r="P1086" t="s">
        <v>526</v>
      </c>
      <c r="AJ1086" t="s">
        <v>62</v>
      </c>
      <c r="AK1086" t="s">
        <v>63</v>
      </c>
      <c r="AN1086" t="s">
        <v>408</v>
      </c>
      <c r="AO1086" t="s">
        <v>526</v>
      </c>
      <c r="BA1086" t="s">
        <v>2683</v>
      </c>
      <c r="BB1086" t="s">
        <v>2684</v>
      </c>
      <c r="BC1086" t="s">
        <v>2685</v>
      </c>
      <c r="BE1086" t="s">
        <v>69</v>
      </c>
      <c r="BH1086" t="s">
        <v>2686</v>
      </c>
    </row>
    <row r="1087" spans="1:61" x14ac:dyDescent="0.2">
      <c r="A1087" t="s">
        <v>7003</v>
      </c>
      <c r="B1087" t="str">
        <f>VLOOKUP(Table1[[#This Row],[Full Name]],payroll_active[],1,0)</f>
        <v>Sara J Lattin</v>
      </c>
      <c r="C1087" t="str">
        <f>VLOOKUP(Table1[[#This Row],[Full Name]],Table36[],1,0)</f>
        <v>Sara J Lattin</v>
      </c>
      <c r="D1087" s="1">
        <v>42618.940069444441</v>
      </c>
      <c r="E1087" t="s">
        <v>1195</v>
      </c>
      <c r="F1087" t="s">
        <v>7001</v>
      </c>
      <c r="N1087" t="s">
        <v>1606</v>
      </c>
      <c r="O1087" t="s">
        <v>1607</v>
      </c>
      <c r="P1087" t="s">
        <v>526</v>
      </c>
      <c r="V1087" t="s">
        <v>7002</v>
      </c>
      <c r="AJ1087" t="s">
        <v>62</v>
      </c>
      <c r="AK1087" t="s">
        <v>63</v>
      </c>
      <c r="AN1087" t="s">
        <v>408</v>
      </c>
      <c r="AO1087" t="s">
        <v>526</v>
      </c>
      <c r="BA1087" t="s">
        <v>7004</v>
      </c>
      <c r="BB1087" t="s">
        <v>7005</v>
      </c>
      <c r="BC1087" t="s">
        <v>7006</v>
      </c>
      <c r="BE1087" t="s">
        <v>69</v>
      </c>
      <c r="BH1087" t="s">
        <v>7007</v>
      </c>
    </row>
    <row r="1088" spans="1:61" x14ac:dyDescent="0.2">
      <c r="A1088" t="s">
        <v>7985</v>
      </c>
      <c r="B1088" t="str">
        <f>VLOOKUP(Table1[[#This Row],[Full Name]],payroll_active[],1,0)</f>
        <v>Sarah A Czelusniak</v>
      </c>
      <c r="C1088" t="str">
        <f>VLOOKUP(Table1[[#This Row],[Full Name]],Table36[],1,0)</f>
        <v>Sarah A Czelusniak</v>
      </c>
      <c r="D1088" s="1">
        <v>42618.939062500001</v>
      </c>
      <c r="E1088" t="s">
        <v>1195</v>
      </c>
      <c r="F1088" t="s">
        <v>7984</v>
      </c>
      <c r="O1088" t="s">
        <v>72</v>
      </c>
      <c r="AJ1088" t="s">
        <v>62</v>
      </c>
      <c r="AK1088" t="s">
        <v>63</v>
      </c>
      <c r="AN1088" t="s">
        <v>64</v>
      </c>
      <c r="BA1088" t="s">
        <v>7986</v>
      </c>
      <c r="BB1088" t="s">
        <v>7987</v>
      </c>
      <c r="BC1088" t="s">
        <v>7988</v>
      </c>
      <c r="BE1088" t="s">
        <v>69</v>
      </c>
      <c r="BH1088" t="s">
        <v>7989</v>
      </c>
    </row>
    <row r="1089" spans="1:61" x14ac:dyDescent="0.2">
      <c r="A1089" t="s">
        <v>8154</v>
      </c>
      <c r="B1089" t="str">
        <f>VLOOKUP(Table1[[#This Row],[Full Name]],payroll_active[],1,0)</f>
        <v>Sarah D Rupert</v>
      </c>
      <c r="C1089" t="str">
        <f>VLOOKUP(Table1[[#This Row],[Full Name]],Table36[],1,0)</f>
        <v>Sarah D Rupert</v>
      </c>
      <c r="D1089" s="1">
        <v>42618.938993055563</v>
      </c>
      <c r="E1089" t="s">
        <v>1195</v>
      </c>
      <c r="F1089" t="s">
        <v>8153</v>
      </c>
      <c r="N1089" t="s">
        <v>627</v>
      </c>
      <c r="O1089" t="s">
        <v>628</v>
      </c>
      <c r="P1089" t="s">
        <v>526</v>
      </c>
      <c r="AJ1089" t="s">
        <v>62</v>
      </c>
      <c r="AK1089" t="s">
        <v>63</v>
      </c>
      <c r="AN1089" t="s">
        <v>408</v>
      </c>
      <c r="AO1089" t="s">
        <v>526</v>
      </c>
      <c r="BA1089" t="s">
        <v>8155</v>
      </c>
      <c r="BB1089" t="s">
        <v>8156</v>
      </c>
      <c r="BC1089" t="s">
        <v>5686</v>
      </c>
      <c r="BE1089" t="s">
        <v>69</v>
      </c>
      <c r="BH1089" t="s">
        <v>8157</v>
      </c>
    </row>
    <row r="1090" spans="1:61" x14ac:dyDescent="0.2">
      <c r="A1090" t="s">
        <v>2249</v>
      </c>
      <c r="B1090" t="str">
        <f>VLOOKUP(Table1[[#This Row],[Full Name]],payroll_active[],1,0)</f>
        <v>Sarah E Coon</v>
      </c>
      <c r="C1090" t="str">
        <f>VLOOKUP(Table1[[#This Row],[Full Name]],Table36[],1,0)</f>
        <v>Sarah E Coon</v>
      </c>
      <c r="D1090" s="1">
        <v>42990.605752314812</v>
      </c>
      <c r="E1090" t="s">
        <v>59</v>
      </c>
      <c r="F1090" t="s">
        <v>2247</v>
      </c>
      <c r="M1090" t="s">
        <v>2248</v>
      </c>
      <c r="N1090" t="s">
        <v>627</v>
      </c>
      <c r="O1090" t="s">
        <v>628</v>
      </c>
      <c r="P1090" t="s">
        <v>407</v>
      </c>
      <c r="AJ1090" t="s">
        <v>62</v>
      </c>
      <c r="AK1090" t="s">
        <v>63</v>
      </c>
      <c r="AN1090" t="s">
        <v>408</v>
      </c>
      <c r="BA1090" t="s">
        <v>74</v>
      </c>
      <c r="BB1090" t="s">
        <v>2250</v>
      </c>
      <c r="BC1090" t="s">
        <v>698</v>
      </c>
      <c r="BE1090" t="s">
        <v>69</v>
      </c>
      <c r="BH1090" t="s">
        <v>2251</v>
      </c>
    </row>
    <row r="1091" spans="1:61" x14ac:dyDescent="0.2">
      <c r="A1091" t="s">
        <v>4590</v>
      </c>
      <c r="B1091" t="str">
        <f>VLOOKUP(Table1[[#This Row],[Full Name]],payroll_active[],1,0)</f>
        <v>Sarah E Minguela</v>
      </c>
      <c r="C1091" t="str">
        <f>VLOOKUP(Table1[[#This Row],[Full Name]],Table36[],1,0)</f>
        <v>Sarah E Minguela</v>
      </c>
      <c r="D1091" s="1">
        <v>42618.942546296297</v>
      </c>
      <c r="E1091" t="s">
        <v>1195</v>
      </c>
      <c r="F1091" t="s">
        <v>4589</v>
      </c>
      <c r="O1091" t="s">
        <v>378</v>
      </c>
      <c r="AJ1091" t="s">
        <v>62</v>
      </c>
      <c r="AK1091" t="s">
        <v>63</v>
      </c>
      <c r="AN1091" t="s">
        <v>64</v>
      </c>
      <c r="BA1091" t="s">
        <v>74</v>
      </c>
      <c r="BB1091" t="s">
        <v>4591</v>
      </c>
      <c r="BC1091" t="s">
        <v>4440</v>
      </c>
      <c r="BE1091" t="s">
        <v>69</v>
      </c>
      <c r="BH1091" t="s">
        <v>4592</v>
      </c>
    </row>
    <row r="1092" spans="1:61" x14ac:dyDescent="0.2">
      <c r="A1092" t="s">
        <v>3188</v>
      </c>
      <c r="B1092" t="str">
        <f>VLOOKUP(Table1[[#This Row],[Full Name]],payroll_active[],1,0)</f>
        <v>Sarah E Spellman</v>
      </c>
      <c r="C1092" t="str">
        <f>VLOOKUP(Table1[[#This Row],[Full Name]],Table36[],1,0)</f>
        <v>Sarah E Spellman</v>
      </c>
      <c r="D1092" s="1">
        <v>42789.531701388893</v>
      </c>
      <c r="E1092" t="s">
        <v>59</v>
      </c>
      <c r="F1092" t="s">
        <v>3187</v>
      </c>
      <c r="N1092" t="s">
        <v>2010</v>
      </c>
      <c r="O1092" t="s">
        <v>2011</v>
      </c>
      <c r="P1092" t="s">
        <v>526</v>
      </c>
      <c r="AJ1092" t="s">
        <v>62</v>
      </c>
      <c r="AK1092" t="s">
        <v>63</v>
      </c>
      <c r="AN1092" t="s">
        <v>408</v>
      </c>
      <c r="AO1092" t="s">
        <v>526</v>
      </c>
      <c r="BA1092" t="s">
        <v>74</v>
      </c>
      <c r="BB1092" t="s">
        <v>3189</v>
      </c>
      <c r="BC1092" t="s">
        <v>698</v>
      </c>
      <c r="BE1092" t="s">
        <v>69</v>
      </c>
      <c r="BH1092" t="s">
        <v>3190</v>
      </c>
    </row>
    <row r="1093" spans="1:61" x14ac:dyDescent="0.2">
      <c r="A1093" t="s">
        <v>73</v>
      </c>
      <c r="B1093" t="str">
        <f>VLOOKUP(Table1[[#This Row],[Full Name]],payroll_active[],1,0)</f>
        <v>Sarah E Williams</v>
      </c>
      <c r="C1093" t="str">
        <f>VLOOKUP(Table1[[#This Row],[Full Name]],Table36[],1,0)</f>
        <v>Sarah E Williams</v>
      </c>
      <c r="D1093" s="1">
        <v>43495.488518518519</v>
      </c>
      <c r="E1093" t="s">
        <v>59</v>
      </c>
      <c r="F1093" t="s">
        <v>71</v>
      </c>
      <c r="O1093" t="s">
        <v>72</v>
      </c>
      <c r="AJ1093" t="s">
        <v>62</v>
      </c>
      <c r="AK1093" t="s">
        <v>63</v>
      </c>
      <c r="AN1093" t="s">
        <v>64</v>
      </c>
      <c r="BA1093" t="s">
        <v>74</v>
      </c>
      <c r="BB1093" t="s">
        <v>75</v>
      </c>
      <c r="BC1093" t="s">
        <v>76</v>
      </c>
      <c r="BE1093" t="s">
        <v>69</v>
      </c>
      <c r="BH1093" t="s">
        <v>77</v>
      </c>
    </row>
    <row r="1094" spans="1:61" x14ac:dyDescent="0.2">
      <c r="A1094" s="20" t="s">
        <v>6559</v>
      </c>
      <c r="B1094" s="20" t="e">
        <f>VLOOKUP(Table1[[#This Row],[Full Name]],payroll_active[],1,0)</f>
        <v>#N/A</v>
      </c>
      <c r="C1094" s="20" t="str">
        <f>VLOOKUP(Table1[[#This Row],[Full Name]],Table36[],1,0)</f>
        <v>Sarah L Bangs</v>
      </c>
      <c r="D1094" s="21">
        <v>42618.940462962957</v>
      </c>
      <c r="E1094" s="20" t="s">
        <v>1195</v>
      </c>
      <c r="F1094" s="20" t="s">
        <v>6553</v>
      </c>
      <c r="G1094" s="20"/>
      <c r="H1094" s="20"/>
      <c r="I1094" s="20"/>
      <c r="J1094" s="20"/>
      <c r="K1094" s="20"/>
      <c r="L1094" s="20"/>
      <c r="M1094" s="20"/>
      <c r="N1094" s="20"/>
      <c r="O1094" s="20" t="s">
        <v>6554</v>
      </c>
      <c r="P1094" s="20"/>
      <c r="Q1094" s="20"/>
      <c r="R1094" s="20"/>
      <c r="S1094" s="20"/>
      <c r="T1094" s="20"/>
      <c r="U1094" s="20"/>
      <c r="V1094" s="20" t="s">
        <v>6555</v>
      </c>
      <c r="W1094" s="20" t="s">
        <v>6556</v>
      </c>
      <c r="X1094" s="20" t="s">
        <v>6557</v>
      </c>
      <c r="Y1094" s="20"/>
      <c r="Z1094" s="20"/>
      <c r="AA1094" s="20"/>
      <c r="AB1094" s="20"/>
      <c r="AC1094" s="20"/>
      <c r="AD1094" s="20"/>
      <c r="AE1094" s="20"/>
      <c r="AF1094" s="20"/>
      <c r="AG1094" s="20"/>
      <c r="AH1094" s="20"/>
      <c r="AI1094" s="20" t="s">
        <v>6558</v>
      </c>
      <c r="AJ1094" s="20" t="s">
        <v>62</v>
      </c>
      <c r="AK1094" s="20" t="s">
        <v>63</v>
      </c>
      <c r="AL1094" s="20"/>
      <c r="AM1094" s="20"/>
      <c r="AN1094" s="20" t="s">
        <v>64</v>
      </c>
      <c r="AO1094" s="20"/>
      <c r="AP1094" s="20"/>
      <c r="AQ1094" s="20"/>
      <c r="AR1094" s="20"/>
      <c r="AS1094" s="20"/>
      <c r="AT1094" s="20"/>
      <c r="AU1094" s="20"/>
      <c r="AV1094" s="20"/>
      <c r="AW1094" s="20"/>
      <c r="AX1094" s="20"/>
      <c r="AY1094" s="20"/>
      <c r="AZ1094" s="20"/>
      <c r="BA1094" s="20" t="s">
        <v>6560</v>
      </c>
      <c r="BB1094" s="20" t="s">
        <v>6561</v>
      </c>
      <c r="BC1094" s="20" t="s">
        <v>4886</v>
      </c>
      <c r="BD1094" s="20"/>
      <c r="BE1094" s="20" t="s">
        <v>69</v>
      </c>
      <c r="BF1094" s="20"/>
      <c r="BG1094" s="20"/>
      <c r="BH1094" s="20" t="s">
        <v>6562</v>
      </c>
      <c r="BI1094" s="20"/>
    </row>
    <row r="1095" spans="1:61" x14ac:dyDescent="0.2">
      <c r="A1095" t="s">
        <v>8146</v>
      </c>
      <c r="B1095" t="str">
        <f>VLOOKUP(Table1[[#This Row],[Full Name]],payroll_active[],1,0)</f>
        <v>Sarah V Compo</v>
      </c>
      <c r="C1095" t="str">
        <f>VLOOKUP(Table1[[#This Row],[Full Name]],Table36[],1,0)</f>
        <v>Sarah V Compo</v>
      </c>
      <c r="D1095" s="1">
        <v>42618.938993055563</v>
      </c>
      <c r="E1095" t="s">
        <v>1195</v>
      </c>
      <c r="F1095" t="s">
        <v>8145</v>
      </c>
      <c r="N1095" t="s">
        <v>627</v>
      </c>
      <c r="O1095" t="s">
        <v>628</v>
      </c>
      <c r="P1095" t="s">
        <v>526</v>
      </c>
      <c r="AJ1095" t="s">
        <v>62</v>
      </c>
      <c r="AK1095" t="s">
        <v>63</v>
      </c>
      <c r="AN1095" t="s">
        <v>408</v>
      </c>
      <c r="AO1095" t="s">
        <v>526</v>
      </c>
      <c r="BA1095" t="s">
        <v>8147</v>
      </c>
      <c r="BB1095" t="s">
        <v>8148</v>
      </c>
      <c r="BC1095" t="s">
        <v>426</v>
      </c>
      <c r="BE1095" t="s">
        <v>69</v>
      </c>
      <c r="BH1095" t="s">
        <v>8149</v>
      </c>
    </row>
    <row r="1096" spans="1:61" x14ac:dyDescent="0.2">
      <c r="A1096" s="20" t="s">
        <v>5600</v>
      </c>
      <c r="B1096" s="20" t="e">
        <f>VLOOKUP(Table1[[#This Row],[Full Name]],payroll_active[],1,0)</f>
        <v>#N/A</v>
      </c>
      <c r="C1096" s="20" t="str">
        <f>VLOOKUP(Table1[[#This Row],[Full Name]],Table36[],1,0)</f>
        <v>Sarana G Purcell</v>
      </c>
      <c r="D1096" s="21">
        <v>42618.941446759258</v>
      </c>
      <c r="E1096" s="20" t="s">
        <v>1195</v>
      </c>
      <c r="F1096" s="20" t="s">
        <v>5599</v>
      </c>
      <c r="G1096" s="20"/>
      <c r="H1096" s="20"/>
      <c r="I1096" s="20"/>
      <c r="J1096" s="20"/>
      <c r="K1096" s="20"/>
      <c r="L1096" s="20"/>
      <c r="M1096" s="20"/>
      <c r="N1096" s="20" t="s">
        <v>1303</v>
      </c>
      <c r="O1096" s="20" t="s">
        <v>1043</v>
      </c>
      <c r="P1096" s="20" t="s">
        <v>526</v>
      </c>
      <c r="Q1096" s="20"/>
      <c r="R1096" s="20"/>
      <c r="S1096" s="20"/>
      <c r="T1096" s="20"/>
      <c r="U1096" s="20"/>
      <c r="V1096" s="20"/>
      <c r="W1096" s="20"/>
      <c r="X1096" s="20"/>
      <c r="Y1096" s="20"/>
      <c r="Z1096" s="20"/>
      <c r="AA1096" s="20"/>
      <c r="AB1096" s="20"/>
      <c r="AC1096" s="20"/>
      <c r="AD1096" s="20"/>
      <c r="AE1096" s="20"/>
      <c r="AF1096" s="20"/>
      <c r="AG1096" s="20"/>
      <c r="AH1096" s="20"/>
      <c r="AI1096" s="20"/>
      <c r="AJ1096" s="20" t="s">
        <v>62</v>
      </c>
      <c r="AK1096" s="20" t="s">
        <v>63</v>
      </c>
      <c r="AL1096" s="20"/>
      <c r="AM1096" s="20"/>
      <c r="AN1096" s="20" t="s">
        <v>64</v>
      </c>
      <c r="AO1096" s="20" t="s">
        <v>526</v>
      </c>
      <c r="AP1096" s="20"/>
      <c r="AQ1096" s="20"/>
      <c r="AR1096" s="20"/>
      <c r="AS1096" s="20"/>
      <c r="AT1096" s="20"/>
      <c r="AU1096" s="20"/>
      <c r="AV1096" s="20"/>
      <c r="AW1096" s="20"/>
      <c r="AX1096" s="20"/>
      <c r="AY1096" s="20"/>
      <c r="AZ1096" s="20"/>
      <c r="BA1096" s="20" t="s">
        <v>5601</v>
      </c>
      <c r="BB1096" s="20" t="s">
        <v>4423</v>
      </c>
      <c r="BC1096" s="20" t="s">
        <v>2104</v>
      </c>
      <c r="BD1096" s="20"/>
      <c r="BE1096" s="20" t="s">
        <v>69</v>
      </c>
      <c r="BF1096" s="20"/>
      <c r="BG1096" s="20"/>
      <c r="BH1096" s="20" t="s">
        <v>5602</v>
      </c>
      <c r="BI1096" s="20"/>
    </row>
    <row r="1097" spans="1:61" x14ac:dyDescent="0.2">
      <c r="A1097" t="s">
        <v>6627</v>
      </c>
      <c r="B1097" t="str">
        <f>VLOOKUP(Table1[[#This Row],[Full Name]],payroll_active[],1,0)</f>
        <v>Sarra Hale-stern</v>
      </c>
      <c r="C1097" t="str">
        <f>VLOOKUP(Table1[[#This Row],[Full Name]],Table36[],1,0)</f>
        <v>Sarra Hale-stern</v>
      </c>
      <c r="D1097" s="1">
        <v>42618.940405092602</v>
      </c>
      <c r="E1097" t="s">
        <v>1195</v>
      </c>
      <c r="F1097" t="s">
        <v>6626</v>
      </c>
      <c r="N1097" t="s">
        <v>2550</v>
      </c>
      <c r="O1097" t="s">
        <v>2551</v>
      </c>
      <c r="P1097" t="s">
        <v>526</v>
      </c>
      <c r="AJ1097" t="s">
        <v>62</v>
      </c>
      <c r="AK1097" t="s">
        <v>63</v>
      </c>
      <c r="AN1097" t="s">
        <v>408</v>
      </c>
      <c r="AO1097" t="s">
        <v>526</v>
      </c>
      <c r="BA1097" t="s">
        <v>6628</v>
      </c>
      <c r="BB1097" t="s">
        <v>6629</v>
      </c>
      <c r="BC1097" t="s">
        <v>2104</v>
      </c>
      <c r="BE1097" t="s">
        <v>69</v>
      </c>
      <c r="BH1097" t="s">
        <v>6630</v>
      </c>
    </row>
    <row r="1098" spans="1:61" x14ac:dyDescent="0.2">
      <c r="A1098" t="s">
        <v>8126</v>
      </c>
      <c r="B1098" t="str">
        <f>VLOOKUP(Table1[[#This Row],[Full Name]],payroll_active[],1,0)</f>
        <v>Scott A Courtemanche</v>
      </c>
      <c r="C1098" t="str">
        <f>VLOOKUP(Table1[[#This Row],[Full Name]],Table36[],1,0)</f>
        <v>Scott A Courtemanche</v>
      </c>
      <c r="D1098" s="1">
        <v>42618.939004629632</v>
      </c>
      <c r="E1098" t="s">
        <v>1195</v>
      </c>
      <c r="F1098" t="s">
        <v>8125</v>
      </c>
      <c r="O1098" t="s">
        <v>84</v>
      </c>
      <c r="AJ1098" t="s">
        <v>62</v>
      </c>
      <c r="AK1098" t="s">
        <v>63</v>
      </c>
      <c r="AN1098" t="s">
        <v>64</v>
      </c>
      <c r="BA1098" t="s">
        <v>8127</v>
      </c>
      <c r="BB1098" t="s">
        <v>8128</v>
      </c>
      <c r="BC1098" t="s">
        <v>8129</v>
      </c>
      <c r="BE1098" t="s">
        <v>69</v>
      </c>
      <c r="BH1098" t="s">
        <v>8130</v>
      </c>
    </row>
    <row r="1099" spans="1:61" x14ac:dyDescent="0.2">
      <c r="A1099" t="s">
        <v>8121</v>
      </c>
      <c r="B1099" t="str">
        <f>VLOOKUP(Table1[[#This Row],[Full Name]],payroll_active[],1,0)</f>
        <v>Scott C Hotaling</v>
      </c>
      <c r="C1099" t="str">
        <f>VLOOKUP(Table1[[#This Row],[Full Name]],Table36[],1,0)</f>
        <v>Scott C Hotaling</v>
      </c>
      <c r="D1099" s="1">
        <v>42618.939004629632</v>
      </c>
      <c r="E1099" t="s">
        <v>1195</v>
      </c>
      <c r="F1099" t="s">
        <v>8120</v>
      </c>
      <c r="O1099" t="s">
        <v>84</v>
      </c>
      <c r="AJ1099" t="s">
        <v>62</v>
      </c>
      <c r="AK1099" t="s">
        <v>63</v>
      </c>
      <c r="AN1099" t="s">
        <v>64</v>
      </c>
      <c r="BA1099" t="s">
        <v>8122</v>
      </c>
      <c r="BB1099" t="s">
        <v>8123</v>
      </c>
      <c r="BC1099" t="s">
        <v>7535</v>
      </c>
      <c r="BE1099" t="s">
        <v>69</v>
      </c>
      <c r="BH1099" t="s">
        <v>8124</v>
      </c>
    </row>
    <row r="1100" spans="1:61" x14ac:dyDescent="0.2">
      <c r="A1100" t="s">
        <v>3989</v>
      </c>
      <c r="B1100" t="str">
        <f>VLOOKUP(Table1[[#This Row],[Full Name]],payroll_active[],1,0)</f>
        <v>Scott J Brennan</v>
      </c>
      <c r="C1100" t="str">
        <f>VLOOKUP(Table1[[#This Row],[Full Name]],Table36[],1,0)</f>
        <v>Scott J Brennan</v>
      </c>
      <c r="D1100" s="1">
        <v>42618.943252314813</v>
      </c>
      <c r="E1100" t="s">
        <v>1195</v>
      </c>
      <c r="F1100" t="s">
        <v>3987</v>
      </c>
      <c r="O1100" t="s">
        <v>3988</v>
      </c>
      <c r="AJ1100" t="s">
        <v>62</v>
      </c>
      <c r="AK1100" t="s">
        <v>63</v>
      </c>
      <c r="AN1100" t="s">
        <v>64</v>
      </c>
      <c r="BA1100" t="s">
        <v>3990</v>
      </c>
      <c r="BB1100" t="s">
        <v>2950</v>
      </c>
      <c r="BC1100" t="s">
        <v>3991</v>
      </c>
      <c r="BE1100" t="s">
        <v>69</v>
      </c>
      <c r="BH1100" t="s">
        <v>3992</v>
      </c>
    </row>
    <row r="1101" spans="1:61" x14ac:dyDescent="0.2">
      <c r="A1101" t="s">
        <v>5765</v>
      </c>
      <c r="B1101" t="str">
        <f>VLOOKUP(Table1[[#This Row],[Full Name]],payroll_active[],1,0)</f>
        <v>Scott J Walsh</v>
      </c>
      <c r="C1101" t="str">
        <f>VLOOKUP(Table1[[#This Row],[Full Name]],Table36[],1,0)</f>
        <v>Scott J Walsh</v>
      </c>
      <c r="D1101" s="1">
        <v>42618.941296296303</v>
      </c>
      <c r="E1101" t="s">
        <v>1195</v>
      </c>
      <c r="F1101" t="s">
        <v>5764</v>
      </c>
      <c r="O1101" t="s">
        <v>96</v>
      </c>
      <c r="AJ1101" t="s">
        <v>62</v>
      </c>
      <c r="AK1101" t="s">
        <v>63</v>
      </c>
      <c r="AN1101" t="s">
        <v>64</v>
      </c>
      <c r="BA1101" t="s">
        <v>3990</v>
      </c>
      <c r="BB1101" t="s">
        <v>5766</v>
      </c>
      <c r="BC1101" t="s">
        <v>5767</v>
      </c>
      <c r="BE1101" t="s">
        <v>69</v>
      </c>
      <c r="BH1101" t="s">
        <v>5768</v>
      </c>
    </row>
    <row r="1102" spans="1:61" x14ac:dyDescent="0.2">
      <c r="A1102" t="s">
        <v>7331</v>
      </c>
      <c r="B1102" t="str">
        <f>VLOOKUP(Table1[[#This Row],[Full Name]],payroll_active[],1,0)</f>
        <v>Scott M Lavery</v>
      </c>
      <c r="C1102" t="str">
        <f>VLOOKUP(Table1[[#This Row],[Full Name]],Table36[],1,0)</f>
        <v>Scott M Lavery</v>
      </c>
      <c r="D1102" s="1">
        <v>42618.939826388887</v>
      </c>
      <c r="E1102" t="s">
        <v>1195</v>
      </c>
      <c r="F1102" t="s">
        <v>7330</v>
      </c>
      <c r="N1102" t="s">
        <v>1311</v>
      </c>
      <c r="O1102" t="s">
        <v>1312</v>
      </c>
      <c r="P1102" t="s">
        <v>526</v>
      </c>
      <c r="AJ1102" t="s">
        <v>62</v>
      </c>
      <c r="AK1102" t="s">
        <v>63</v>
      </c>
      <c r="AN1102" t="s">
        <v>408</v>
      </c>
      <c r="AO1102" t="s">
        <v>526</v>
      </c>
      <c r="BA1102" t="s">
        <v>5475</v>
      </c>
      <c r="BB1102" t="s">
        <v>7332</v>
      </c>
      <c r="BC1102" t="s">
        <v>2393</v>
      </c>
      <c r="BE1102" t="s">
        <v>69</v>
      </c>
      <c r="BH1102" t="s">
        <v>7333</v>
      </c>
    </row>
    <row r="1103" spans="1:61" x14ac:dyDescent="0.2">
      <c r="A1103" t="s">
        <v>5474</v>
      </c>
      <c r="B1103" t="str">
        <f>VLOOKUP(Table1[[#This Row],[Full Name]],payroll_active[],1,0)</f>
        <v>Scott M Reif</v>
      </c>
      <c r="C1103" t="str">
        <f>VLOOKUP(Table1[[#This Row],[Full Name]],Table36[],1,0)</f>
        <v>Scott M Reif</v>
      </c>
      <c r="D1103" s="1">
        <v>42618.94159722222</v>
      </c>
      <c r="E1103" t="s">
        <v>1195</v>
      </c>
      <c r="F1103" t="s">
        <v>5473</v>
      </c>
      <c r="O1103" t="s">
        <v>4329</v>
      </c>
      <c r="AJ1103" t="s">
        <v>62</v>
      </c>
      <c r="AK1103" t="s">
        <v>63</v>
      </c>
      <c r="AN1103" t="s">
        <v>64</v>
      </c>
      <c r="BA1103" t="s">
        <v>5475</v>
      </c>
      <c r="BB1103" t="s">
        <v>5476</v>
      </c>
      <c r="BC1103" t="s">
        <v>5477</v>
      </c>
      <c r="BE1103" t="s">
        <v>69</v>
      </c>
      <c r="BH1103" t="s">
        <v>5478</v>
      </c>
    </row>
    <row r="1104" spans="1:61" x14ac:dyDescent="0.2">
      <c r="A1104" t="s">
        <v>4131</v>
      </c>
      <c r="B1104" t="str">
        <f>VLOOKUP(Table1[[#This Row],[Full Name]],payroll_active[],1,0)</f>
        <v>Scott R Butler</v>
      </c>
      <c r="C1104" t="str">
        <f>VLOOKUP(Table1[[#This Row],[Full Name]],Table36[],1,0)</f>
        <v>Scott R Butler</v>
      </c>
      <c r="D1104" s="1">
        <v>42618.943090277768</v>
      </c>
      <c r="E1104" t="s">
        <v>1195</v>
      </c>
      <c r="F1104" t="s">
        <v>4129</v>
      </c>
      <c r="N1104" t="s">
        <v>2913</v>
      </c>
      <c r="O1104" t="s">
        <v>2914</v>
      </c>
      <c r="P1104" t="s">
        <v>526</v>
      </c>
      <c r="V1104" t="s">
        <v>4130</v>
      </c>
      <c r="AJ1104" t="s">
        <v>62</v>
      </c>
      <c r="AK1104" t="s">
        <v>63</v>
      </c>
      <c r="AN1104" t="s">
        <v>408</v>
      </c>
      <c r="AO1104" t="s">
        <v>526</v>
      </c>
      <c r="BA1104" t="s">
        <v>2350</v>
      </c>
      <c r="BB1104" t="s">
        <v>4132</v>
      </c>
      <c r="BC1104" t="s">
        <v>426</v>
      </c>
      <c r="BE1104" t="s">
        <v>69</v>
      </c>
      <c r="BH1104" t="s">
        <v>4133</v>
      </c>
    </row>
    <row r="1105" spans="1:61" x14ac:dyDescent="0.2">
      <c r="A1105" t="s">
        <v>2897</v>
      </c>
      <c r="B1105" t="str">
        <f>VLOOKUP(Table1[[#This Row],[Full Name]],payroll_active[],1,0)</f>
        <v>Sean P O'neil</v>
      </c>
      <c r="C1105" t="str">
        <f>VLOOKUP(Table1[[#This Row],[Full Name]],Table36[],1,0)</f>
        <v>Sean P O'neil</v>
      </c>
      <c r="D1105" s="1">
        <v>42789.531805555547</v>
      </c>
      <c r="E1105" t="s">
        <v>59</v>
      </c>
      <c r="F1105" t="s">
        <v>2896</v>
      </c>
      <c r="N1105" t="s">
        <v>945</v>
      </c>
      <c r="O1105" t="s">
        <v>946</v>
      </c>
      <c r="P1105" t="s">
        <v>526</v>
      </c>
      <c r="AJ1105" t="s">
        <v>62</v>
      </c>
      <c r="AK1105" t="s">
        <v>63</v>
      </c>
      <c r="AN1105" t="s">
        <v>408</v>
      </c>
      <c r="AO1105" t="s">
        <v>526</v>
      </c>
      <c r="BA1105" t="s">
        <v>2898</v>
      </c>
      <c r="BB1105" t="s">
        <v>2899</v>
      </c>
      <c r="BC1105" t="s">
        <v>2894</v>
      </c>
      <c r="BE1105" t="s">
        <v>69</v>
      </c>
      <c r="BH1105" t="s">
        <v>2900</v>
      </c>
    </row>
    <row r="1106" spans="1:61" x14ac:dyDescent="0.2">
      <c r="A1106" t="s">
        <v>510</v>
      </c>
      <c r="B1106" t="str">
        <f>VLOOKUP(Table1[[#This Row],[Full Name]],payroll_active[],1,0)</f>
        <v>Sean R Collins</v>
      </c>
      <c r="C1106" t="str">
        <f>VLOOKUP(Table1[[#This Row],[Full Name]],Table36[],1,0)</f>
        <v>Sean R Collins</v>
      </c>
      <c r="D1106" s="1">
        <v>43495.48846064815</v>
      </c>
      <c r="E1106" t="s">
        <v>59</v>
      </c>
      <c r="F1106" t="s">
        <v>509</v>
      </c>
      <c r="N1106" t="s">
        <v>503</v>
      </c>
      <c r="O1106" t="s">
        <v>504</v>
      </c>
      <c r="P1106" t="s">
        <v>407</v>
      </c>
      <c r="AJ1106" t="s">
        <v>62</v>
      </c>
      <c r="AK1106" t="s">
        <v>63</v>
      </c>
      <c r="AN1106" t="s">
        <v>408</v>
      </c>
      <c r="BA1106" t="s">
        <v>511</v>
      </c>
      <c r="BB1106" t="s">
        <v>512</v>
      </c>
      <c r="BC1106" t="s">
        <v>513</v>
      </c>
      <c r="BE1106" t="s">
        <v>69</v>
      </c>
      <c r="BH1106" t="s">
        <v>514</v>
      </c>
    </row>
    <row r="1107" spans="1:61" x14ac:dyDescent="0.2">
      <c r="A1107" t="s">
        <v>8117</v>
      </c>
      <c r="B1107" t="str">
        <f>VLOOKUP(Table1[[#This Row],[Full Name]],payroll_active[],1,0)</f>
        <v>Sean R Headwell</v>
      </c>
      <c r="C1107" t="str">
        <f>VLOOKUP(Table1[[#This Row],[Full Name]],Table36[],1,0)</f>
        <v>Sean R Headwell</v>
      </c>
      <c r="D1107" s="1">
        <v>42618.939004629632</v>
      </c>
      <c r="E1107" t="s">
        <v>1195</v>
      </c>
      <c r="F1107" t="s">
        <v>8116</v>
      </c>
      <c r="O1107" t="s">
        <v>84</v>
      </c>
      <c r="AJ1107" t="s">
        <v>62</v>
      </c>
      <c r="AK1107" t="s">
        <v>63</v>
      </c>
      <c r="AN1107" t="s">
        <v>64</v>
      </c>
      <c r="BA1107" t="s">
        <v>511</v>
      </c>
      <c r="BB1107" t="s">
        <v>8118</v>
      </c>
      <c r="BC1107" t="s">
        <v>88</v>
      </c>
      <c r="BE1107" t="s">
        <v>69</v>
      </c>
      <c r="BH1107" t="s">
        <v>8119</v>
      </c>
    </row>
    <row r="1108" spans="1:61" x14ac:dyDescent="0.2">
      <c r="A1108" s="20" t="s">
        <v>1128</v>
      </c>
      <c r="B1108" s="20" t="e">
        <f>VLOOKUP(Table1[[#This Row],[Full Name]],payroll_active[],1,0)</f>
        <v>#N/A</v>
      </c>
      <c r="C1108" s="20" t="str">
        <f>VLOOKUP(Table1[[#This Row],[Full Name]],Table36[],1,0)</f>
        <v>Sebastian D Solomon</v>
      </c>
      <c r="D1108" s="21">
        <v>43488.67454861111</v>
      </c>
      <c r="E1108" s="20" t="s">
        <v>59</v>
      </c>
      <c r="F1108" s="20" t="s">
        <v>1126</v>
      </c>
      <c r="G1108" s="20"/>
      <c r="H1108" s="20"/>
      <c r="I1108" s="20"/>
      <c r="J1108" s="20"/>
      <c r="K1108" s="20"/>
      <c r="L1108" s="20"/>
      <c r="M1108" s="20"/>
      <c r="N1108" s="20"/>
      <c r="O1108" s="20" t="s">
        <v>1054</v>
      </c>
      <c r="P1108" s="20"/>
      <c r="Q1108" s="20"/>
      <c r="R1108" s="20"/>
      <c r="S1108" s="20"/>
      <c r="T1108" s="20"/>
      <c r="U1108" s="20"/>
      <c r="V1108" s="20" t="s">
        <v>1127</v>
      </c>
      <c r="W1108" s="20"/>
      <c r="X1108" s="20"/>
      <c r="Y1108" s="20"/>
      <c r="Z1108" s="20"/>
      <c r="AA1108" s="20"/>
      <c r="AB1108" s="20"/>
      <c r="AC1108" s="20"/>
      <c r="AD1108" s="20"/>
      <c r="AE1108" s="20"/>
      <c r="AF1108" s="20"/>
      <c r="AG1108" s="20"/>
      <c r="AH1108" s="20"/>
      <c r="AI1108" s="20"/>
      <c r="AJ1108" s="20" t="s">
        <v>62</v>
      </c>
      <c r="AK1108" s="20" t="s">
        <v>63</v>
      </c>
      <c r="AL1108" s="20"/>
      <c r="AM1108" s="20"/>
      <c r="AN1108" s="20" t="s">
        <v>64</v>
      </c>
      <c r="AO1108" s="20"/>
      <c r="AP1108" s="20"/>
      <c r="AQ1108" s="20"/>
      <c r="AR1108" s="20"/>
      <c r="AS1108" s="20"/>
      <c r="AT1108" s="20"/>
      <c r="AU1108" s="20"/>
      <c r="AV1108" s="20"/>
      <c r="AW1108" s="20"/>
      <c r="AX1108" s="20"/>
      <c r="AY1108" s="20"/>
      <c r="AZ1108" s="20"/>
      <c r="BA1108" s="20" t="s">
        <v>172</v>
      </c>
      <c r="BB1108" s="20" t="s">
        <v>1129</v>
      </c>
      <c r="BC1108" s="20" t="s">
        <v>1130</v>
      </c>
      <c r="BD1108" s="20"/>
      <c r="BE1108" s="20" t="s">
        <v>69</v>
      </c>
      <c r="BF1108" s="20"/>
      <c r="BG1108" s="20"/>
      <c r="BH1108" s="20" t="s">
        <v>1131</v>
      </c>
      <c r="BI1108" s="20"/>
    </row>
    <row r="1109" spans="1:61" x14ac:dyDescent="0.2">
      <c r="A1109" t="s">
        <v>8394</v>
      </c>
      <c r="B1109" t="str">
        <f>VLOOKUP(Table1[[#This Row],[Full Name]],payroll_active[],1,0)</f>
        <v>Serena M Maclellan</v>
      </c>
      <c r="C1109" t="str">
        <f>VLOOKUP(Table1[[#This Row],[Full Name]],Table36[],1,0)</f>
        <v>Serena M Maclellan</v>
      </c>
      <c r="D1109" s="1">
        <v>42618.938854166663</v>
      </c>
      <c r="E1109" t="s">
        <v>1195</v>
      </c>
      <c r="F1109" t="s">
        <v>8393</v>
      </c>
      <c r="N1109" t="s">
        <v>1994</v>
      </c>
      <c r="O1109" t="s">
        <v>353</v>
      </c>
      <c r="P1109" t="s">
        <v>526</v>
      </c>
      <c r="AJ1109" t="s">
        <v>62</v>
      </c>
      <c r="AK1109" t="s">
        <v>63</v>
      </c>
      <c r="AN1109" t="s">
        <v>64</v>
      </c>
      <c r="AO1109" t="s">
        <v>526</v>
      </c>
      <c r="BA1109" t="s">
        <v>8395</v>
      </c>
      <c r="BB1109" t="s">
        <v>8396</v>
      </c>
      <c r="BC1109" t="s">
        <v>811</v>
      </c>
      <c r="BE1109" t="s">
        <v>69</v>
      </c>
      <c r="BH1109" t="s">
        <v>8397</v>
      </c>
    </row>
    <row r="1110" spans="1:61" x14ac:dyDescent="0.2">
      <c r="A1110" t="s">
        <v>1015</v>
      </c>
      <c r="B1110" t="str">
        <f>VLOOKUP(Table1[[#This Row],[Full Name]],payroll_active[],1,0)</f>
        <v>Sergio F Serratto</v>
      </c>
      <c r="C1110" t="str">
        <f>VLOOKUP(Table1[[#This Row],[Full Name]],Table36[],1,0)</f>
        <v>Sergio F Serratto</v>
      </c>
      <c r="D1110" s="1">
        <v>43495.488379629627</v>
      </c>
      <c r="E1110" t="s">
        <v>59</v>
      </c>
      <c r="F1110" t="s">
        <v>1012</v>
      </c>
      <c r="N1110" t="s">
        <v>1013</v>
      </c>
      <c r="O1110" t="s">
        <v>1014</v>
      </c>
      <c r="P1110" t="s">
        <v>526</v>
      </c>
      <c r="AJ1110" t="s">
        <v>62</v>
      </c>
      <c r="AK1110" t="s">
        <v>63</v>
      </c>
      <c r="AN1110" t="s">
        <v>408</v>
      </c>
      <c r="BA1110" t="s">
        <v>1016</v>
      </c>
      <c r="BB1110" t="s">
        <v>1017</v>
      </c>
      <c r="BC1110" t="s">
        <v>521</v>
      </c>
      <c r="BE1110" t="s">
        <v>69</v>
      </c>
      <c r="BH1110" t="s">
        <v>1018</v>
      </c>
    </row>
    <row r="1111" spans="1:61" x14ac:dyDescent="0.2">
      <c r="A1111" t="s">
        <v>3829</v>
      </c>
      <c r="B1111" t="str">
        <f>VLOOKUP(Table1[[#This Row],[Full Name]],payroll_active[],1,0)</f>
        <v>Seth M Snyder</v>
      </c>
      <c r="C1111" t="str">
        <f>VLOOKUP(Table1[[#This Row],[Full Name]],Table36[],1,0)</f>
        <v>Seth M Snyder</v>
      </c>
      <c r="D1111" s="1">
        <v>42789.530856481477</v>
      </c>
      <c r="E1111" t="s">
        <v>59</v>
      </c>
      <c r="F1111" t="s">
        <v>3828</v>
      </c>
      <c r="O1111" t="s">
        <v>2157</v>
      </c>
      <c r="AJ1111" t="s">
        <v>62</v>
      </c>
      <c r="AK1111" t="s">
        <v>63</v>
      </c>
      <c r="AN1111" t="s">
        <v>64</v>
      </c>
      <c r="BA1111" t="s">
        <v>3830</v>
      </c>
      <c r="BB1111" t="s">
        <v>3562</v>
      </c>
      <c r="BC1111" t="s">
        <v>3831</v>
      </c>
      <c r="BE1111" t="s">
        <v>69</v>
      </c>
      <c r="BH1111" t="s">
        <v>3832</v>
      </c>
    </row>
    <row r="1112" spans="1:61" x14ac:dyDescent="0.2">
      <c r="A1112" t="s">
        <v>347</v>
      </c>
      <c r="B1112" t="str">
        <f>VLOOKUP(Table1[[#This Row],[Full Name]],payroll_active[],1,0)</f>
        <v>Shacee Huntley</v>
      </c>
      <c r="C1112" t="str">
        <f>VLOOKUP(Table1[[#This Row],[Full Name]],Table36[],1,0)</f>
        <v>Shacee Huntley</v>
      </c>
      <c r="D1112" s="1">
        <v>43495.488483796304</v>
      </c>
      <c r="E1112" t="s">
        <v>59</v>
      </c>
      <c r="F1112" t="s">
        <v>345</v>
      </c>
      <c r="O1112" t="s">
        <v>346</v>
      </c>
      <c r="AJ1112" t="s">
        <v>62</v>
      </c>
      <c r="AK1112" t="s">
        <v>63</v>
      </c>
      <c r="AN1112" t="s">
        <v>64</v>
      </c>
      <c r="BA1112" t="s">
        <v>348</v>
      </c>
      <c r="BB1112" t="s">
        <v>349</v>
      </c>
      <c r="BC1112" t="s">
        <v>350</v>
      </c>
      <c r="BE1112" t="s">
        <v>69</v>
      </c>
      <c r="BH1112" t="s">
        <v>351</v>
      </c>
    </row>
    <row r="1113" spans="1:61" x14ac:dyDescent="0.2">
      <c r="A1113" t="s">
        <v>3462</v>
      </c>
      <c r="B1113" t="str">
        <f>VLOOKUP(Table1[[#This Row],[Full Name]],payroll_active[],1,0)</f>
        <v>Shakti A Robbins-cubas</v>
      </c>
      <c r="C1113" t="str">
        <f>VLOOKUP(Table1[[#This Row],[Full Name]],Table36[],1,0)</f>
        <v>Shakti A Robbins-cubas</v>
      </c>
      <c r="D1113" s="1">
        <v>42789.531585648147</v>
      </c>
      <c r="E1113" t="s">
        <v>59</v>
      </c>
      <c r="F1113" t="s">
        <v>3461</v>
      </c>
      <c r="N1113" t="s">
        <v>2572</v>
      </c>
      <c r="O1113" t="s">
        <v>2573</v>
      </c>
      <c r="P1113" t="s">
        <v>526</v>
      </c>
      <c r="AJ1113" t="s">
        <v>62</v>
      </c>
      <c r="AK1113" t="s">
        <v>63</v>
      </c>
      <c r="AN1113" t="s">
        <v>408</v>
      </c>
      <c r="AO1113" t="s">
        <v>526</v>
      </c>
      <c r="BA1113" t="s">
        <v>3463</v>
      </c>
      <c r="BB1113" t="s">
        <v>3464</v>
      </c>
      <c r="BC1113" t="s">
        <v>434</v>
      </c>
      <c r="BE1113" t="s">
        <v>69</v>
      </c>
      <c r="BH1113" t="s">
        <v>3465</v>
      </c>
    </row>
    <row r="1114" spans="1:61" x14ac:dyDescent="0.2">
      <c r="A1114" t="s">
        <v>7908</v>
      </c>
      <c r="B1114" t="str">
        <f>VLOOKUP(Table1[[#This Row],[Full Name]],payroll_active[],1,0)</f>
        <v>Shalym O Nater</v>
      </c>
      <c r="C1114" t="str">
        <f>VLOOKUP(Table1[[#This Row],[Full Name]],Table36[],1,0)</f>
        <v>Shalym O Nater</v>
      </c>
      <c r="D1114" s="1">
        <v>42618.939085648148</v>
      </c>
      <c r="E1114" t="s">
        <v>1195</v>
      </c>
      <c r="F1114" t="s">
        <v>7907</v>
      </c>
      <c r="N1114" t="s">
        <v>602</v>
      </c>
      <c r="O1114" t="s">
        <v>603</v>
      </c>
      <c r="P1114" t="s">
        <v>526</v>
      </c>
      <c r="AJ1114" t="s">
        <v>62</v>
      </c>
      <c r="AK1114" t="s">
        <v>63</v>
      </c>
      <c r="AN1114" t="s">
        <v>408</v>
      </c>
      <c r="AO1114" t="s">
        <v>526</v>
      </c>
      <c r="BA1114" t="s">
        <v>7909</v>
      </c>
      <c r="BB1114" t="s">
        <v>7910</v>
      </c>
      <c r="BC1114" t="s">
        <v>1308</v>
      </c>
      <c r="BE1114" t="s">
        <v>69</v>
      </c>
      <c r="BH1114" t="s">
        <v>7911</v>
      </c>
    </row>
    <row r="1115" spans="1:61" x14ac:dyDescent="0.2">
      <c r="A1115" t="s">
        <v>960</v>
      </c>
      <c r="B1115" t="str">
        <f>VLOOKUP(Table1[[#This Row],[Full Name]],payroll_active[],1,0)</f>
        <v>Shana E Mosher</v>
      </c>
      <c r="C1115" t="str">
        <f>VLOOKUP(Table1[[#This Row],[Full Name]],Table36[],1,0)</f>
        <v>Shana E Mosher</v>
      </c>
      <c r="D1115" s="1">
        <v>43495.488391203697</v>
      </c>
      <c r="E1115" t="s">
        <v>59</v>
      </c>
      <c r="F1115" t="s">
        <v>959</v>
      </c>
      <c r="N1115" t="s">
        <v>952</v>
      </c>
      <c r="O1115" t="s">
        <v>953</v>
      </c>
      <c r="P1115" t="s">
        <v>526</v>
      </c>
      <c r="AJ1115" t="s">
        <v>62</v>
      </c>
      <c r="AK1115" t="s">
        <v>63</v>
      </c>
      <c r="AN1115" t="s">
        <v>408</v>
      </c>
      <c r="BA1115" t="s">
        <v>961</v>
      </c>
      <c r="BB1115" t="s">
        <v>962</v>
      </c>
      <c r="BC1115" t="s">
        <v>426</v>
      </c>
      <c r="BE1115" t="s">
        <v>69</v>
      </c>
      <c r="BH1115" t="s">
        <v>963</v>
      </c>
    </row>
    <row r="1116" spans="1:61" x14ac:dyDescent="0.2">
      <c r="A1116" t="s">
        <v>2380</v>
      </c>
      <c r="B1116" t="str">
        <f>VLOOKUP(Table1[[#This Row],[Full Name]],payroll_active[],1,0)</f>
        <v>Shana Harmongoff</v>
      </c>
      <c r="C1116" t="str">
        <f>VLOOKUP(Table1[[#This Row],[Full Name]],Table36[],1,0)</f>
        <v>Shana Harmongoff</v>
      </c>
      <c r="D1116" s="1">
        <v>42990.605717592603</v>
      </c>
      <c r="E1116" t="s">
        <v>59</v>
      </c>
      <c r="F1116" t="s">
        <v>2379</v>
      </c>
      <c r="N1116" t="s">
        <v>965</v>
      </c>
      <c r="O1116" t="s">
        <v>966</v>
      </c>
      <c r="P1116" t="s">
        <v>526</v>
      </c>
      <c r="AJ1116" t="s">
        <v>62</v>
      </c>
      <c r="AK1116" t="s">
        <v>63</v>
      </c>
      <c r="AN1116" t="s">
        <v>408</v>
      </c>
      <c r="AO1116" t="s">
        <v>526</v>
      </c>
      <c r="BA1116" t="s">
        <v>2381</v>
      </c>
      <c r="BB1116" t="s">
        <v>2382</v>
      </c>
      <c r="BC1116" t="s">
        <v>583</v>
      </c>
      <c r="BE1116" t="s">
        <v>69</v>
      </c>
      <c r="BH1116" t="s">
        <v>2383</v>
      </c>
    </row>
    <row r="1117" spans="1:61" x14ac:dyDescent="0.2">
      <c r="A1117" t="s">
        <v>7934</v>
      </c>
      <c r="B1117" t="str">
        <f>VLOOKUP(Table1[[#This Row],[Full Name]],payroll_active[],1,0)</f>
        <v>Shane E Jones</v>
      </c>
      <c r="C1117" t="str">
        <f>VLOOKUP(Table1[[#This Row],[Full Name]],Table36[],1,0)</f>
        <v>Shane E Jones</v>
      </c>
      <c r="D1117" s="1">
        <v>42618.939074074071</v>
      </c>
      <c r="E1117" t="s">
        <v>1195</v>
      </c>
      <c r="F1117" t="s">
        <v>7933</v>
      </c>
      <c r="O1117" t="s">
        <v>7924</v>
      </c>
      <c r="AJ1117" t="s">
        <v>62</v>
      </c>
      <c r="AK1117" t="s">
        <v>63</v>
      </c>
      <c r="AN1117" t="s">
        <v>64</v>
      </c>
      <c r="BA1117" t="s">
        <v>7935</v>
      </c>
      <c r="BB1117" t="s">
        <v>3226</v>
      </c>
      <c r="BC1117" t="s">
        <v>2685</v>
      </c>
      <c r="BE1117" t="s">
        <v>69</v>
      </c>
      <c r="BH1117" t="s">
        <v>7936</v>
      </c>
    </row>
    <row r="1118" spans="1:61" x14ac:dyDescent="0.2">
      <c r="A1118" t="s">
        <v>3383</v>
      </c>
      <c r="B1118" t="str">
        <f>VLOOKUP(Table1[[#This Row],[Full Name]],payroll_active[],1,0)</f>
        <v>Shanna M Cassidy</v>
      </c>
      <c r="C1118" t="str">
        <f>VLOOKUP(Table1[[#This Row],[Full Name]],Table36[],1,0)</f>
        <v>Shanna M Cassidy</v>
      </c>
      <c r="D1118" s="1">
        <v>42789.53162037037</v>
      </c>
      <c r="E1118" t="s">
        <v>59</v>
      </c>
      <c r="F1118" t="s">
        <v>3382</v>
      </c>
      <c r="N1118" t="s">
        <v>546</v>
      </c>
      <c r="O1118" t="s">
        <v>547</v>
      </c>
      <c r="P1118" t="s">
        <v>407</v>
      </c>
      <c r="AJ1118" t="s">
        <v>62</v>
      </c>
      <c r="AK1118" t="s">
        <v>63</v>
      </c>
      <c r="AN1118" t="s">
        <v>408</v>
      </c>
      <c r="AO1118" t="s">
        <v>407</v>
      </c>
      <c r="BA1118" t="s">
        <v>3384</v>
      </c>
      <c r="BB1118" t="s">
        <v>3385</v>
      </c>
      <c r="BC1118" t="s">
        <v>420</v>
      </c>
      <c r="BE1118" t="s">
        <v>69</v>
      </c>
      <c r="BH1118" t="s">
        <v>3386</v>
      </c>
    </row>
    <row r="1119" spans="1:61" x14ac:dyDescent="0.2">
      <c r="A1119" t="s">
        <v>5024</v>
      </c>
      <c r="B1119" t="str">
        <f>VLOOKUP(Table1[[#This Row],[Full Name]],payroll_active[],1,0)</f>
        <v>Sharon E Carpinello</v>
      </c>
      <c r="C1119" t="str">
        <f>VLOOKUP(Table1[[#This Row],[Full Name]],Table36[],1,0)</f>
        <v>Sharon E Carpinello</v>
      </c>
      <c r="D1119" s="1">
        <v>42618.942083333342</v>
      </c>
      <c r="E1119" t="s">
        <v>1195</v>
      </c>
      <c r="F1119" t="s">
        <v>5022</v>
      </c>
      <c r="M1119" t="s">
        <v>5023</v>
      </c>
      <c r="O1119" t="s">
        <v>131</v>
      </c>
      <c r="AJ1119" t="s">
        <v>62</v>
      </c>
      <c r="AK1119" t="s">
        <v>63</v>
      </c>
      <c r="AN1119" t="s">
        <v>64</v>
      </c>
      <c r="BA1119" t="s">
        <v>5025</v>
      </c>
      <c r="BB1119" t="s">
        <v>5026</v>
      </c>
      <c r="BC1119" t="s">
        <v>1058</v>
      </c>
      <c r="BE1119" t="s">
        <v>69</v>
      </c>
      <c r="BH1119" t="s">
        <v>5027</v>
      </c>
    </row>
    <row r="1120" spans="1:61" x14ac:dyDescent="0.2">
      <c r="A1120" t="s">
        <v>7643</v>
      </c>
      <c r="B1120" t="str">
        <f>VLOOKUP(Table1[[#This Row],[Full Name]],payroll_active[],1,0)</f>
        <v>Sharon E Sitrin-moore</v>
      </c>
      <c r="C1120" t="str">
        <f>VLOOKUP(Table1[[#This Row],[Full Name]],Table36[],1,0)</f>
        <v>Sharon E Sitrin-moore</v>
      </c>
      <c r="D1120" s="1">
        <v>42618.939270833333</v>
      </c>
      <c r="E1120" t="s">
        <v>1195</v>
      </c>
      <c r="F1120" t="s">
        <v>7642</v>
      </c>
      <c r="N1120" t="s">
        <v>1606</v>
      </c>
      <c r="O1120" t="s">
        <v>1607</v>
      </c>
      <c r="P1120" t="s">
        <v>526</v>
      </c>
      <c r="AJ1120" t="s">
        <v>62</v>
      </c>
      <c r="AK1120" t="s">
        <v>63</v>
      </c>
      <c r="AN1120" t="s">
        <v>408</v>
      </c>
      <c r="AO1120" t="s">
        <v>526</v>
      </c>
      <c r="BA1120" t="s">
        <v>5025</v>
      </c>
      <c r="BB1120" t="s">
        <v>7644</v>
      </c>
      <c r="BC1120" t="s">
        <v>811</v>
      </c>
      <c r="BE1120" t="s">
        <v>69</v>
      </c>
      <c r="BH1120" t="s">
        <v>7645</v>
      </c>
    </row>
    <row r="1121" spans="1:61" x14ac:dyDescent="0.2">
      <c r="A1121" t="s">
        <v>7155</v>
      </c>
      <c r="B1121" t="str">
        <f>VLOOKUP(Table1[[#This Row],[Full Name]],payroll_active[],1,0)</f>
        <v>Sharon F Yavonditte</v>
      </c>
      <c r="C1121" t="str">
        <f>VLOOKUP(Table1[[#This Row],[Full Name]],Table36[],1,0)</f>
        <v>Sharon F Yavonditte</v>
      </c>
      <c r="D1121" s="1">
        <v>42618.939942129633</v>
      </c>
      <c r="E1121" t="s">
        <v>1195</v>
      </c>
      <c r="F1121" t="s">
        <v>7153</v>
      </c>
      <c r="O1121" t="s">
        <v>7154</v>
      </c>
      <c r="AJ1121" t="s">
        <v>62</v>
      </c>
      <c r="AK1121" t="s">
        <v>63</v>
      </c>
      <c r="AN1121" t="s">
        <v>64</v>
      </c>
      <c r="BA1121" t="s">
        <v>7156</v>
      </c>
      <c r="BB1121" t="s">
        <v>7157</v>
      </c>
      <c r="BC1121" t="s">
        <v>7158</v>
      </c>
      <c r="BE1121" t="s">
        <v>69</v>
      </c>
      <c r="BH1121" t="s">
        <v>7159</v>
      </c>
    </row>
    <row r="1122" spans="1:61" x14ac:dyDescent="0.2">
      <c r="A1122" t="s">
        <v>4161</v>
      </c>
      <c r="B1122" t="str">
        <f>VLOOKUP(Table1[[#This Row],[Full Name]],payroll_active[],1,0)</f>
        <v>Sharon Fuchs</v>
      </c>
      <c r="C1122" t="str">
        <f>VLOOKUP(Table1[[#This Row],[Full Name]],Table36[],1,0)</f>
        <v>Sharon Fuchs</v>
      </c>
      <c r="D1122" s="1">
        <v>42618.943067129629</v>
      </c>
      <c r="E1122" t="s">
        <v>1195</v>
      </c>
      <c r="F1122" t="s">
        <v>4158</v>
      </c>
      <c r="N1122" t="s">
        <v>1368</v>
      </c>
      <c r="O1122" t="s">
        <v>1369</v>
      </c>
      <c r="P1122" t="s">
        <v>526</v>
      </c>
      <c r="V1122" t="s">
        <v>4159</v>
      </c>
      <c r="X1122" t="s">
        <v>4160</v>
      </c>
      <c r="AJ1122" t="s">
        <v>62</v>
      </c>
      <c r="AK1122" t="s">
        <v>63</v>
      </c>
      <c r="AN1122" t="s">
        <v>408</v>
      </c>
      <c r="BA1122" t="s">
        <v>4162</v>
      </c>
      <c r="BB1122" t="s">
        <v>4163</v>
      </c>
      <c r="BC1122" t="s">
        <v>350</v>
      </c>
      <c r="BE1122" t="s">
        <v>69</v>
      </c>
      <c r="BH1122" t="s">
        <v>4164</v>
      </c>
    </row>
    <row r="1123" spans="1:61" x14ac:dyDescent="0.2">
      <c r="A1123" t="s">
        <v>6850</v>
      </c>
      <c r="B1123" t="str">
        <f>VLOOKUP(Table1[[#This Row],[Full Name]],payroll_active[],1,0)</f>
        <v>Sharon Henderson</v>
      </c>
      <c r="C1123" t="str">
        <f>VLOOKUP(Table1[[#This Row],[Full Name]],Table36[],1,0)</f>
        <v>Sharon Henderson</v>
      </c>
      <c r="D1123" s="1">
        <v>42618.940185185187</v>
      </c>
      <c r="E1123" t="s">
        <v>1195</v>
      </c>
      <c r="F1123" t="s">
        <v>6849</v>
      </c>
      <c r="N1123" t="s">
        <v>2935</v>
      </c>
      <c r="O1123" t="s">
        <v>2936</v>
      </c>
      <c r="P1123" t="s">
        <v>526</v>
      </c>
      <c r="AJ1123" t="s">
        <v>62</v>
      </c>
      <c r="AK1123" t="s">
        <v>63</v>
      </c>
      <c r="AN1123" t="s">
        <v>408</v>
      </c>
      <c r="AO1123" t="s">
        <v>526</v>
      </c>
      <c r="BA1123" t="s">
        <v>4162</v>
      </c>
      <c r="BB1123" t="s">
        <v>6851</v>
      </c>
      <c r="BC1123" t="s">
        <v>5232</v>
      </c>
      <c r="BE1123" t="s">
        <v>69</v>
      </c>
      <c r="BH1123" t="s">
        <v>6852</v>
      </c>
    </row>
    <row r="1124" spans="1:61" x14ac:dyDescent="0.2">
      <c r="A1124" t="s">
        <v>6882</v>
      </c>
      <c r="B1124" t="str">
        <f>VLOOKUP(Table1[[#This Row],[Full Name]],payroll_active[],1,0)</f>
        <v>Sharon M Dupre</v>
      </c>
      <c r="C1124" t="str">
        <f>VLOOKUP(Table1[[#This Row],[Full Name]],Table36[],1,0)</f>
        <v>Sharon M Dupre</v>
      </c>
      <c r="D1124" s="1">
        <v>42618.940162037034</v>
      </c>
      <c r="E1124" t="s">
        <v>1195</v>
      </c>
      <c r="F1124" t="s">
        <v>6881</v>
      </c>
      <c r="O1124" t="s">
        <v>3497</v>
      </c>
      <c r="AJ1124" t="s">
        <v>62</v>
      </c>
      <c r="AK1124" t="s">
        <v>63</v>
      </c>
      <c r="AN1124" t="s">
        <v>64</v>
      </c>
      <c r="BA1124" t="s">
        <v>5668</v>
      </c>
      <c r="BB1124" t="s">
        <v>6883</v>
      </c>
      <c r="BC1124" t="s">
        <v>6884</v>
      </c>
      <c r="BE1124" t="s">
        <v>69</v>
      </c>
      <c r="BH1124" t="s">
        <v>6885</v>
      </c>
    </row>
    <row r="1125" spans="1:61" x14ac:dyDescent="0.2">
      <c r="A1125" t="s">
        <v>5667</v>
      </c>
      <c r="B1125" t="str">
        <f>VLOOKUP(Table1[[#This Row],[Full Name]],payroll_active[],1,0)</f>
        <v>Sharon M Forkeutis</v>
      </c>
      <c r="C1125" t="str">
        <f>VLOOKUP(Table1[[#This Row],[Full Name]],Table36[],1,0)</f>
        <v>Sharon M Forkeutis</v>
      </c>
      <c r="D1125" s="1">
        <v>42618.941377314812</v>
      </c>
      <c r="E1125" t="s">
        <v>1195</v>
      </c>
      <c r="F1125" t="s">
        <v>5666</v>
      </c>
      <c r="O1125" t="s">
        <v>1444</v>
      </c>
      <c r="AJ1125" t="s">
        <v>62</v>
      </c>
      <c r="AK1125" t="s">
        <v>63</v>
      </c>
      <c r="AN1125" t="s">
        <v>64</v>
      </c>
      <c r="BA1125" t="s">
        <v>5668</v>
      </c>
      <c r="BB1125" t="s">
        <v>5669</v>
      </c>
      <c r="BC1125" t="s">
        <v>2471</v>
      </c>
      <c r="BE1125" t="s">
        <v>69</v>
      </c>
      <c r="BH1125" t="s">
        <v>5670</v>
      </c>
    </row>
    <row r="1126" spans="1:61" x14ac:dyDescent="0.2">
      <c r="A1126" t="s">
        <v>5007</v>
      </c>
      <c r="B1126" t="str">
        <f>VLOOKUP(Table1[[#This Row],[Full Name]],payroll_active[],1,0)</f>
        <v>Shawn M Mackinnon</v>
      </c>
      <c r="C1126" t="str">
        <f>VLOOKUP(Table1[[#This Row],[Full Name]],Table36[],1,0)</f>
        <v>Shawn M Mackinnon</v>
      </c>
      <c r="D1126" s="1">
        <v>42618.942094907397</v>
      </c>
      <c r="E1126" t="s">
        <v>1195</v>
      </c>
      <c r="F1126" t="s">
        <v>5006</v>
      </c>
      <c r="O1126" t="s">
        <v>4329</v>
      </c>
      <c r="AJ1126" t="s">
        <v>62</v>
      </c>
      <c r="AK1126" t="s">
        <v>63</v>
      </c>
      <c r="AN1126" t="s">
        <v>64</v>
      </c>
      <c r="BA1126" t="s">
        <v>5008</v>
      </c>
      <c r="BB1126" t="s">
        <v>5009</v>
      </c>
      <c r="BC1126" t="s">
        <v>5010</v>
      </c>
      <c r="BE1126" t="s">
        <v>69</v>
      </c>
      <c r="BH1126" t="s">
        <v>5011</v>
      </c>
    </row>
    <row r="1127" spans="1:61" x14ac:dyDescent="0.2">
      <c r="A1127" t="s">
        <v>6074</v>
      </c>
      <c r="B1127" t="str">
        <f>VLOOKUP(Table1[[#This Row],[Full Name]],payroll_active[],1,0)</f>
        <v>Sheila B Ritoch</v>
      </c>
      <c r="C1127" t="str">
        <f>VLOOKUP(Table1[[#This Row],[Full Name]],Table36[],1,0)</f>
        <v>Sheila B Ritoch</v>
      </c>
      <c r="D1127" s="1">
        <v>42618.941030092603</v>
      </c>
      <c r="E1127" t="s">
        <v>1195</v>
      </c>
      <c r="F1127" t="s">
        <v>6073</v>
      </c>
      <c r="O1127" t="s">
        <v>1791</v>
      </c>
      <c r="AJ1127" t="s">
        <v>62</v>
      </c>
      <c r="AK1127" t="s">
        <v>63</v>
      </c>
      <c r="AN1127" t="s">
        <v>64</v>
      </c>
      <c r="BA1127" t="s">
        <v>6075</v>
      </c>
      <c r="BB1127" t="s">
        <v>6076</v>
      </c>
      <c r="BC1127" t="s">
        <v>402</v>
      </c>
      <c r="BE1127" t="s">
        <v>69</v>
      </c>
      <c r="BH1127" t="s">
        <v>6077</v>
      </c>
    </row>
    <row r="1128" spans="1:61" x14ac:dyDescent="0.2">
      <c r="A1128" t="s">
        <v>8136</v>
      </c>
      <c r="B1128" t="str">
        <f>VLOOKUP(Table1[[#This Row],[Full Name]],payroll_active[],1,0)</f>
        <v>Sheila D O'sullivan</v>
      </c>
      <c r="C1128" t="str">
        <f>VLOOKUP(Table1[[#This Row],[Full Name]],Table36[],1,0)</f>
        <v>Sheila D O'sullivan</v>
      </c>
      <c r="D1128" s="1">
        <v>42618.938993055563</v>
      </c>
      <c r="E1128" t="s">
        <v>1195</v>
      </c>
      <c r="F1128" t="s">
        <v>8135</v>
      </c>
      <c r="N1128" t="s">
        <v>627</v>
      </c>
      <c r="O1128" t="s">
        <v>628</v>
      </c>
      <c r="P1128" t="s">
        <v>407</v>
      </c>
      <c r="AJ1128" t="s">
        <v>62</v>
      </c>
      <c r="AK1128" t="s">
        <v>63</v>
      </c>
      <c r="AN1128" t="s">
        <v>408</v>
      </c>
      <c r="AO1128" t="s">
        <v>407</v>
      </c>
      <c r="BA1128" t="s">
        <v>8137</v>
      </c>
      <c r="BB1128" t="s">
        <v>563</v>
      </c>
      <c r="BC1128" t="s">
        <v>8138</v>
      </c>
      <c r="BE1128" t="s">
        <v>69</v>
      </c>
      <c r="BH1128" t="s">
        <v>8139</v>
      </c>
    </row>
    <row r="1129" spans="1:61" x14ac:dyDescent="0.2">
      <c r="A1129" t="s">
        <v>7856</v>
      </c>
      <c r="B1129" t="str">
        <f>VLOOKUP(Table1[[#This Row],[Full Name]],payroll_active[],1,0)</f>
        <v>Sheila J Gould</v>
      </c>
      <c r="C1129" t="str">
        <f>VLOOKUP(Table1[[#This Row],[Full Name]],Table36[],1,0)</f>
        <v>Sheila J Gould</v>
      </c>
      <c r="D1129" s="1">
        <v>42618.939108796287</v>
      </c>
      <c r="E1129" t="s">
        <v>1195</v>
      </c>
      <c r="F1129" t="s">
        <v>7855</v>
      </c>
      <c r="O1129" t="s">
        <v>4037</v>
      </c>
      <c r="AJ1129" t="s">
        <v>62</v>
      </c>
      <c r="AK1129" t="s">
        <v>63</v>
      </c>
      <c r="AN1129" t="s">
        <v>64</v>
      </c>
      <c r="BA1129" t="s">
        <v>7857</v>
      </c>
      <c r="BB1129" t="s">
        <v>7858</v>
      </c>
      <c r="BC1129" t="s">
        <v>7859</v>
      </c>
      <c r="BE1129" t="s">
        <v>69</v>
      </c>
      <c r="BH1129" t="s">
        <v>7860</v>
      </c>
    </row>
    <row r="1130" spans="1:61" x14ac:dyDescent="0.2">
      <c r="A1130" s="20" t="s">
        <v>5276</v>
      </c>
      <c r="B1130" s="20" t="e">
        <f>VLOOKUP(Table1[[#This Row],[Full Name]],payroll_active[],1,0)</f>
        <v>#N/A</v>
      </c>
      <c r="C1130" s="20" t="str">
        <f>VLOOKUP(Table1[[#This Row],[Full Name]],Table36[],1,0)</f>
        <v>Shelley M Andrews</v>
      </c>
      <c r="D1130" s="21">
        <v>42618.941793981481</v>
      </c>
      <c r="E1130" s="20" t="s">
        <v>1195</v>
      </c>
      <c r="F1130" s="20" t="s">
        <v>5270</v>
      </c>
      <c r="G1130" s="20"/>
      <c r="H1130" s="20"/>
      <c r="I1130" s="20"/>
      <c r="J1130" s="20"/>
      <c r="K1130" s="20"/>
      <c r="L1130" s="20"/>
      <c r="M1130" s="20"/>
      <c r="N1130" s="20" t="s">
        <v>2046</v>
      </c>
      <c r="O1130" s="20" t="s">
        <v>5271</v>
      </c>
      <c r="P1130" s="20"/>
      <c r="Q1130" s="20"/>
      <c r="R1130" s="20"/>
      <c r="S1130" s="20"/>
      <c r="T1130" s="20"/>
      <c r="U1130" s="20"/>
      <c r="V1130" s="20" t="s">
        <v>5272</v>
      </c>
      <c r="W1130" s="20" t="s">
        <v>5273</v>
      </c>
      <c r="X1130" s="20" t="s">
        <v>5274</v>
      </c>
      <c r="Y1130" s="20" t="s">
        <v>5275</v>
      </c>
      <c r="Z1130" s="20"/>
      <c r="AA1130" s="20"/>
      <c r="AB1130" s="20"/>
      <c r="AC1130" s="20"/>
      <c r="AD1130" s="20"/>
      <c r="AE1130" s="20"/>
      <c r="AF1130" s="20"/>
      <c r="AG1130" s="20"/>
      <c r="AH1130" s="20"/>
      <c r="AI1130" s="20"/>
      <c r="AJ1130" s="20" t="s">
        <v>62</v>
      </c>
      <c r="AK1130" s="20" t="s">
        <v>63</v>
      </c>
      <c r="AL1130" s="20"/>
      <c r="AM1130" s="20"/>
      <c r="AN1130" s="20" t="s">
        <v>64</v>
      </c>
      <c r="AO1130" s="20"/>
      <c r="AP1130" s="20"/>
      <c r="AQ1130" s="20"/>
      <c r="AR1130" s="20"/>
      <c r="AS1130" s="20"/>
      <c r="AT1130" s="20"/>
      <c r="AU1130" s="20"/>
      <c r="AV1130" s="20"/>
      <c r="AW1130" s="20"/>
      <c r="AX1130" s="20"/>
      <c r="AY1130" s="20"/>
      <c r="AZ1130" s="20"/>
      <c r="BA1130" s="20" t="s">
        <v>5277</v>
      </c>
      <c r="BB1130" s="20" t="s">
        <v>5278</v>
      </c>
      <c r="BC1130" s="20" t="s">
        <v>5279</v>
      </c>
      <c r="BD1130" s="20"/>
      <c r="BE1130" s="20" t="s">
        <v>69</v>
      </c>
      <c r="BF1130" s="20"/>
      <c r="BG1130" s="20"/>
      <c r="BH1130" s="20" t="s">
        <v>5280</v>
      </c>
      <c r="BI1130" s="20"/>
    </row>
    <row r="1131" spans="1:61" x14ac:dyDescent="0.2">
      <c r="A1131" t="s">
        <v>5726</v>
      </c>
      <c r="B1131" t="str">
        <f>VLOOKUP(Table1[[#This Row],[Full Name]],payroll_active[],1,0)</f>
        <v>Shelly K Darcangelo</v>
      </c>
      <c r="C1131" t="str">
        <f>VLOOKUP(Table1[[#This Row],[Full Name]],Table36[],1,0)</f>
        <v>Shelly K Darcangelo</v>
      </c>
      <c r="D1131" s="1">
        <v>42618.941331018519</v>
      </c>
      <c r="E1131" t="s">
        <v>1195</v>
      </c>
      <c r="F1131" t="s">
        <v>5725</v>
      </c>
      <c r="N1131" t="s">
        <v>740</v>
      </c>
      <c r="O1131" t="s">
        <v>741</v>
      </c>
      <c r="P1131" t="s">
        <v>526</v>
      </c>
      <c r="AJ1131" t="s">
        <v>62</v>
      </c>
      <c r="AK1131" t="s">
        <v>63</v>
      </c>
      <c r="AN1131" t="s">
        <v>408</v>
      </c>
      <c r="AO1131" t="s">
        <v>526</v>
      </c>
      <c r="BA1131" t="s">
        <v>5727</v>
      </c>
      <c r="BB1131" t="s">
        <v>5728</v>
      </c>
      <c r="BC1131" t="s">
        <v>5729</v>
      </c>
      <c r="BE1131" t="s">
        <v>69</v>
      </c>
      <c r="BH1131" t="s">
        <v>5730</v>
      </c>
    </row>
    <row r="1132" spans="1:61" x14ac:dyDescent="0.2">
      <c r="A1132" t="s">
        <v>2230</v>
      </c>
      <c r="B1132" t="str">
        <f>VLOOKUP(Table1[[#This Row],[Full Name]],payroll_active[],1,0)</f>
        <v>Sheri Toiv</v>
      </c>
      <c r="C1132" t="str">
        <f>VLOOKUP(Table1[[#This Row],[Full Name]],Table36[],1,0)</f>
        <v>Sheri Toiv</v>
      </c>
      <c r="D1132" s="1">
        <v>42990.605752314812</v>
      </c>
      <c r="E1132" t="s">
        <v>59</v>
      </c>
      <c r="F1132" t="s">
        <v>2229</v>
      </c>
      <c r="N1132" t="s">
        <v>1368</v>
      </c>
      <c r="O1132" t="s">
        <v>1369</v>
      </c>
      <c r="P1132" t="s">
        <v>526</v>
      </c>
      <c r="AJ1132" t="s">
        <v>62</v>
      </c>
      <c r="AK1132" t="s">
        <v>63</v>
      </c>
      <c r="AN1132" t="s">
        <v>408</v>
      </c>
      <c r="AO1132" t="s">
        <v>526</v>
      </c>
      <c r="BA1132" t="s">
        <v>2231</v>
      </c>
      <c r="BB1132" t="s">
        <v>2232</v>
      </c>
      <c r="BC1132" t="s">
        <v>624</v>
      </c>
      <c r="BE1132" t="s">
        <v>69</v>
      </c>
      <c r="BH1132" t="s">
        <v>2233</v>
      </c>
    </row>
    <row r="1133" spans="1:61" x14ac:dyDescent="0.2">
      <c r="A1133" t="s">
        <v>792</v>
      </c>
      <c r="B1133" t="str">
        <f>VLOOKUP(Table1[[#This Row],[Full Name]],payroll_active[],1,0)</f>
        <v>Shiang Liu</v>
      </c>
      <c r="C1133" t="str">
        <f>VLOOKUP(Table1[[#This Row],[Full Name]],Table36[],1,0)</f>
        <v>Shiang Liu</v>
      </c>
      <c r="D1133" s="1">
        <v>43495.48841435185</v>
      </c>
      <c r="E1133" t="s">
        <v>59</v>
      </c>
      <c r="F1133" t="s">
        <v>789</v>
      </c>
      <c r="N1133" t="s">
        <v>790</v>
      </c>
      <c r="O1133" t="s">
        <v>791</v>
      </c>
      <c r="P1133" t="s">
        <v>526</v>
      </c>
      <c r="AJ1133" t="s">
        <v>62</v>
      </c>
      <c r="AK1133" t="s">
        <v>63</v>
      </c>
      <c r="AN1133" t="s">
        <v>408</v>
      </c>
      <c r="BA1133" t="s">
        <v>793</v>
      </c>
      <c r="BB1133" t="s">
        <v>794</v>
      </c>
      <c r="BC1133" t="s">
        <v>440</v>
      </c>
      <c r="BE1133" t="s">
        <v>69</v>
      </c>
      <c r="BH1133" t="s">
        <v>795</v>
      </c>
    </row>
    <row r="1134" spans="1:61" x14ac:dyDescent="0.2">
      <c r="A1134" t="s">
        <v>4474</v>
      </c>
      <c r="B1134" t="str">
        <f>VLOOKUP(Table1[[#This Row],[Full Name]],payroll_active[],1,0)</f>
        <v>Shirley A Demartino</v>
      </c>
      <c r="C1134" t="str">
        <f>VLOOKUP(Table1[[#This Row],[Full Name]],Table36[],1,0)</f>
        <v>Shirley A Demartino</v>
      </c>
      <c r="D1134" s="1">
        <v>42618.942650462966</v>
      </c>
      <c r="E1134" t="s">
        <v>1195</v>
      </c>
      <c r="F1134" t="s">
        <v>4472</v>
      </c>
      <c r="N1134" t="s">
        <v>1374</v>
      </c>
      <c r="O1134" t="s">
        <v>1375</v>
      </c>
      <c r="P1134" t="s">
        <v>526</v>
      </c>
      <c r="X1134" t="s">
        <v>4473</v>
      </c>
      <c r="AJ1134" t="s">
        <v>62</v>
      </c>
      <c r="AK1134" t="s">
        <v>63</v>
      </c>
      <c r="AN1134" t="s">
        <v>408</v>
      </c>
      <c r="AO1134" t="s">
        <v>526</v>
      </c>
      <c r="BA1134" t="s">
        <v>4475</v>
      </c>
      <c r="BB1134" t="s">
        <v>4476</v>
      </c>
      <c r="BC1134" t="s">
        <v>4477</v>
      </c>
      <c r="BE1134" t="s">
        <v>69</v>
      </c>
      <c r="BH1134" t="s">
        <v>4478</v>
      </c>
    </row>
    <row r="1135" spans="1:61" x14ac:dyDescent="0.2">
      <c r="A1135" t="s">
        <v>8389</v>
      </c>
      <c r="B1135" t="str">
        <f>VLOOKUP(Table1[[#This Row],[Full Name]],payroll_active[],1,0)</f>
        <v>Shlomo Braun</v>
      </c>
      <c r="C1135" t="str">
        <f>VLOOKUP(Table1[[#This Row],[Full Name]],Table36[],1,0)</f>
        <v>Shlomo Braun</v>
      </c>
      <c r="D1135" s="1">
        <v>42618.938854166663</v>
      </c>
      <c r="E1135" t="s">
        <v>1195</v>
      </c>
      <c r="F1135" t="s">
        <v>8388</v>
      </c>
      <c r="N1135" t="s">
        <v>1994</v>
      </c>
      <c r="O1135" t="s">
        <v>353</v>
      </c>
      <c r="P1135" t="s">
        <v>526</v>
      </c>
      <c r="AJ1135" t="s">
        <v>62</v>
      </c>
      <c r="AK1135" t="s">
        <v>63</v>
      </c>
      <c r="AN1135" t="s">
        <v>64</v>
      </c>
      <c r="AO1135" t="s">
        <v>526</v>
      </c>
      <c r="BA1135" t="s">
        <v>8390</v>
      </c>
      <c r="BB1135" t="s">
        <v>8391</v>
      </c>
      <c r="BC1135" t="s">
        <v>811</v>
      </c>
      <c r="BE1135" t="s">
        <v>69</v>
      </c>
      <c r="BH1135" t="s">
        <v>8392</v>
      </c>
    </row>
    <row r="1136" spans="1:61" x14ac:dyDescent="0.2">
      <c r="A1136" s="20" t="s">
        <v>6065</v>
      </c>
      <c r="B1136" s="20" t="e">
        <f>VLOOKUP(Table1[[#This Row],[Full Name]],payroll_active[],1,0)</f>
        <v>#N/A</v>
      </c>
      <c r="C1136" s="20" t="str">
        <f>VLOOKUP(Table1[[#This Row],[Full Name]],Table36[],1,0)</f>
        <v>Shontell M Smith</v>
      </c>
      <c r="D1136" s="21">
        <v>42618.941030092603</v>
      </c>
      <c r="E1136" s="20" t="s">
        <v>1195</v>
      </c>
      <c r="F1136" s="20" t="s">
        <v>6062</v>
      </c>
      <c r="G1136" s="20"/>
      <c r="H1136" s="20"/>
      <c r="I1136" s="20"/>
      <c r="J1136" s="20"/>
      <c r="K1136" s="20"/>
      <c r="L1136" s="20"/>
      <c r="M1136" s="20"/>
      <c r="N1136" s="20"/>
      <c r="O1136" s="20" t="s">
        <v>4880</v>
      </c>
      <c r="P1136" s="20"/>
      <c r="Q1136" s="20"/>
      <c r="R1136" s="20"/>
      <c r="S1136" s="20"/>
      <c r="T1136" s="20"/>
      <c r="U1136" s="20"/>
      <c r="V1136" s="20" t="s">
        <v>6063</v>
      </c>
      <c r="W1136" s="20" t="s">
        <v>6064</v>
      </c>
      <c r="X1136" s="20"/>
      <c r="Y1136" s="20"/>
      <c r="Z1136" s="20"/>
      <c r="AA1136" s="20"/>
      <c r="AB1136" s="20"/>
      <c r="AC1136" s="20"/>
      <c r="AD1136" s="20"/>
      <c r="AE1136" s="20"/>
      <c r="AF1136" s="20"/>
      <c r="AG1136" s="20"/>
      <c r="AH1136" s="20"/>
      <c r="AI1136" s="20"/>
      <c r="AJ1136" s="20" t="s">
        <v>62</v>
      </c>
      <c r="AK1136" s="20" t="s">
        <v>63</v>
      </c>
      <c r="AL1136" s="20"/>
      <c r="AM1136" s="20"/>
      <c r="AN1136" s="20" t="s">
        <v>64</v>
      </c>
      <c r="AO1136" s="20"/>
      <c r="AP1136" s="20"/>
      <c r="AQ1136" s="20"/>
      <c r="AR1136" s="20"/>
      <c r="AS1136" s="20"/>
      <c r="AT1136" s="20"/>
      <c r="AU1136" s="20"/>
      <c r="AV1136" s="20"/>
      <c r="AW1136" s="20"/>
      <c r="AX1136" s="20"/>
      <c r="AY1136" s="20"/>
      <c r="AZ1136" s="20"/>
      <c r="BA1136" s="20" t="s">
        <v>6066</v>
      </c>
      <c r="BB1136" s="20" t="s">
        <v>2576</v>
      </c>
      <c r="BC1136" s="20" t="s">
        <v>6067</v>
      </c>
      <c r="BD1136" s="20"/>
      <c r="BE1136" s="20" t="s">
        <v>69</v>
      </c>
      <c r="BF1136" s="20"/>
      <c r="BG1136" s="20"/>
      <c r="BH1136" s="20" t="s">
        <v>6068</v>
      </c>
      <c r="BI1136" s="20"/>
    </row>
    <row r="1137" spans="1:61" x14ac:dyDescent="0.2">
      <c r="A1137" t="s">
        <v>6432</v>
      </c>
      <c r="B1137" t="str">
        <f>VLOOKUP(Table1[[#This Row],[Full Name]],payroll_active[],1,0)</f>
        <v>Sogdiana Weisenberg</v>
      </c>
      <c r="C1137" t="str">
        <f>VLOOKUP(Table1[[#This Row],[Full Name]],Table36[],1,0)</f>
        <v>Sogdiana Weisenberg</v>
      </c>
      <c r="D1137" s="1">
        <v>42618.940625000003</v>
      </c>
      <c r="E1137" t="s">
        <v>1195</v>
      </c>
      <c r="F1137" t="s">
        <v>6431</v>
      </c>
      <c r="N1137" t="s">
        <v>524</v>
      </c>
      <c r="O1137" t="s">
        <v>525</v>
      </c>
      <c r="P1137" t="s">
        <v>526</v>
      </c>
      <c r="X1137" t="s">
        <v>5919</v>
      </c>
      <c r="AJ1137" t="s">
        <v>62</v>
      </c>
      <c r="AK1137" t="s">
        <v>63</v>
      </c>
      <c r="AN1137" t="s">
        <v>408</v>
      </c>
      <c r="AO1137" t="s">
        <v>526</v>
      </c>
      <c r="BA1137" t="s">
        <v>6433</v>
      </c>
      <c r="BB1137" t="s">
        <v>6434</v>
      </c>
      <c r="BC1137" t="s">
        <v>2393</v>
      </c>
      <c r="BE1137" t="s">
        <v>69</v>
      </c>
      <c r="BH1137" t="s">
        <v>6435</v>
      </c>
    </row>
    <row r="1138" spans="1:61" x14ac:dyDescent="0.2">
      <c r="A1138" t="s">
        <v>797</v>
      </c>
      <c r="B1138" t="str">
        <f>VLOOKUP(Table1[[#This Row],[Full Name]],payroll_active[],1,0)</f>
        <v>Soo J Lee</v>
      </c>
      <c r="C1138" t="str">
        <f>VLOOKUP(Table1[[#This Row],[Full Name]],Table36[],1,0)</f>
        <v>Soo J Lee</v>
      </c>
      <c r="D1138" s="1">
        <v>43495.48841435185</v>
      </c>
      <c r="E1138" t="s">
        <v>59</v>
      </c>
      <c r="F1138" t="s">
        <v>796</v>
      </c>
      <c r="N1138" t="s">
        <v>790</v>
      </c>
      <c r="O1138" t="s">
        <v>791</v>
      </c>
      <c r="P1138" t="s">
        <v>526</v>
      </c>
      <c r="AJ1138" t="s">
        <v>62</v>
      </c>
      <c r="AK1138" t="s">
        <v>63</v>
      </c>
      <c r="AN1138" t="s">
        <v>408</v>
      </c>
      <c r="BA1138" t="s">
        <v>798</v>
      </c>
      <c r="BB1138" t="s">
        <v>799</v>
      </c>
      <c r="BC1138" t="s">
        <v>800</v>
      </c>
      <c r="BE1138" t="s">
        <v>69</v>
      </c>
      <c r="BH1138" t="s">
        <v>801</v>
      </c>
    </row>
    <row r="1139" spans="1:61" x14ac:dyDescent="0.2">
      <c r="A1139" t="s">
        <v>165</v>
      </c>
      <c r="B1139" t="str">
        <f>VLOOKUP(Table1[[#This Row],[Full Name]],payroll_active[],1,0)</f>
        <v>Sowaibah Shahbaz</v>
      </c>
      <c r="C1139" t="str">
        <f>VLOOKUP(Table1[[#This Row],[Full Name]],Table36[],1,0)</f>
        <v>Sowaibah Shahbaz</v>
      </c>
      <c r="D1139" s="1">
        <v>43495.488506944443</v>
      </c>
      <c r="E1139" t="s">
        <v>59</v>
      </c>
      <c r="F1139" t="s">
        <v>164</v>
      </c>
      <c r="O1139" t="s">
        <v>138</v>
      </c>
      <c r="AJ1139" t="s">
        <v>62</v>
      </c>
      <c r="AK1139" t="s">
        <v>63</v>
      </c>
      <c r="AN1139" t="s">
        <v>64</v>
      </c>
      <c r="BA1139" t="s">
        <v>166</v>
      </c>
      <c r="BB1139" t="s">
        <v>167</v>
      </c>
      <c r="BC1139" t="s">
        <v>142</v>
      </c>
      <c r="BE1139" t="s">
        <v>69</v>
      </c>
      <c r="BH1139" t="s">
        <v>168</v>
      </c>
    </row>
    <row r="1140" spans="1:61" x14ac:dyDescent="0.2">
      <c r="A1140" t="s">
        <v>3498</v>
      </c>
      <c r="B1140" t="str">
        <f>VLOOKUP(Table1[[#This Row],[Full Name]],payroll_active[],1,0)</f>
        <v>Staci M Lent</v>
      </c>
      <c r="C1140" t="str">
        <f>VLOOKUP(Table1[[#This Row],[Full Name]],Table36[],1,0)</f>
        <v>Staci M Lent</v>
      </c>
      <c r="D1140" s="1">
        <v>42789.5309837963</v>
      </c>
      <c r="E1140" t="s">
        <v>59</v>
      </c>
      <c r="F1140" t="s">
        <v>3496</v>
      </c>
      <c r="O1140" t="s">
        <v>3497</v>
      </c>
      <c r="AJ1140" t="s">
        <v>62</v>
      </c>
      <c r="AK1140" t="s">
        <v>63</v>
      </c>
      <c r="AN1140" t="s">
        <v>64</v>
      </c>
      <c r="BA1140" t="s">
        <v>3499</v>
      </c>
      <c r="BB1140" t="s">
        <v>3500</v>
      </c>
      <c r="BC1140" t="s">
        <v>3501</v>
      </c>
      <c r="BE1140" t="s">
        <v>69</v>
      </c>
      <c r="BH1140" t="s">
        <v>3502</v>
      </c>
    </row>
    <row r="1141" spans="1:61" x14ac:dyDescent="0.2">
      <c r="A1141" t="s">
        <v>3913</v>
      </c>
      <c r="B1141" t="str">
        <f>VLOOKUP(Table1[[#This Row],[Full Name]],payroll_active[],1,0)</f>
        <v>Stella Losquadro</v>
      </c>
      <c r="C1141" t="str">
        <f>VLOOKUP(Table1[[#This Row],[Full Name]],Table36[],1,0)</f>
        <v>Stella Losquadro</v>
      </c>
      <c r="D1141" s="1">
        <v>42618.94332175926</v>
      </c>
      <c r="E1141" t="s">
        <v>1195</v>
      </c>
      <c r="F1141" t="s">
        <v>3912</v>
      </c>
      <c r="O1141" t="s">
        <v>378</v>
      </c>
      <c r="AJ1141" t="s">
        <v>62</v>
      </c>
      <c r="AK1141" t="s">
        <v>63</v>
      </c>
      <c r="AN1141" t="s">
        <v>64</v>
      </c>
      <c r="BA1141" t="s">
        <v>3914</v>
      </c>
      <c r="BB1141" t="s">
        <v>3915</v>
      </c>
      <c r="BC1141" t="s">
        <v>3916</v>
      </c>
      <c r="BE1141" t="s">
        <v>69</v>
      </c>
      <c r="BH1141" t="s">
        <v>3917</v>
      </c>
    </row>
    <row r="1142" spans="1:61" x14ac:dyDescent="0.2">
      <c r="A1142" t="s">
        <v>5244</v>
      </c>
      <c r="B1142" t="str">
        <f>VLOOKUP(Table1[[#This Row],[Full Name]],payroll_active[],1,0)</f>
        <v>Stephanie A Durr</v>
      </c>
      <c r="C1142" t="str">
        <f>VLOOKUP(Table1[[#This Row],[Full Name]],Table36[],1,0)</f>
        <v>Stephanie A Durr</v>
      </c>
      <c r="D1142" s="1">
        <v>42618.941828703697</v>
      </c>
      <c r="E1142" t="s">
        <v>1195</v>
      </c>
      <c r="F1142" t="s">
        <v>5243</v>
      </c>
      <c r="O1142" t="s">
        <v>3566</v>
      </c>
      <c r="AJ1142" t="s">
        <v>62</v>
      </c>
      <c r="AK1142" t="s">
        <v>63</v>
      </c>
      <c r="AN1142" t="s">
        <v>64</v>
      </c>
      <c r="BA1142" t="s">
        <v>5245</v>
      </c>
      <c r="BB1142" t="s">
        <v>5246</v>
      </c>
      <c r="BC1142" t="s">
        <v>5247</v>
      </c>
      <c r="BE1142" t="s">
        <v>69</v>
      </c>
      <c r="BH1142" t="s">
        <v>5248</v>
      </c>
    </row>
    <row r="1143" spans="1:61" x14ac:dyDescent="0.2">
      <c r="A1143" t="s">
        <v>940</v>
      </c>
      <c r="B1143" t="str">
        <f>VLOOKUP(Table1[[#This Row],[Full Name]],payroll_active[],1,0)</f>
        <v>Stephanie M Alexis</v>
      </c>
      <c r="C1143" t="str">
        <f>VLOOKUP(Table1[[#This Row],[Full Name]],Table36[],1,0)</f>
        <v>Stephanie M Alexis</v>
      </c>
      <c r="D1143" s="1">
        <v>43495.488391203697</v>
      </c>
      <c r="E1143" t="s">
        <v>59</v>
      </c>
      <c r="F1143" t="s">
        <v>939</v>
      </c>
      <c r="N1143" t="s">
        <v>926</v>
      </c>
      <c r="O1143" t="s">
        <v>927</v>
      </c>
      <c r="P1143" t="s">
        <v>526</v>
      </c>
      <c r="AJ1143" t="s">
        <v>62</v>
      </c>
      <c r="AK1143" t="s">
        <v>63</v>
      </c>
      <c r="AN1143" t="s">
        <v>408</v>
      </c>
      <c r="BA1143" t="s">
        <v>941</v>
      </c>
      <c r="BB1143" t="s">
        <v>942</v>
      </c>
      <c r="BC1143" t="s">
        <v>937</v>
      </c>
      <c r="BE1143" t="s">
        <v>69</v>
      </c>
      <c r="BH1143" t="s">
        <v>943</v>
      </c>
    </row>
    <row r="1144" spans="1:61" x14ac:dyDescent="0.2">
      <c r="A1144" s="20" t="s">
        <v>2286</v>
      </c>
      <c r="B1144" s="20" t="e">
        <f>VLOOKUP(Table1[[#This Row],[Full Name]],payroll_active[],1,0)</f>
        <v>#N/A</v>
      </c>
      <c r="C1144" s="20" t="str">
        <f>VLOOKUP(Table1[[#This Row],[Full Name]],Table36[],1,0)</f>
        <v>Stephanie Olcese</v>
      </c>
      <c r="D1144" s="21">
        <v>42990.605740740742</v>
      </c>
      <c r="E1144" s="20" t="s">
        <v>59</v>
      </c>
      <c r="F1144" s="20" t="s">
        <v>2285</v>
      </c>
      <c r="G1144" s="20"/>
      <c r="H1144" s="20"/>
      <c r="I1144" s="20"/>
      <c r="J1144" s="20"/>
      <c r="K1144" s="20"/>
      <c r="L1144" s="20"/>
      <c r="M1144" s="20"/>
      <c r="N1144" s="20" t="s">
        <v>1848</v>
      </c>
      <c r="O1144" s="20" t="s">
        <v>1043</v>
      </c>
      <c r="P1144" s="20" t="s">
        <v>526</v>
      </c>
      <c r="Q1144" s="20"/>
      <c r="R1144" s="20"/>
      <c r="S1144" s="20"/>
      <c r="T1144" s="20"/>
      <c r="U1144" s="20"/>
      <c r="V1144" s="20"/>
      <c r="W1144" s="20"/>
      <c r="X1144" s="20"/>
      <c r="Y1144" s="20"/>
      <c r="Z1144" s="20"/>
      <c r="AA1144" s="20"/>
      <c r="AB1144" s="20"/>
      <c r="AC1144" s="20"/>
      <c r="AD1144" s="20"/>
      <c r="AE1144" s="20"/>
      <c r="AF1144" s="20"/>
      <c r="AG1144" s="20"/>
      <c r="AH1144" s="20"/>
      <c r="AI1144" s="20"/>
      <c r="AJ1144" s="20" t="s">
        <v>62</v>
      </c>
      <c r="AK1144" s="20" t="s">
        <v>63</v>
      </c>
      <c r="AL1144" s="20"/>
      <c r="AM1144" s="20"/>
      <c r="AN1144" s="20" t="s">
        <v>64</v>
      </c>
      <c r="AO1144" s="20" t="s">
        <v>526</v>
      </c>
      <c r="AP1144" s="20"/>
      <c r="AQ1144" s="20"/>
      <c r="AR1144" s="20"/>
      <c r="AS1144" s="20"/>
      <c r="AT1144" s="20"/>
      <c r="AU1144" s="20"/>
      <c r="AV1144" s="20"/>
      <c r="AW1144" s="20"/>
      <c r="AX1144" s="20"/>
      <c r="AY1144" s="20"/>
      <c r="AZ1144" s="20"/>
      <c r="BA1144" s="20" t="s">
        <v>2287</v>
      </c>
      <c r="BB1144" s="20" t="s">
        <v>2288</v>
      </c>
      <c r="BC1144" s="20" t="s">
        <v>2289</v>
      </c>
      <c r="BD1144" s="20"/>
      <c r="BE1144" s="20" t="s">
        <v>69</v>
      </c>
      <c r="BF1144" s="20"/>
      <c r="BG1144" s="20"/>
      <c r="BH1144" s="20" t="s">
        <v>2290</v>
      </c>
      <c r="BI1144" s="20"/>
    </row>
    <row r="1145" spans="1:61" x14ac:dyDescent="0.2">
      <c r="A1145" t="s">
        <v>497</v>
      </c>
      <c r="B1145" t="str">
        <f>VLOOKUP(Table1[[#This Row],[Full Name]],payroll_active[],1,0)</f>
        <v>Stephanie S Bazell</v>
      </c>
      <c r="C1145" t="str">
        <f>VLOOKUP(Table1[[#This Row],[Full Name]],Table36[],1,0)</f>
        <v>Stephanie S Bazell</v>
      </c>
      <c r="D1145" s="1">
        <v>43495.48846064815</v>
      </c>
      <c r="E1145" t="s">
        <v>59</v>
      </c>
      <c r="F1145" t="s">
        <v>494</v>
      </c>
      <c r="N1145" t="s">
        <v>495</v>
      </c>
      <c r="O1145" t="s">
        <v>496</v>
      </c>
      <c r="P1145" t="s">
        <v>407</v>
      </c>
      <c r="AJ1145" t="s">
        <v>62</v>
      </c>
      <c r="AK1145" t="s">
        <v>63</v>
      </c>
      <c r="AN1145" t="s">
        <v>408</v>
      </c>
      <c r="BA1145" t="s">
        <v>498</v>
      </c>
      <c r="BB1145" t="s">
        <v>499</v>
      </c>
      <c r="BC1145" t="s">
        <v>500</v>
      </c>
      <c r="BE1145" t="s">
        <v>69</v>
      </c>
      <c r="BH1145" t="s">
        <v>501</v>
      </c>
    </row>
    <row r="1146" spans="1:61" x14ac:dyDescent="0.2">
      <c r="A1146" t="s">
        <v>6569</v>
      </c>
      <c r="B1146" t="str">
        <f>VLOOKUP(Table1[[#This Row],[Full Name]],payroll_active[],1,0)</f>
        <v>Stephen F Slagen</v>
      </c>
      <c r="C1146" t="str">
        <f>VLOOKUP(Table1[[#This Row],[Full Name]],Table36[],1,0)</f>
        <v>Stephen F Slagen</v>
      </c>
      <c r="D1146" s="1">
        <v>42618.940462962957</v>
      </c>
      <c r="E1146" t="s">
        <v>1195</v>
      </c>
      <c r="F1146" t="s">
        <v>6568</v>
      </c>
      <c r="O1146" t="s">
        <v>103</v>
      </c>
      <c r="AJ1146" t="s">
        <v>62</v>
      </c>
      <c r="AK1146" t="s">
        <v>63</v>
      </c>
      <c r="AN1146" t="s">
        <v>64</v>
      </c>
      <c r="BA1146" t="s">
        <v>6570</v>
      </c>
      <c r="BB1146" t="s">
        <v>6571</v>
      </c>
      <c r="BC1146" t="s">
        <v>107</v>
      </c>
      <c r="BE1146" t="s">
        <v>69</v>
      </c>
      <c r="BH1146" t="s">
        <v>6572</v>
      </c>
    </row>
    <row r="1147" spans="1:61" x14ac:dyDescent="0.2">
      <c r="A1147" t="s">
        <v>7850</v>
      </c>
      <c r="B1147" t="str">
        <f>VLOOKUP(Table1[[#This Row],[Full Name]],payroll_active[],1,0)</f>
        <v>Stephen J Gardner</v>
      </c>
      <c r="C1147" t="str">
        <f>VLOOKUP(Table1[[#This Row],[Full Name]],Table36[],1,0)</f>
        <v>Stephen J Gardner</v>
      </c>
      <c r="D1147" s="1">
        <v>42618.939108796287</v>
      </c>
      <c r="E1147" t="s">
        <v>1195</v>
      </c>
      <c r="F1147" t="s">
        <v>7849</v>
      </c>
      <c r="O1147" t="s">
        <v>2157</v>
      </c>
      <c r="AJ1147" t="s">
        <v>62</v>
      </c>
      <c r="AK1147" t="s">
        <v>63</v>
      </c>
      <c r="AN1147" t="s">
        <v>64</v>
      </c>
      <c r="BA1147" t="s">
        <v>7851</v>
      </c>
      <c r="BB1147" t="s">
        <v>7852</v>
      </c>
      <c r="BC1147" t="s">
        <v>7853</v>
      </c>
      <c r="BE1147" t="s">
        <v>69</v>
      </c>
      <c r="BH1147" t="s">
        <v>7854</v>
      </c>
    </row>
    <row r="1148" spans="1:61" x14ac:dyDescent="0.2">
      <c r="A1148" t="s">
        <v>5964</v>
      </c>
      <c r="B1148" t="str">
        <f>VLOOKUP(Table1[[#This Row],[Full Name]],payroll_active[],1,0)</f>
        <v>Stephen L Gersztoff</v>
      </c>
      <c r="C1148" t="str">
        <f>VLOOKUP(Table1[[#This Row],[Full Name]],Table36[],1,0)</f>
        <v>Stephen L Gersztoff</v>
      </c>
      <c r="D1148" s="1">
        <v>42618.941145833327</v>
      </c>
      <c r="E1148" t="s">
        <v>1195</v>
      </c>
      <c r="F1148" t="s">
        <v>5963</v>
      </c>
      <c r="O1148" t="s">
        <v>5948</v>
      </c>
      <c r="AJ1148" t="s">
        <v>62</v>
      </c>
      <c r="AK1148" t="s">
        <v>63</v>
      </c>
      <c r="AN1148" t="s">
        <v>64</v>
      </c>
      <c r="BA1148" t="s">
        <v>5965</v>
      </c>
      <c r="BB1148" t="s">
        <v>5966</v>
      </c>
      <c r="BC1148" t="s">
        <v>5967</v>
      </c>
      <c r="BE1148" t="s">
        <v>69</v>
      </c>
      <c r="BH1148" t="s">
        <v>5968</v>
      </c>
    </row>
    <row r="1149" spans="1:61" x14ac:dyDescent="0.2">
      <c r="A1149" t="s">
        <v>4999</v>
      </c>
      <c r="B1149" t="str">
        <f>VLOOKUP(Table1[[#This Row],[Full Name]],payroll_active[],1,0)</f>
        <v>Steven A Rodway</v>
      </c>
      <c r="C1149" t="str">
        <f>VLOOKUP(Table1[[#This Row],[Full Name]],Table36[],1,0)</f>
        <v>Steven A Rodway</v>
      </c>
      <c r="D1149" s="1">
        <v>42618.942106481481</v>
      </c>
      <c r="E1149" t="s">
        <v>1195</v>
      </c>
      <c r="F1149" t="s">
        <v>4998</v>
      </c>
      <c r="O1149" t="s">
        <v>131</v>
      </c>
      <c r="AJ1149" t="s">
        <v>62</v>
      </c>
      <c r="AK1149" t="s">
        <v>63</v>
      </c>
      <c r="AN1149" t="s">
        <v>64</v>
      </c>
      <c r="BA1149" t="s">
        <v>4991</v>
      </c>
      <c r="BB1149" t="s">
        <v>5000</v>
      </c>
      <c r="BC1149" t="s">
        <v>375</v>
      </c>
      <c r="BE1149" t="s">
        <v>69</v>
      </c>
      <c r="BH1149" t="s">
        <v>5001</v>
      </c>
    </row>
    <row r="1150" spans="1:61" x14ac:dyDescent="0.2">
      <c r="A1150" t="s">
        <v>4990</v>
      </c>
      <c r="B1150" t="str">
        <f>VLOOKUP(Table1[[#This Row],[Full Name]],payroll_active[],1,0)</f>
        <v>Steven A Taylor</v>
      </c>
      <c r="C1150" t="str">
        <f>VLOOKUP(Table1[[#This Row],[Full Name]],Table36[],1,0)</f>
        <v>Steven A Taylor</v>
      </c>
      <c r="D1150" s="1">
        <v>42618.942106481481</v>
      </c>
      <c r="E1150" t="s">
        <v>1195</v>
      </c>
      <c r="F1150" t="s">
        <v>4989</v>
      </c>
      <c r="N1150" t="s">
        <v>1994</v>
      </c>
      <c r="O1150" t="s">
        <v>353</v>
      </c>
      <c r="P1150" t="s">
        <v>407</v>
      </c>
      <c r="AJ1150" t="s">
        <v>62</v>
      </c>
      <c r="AK1150" t="s">
        <v>63</v>
      </c>
      <c r="AN1150" t="s">
        <v>64</v>
      </c>
      <c r="AO1150" t="s">
        <v>407</v>
      </c>
      <c r="BA1150" t="s">
        <v>4991</v>
      </c>
      <c r="BB1150" t="s">
        <v>1938</v>
      </c>
      <c r="BC1150" t="s">
        <v>4992</v>
      </c>
      <c r="BE1150" t="s">
        <v>69</v>
      </c>
      <c r="BH1150" t="s">
        <v>4993</v>
      </c>
    </row>
    <row r="1151" spans="1:61" s="20" customFormat="1" x14ac:dyDescent="0.2">
      <c r="A1151" t="s">
        <v>7840</v>
      </c>
      <c r="B1151" t="str">
        <f>VLOOKUP(Table1[[#This Row],[Full Name]],payroll_active[],1,0)</f>
        <v>Steven B Binkowski</v>
      </c>
      <c r="C1151" t="str">
        <f>VLOOKUP(Table1[[#This Row],[Full Name]],Table36[],1,0)</f>
        <v>Steven B Binkowski</v>
      </c>
      <c r="D1151" s="1">
        <v>42618.939120370371</v>
      </c>
      <c r="E1151" t="s">
        <v>1195</v>
      </c>
      <c r="F1151" t="s">
        <v>7839</v>
      </c>
      <c r="G1151"/>
      <c r="H1151"/>
      <c r="I1151"/>
      <c r="J1151"/>
      <c r="K1151"/>
      <c r="L1151"/>
      <c r="M1151"/>
      <c r="N1151"/>
      <c r="O1151" t="s">
        <v>2157</v>
      </c>
      <c r="P1151"/>
      <c r="Q1151"/>
      <c r="R1151"/>
      <c r="S1151"/>
      <c r="T1151"/>
      <c r="U1151"/>
      <c r="V1151"/>
      <c r="W1151"/>
      <c r="X1151"/>
      <c r="Y1151"/>
      <c r="Z1151"/>
      <c r="AA1151"/>
      <c r="AB1151"/>
      <c r="AC1151"/>
      <c r="AD1151"/>
      <c r="AE1151"/>
      <c r="AF1151"/>
      <c r="AG1151"/>
      <c r="AH1151"/>
      <c r="AI1151"/>
      <c r="AJ1151" t="s">
        <v>62</v>
      </c>
      <c r="AK1151" t="s">
        <v>63</v>
      </c>
      <c r="AL1151"/>
      <c r="AM1151"/>
      <c r="AN1151" t="s">
        <v>64</v>
      </c>
      <c r="AO1151"/>
      <c r="AP1151"/>
      <c r="AQ1151"/>
      <c r="AR1151"/>
      <c r="AS1151"/>
      <c r="AT1151"/>
      <c r="AU1151"/>
      <c r="AV1151"/>
      <c r="AW1151"/>
      <c r="AX1151"/>
      <c r="AY1151"/>
      <c r="AZ1151"/>
      <c r="BA1151" t="s">
        <v>7841</v>
      </c>
      <c r="BB1151" t="s">
        <v>7842</v>
      </c>
      <c r="BC1151" t="s">
        <v>7843</v>
      </c>
      <c r="BD1151"/>
      <c r="BE1151" t="s">
        <v>69</v>
      </c>
      <c r="BF1151"/>
      <c r="BG1151"/>
      <c r="BH1151" t="s">
        <v>7844</v>
      </c>
      <c r="BI1151"/>
    </row>
    <row r="1152" spans="1:61" s="20" customFormat="1" x14ac:dyDescent="0.2">
      <c r="A1152" t="s">
        <v>8111</v>
      </c>
      <c r="B1152" t="str">
        <f>VLOOKUP(Table1[[#This Row],[Full Name]],payroll_active[],1,0)</f>
        <v>Steven M Shaver</v>
      </c>
      <c r="C1152" t="str">
        <f>VLOOKUP(Table1[[#This Row],[Full Name]],Table36[],1,0)</f>
        <v>Steven M Shaver</v>
      </c>
      <c r="D1152" s="1">
        <v>42618.939004629632</v>
      </c>
      <c r="E1152" t="s">
        <v>1195</v>
      </c>
      <c r="F1152" t="s">
        <v>8110</v>
      </c>
      <c r="G1152"/>
      <c r="H1152"/>
      <c r="I1152"/>
      <c r="J1152"/>
      <c r="K1152"/>
      <c r="L1152"/>
      <c r="M1152"/>
      <c r="N1152"/>
      <c r="O1152" t="s">
        <v>84</v>
      </c>
      <c r="P1152"/>
      <c r="Q1152"/>
      <c r="R1152"/>
      <c r="S1152"/>
      <c r="T1152"/>
      <c r="U1152"/>
      <c r="V1152"/>
      <c r="W1152"/>
      <c r="X1152"/>
      <c r="Y1152"/>
      <c r="Z1152"/>
      <c r="AA1152"/>
      <c r="AB1152"/>
      <c r="AC1152"/>
      <c r="AD1152"/>
      <c r="AE1152"/>
      <c r="AF1152"/>
      <c r="AG1152"/>
      <c r="AH1152"/>
      <c r="AI1152"/>
      <c r="AJ1152" t="s">
        <v>62</v>
      </c>
      <c r="AK1152" t="s">
        <v>63</v>
      </c>
      <c r="AL1152"/>
      <c r="AM1152"/>
      <c r="AN1152" t="s">
        <v>64</v>
      </c>
      <c r="AO1152"/>
      <c r="AP1152"/>
      <c r="AQ1152"/>
      <c r="AR1152"/>
      <c r="AS1152"/>
      <c r="AT1152"/>
      <c r="AU1152"/>
      <c r="AV1152"/>
      <c r="AW1152"/>
      <c r="AX1152"/>
      <c r="AY1152"/>
      <c r="AZ1152"/>
      <c r="BA1152" t="s">
        <v>8112</v>
      </c>
      <c r="BB1152" t="s">
        <v>8113</v>
      </c>
      <c r="BC1152" t="s">
        <v>8114</v>
      </c>
      <c r="BD1152"/>
      <c r="BE1152" t="s">
        <v>69</v>
      </c>
      <c r="BF1152"/>
      <c r="BG1152"/>
      <c r="BH1152" t="s">
        <v>8115</v>
      </c>
      <c r="BI1152"/>
    </row>
    <row r="1153" spans="1:61" s="20" customFormat="1" x14ac:dyDescent="0.2">
      <c r="A1153" s="20" t="s">
        <v>6523</v>
      </c>
      <c r="B1153" s="20" t="e">
        <f>VLOOKUP(Table1[[#This Row],[Full Name]],payroll_active[],1,0)</f>
        <v>#N/A</v>
      </c>
      <c r="C1153" s="20" t="str">
        <f>VLOOKUP(Table1[[#This Row],[Full Name]],Table36[],1,0)</f>
        <v>Steven Raul Rothblatt</v>
      </c>
      <c r="D1153" s="21">
        <v>42618.940486111111</v>
      </c>
      <c r="E1153" s="20" t="s">
        <v>1195</v>
      </c>
      <c r="F1153" s="20" t="s">
        <v>6522</v>
      </c>
      <c r="M1153" s="20" t="s">
        <v>5655</v>
      </c>
      <c r="O1153" s="20" t="s">
        <v>1043</v>
      </c>
      <c r="P1153" s="20" t="s">
        <v>526</v>
      </c>
      <c r="AJ1153" s="20" t="s">
        <v>62</v>
      </c>
      <c r="AK1153" s="20" t="s">
        <v>63</v>
      </c>
      <c r="AN1153" s="20" t="s">
        <v>64</v>
      </c>
      <c r="BA1153" s="20" t="s">
        <v>6524</v>
      </c>
      <c r="BB1153" s="20" t="s">
        <v>6525</v>
      </c>
      <c r="BC1153" s="20" t="s">
        <v>583</v>
      </c>
      <c r="BE1153" s="20" t="s">
        <v>69</v>
      </c>
      <c r="BH1153" s="20" t="s">
        <v>6526</v>
      </c>
    </row>
    <row r="1154" spans="1:61" x14ac:dyDescent="0.2">
      <c r="A1154" t="s">
        <v>4207</v>
      </c>
      <c r="B1154" t="str">
        <f>VLOOKUP(Table1[[#This Row],[Full Name]],payroll_active[],1,0)</f>
        <v>Steven T Barz</v>
      </c>
      <c r="C1154" t="str">
        <f>VLOOKUP(Table1[[#This Row],[Full Name]],Table36[],1,0)</f>
        <v>Steven T Barz</v>
      </c>
      <c r="D1154" s="1">
        <v>42618.942986111113</v>
      </c>
      <c r="E1154" t="s">
        <v>1195</v>
      </c>
      <c r="F1154" t="s">
        <v>4206</v>
      </c>
      <c r="N1154" t="s">
        <v>732</v>
      </c>
      <c r="O1154" t="s">
        <v>733</v>
      </c>
      <c r="P1154" t="s">
        <v>526</v>
      </c>
      <c r="AJ1154" t="s">
        <v>62</v>
      </c>
      <c r="AK1154" t="s">
        <v>63</v>
      </c>
      <c r="AN1154" t="s">
        <v>408</v>
      </c>
      <c r="AO1154" t="s">
        <v>526</v>
      </c>
      <c r="BA1154" t="s">
        <v>4208</v>
      </c>
      <c r="BB1154" t="s">
        <v>4209</v>
      </c>
      <c r="BC1154" t="s">
        <v>4210</v>
      </c>
      <c r="BE1154" t="s">
        <v>69</v>
      </c>
      <c r="BH1154" t="s">
        <v>4211</v>
      </c>
    </row>
    <row r="1155" spans="1:61" x14ac:dyDescent="0.2">
      <c r="A1155" t="s">
        <v>766</v>
      </c>
      <c r="B1155" t="str">
        <f>VLOOKUP(Table1[[#This Row],[Full Name]],payroll_active[],1,0)</f>
        <v>Suad I Hassan</v>
      </c>
      <c r="C1155" t="str">
        <f>VLOOKUP(Table1[[#This Row],[Full Name]],Table36[],1,0)</f>
        <v>Suad I Hassan</v>
      </c>
      <c r="D1155" s="1">
        <v>43495.488425925927</v>
      </c>
      <c r="E1155" t="s">
        <v>59</v>
      </c>
      <c r="F1155" t="s">
        <v>765</v>
      </c>
      <c r="N1155" t="s">
        <v>754</v>
      </c>
      <c r="O1155" t="s">
        <v>755</v>
      </c>
      <c r="P1155" t="s">
        <v>526</v>
      </c>
      <c r="AJ1155" t="s">
        <v>62</v>
      </c>
      <c r="AK1155" t="s">
        <v>63</v>
      </c>
      <c r="AN1155" t="s">
        <v>408</v>
      </c>
      <c r="BA1155" t="s">
        <v>767</v>
      </c>
      <c r="BB1155" t="s">
        <v>768</v>
      </c>
      <c r="BC1155" t="s">
        <v>434</v>
      </c>
      <c r="BE1155" t="s">
        <v>69</v>
      </c>
      <c r="BH1155" t="s">
        <v>769</v>
      </c>
    </row>
    <row r="1156" spans="1:61" x14ac:dyDescent="0.2">
      <c r="A1156" t="s">
        <v>5079</v>
      </c>
      <c r="B1156" t="str">
        <f>VLOOKUP(Table1[[#This Row],[Full Name]],payroll_active[],1,0)</f>
        <v>Susan J Grelick</v>
      </c>
      <c r="C1156" t="str">
        <f>VLOOKUP(Table1[[#This Row],[Full Name]],Table36[],1,0)</f>
        <v>Susan J Grelick</v>
      </c>
      <c r="D1156" s="1">
        <v>42618.942025462973</v>
      </c>
      <c r="E1156" t="s">
        <v>1195</v>
      </c>
      <c r="F1156" t="s">
        <v>5078</v>
      </c>
      <c r="N1156" t="s">
        <v>1013</v>
      </c>
      <c r="O1156" t="s">
        <v>1014</v>
      </c>
      <c r="P1156" t="s">
        <v>407</v>
      </c>
      <c r="AJ1156" t="s">
        <v>62</v>
      </c>
      <c r="AK1156" t="s">
        <v>63</v>
      </c>
      <c r="AN1156" t="s">
        <v>408</v>
      </c>
      <c r="AO1156" t="s">
        <v>407</v>
      </c>
      <c r="BA1156" t="s">
        <v>2876</v>
      </c>
      <c r="BB1156" t="s">
        <v>5080</v>
      </c>
      <c r="BC1156" t="s">
        <v>5081</v>
      </c>
      <c r="BE1156" t="s">
        <v>69</v>
      </c>
      <c r="BH1156" t="s">
        <v>5082</v>
      </c>
    </row>
    <row r="1157" spans="1:61" x14ac:dyDescent="0.2">
      <c r="A1157" t="s">
        <v>2875</v>
      </c>
      <c r="B1157" t="str">
        <f>VLOOKUP(Table1[[#This Row],[Full Name]],payroll_active[],1,0)</f>
        <v>Susan J Rowley</v>
      </c>
      <c r="C1157" t="str">
        <f>VLOOKUP(Table1[[#This Row],[Full Name]],Table36[],1,0)</f>
        <v>Susan J Rowley</v>
      </c>
      <c r="D1157" s="1">
        <v>42789.531817129631</v>
      </c>
      <c r="E1157" t="s">
        <v>59</v>
      </c>
      <c r="F1157" t="s">
        <v>2874</v>
      </c>
      <c r="N1157" t="s">
        <v>2093</v>
      </c>
      <c r="O1157" t="s">
        <v>2094</v>
      </c>
      <c r="P1157" t="s">
        <v>526</v>
      </c>
      <c r="AJ1157" t="s">
        <v>62</v>
      </c>
      <c r="AK1157" t="s">
        <v>63</v>
      </c>
      <c r="AN1157" t="s">
        <v>408</v>
      </c>
      <c r="AO1157" t="s">
        <v>526</v>
      </c>
      <c r="BA1157" t="s">
        <v>2876</v>
      </c>
      <c r="BB1157" t="s">
        <v>2877</v>
      </c>
      <c r="BC1157" t="s">
        <v>867</v>
      </c>
      <c r="BE1157" t="s">
        <v>69</v>
      </c>
      <c r="BH1157" t="s">
        <v>2878</v>
      </c>
    </row>
    <row r="1158" spans="1:61" x14ac:dyDescent="0.2">
      <c r="A1158" t="s">
        <v>5770</v>
      </c>
      <c r="B1158" t="str">
        <f>VLOOKUP(Table1[[#This Row],[Full Name]],payroll_active[],1,0)</f>
        <v>Susan K Mcmahon</v>
      </c>
      <c r="C1158" t="str">
        <f>VLOOKUP(Table1[[#This Row],[Full Name]],Table36[],1,0)</f>
        <v>Susan K Mcmahon</v>
      </c>
      <c r="D1158" s="1">
        <v>42618.941296296303</v>
      </c>
      <c r="E1158" t="s">
        <v>1195</v>
      </c>
      <c r="F1158" t="s">
        <v>5769</v>
      </c>
      <c r="O1158" t="s">
        <v>378</v>
      </c>
      <c r="AJ1158" t="s">
        <v>62</v>
      </c>
      <c r="AK1158" t="s">
        <v>63</v>
      </c>
      <c r="AN1158" t="s">
        <v>64</v>
      </c>
      <c r="BA1158" t="s">
        <v>3905</v>
      </c>
      <c r="BB1158" t="s">
        <v>5771</v>
      </c>
      <c r="BC1158" t="s">
        <v>676</v>
      </c>
      <c r="BE1158" t="s">
        <v>69</v>
      </c>
      <c r="BH1158" t="s">
        <v>5772</v>
      </c>
    </row>
    <row r="1159" spans="1:61" x14ac:dyDescent="0.2">
      <c r="A1159" t="s">
        <v>3904</v>
      </c>
      <c r="B1159" t="str">
        <f>VLOOKUP(Table1[[#This Row],[Full Name]],payroll_active[],1,0)</f>
        <v>Susan K Peterson</v>
      </c>
      <c r="C1159" t="str">
        <f>VLOOKUP(Table1[[#This Row],[Full Name]],Table36[],1,0)</f>
        <v>Susan K Peterson</v>
      </c>
      <c r="D1159" s="1">
        <v>42618.943333333344</v>
      </c>
      <c r="E1159" t="s">
        <v>1195</v>
      </c>
      <c r="F1159" t="s">
        <v>3903</v>
      </c>
      <c r="O1159" t="s">
        <v>378</v>
      </c>
      <c r="AJ1159" t="s">
        <v>62</v>
      </c>
      <c r="AK1159" t="s">
        <v>63</v>
      </c>
      <c r="AN1159" t="s">
        <v>64</v>
      </c>
      <c r="BA1159" t="s">
        <v>3905</v>
      </c>
      <c r="BB1159" t="s">
        <v>3906</v>
      </c>
      <c r="BC1159" t="s">
        <v>3907</v>
      </c>
      <c r="BE1159" t="s">
        <v>69</v>
      </c>
      <c r="BH1159" t="s">
        <v>3908</v>
      </c>
    </row>
    <row r="1160" spans="1:61" x14ac:dyDescent="0.2">
      <c r="A1160" t="s">
        <v>6931</v>
      </c>
      <c r="B1160" t="str">
        <f>VLOOKUP(Table1[[#This Row],[Full Name]],payroll_active[],1,0)</f>
        <v>Susan L Costanzo</v>
      </c>
      <c r="C1160" t="str">
        <f>VLOOKUP(Table1[[#This Row],[Full Name]],Table36[],1,0)</f>
        <v>Susan L Costanzo</v>
      </c>
      <c r="D1160" s="1">
        <v>42618.940115740741</v>
      </c>
      <c r="E1160" t="s">
        <v>1195</v>
      </c>
      <c r="F1160" t="s">
        <v>6930</v>
      </c>
      <c r="O1160" t="s">
        <v>4037</v>
      </c>
      <c r="AJ1160" t="s">
        <v>62</v>
      </c>
      <c r="AK1160" t="s">
        <v>63</v>
      </c>
      <c r="AN1160" t="s">
        <v>64</v>
      </c>
      <c r="BA1160" t="s">
        <v>6932</v>
      </c>
      <c r="BB1160" t="s">
        <v>6933</v>
      </c>
      <c r="BC1160" t="s">
        <v>4041</v>
      </c>
      <c r="BE1160" t="s">
        <v>69</v>
      </c>
      <c r="BH1160" t="s">
        <v>6934</v>
      </c>
    </row>
    <row r="1161" spans="1:61" x14ac:dyDescent="0.2">
      <c r="A1161" t="s">
        <v>7591</v>
      </c>
      <c r="B1161" t="str">
        <f>VLOOKUP(Table1[[#This Row],[Full Name]],payroll_active[],1,0)</f>
        <v>Susan Leung</v>
      </c>
      <c r="C1161" t="str">
        <f>VLOOKUP(Table1[[#This Row],[Full Name]],Table36[],1,0)</f>
        <v>Susan Leung</v>
      </c>
      <c r="D1161" s="1">
        <v>42618.939340277779</v>
      </c>
      <c r="E1161" t="s">
        <v>1195</v>
      </c>
      <c r="F1161" t="s">
        <v>7589</v>
      </c>
      <c r="N1161" t="s">
        <v>2572</v>
      </c>
      <c r="O1161" t="s">
        <v>2573</v>
      </c>
      <c r="P1161" t="s">
        <v>526</v>
      </c>
      <c r="V1161" t="s">
        <v>7590</v>
      </c>
      <c r="AJ1161" t="s">
        <v>62</v>
      </c>
      <c r="AK1161" t="s">
        <v>63</v>
      </c>
      <c r="AN1161" t="s">
        <v>408</v>
      </c>
      <c r="AO1161" t="s">
        <v>526</v>
      </c>
      <c r="BA1161" t="s">
        <v>7592</v>
      </c>
      <c r="BB1161" t="s">
        <v>7593</v>
      </c>
      <c r="BC1161" t="s">
        <v>426</v>
      </c>
      <c r="BE1161" t="s">
        <v>69</v>
      </c>
      <c r="BH1161" t="s">
        <v>7594</v>
      </c>
    </row>
    <row r="1162" spans="1:61" x14ac:dyDescent="0.2">
      <c r="A1162" t="s">
        <v>5684</v>
      </c>
      <c r="B1162" t="str">
        <f>VLOOKUP(Table1[[#This Row],[Full Name]],payroll_active[],1,0)</f>
        <v>Susan M Ryan</v>
      </c>
      <c r="C1162" t="str">
        <f>VLOOKUP(Table1[[#This Row],[Full Name]],Table36[],1,0)</f>
        <v>Susan M Ryan</v>
      </c>
      <c r="D1162" s="1">
        <v>42618.941377314812</v>
      </c>
      <c r="E1162" t="s">
        <v>1195</v>
      </c>
      <c r="F1162" t="s">
        <v>5683</v>
      </c>
      <c r="O1162" t="s">
        <v>346</v>
      </c>
      <c r="AJ1162" t="s">
        <v>62</v>
      </c>
      <c r="AK1162" t="s">
        <v>63</v>
      </c>
      <c r="AN1162" t="s">
        <v>64</v>
      </c>
      <c r="BA1162" t="s">
        <v>3241</v>
      </c>
      <c r="BB1162" t="s">
        <v>5685</v>
      </c>
      <c r="BC1162" t="s">
        <v>5686</v>
      </c>
      <c r="BE1162" t="s">
        <v>69</v>
      </c>
      <c r="BH1162" t="s">
        <v>5687</v>
      </c>
    </row>
    <row r="1163" spans="1:61" x14ac:dyDescent="0.2">
      <c r="A1163" t="s">
        <v>4574</v>
      </c>
      <c r="B1163" t="str">
        <f>VLOOKUP(Table1[[#This Row],[Full Name]],payroll_active[],1,0)</f>
        <v>Susan T Lattimore</v>
      </c>
      <c r="C1163" t="str">
        <f>VLOOKUP(Table1[[#This Row],[Full Name]],Table36[],1,0)</f>
        <v>Susan T Lattimore</v>
      </c>
      <c r="D1163" s="1">
        <v>42618.942557870367</v>
      </c>
      <c r="E1163" t="s">
        <v>1195</v>
      </c>
      <c r="F1163" t="s">
        <v>4572</v>
      </c>
      <c r="I1163" t="s">
        <v>1224</v>
      </c>
      <c r="O1163" t="s">
        <v>1401</v>
      </c>
      <c r="X1163" t="s">
        <v>4573</v>
      </c>
      <c r="AI1163" t="s">
        <v>3871</v>
      </c>
      <c r="AJ1163" t="s">
        <v>62</v>
      </c>
      <c r="AK1163" t="s">
        <v>63</v>
      </c>
      <c r="AN1163" t="s">
        <v>64</v>
      </c>
      <c r="BA1163" t="s">
        <v>4575</v>
      </c>
      <c r="BB1163" t="s">
        <v>4576</v>
      </c>
      <c r="BC1163" t="s">
        <v>350</v>
      </c>
      <c r="BE1163" t="s">
        <v>69</v>
      </c>
      <c r="BH1163" t="s">
        <v>4577</v>
      </c>
    </row>
    <row r="1164" spans="1:61" x14ac:dyDescent="0.2">
      <c r="A1164" t="s">
        <v>7239</v>
      </c>
      <c r="B1164" t="str">
        <f>VLOOKUP(Table1[[#This Row],[Full Name]],payroll_active[],1,0)</f>
        <v>Suzanne B Hempel</v>
      </c>
      <c r="C1164" t="str">
        <f>VLOOKUP(Table1[[#This Row],[Full Name]],Table36[],1,0)</f>
        <v>Suzanne B Hempel</v>
      </c>
      <c r="D1164" s="1">
        <v>42618.939884259264</v>
      </c>
      <c r="E1164" t="s">
        <v>1195</v>
      </c>
      <c r="F1164" t="s">
        <v>7238</v>
      </c>
      <c r="N1164" t="s">
        <v>2622</v>
      </c>
      <c r="O1164" t="s">
        <v>2623</v>
      </c>
      <c r="P1164" t="s">
        <v>526</v>
      </c>
      <c r="AJ1164" t="s">
        <v>62</v>
      </c>
      <c r="AK1164" t="s">
        <v>63</v>
      </c>
      <c r="AN1164" t="s">
        <v>408</v>
      </c>
      <c r="AO1164" t="s">
        <v>526</v>
      </c>
      <c r="BA1164" t="s">
        <v>7240</v>
      </c>
      <c r="BB1164" t="s">
        <v>7241</v>
      </c>
      <c r="BC1164" t="s">
        <v>464</v>
      </c>
      <c r="BE1164" t="s">
        <v>69</v>
      </c>
      <c r="BH1164" t="s">
        <v>7242</v>
      </c>
    </row>
    <row r="1165" spans="1:61" x14ac:dyDescent="0.2">
      <c r="A1165" t="s">
        <v>3477</v>
      </c>
      <c r="B1165" t="str">
        <f>VLOOKUP(Table1[[#This Row],[Full Name]],payroll_active[],1,0)</f>
        <v>Suzanne D D'alba</v>
      </c>
      <c r="C1165" t="str">
        <f>VLOOKUP(Table1[[#This Row],[Full Name]],Table36[],1,0)</f>
        <v>Suzanne D D'alba</v>
      </c>
      <c r="D1165" s="1">
        <v>42789.530995370369</v>
      </c>
      <c r="E1165" t="s">
        <v>59</v>
      </c>
      <c r="F1165" t="s">
        <v>3475</v>
      </c>
      <c r="O1165" t="s">
        <v>3476</v>
      </c>
      <c r="AJ1165" t="s">
        <v>62</v>
      </c>
      <c r="AK1165" t="s">
        <v>63</v>
      </c>
      <c r="AN1165" t="s">
        <v>64</v>
      </c>
      <c r="BA1165" t="s">
        <v>3478</v>
      </c>
      <c r="BB1165" t="s">
        <v>3479</v>
      </c>
      <c r="BC1165" t="s">
        <v>3480</v>
      </c>
      <c r="BE1165" t="s">
        <v>69</v>
      </c>
      <c r="BH1165" t="s">
        <v>3481</v>
      </c>
    </row>
    <row r="1166" spans="1:61" x14ac:dyDescent="0.2">
      <c r="A1166" t="s">
        <v>6776</v>
      </c>
      <c r="B1166" t="str">
        <f>VLOOKUP(Table1[[#This Row],[Full Name]],payroll_active[],1,0)</f>
        <v>Suzanne E Kelly</v>
      </c>
      <c r="C1166" t="str">
        <f>VLOOKUP(Table1[[#This Row],[Full Name]],Table36[],1,0)</f>
        <v>Suzanne E Kelly</v>
      </c>
      <c r="D1166" s="1">
        <v>42618.940243055556</v>
      </c>
      <c r="E1166" t="s">
        <v>1195</v>
      </c>
      <c r="F1166" t="s">
        <v>6775</v>
      </c>
      <c r="O1166" t="s">
        <v>3787</v>
      </c>
      <c r="AJ1166" t="s">
        <v>62</v>
      </c>
      <c r="AK1166" t="s">
        <v>63</v>
      </c>
      <c r="AN1166" t="s">
        <v>64</v>
      </c>
      <c r="BA1166" t="s">
        <v>5950</v>
      </c>
      <c r="BB1166" t="s">
        <v>975</v>
      </c>
      <c r="BC1166" t="s">
        <v>2393</v>
      </c>
      <c r="BE1166" t="s">
        <v>69</v>
      </c>
      <c r="BH1166" t="s">
        <v>6777</v>
      </c>
    </row>
    <row r="1167" spans="1:61" x14ac:dyDescent="0.2">
      <c r="A1167" t="s">
        <v>5949</v>
      </c>
      <c r="B1167" t="str">
        <f>VLOOKUP(Table1[[#This Row],[Full Name]],payroll_active[],1,0)</f>
        <v>Suzanne E Rohrer</v>
      </c>
      <c r="C1167" t="str">
        <f>VLOOKUP(Table1[[#This Row],[Full Name]],Table36[],1,0)</f>
        <v>Suzanne E Rohrer</v>
      </c>
      <c r="D1167" s="1">
        <v>42618.941145833327</v>
      </c>
      <c r="E1167" t="s">
        <v>1195</v>
      </c>
      <c r="F1167" t="s">
        <v>5947</v>
      </c>
      <c r="O1167" t="s">
        <v>5948</v>
      </c>
      <c r="AJ1167" t="s">
        <v>62</v>
      </c>
      <c r="AK1167" t="s">
        <v>63</v>
      </c>
      <c r="AN1167" t="s">
        <v>64</v>
      </c>
      <c r="BA1167" t="s">
        <v>5950</v>
      </c>
      <c r="BB1167" t="s">
        <v>5951</v>
      </c>
      <c r="BC1167" t="s">
        <v>135</v>
      </c>
      <c r="BE1167" t="s">
        <v>69</v>
      </c>
      <c r="BH1167" t="s">
        <v>5952</v>
      </c>
    </row>
    <row r="1168" spans="1:61" x14ac:dyDescent="0.2">
      <c r="A1168" s="20" t="s">
        <v>3691</v>
      </c>
      <c r="B1168" s="20" t="e">
        <f>VLOOKUP(Table1[[#This Row],[Full Name]],payroll_active[],1,0)</f>
        <v>#N/A</v>
      </c>
      <c r="C1168" s="20" t="str">
        <f>VLOOKUP(Table1[[#This Row],[Full Name]],Table36[],1,0)</f>
        <v>Suzy S Ballantyne</v>
      </c>
      <c r="D1168" s="21">
        <v>42789.530925925923</v>
      </c>
      <c r="E1168" s="20" t="s">
        <v>59</v>
      </c>
      <c r="F1168" s="20" t="s">
        <v>3690</v>
      </c>
      <c r="G1168" s="20"/>
      <c r="H1168" s="20"/>
      <c r="I1168" s="20"/>
      <c r="J1168" s="20"/>
      <c r="K1168" s="20"/>
      <c r="L1168" s="20"/>
      <c r="M1168" s="20"/>
      <c r="N1168" s="20"/>
      <c r="O1168" s="20" t="s">
        <v>1054</v>
      </c>
      <c r="P1168" s="20"/>
      <c r="Q1168" s="20"/>
      <c r="R1168" s="20"/>
      <c r="S1168" s="20"/>
      <c r="T1168" s="20"/>
      <c r="U1168" s="20"/>
      <c r="V1168" s="20"/>
      <c r="W1168" s="20"/>
      <c r="X1168" s="20"/>
      <c r="Y1168" s="20"/>
      <c r="Z1168" s="20"/>
      <c r="AA1168" s="20"/>
      <c r="AB1168" s="20"/>
      <c r="AC1168" s="20"/>
      <c r="AD1168" s="20"/>
      <c r="AE1168" s="20"/>
      <c r="AF1168" s="20"/>
      <c r="AG1168" s="20"/>
      <c r="AH1168" s="20"/>
      <c r="AI1168" s="20"/>
      <c r="AJ1168" s="20" t="s">
        <v>62</v>
      </c>
      <c r="AK1168" s="20" t="s">
        <v>63</v>
      </c>
      <c r="AL1168" s="20"/>
      <c r="AM1168" s="20"/>
      <c r="AN1168" s="20" t="s">
        <v>64</v>
      </c>
      <c r="AO1168" s="20"/>
      <c r="AP1168" s="20"/>
      <c r="AQ1168" s="20"/>
      <c r="AR1168" s="20"/>
      <c r="AS1168" s="20"/>
      <c r="AT1168" s="20"/>
      <c r="AU1168" s="20"/>
      <c r="AV1168" s="20"/>
      <c r="AW1168" s="20"/>
      <c r="AX1168" s="20"/>
      <c r="AY1168" s="20"/>
      <c r="AZ1168" s="20"/>
      <c r="BA1168" s="20" t="s">
        <v>3692</v>
      </c>
      <c r="BB1168" s="20" t="s">
        <v>3693</v>
      </c>
      <c r="BC1168" s="20" t="s">
        <v>3694</v>
      </c>
      <c r="BD1168" s="20"/>
      <c r="BE1168" s="20" t="s">
        <v>69</v>
      </c>
      <c r="BF1168" s="20"/>
      <c r="BG1168" s="20"/>
      <c r="BH1168" s="20" t="s">
        <v>3695</v>
      </c>
      <c r="BI1168" s="20"/>
    </row>
    <row r="1169" spans="1:61" x14ac:dyDescent="0.2">
      <c r="A1169" t="s">
        <v>321</v>
      </c>
      <c r="B1169" t="str">
        <f>VLOOKUP(Table1[[#This Row],[Full Name]],payroll_active[],1,0)</f>
        <v>Sylvanna L Gross</v>
      </c>
      <c r="C1169" t="str">
        <f>VLOOKUP(Table1[[#This Row],[Full Name]],Table36[],1,0)</f>
        <v>Sylvanna L Gross</v>
      </c>
      <c r="D1169" s="1">
        <v>43495.488483796304</v>
      </c>
      <c r="E1169" t="s">
        <v>59</v>
      </c>
      <c r="F1169" t="s">
        <v>320</v>
      </c>
      <c r="O1169" t="s">
        <v>284</v>
      </c>
      <c r="AJ1169" t="s">
        <v>62</v>
      </c>
      <c r="AK1169" t="s">
        <v>63</v>
      </c>
      <c r="AN1169" t="s">
        <v>64</v>
      </c>
      <c r="BA1169" t="s">
        <v>322</v>
      </c>
      <c r="BB1169" t="s">
        <v>323</v>
      </c>
      <c r="BC1169" t="s">
        <v>288</v>
      </c>
      <c r="BE1169" t="s">
        <v>69</v>
      </c>
      <c r="BH1169" t="s">
        <v>324</v>
      </c>
    </row>
    <row r="1170" spans="1:61" x14ac:dyDescent="0.2">
      <c r="A1170" t="s">
        <v>5035</v>
      </c>
      <c r="B1170" t="str">
        <f>VLOOKUP(Table1[[#This Row],[Full Name]],payroll_active[],1,0)</f>
        <v>Symra D Brandon</v>
      </c>
      <c r="C1170" t="str">
        <f>VLOOKUP(Table1[[#This Row],[Full Name]],Table36[],1,0)</f>
        <v>Symra D Brandon</v>
      </c>
      <c r="D1170" s="1">
        <v>42618.942083333342</v>
      </c>
      <c r="E1170" t="s">
        <v>1195</v>
      </c>
      <c r="F1170" t="s">
        <v>5034</v>
      </c>
      <c r="N1170" t="s">
        <v>1013</v>
      </c>
      <c r="O1170" t="s">
        <v>1014</v>
      </c>
      <c r="P1170" t="s">
        <v>526</v>
      </c>
      <c r="AJ1170" t="s">
        <v>62</v>
      </c>
      <c r="AK1170" t="s">
        <v>63</v>
      </c>
      <c r="AN1170" t="s">
        <v>408</v>
      </c>
      <c r="AO1170" t="s">
        <v>526</v>
      </c>
      <c r="BA1170" t="s">
        <v>5036</v>
      </c>
      <c r="BB1170" t="s">
        <v>5037</v>
      </c>
      <c r="BC1170" t="s">
        <v>3169</v>
      </c>
      <c r="BE1170" t="s">
        <v>69</v>
      </c>
      <c r="BH1170" t="s">
        <v>5038</v>
      </c>
    </row>
    <row r="1171" spans="1:61" x14ac:dyDescent="0.2">
      <c r="A1171" t="s">
        <v>6761</v>
      </c>
      <c r="B1171" t="str">
        <f>VLOOKUP(Table1[[#This Row],[Full Name]],payroll_active[],1,0)</f>
        <v>Tajuana Hamm</v>
      </c>
      <c r="C1171" t="str">
        <f>VLOOKUP(Table1[[#This Row],[Full Name]],Table36[],1,0)</f>
        <v>Tajuana Hamm</v>
      </c>
      <c r="D1171" s="1">
        <v>42618.940254629633</v>
      </c>
      <c r="E1171" t="s">
        <v>1195</v>
      </c>
      <c r="F1171" t="s">
        <v>6759</v>
      </c>
      <c r="N1171" t="s">
        <v>887</v>
      </c>
      <c r="O1171" t="s">
        <v>888</v>
      </c>
      <c r="P1171" t="s">
        <v>526</v>
      </c>
      <c r="V1171" t="s">
        <v>6760</v>
      </c>
      <c r="AJ1171" t="s">
        <v>62</v>
      </c>
      <c r="AK1171" t="s">
        <v>63</v>
      </c>
      <c r="AN1171" t="s">
        <v>408</v>
      </c>
      <c r="AO1171" t="s">
        <v>526</v>
      </c>
      <c r="BA1171" t="s">
        <v>6762</v>
      </c>
      <c r="BB1171" t="s">
        <v>6763</v>
      </c>
      <c r="BC1171" t="s">
        <v>6764</v>
      </c>
      <c r="BE1171" t="s">
        <v>69</v>
      </c>
      <c r="BH1171" t="s">
        <v>6765</v>
      </c>
    </row>
    <row r="1172" spans="1:61" x14ac:dyDescent="0.2">
      <c r="A1172" t="s">
        <v>296</v>
      </c>
      <c r="B1172" t="str">
        <f>VLOOKUP(Table1[[#This Row],[Full Name]],payroll_active[],1,0)</f>
        <v>Tamara L Pope</v>
      </c>
      <c r="C1172" t="str">
        <f>VLOOKUP(Table1[[#This Row],[Full Name]],Table36[],1,0)</f>
        <v>Tamara L Pope</v>
      </c>
      <c r="D1172" s="1">
        <v>43495.488483796304</v>
      </c>
      <c r="E1172" t="s">
        <v>59</v>
      </c>
      <c r="F1172" t="s">
        <v>295</v>
      </c>
      <c r="O1172" t="s">
        <v>284</v>
      </c>
      <c r="AJ1172" t="s">
        <v>62</v>
      </c>
      <c r="AK1172" t="s">
        <v>63</v>
      </c>
      <c r="AN1172" t="s">
        <v>64</v>
      </c>
      <c r="BA1172" t="s">
        <v>297</v>
      </c>
      <c r="BB1172" t="s">
        <v>298</v>
      </c>
      <c r="BC1172" t="s">
        <v>288</v>
      </c>
      <c r="BE1172" t="s">
        <v>69</v>
      </c>
      <c r="BH1172" t="s">
        <v>299</v>
      </c>
    </row>
    <row r="1173" spans="1:61" x14ac:dyDescent="0.2">
      <c r="A1173" s="20" t="s">
        <v>3678</v>
      </c>
      <c r="B1173" s="20" t="e">
        <f>VLOOKUP(Table1[[#This Row],[Full Name]],payroll_active[],1,0)</f>
        <v>#N/A</v>
      </c>
      <c r="C1173" s="20" t="str">
        <f>VLOOKUP(Table1[[#This Row],[Full Name]],Table36[],1,0)</f>
        <v>Tamara S Frazier</v>
      </c>
      <c r="D1173" s="21">
        <v>42789.530925925923</v>
      </c>
      <c r="E1173" s="20" t="s">
        <v>59</v>
      </c>
      <c r="F1173" s="20" t="s">
        <v>3674</v>
      </c>
      <c r="G1173" s="20"/>
      <c r="H1173" s="20"/>
      <c r="I1173" s="20"/>
      <c r="J1173" s="20"/>
      <c r="K1173" s="20"/>
      <c r="L1173" s="20"/>
      <c r="M1173" s="20"/>
      <c r="N1173" s="20"/>
      <c r="O1173" s="20" t="s">
        <v>3675</v>
      </c>
      <c r="P1173" s="20"/>
      <c r="Q1173" s="20"/>
      <c r="R1173" s="20"/>
      <c r="S1173" s="20"/>
      <c r="T1173" s="20"/>
      <c r="U1173" s="20"/>
      <c r="V1173" s="20" t="s">
        <v>3676</v>
      </c>
      <c r="W1173" s="20" t="s">
        <v>3677</v>
      </c>
      <c r="X1173" s="20"/>
      <c r="Y1173" s="20"/>
      <c r="Z1173" s="20"/>
      <c r="AA1173" s="20"/>
      <c r="AB1173" s="20"/>
      <c r="AC1173" s="20"/>
      <c r="AD1173" s="20"/>
      <c r="AE1173" s="20"/>
      <c r="AF1173" s="20"/>
      <c r="AG1173" s="20"/>
      <c r="AH1173" s="20"/>
      <c r="AI1173" s="20"/>
      <c r="AJ1173" s="20" t="s">
        <v>62</v>
      </c>
      <c r="AK1173" s="20" t="s">
        <v>63</v>
      </c>
      <c r="AL1173" s="20"/>
      <c r="AM1173" s="20"/>
      <c r="AN1173" s="20" t="s">
        <v>64</v>
      </c>
      <c r="AO1173" s="20"/>
      <c r="AP1173" s="20"/>
      <c r="AQ1173" s="20"/>
      <c r="AR1173" s="20"/>
      <c r="AS1173" s="20"/>
      <c r="AT1173" s="20"/>
      <c r="AU1173" s="20"/>
      <c r="AV1173" s="20"/>
      <c r="AW1173" s="20"/>
      <c r="AX1173" s="20"/>
      <c r="AY1173" s="20"/>
      <c r="AZ1173" s="20"/>
      <c r="BA1173" s="20" t="s">
        <v>3679</v>
      </c>
      <c r="BB1173" s="20" t="s">
        <v>3680</v>
      </c>
      <c r="BC1173" s="20" t="s">
        <v>1139</v>
      </c>
      <c r="BD1173" s="20"/>
      <c r="BE1173" s="20" t="s">
        <v>69</v>
      </c>
      <c r="BF1173" s="20"/>
      <c r="BG1173" s="20"/>
      <c r="BH1173" s="20" t="s">
        <v>3681</v>
      </c>
      <c r="BI1173" s="20"/>
    </row>
    <row r="1174" spans="1:61" x14ac:dyDescent="0.2">
      <c r="A1174" t="s">
        <v>8457</v>
      </c>
      <c r="B1174" t="str">
        <f>VLOOKUP(Table1[[#This Row],[Full Name]],payroll_active[],1,0)</f>
        <v>Tamara Tucker</v>
      </c>
      <c r="C1174" t="str">
        <f>VLOOKUP(Table1[[#This Row],[Full Name]],Table36[],1,0)</f>
        <v>Tamara Tucker</v>
      </c>
      <c r="D1174" s="1">
        <v>42618.938784722217</v>
      </c>
      <c r="E1174" t="s">
        <v>1195</v>
      </c>
      <c r="F1174" t="s">
        <v>8456</v>
      </c>
      <c r="N1174" t="s">
        <v>718</v>
      </c>
      <c r="O1174" t="s">
        <v>719</v>
      </c>
      <c r="P1174" t="s">
        <v>407</v>
      </c>
      <c r="AJ1174" t="s">
        <v>62</v>
      </c>
      <c r="AK1174" t="s">
        <v>63</v>
      </c>
      <c r="AN1174" t="s">
        <v>408</v>
      </c>
      <c r="AO1174" t="s">
        <v>407</v>
      </c>
      <c r="BA1174" t="s">
        <v>8458</v>
      </c>
      <c r="BB1174" t="s">
        <v>8459</v>
      </c>
      <c r="BC1174" t="s">
        <v>350</v>
      </c>
      <c r="BE1174" t="s">
        <v>69</v>
      </c>
      <c r="BH1174" t="s">
        <v>8460</v>
      </c>
    </row>
    <row r="1175" spans="1:61" x14ac:dyDescent="0.2">
      <c r="A1175" t="s">
        <v>467</v>
      </c>
      <c r="B1175" t="str">
        <f>VLOOKUP(Table1[[#This Row],[Full Name]],payroll_active[],1,0)</f>
        <v>Tamina C Bramer</v>
      </c>
      <c r="C1175" t="str">
        <f>VLOOKUP(Table1[[#This Row],[Full Name]],Table36[],1,0)</f>
        <v>Tamina C Bramer</v>
      </c>
      <c r="D1175" s="1">
        <v>43495.48846064815</v>
      </c>
      <c r="E1175" t="s">
        <v>59</v>
      </c>
      <c r="F1175" t="s">
        <v>466</v>
      </c>
      <c r="N1175" t="s">
        <v>459</v>
      </c>
      <c r="O1175" t="s">
        <v>460</v>
      </c>
      <c r="P1175" t="s">
        <v>407</v>
      </c>
      <c r="AJ1175" t="s">
        <v>62</v>
      </c>
      <c r="AK1175" t="s">
        <v>63</v>
      </c>
      <c r="AN1175" t="s">
        <v>408</v>
      </c>
      <c r="BA1175" t="s">
        <v>468</v>
      </c>
      <c r="BB1175" t="s">
        <v>469</v>
      </c>
      <c r="BC1175" t="s">
        <v>440</v>
      </c>
      <c r="BE1175" t="s">
        <v>69</v>
      </c>
      <c r="BH1175" t="s">
        <v>470</v>
      </c>
    </row>
    <row r="1176" spans="1:61" x14ac:dyDescent="0.2">
      <c r="A1176" t="s">
        <v>7925</v>
      </c>
      <c r="B1176" t="str">
        <f>VLOOKUP(Table1[[#This Row],[Full Name]],payroll_active[],1,0)</f>
        <v>Tammy L Maddalla</v>
      </c>
      <c r="C1176" t="str">
        <f>VLOOKUP(Table1[[#This Row],[Full Name]],Table36[],1,0)</f>
        <v>Tammy L Maddalla</v>
      </c>
      <c r="D1176" s="1">
        <v>42618.939085648148</v>
      </c>
      <c r="E1176" t="s">
        <v>1195</v>
      </c>
      <c r="F1176" t="s">
        <v>7923</v>
      </c>
      <c r="O1176" t="s">
        <v>7924</v>
      </c>
      <c r="AJ1176" t="s">
        <v>62</v>
      </c>
      <c r="AK1176" t="s">
        <v>63</v>
      </c>
      <c r="AN1176" t="s">
        <v>64</v>
      </c>
      <c r="BA1176" t="s">
        <v>7926</v>
      </c>
      <c r="BB1176" t="s">
        <v>4376</v>
      </c>
      <c r="BC1176" t="s">
        <v>2227</v>
      </c>
      <c r="BE1176" t="s">
        <v>69</v>
      </c>
      <c r="BH1176" t="s">
        <v>7927</v>
      </c>
    </row>
    <row r="1177" spans="1:61" x14ac:dyDescent="0.2">
      <c r="A1177" t="s">
        <v>5480</v>
      </c>
      <c r="B1177" t="str">
        <f>VLOOKUP(Table1[[#This Row],[Full Name]],payroll_active[],1,0)</f>
        <v>Tania A Lawes</v>
      </c>
      <c r="C1177" t="str">
        <f>VLOOKUP(Table1[[#This Row],[Full Name]],Table36[],1,0)</f>
        <v>Tania A Lawes</v>
      </c>
      <c r="D1177" s="1">
        <v>42618.94159722222</v>
      </c>
      <c r="E1177" t="s">
        <v>1195</v>
      </c>
      <c r="F1177" t="s">
        <v>5479</v>
      </c>
      <c r="N1177" t="s">
        <v>1243</v>
      </c>
      <c r="O1177" t="s">
        <v>353</v>
      </c>
      <c r="P1177" t="s">
        <v>526</v>
      </c>
      <c r="AJ1177" t="s">
        <v>62</v>
      </c>
      <c r="AK1177" t="s">
        <v>63</v>
      </c>
      <c r="AN1177" t="s">
        <v>64</v>
      </c>
      <c r="AO1177" t="s">
        <v>526</v>
      </c>
      <c r="BA1177" t="s">
        <v>5481</v>
      </c>
      <c r="BB1177" t="s">
        <v>5482</v>
      </c>
      <c r="BC1177" t="s">
        <v>477</v>
      </c>
      <c r="BE1177" t="s">
        <v>69</v>
      </c>
      <c r="BH1177" t="s">
        <v>5483</v>
      </c>
    </row>
    <row r="1178" spans="1:61" x14ac:dyDescent="0.2">
      <c r="A1178" t="s">
        <v>6819</v>
      </c>
      <c r="B1178" t="str">
        <f>VLOOKUP(Table1[[#This Row],[Full Name]],payroll_active[],1,0)</f>
        <v>Tanya Bissaillon</v>
      </c>
      <c r="C1178" t="str">
        <f>VLOOKUP(Table1[[#This Row],[Full Name]],Table36[],1,0)</f>
        <v>Tanya Bissaillon</v>
      </c>
      <c r="D1178" s="1">
        <v>42618.940208333333</v>
      </c>
      <c r="E1178" t="s">
        <v>1195</v>
      </c>
      <c r="F1178" t="s">
        <v>6818</v>
      </c>
      <c r="O1178" t="s">
        <v>391</v>
      </c>
      <c r="AJ1178" t="s">
        <v>62</v>
      </c>
      <c r="AK1178" t="s">
        <v>63</v>
      </c>
      <c r="AN1178" t="s">
        <v>64</v>
      </c>
      <c r="BA1178" t="s">
        <v>6411</v>
      </c>
      <c r="BB1178" t="s">
        <v>6820</v>
      </c>
      <c r="BC1178" t="s">
        <v>2187</v>
      </c>
      <c r="BE1178" t="s">
        <v>69</v>
      </c>
      <c r="BH1178" t="s">
        <v>6821</v>
      </c>
    </row>
    <row r="1179" spans="1:61" x14ac:dyDescent="0.2">
      <c r="A1179" s="20" t="s">
        <v>6410</v>
      </c>
      <c r="B1179" s="20" t="e">
        <f>VLOOKUP(Table1[[#This Row],[Full Name]],payroll_active[],1,0)</f>
        <v>#N/A</v>
      </c>
      <c r="C1179" s="20" t="str">
        <f>VLOOKUP(Table1[[#This Row],[Full Name]],Table36[],1,0)</f>
        <v>Tanya Jones-sullivan</v>
      </c>
      <c r="D1179" s="21">
        <v>42618.940706018519</v>
      </c>
      <c r="E1179" s="20" t="s">
        <v>1195</v>
      </c>
      <c r="F1179" s="20" t="s">
        <v>6409</v>
      </c>
      <c r="G1179" s="20"/>
      <c r="H1179" s="20"/>
      <c r="I1179" s="20"/>
      <c r="J1179" s="20"/>
      <c r="K1179" s="20"/>
      <c r="L1179" s="20"/>
      <c r="M1179" s="20"/>
      <c r="N1179" s="20"/>
      <c r="O1179" s="20" t="s">
        <v>1756</v>
      </c>
      <c r="P1179" s="20"/>
      <c r="Q1179" s="20"/>
      <c r="R1179" s="20"/>
      <c r="S1179" s="20"/>
      <c r="T1179" s="20"/>
      <c r="U1179" s="20"/>
      <c r="V1179" s="20"/>
      <c r="W1179" s="20"/>
      <c r="X1179" s="20"/>
      <c r="Y1179" s="20"/>
      <c r="Z1179" s="20"/>
      <c r="AA1179" s="20"/>
      <c r="AB1179" s="20"/>
      <c r="AC1179" s="20"/>
      <c r="AD1179" s="20"/>
      <c r="AE1179" s="20"/>
      <c r="AF1179" s="20"/>
      <c r="AG1179" s="20"/>
      <c r="AH1179" s="20"/>
      <c r="AI1179" s="20"/>
      <c r="AJ1179" s="20" t="s">
        <v>62</v>
      </c>
      <c r="AK1179" s="20" t="s">
        <v>63</v>
      </c>
      <c r="AL1179" s="20"/>
      <c r="AM1179" s="20"/>
      <c r="AN1179" s="20" t="s">
        <v>64</v>
      </c>
      <c r="AO1179" s="20"/>
      <c r="AP1179" s="20"/>
      <c r="AQ1179" s="20"/>
      <c r="AR1179" s="20"/>
      <c r="AS1179" s="20"/>
      <c r="AT1179" s="20"/>
      <c r="AU1179" s="20"/>
      <c r="AV1179" s="20"/>
      <c r="AW1179" s="20"/>
      <c r="AX1179" s="20"/>
      <c r="AY1179" s="20"/>
      <c r="AZ1179" s="20"/>
      <c r="BA1179" s="20" t="s">
        <v>6411</v>
      </c>
      <c r="BB1179" s="20" t="s">
        <v>6412</v>
      </c>
      <c r="BC1179" s="20" t="s">
        <v>135</v>
      </c>
      <c r="BD1179" s="20"/>
      <c r="BE1179" s="20" t="s">
        <v>69</v>
      </c>
      <c r="BF1179" s="20"/>
      <c r="BG1179" s="20"/>
      <c r="BH1179" s="20" t="s">
        <v>6413</v>
      </c>
      <c r="BI1179" s="20"/>
    </row>
    <row r="1180" spans="1:61" x14ac:dyDescent="0.2">
      <c r="A1180" t="s">
        <v>5181</v>
      </c>
      <c r="B1180" t="str">
        <f>VLOOKUP(Table1[[#This Row],[Full Name]],payroll_active[],1,0)</f>
        <v>Tara A Williams</v>
      </c>
      <c r="C1180" t="str">
        <f>VLOOKUP(Table1[[#This Row],[Full Name]],Table36[],1,0)</f>
        <v>Tara A Williams</v>
      </c>
      <c r="D1180" s="1">
        <v>42618.941944444443</v>
      </c>
      <c r="E1180" t="s">
        <v>1195</v>
      </c>
      <c r="F1180" t="s">
        <v>5180</v>
      </c>
      <c r="N1180" t="s">
        <v>718</v>
      </c>
      <c r="O1180" t="s">
        <v>719</v>
      </c>
      <c r="P1180" t="s">
        <v>526</v>
      </c>
      <c r="AJ1180" t="s">
        <v>62</v>
      </c>
      <c r="AK1180" t="s">
        <v>63</v>
      </c>
      <c r="AN1180" t="s">
        <v>408</v>
      </c>
      <c r="AO1180" t="s">
        <v>526</v>
      </c>
      <c r="BA1180" t="s">
        <v>4803</v>
      </c>
      <c r="BB1180" t="s">
        <v>75</v>
      </c>
      <c r="BC1180" t="s">
        <v>3169</v>
      </c>
      <c r="BE1180" t="s">
        <v>69</v>
      </c>
      <c r="BH1180" t="s">
        <v>5182</v>
      </c>
    </row>
    <row r="1181" spans="1:61" x14ac:dyDescent="0.2">
      <c r="A1181" t="s">
        <v>3230</v>
      </c>
      <c r="B1181" t="str">
        <f>VLOOKUP(Table1[[#This Row],[Full Name]],payroll_active[],1,0)</f>
        <v>Tayler D Jackson</v>
      </c>
      <c r="C1181" t="str">
        <f>VLOOKUP(Table1[[#This Row],[Full Name]],Table36[],1,0)</f>
        <v>Tayler D Jackson</v>
      </c>
      <c r="D1181" s="1">
        <v>42789.531689814823</v>
      </c>
      <c r="E1181" t="s">
        <v>59</v>
      </c>
      <c r="F1181" t="s">
        <v>3228</v>
      </c>
      <c r="N1181" t="s">
        <v>693</v>
      </c>
      <c r="O1181" t="s">
        <v>694</v>
      </c>
      <c r="P1181" t="s">
        <v>526</v>
      </c>
      <c r="V1181" t="s">
        <v>3229</v>
      </c>
      <c r="AJ1181" t="s">
        <v>62</v>
      </c>
      <c r="AK1181" t="s">
        <v>63</v>
      </c>
      <c r="AN1181" t="s">
        <v>408</v>
      </c>
      <c r="AO1181" t="s">
        <v>526</v>
      </c>
      <c r="BA1181" t="s">
        <v>3231</v>
      </c>
      <c r="BB1181" t="s">
        <v>2581</v>
      </c>
      <c r="BC1181" t="s">
        <v>464</v>
      </c>
      <c r="BE1181" t="s">
        <v>69</v>
      </c>
      <c r="BH1181" t="s">
        <v>3232</v>
      </c>
    </row>
    <row r="1182" spans="1:61" x14ac:dyDescent="0.2">
      <c r="A1182" t="s">
        <v>978</v>
      </c>
      <c r="B1182" t="str">
        <f>VLOOKUP(Table1[[#This Row],[Full Name]],payroll_active[],1,0)</f>
        <v>Taysha M Clark</v>
      </c>
      <c r="C1182" t="str">
        <f>VLOOKUP(Table1[[#This Row],[Full Name]],Table36[],1,0)</f>
        <v>Taysha M Clark</v>
      </c>
      <c r="D1182" s="1">
        <v>43495.488391203697</v>
      </c>
      <c r="E1182" t="s">
        <v>59</v>
      </c>
      <c r="F1182" t="s">
        <v>977</v>
      </c>
      <c r="N1182" t="s">
        <v>495</v>
      </c>
      <c r="O1182" t="s">
        <v>496</v>
      </c>
      <c r="P1182" t="s">
        <v>526</v>
      </c>
      <c r="AJ1182" t="s">
        <v>62</v>
      </c>
      <c r="AK1182" t="s">
        <v>63</v>
      </c>
      <c r="AN1182" t="s">
        <v>408</v>
      </c>
      <c r="BA1182" t="s">
        <v>979</v>
      </c>
      <c r="BB1182" t="s">
        <v>980</v>
      </c>
      <c r="BC1182" t="s">
        <v>434</v>
      </c>
      <c r="BE1182" t="s">
        <v>69</v>
      </c>
      <c r="BH1182" t="s">
        <v>981</v>
      </c>
    </row>
    <row r="1183" spans="1:61" x14ac:dyDescent="0.2">
      <c r="A1183" t="s">
        <v>3151</v>
      </c>
      <c r="B1183" t="str">
        <f>VLOOKUP(Table1[[#This Row],[Full Name]],payroll_active[],1,0)</f>
        <v>Terell L Brock</v>
      </c>
      <c r="C1183" t="str">
        <f>VLOOKUP(Table1[[#This Row],[Full Name]],Table36[],1,0)</f>
        <v>Terell L Brock</v>
      </c>
      <c r="D1183" s="1">
        <v>42789.531712962962</v>
      </c>
      <c r="E1183" t="s">
        <v>59</v>
      </c>
      <c r="F1183" t="s">
        <v>3150</v>
      </c>
      <c r="N1183" t="s">
        <v>754</v>
      </c>
      <c r="O1183" t="s">
        <v>755</v>
      </c>
      <c r="P1183" t="s">
        <v>526</v>
      </c>
      <c r="AJ1183" t="s">
        <v>62</v>
      </c>
      <c r="AK1183" t="s">
        <v>63</v>
      </c>
      <c r="AN1183" t="s">
        <v>408</v>
      </c>
      <c r="AO1183" t="s">
        <v>526</v>
      </c>
      <c r="BA1183" t="s">
        <v>3152</v>
      </c>
      <c r="BB1183" t="s">
        <v>3153</v>
      </c>
      <c r="BC1183" t="s">
        <v>434</v>
      </c>
      <c r="BE1183" t="s">
        <v>69</v>
      </c>
      <c r="BH1183" t="s">
        <v>3154</v>
      </c>
    </row>
    <row r="1184" spans="1:61" x14ac:dyDescent="0.2">
      <c r="A1184" t="s">
        <v>726</v>
      </c>
      <c r="B1184" t="str">
        <f>VLOOKUP(Table1[[#This Row],[Full Name]],payroll_active[],1,0)</f>
        <v>Teresa Coaxum</v>
      </c>
      <c r="C1184" t="str">
        <f>VLOOKUP(Table1[[#This Row],[Full Name]],Table36[],1,0)</f>
        <v>Teresa Coaxum</v>
      </c>
      <c r="D1184" s="1">
        <v>43495.488425925927</v>
      </c>
      <c r="E1184" t="s">
        <v>59</v>
      </c>
      <c r="F1184" t="s">
        <v>725</v>
      </c>
      <c r="N1184" t="s">
        <v>718</v>
      </c>
      <c r="O1184" t="s">
        <v>719</v>
      </c>
      <c r="P1184" t="s">
        <v>526</v>
      </c>
      <c r="AJ1184" t="s">
        <v>62</v>
      </c>
      <c r="AK1184" t="s">
        <v>63</v>
      </c>
      <c r="AN1184" t="s">
        <v>408</v>
      </c>
      <c r="BA1184" t="s">
        <v>727</v>
      </c>
      <c r="BB1184" t="s">
        <v>728</v>
      </c>
      <c r="BC1184" t="s">
        <v>729</v>
      </c>
      <c r="BE1184" t="s">
        <v>69</v>
      </c>
      <c r="BH1184" t="s">
        <v>730</v>
      </c>
    </row>
    <row r="1185" spans="1:61" x14ac:dyDescent="0.2">
      <c r="A1185" t="s">
        <v>3560</v>
      </c>
      <c r="B1185" t="str">
        <f>VLOOKUP(Table1[[#This Row],[Full Name]],payroll_active[],1,0)</f>
        <v>Teresa M Snyder</v>
      </c>
      <c r="C1185" t="str">
        <f>VLOOKUP(Table1[[#This Row],[Full Name]],Table36[],1,0)</f>
        <v>Teresa M Snyder</v>
      </c>
      <c r="D1185" s="1">
        <v>42789.530960648153</v>
      </c>
      <c r="E1185" t="s">
        <v>59</v>
      </c>
      <c r="F1185" t="s">
        <v>3558</v>
      </c>
      <c r="O1185" t="s">
        <v>3559</v>
      </c>
      <c r="AJ1185" t="s">
        <v>62</v>
      </c>
      <c r="AK1185" t="s">
        <v>63</v>
      </c>
      <c r="AN1185" t="s">
        <v>64</v>
      </c>
      <c r="BA1185" t="s">
        <v>3561</v>
      </c>
      <c r="BB1185" t="s">
        <v>3562</v>
      </c>
      <c r="BC1185" t="s">
        <v>3563</v>
      </c>
      <c r="BE1185" t="s">
        <v>69</v>
      </c>
      <c r="BH1185" t="s">
        <v>3564</v>
      </c>
    </row>
    <row r="1186" spans="1:61" x14ac:dyDescent="0.2">
      <c r="A1186" t="s">
        <v>5206</v>
      </c>
      <c r="B1186" t="str">
        <f>VLOOKUP(Table1[[#This Row],[Full Name]],payroll_active[],1,0)</f>
        <v>Teresa R Rossi</v>
      </c>
      <c r="C1186" t="str">
        <f>VLOOKUP(Table1[[#This Row],[Full Name]],Table36[],1,0)</f>
        <v>Teresa R Rossi</v>
      </c>
      <c r="D1186" s="1">
        <v>42618.94189814815</v>
      </c>
      <c r="E1186" t="s">
        <v>1195</v>
      </c>
      <c r="F1186" t="s">
        <v>5205</v>
      </c>
      <c r="O1186" t="s">
        <v>3566</v>
      </c>
      <c r="AJ1186" t="s">
        <v>62</v>
      </c>
      <c r="AK1186" t="s">
        <v>63</v>
      </c>
      <c r="AN1186" t="s">
        <v>64</v>
      </c>
      <c r="BA1186" t="s">
        <v>5207</v>
      </c>
      <c r="BB1186" t="s">
        <v>5208</v>
      </c>
      <c r="BC1186" t="s">
        <v>375</v>
      </c>
      <c r="BE1186" t="s">
        <v>69</v>
      </c>
      <c r="BH1186" t="s">
        <v>5209</v>
      </c>
    </row>
    <row r="1187" spans="1:61" x14ac:dyDescent="0.2">
      <c r="A1187" s="20" t="s">
        <v>4748</v>
      </c>
      <c r="B1187" s="20" t="e">
        <f>VLOOKUP(Table1[[#This Row],[Full Name]],payroll_active[],1,0)</f>
        <v>#N/A</v>
      </c>
      <c r="C1187" s="20" t="str">
        <f>VLOOKUP(Table1[[#This Row],[Full Name]],Table36[],1,0)</f>
        <v>Teria M Cooper</v>
      </c>
      <c r="D1187" s="21">
        <v>42618.942349537043</v>
      </c>
      <c r="E1187" s="20" t="s">
        <v>1195</v>
      </c>
      <c r="F1187" s="20" t="s">
        <v>4746</v>
      </c>
      <c r="G1187" s="20"/>
      <c r="H1187" s="20"/>
      <c r="I1187" s="20"/>
      <c r="J1187" s="20"/>
      <c r="K1187" s="20"/>
      <c r="L1187" s="20"/>
      <c r="M1187" s="20"/>
      <c r="N1187" s="20"/>
      <c r="O1187" s="20" t="s">
        <v>4747</v>
      </c>
      <c r="P1187" s="20"/>
      <c r="Q1187" s="20"/>
      <c r="R1187" s="20"/>
      <c r="S1187" s="20"/>
      <c r="T1187" s="20"/>
      <c r="U1187" s="20"/>
      <c r="V1187" s="20"/>
      <c r="W1187" s="20"/>
      <c r="X1187" s="20"/>
      <c r="Y1187" s="20"/>
      <c r="Z1187" s="20"/>
      <c r="AA1187" s="20"/>
      <c r="AB1187" s="20"/>
      <c r="AC1187" s="20"/>
      <c r="AD1187" s="20"/>
      <c r="AE1187" s="20"/>
      <c r="AF1187" s="20"/>
      <c r="AG1187" s="20"/>
      <c r="AH1187" s="20"/>
      <c r="AI1187" s="20"/>
      <c r="AJ1187" s="20" t="s">
        <v>62</v>
      </c>
      <c r="AK1187" s="20" t="s">
        <v>63</v>
      </c>
      <c r="AL1187" s="20"/>
      <c r="AM1187" s="20"/>
      <c r="AN1187" s="20" t="s">
        <v>64</v>
      </c>
      <c r="AO1187" s="20"/>
      <c r="AP1187" s="20"/>
      <c r="AQ1187" s="20"/>
      <c r="AR1187" s="20"/>
      <c r="AS1187" s="20"/>
      <c r="AT1187" s="20"/>
      <c r="AU1187" s="20"/>
      <c r="AV1187" s="20"/>
      <c r="AW1187" s="20"/>
      <c r="AX1187" s="20"/>
      <c r="AY1187" s="20"/>
      <c r="AZ1187" s="20"/>
      <c r="BA1187" s="20" t="s">
        <v>4749</v>
      </c>
      <c r="BB1187" s="20" t="s">
        <v>1949</v>
      </c>
      <c r="BC1187" s="20" t="s">
        <v>1058</v>
      </c>
      <c r="BD1187" s="20"/>
      <c r="BE1187" s="20" t="s">
        <v>69</v>
      </c>
      <c r="BF1187" s="20"/>
      <c r="BG1187" s="20"/>
      <c r="BH1187" s="20" t="s">
        <v>4750</v>
      </c>
      <c r="BI1187" s="20"/>
    </row>
    <row r="1188" spans="1:61" x14ac:dyDescent="0.2">
      <c r="A1188" t="s">
        <v>5194</v>
      </c>
      <c r="B1188" t="str">
        <f>VLOOKUP(Table1[[#This Row],[Full Name]],payroll_active[],1,0)</f>
        <v>Terry L Blosser-bernardo</v>
      </c>
      <c r="C1188" t="str">
        <f>VLOOKUP(Table1[[#This Row],[Full Name]],Table36[],1,0)</f>
        <v>Terry L Blosser-bernardo</v>
      </c>
      <c r="D1188" s="1">
        <v>42618.94190972222</v>
      </c>
      <c r="E1188" t="s">
        <v>1195</v>
      </c>
      <c r="F1188" t="s">
        <v>5193</v>
      </c>
      <c r="O1188" t="s">
        <v>3566</v>
      </c>
      <c r="AJ1188" t="s">
        <v>62</v>
      </c>
      <c r="AK1188" t="s">
        <v>63</v>
      </c>
      <c r="AN1188" t="s">
        <v>64</v>
      </c>
      <c r="BA1188" t="s">
        <v>5195</v>
      </c>
      <c r="BB1188" t="s">
        <v>5196</v>
      </c>
      <c r="BC1188" t="s">
        <v>5197</v>
      </c>
      <c r="BE1188" t="s">
        <v>69</v>
      </c>
      <c r="BH1188" t="s">
        <v>5198</v>
      </c>
    </row>
    <row r="1189" spans="1:61" x14ac:dyDescent="0.2">
      <c r="A1189" s="20" t="s">
        <v>3440</v>
      </c>
      <c r="B1189" s="20" t="e">
        <f>VLOOKUP(Table1[[#This Row],[Full Name]],payroll_active[],1,0)</f>
        <v>#N/A</v>
      </c>
      <c r="C1189" s="20" t="str">
        <f>VLOOKUP(Table1[[#This Row],[Full Name]],Table36[],1,0)</f>
        <v>Tess Mcrae</v>
      </c>
      <c r="D1189" s="21">
        <v>42789.531597222223</v>
      </c>
      <c r="E1189" s="20" t="s">
        <v>59</v>
      </c>
      <c r="F1189" s="20" t="s">
        <v>3437</v>
      </c>
      <c r="G1189" s="20"/>
      <c r="H1189" s="20"/>
      <c r="I1189" s="20"/>
      <c r="J1189" s="20"/>
      <c r="K1189" s="20"/>
      <c r="L1189" s="20"/>
      <c r="M1189" s="20" t="s">
        <v>3438</v>
      </c>
      <c r="N1189" s="20"/>
      <c r="O1189" s="20" t="s">
        <v>1756</v>
      </c>
      <c r="P1189" s="20" t="s">
        <v>526</v>
      </c>
      <c r="Q1189" s="20"/>
      <c r="R1189" s="20"/>
      <c r="S1189" s="20"/>
      <c r="T1189" s="20"/>
      <c r="U1189" s="20"/>
      <c r="V1189" s="20" t="s">
        <v>3439</v>
      </c>
      <c r="W1189" s="20"/>
      <c r="X1189" s="20"/>
      <c r="Y1189" s="20"/>
      <c r="Z1189" s="20"/>
      <c r="AA1189" s="20"/>
      <c r="AB1189" s="20"/>
      <c r="AC1189" s="20"/>
      <c r="AD1189" s="20"/>
      <c r="AE1189" s="20"/>
      <c r="AF1189" s="20"/>
      <c r="AG1189" s="20"/>
      <c r="AH1189" s="20"/>
      <c r="AI1189" s="20"/>
      <c r="AJ1189" s="20" t="s">
        <v>62</v>
      </c>
      <c r="AK1189" s="20" t="s">
        <v>63</v>
      </c>
      <c r="AL1189" s="20"/>
      <c r="AM1189" s="20"/>
      <c r="AN1189" s="20" t="s">
        <v>64</v>
      </c>
      <c r="AO1189" s="20"/>
      <c r="AP1189" s="20"/>
      <c r="AQ1189" s="20"/>
      <c r="AR1189" s="20"/>
      <c r="AS1189" s="20"/>
      <c r="AT1189" s="20"/>
      <c r="AU1189" s="20"/>
      <c r="AV1189" s="20"/>
      <c r="AW1189" s="20"/>
      <c r="AX1189" s="20"/>
      <c r="AY1189" s="20"/>
      <c r="AZ1189" s="20"/>
      <c r="BA1189" s="20" t="s">
        <v>3441</v>
      </c>
      <c r="BB1189" s="20" t="s">
        <v>3442</v>
      </c>
      <c r="BC1189" s="20" t="s">
        <v>3443</v>
      </c>
      <c r="BD1189" s="20"/>
      <c r="BE1189" s="20" t="s">
        <v>69</v>
      </c>
      <c r="BF1189" s="20"/>
      <c r="BG1189" s="20"/>
      <c r="BH1189" s="20" t="s">
        <v>3444</v>
      </c>
      <c r="BI1189" s="20"/>
    </row>
    <row r="1190" spans="1:61" x14ac:dyDescent="0.2">
      <c r="A1190" t="s">
        <v>215</v>
      </c>
      <c r="B1190" t="str">
        <f>VLOOKUP(Table1[[#This Row],[Full Name]],payroll_active[],1,0)</f>
        <v>Theo R Malone</v>
      </c>
      <c r="C1190" t="str">
        <f>VLOOKUP(Table1[[#This Row],[Full Name]],Table36[],1,0)</f>
        <v>Theo R Malone</v>
      </c>
      <c r="D1190" s="1">
        <v>43495.488495370373</v>
      </c>
      <c r="E1190" t="s">
        <v>59</v>
      </c>
      <c r="F1190" t="s">
        <v>214</v>
      </c>
      <c r="O1190" t="s">
        <v>138</v>
      </c>
      <c r="AJ1190" t="s">
        <v>62</v>
      </c>
      <c r="AK1190" t="s">
        <v>63</v>
      </c>
      <c r="AN1190" t="s">
        <v>64</v>
      </c>
      <c r="BA1190" t="s">
        <v>216</v>
      </c>
      <c r="BB1190" t="s">
        <v>217</v>
      </c>
      <c r="BC1190" t="s">
        <v>142</v>
      </c>
      <c r="BE1190" t="s">
        <v>69</v>
      </c>
      <c r="BH1190" t="s">
        <v>218</v>
      </c>
    </row>
    <row r="1191" spans="1:61" x14ac:dyDescent="0.2">
      <c r="A1191" t="s">
        <v>6855</v>
      </c>
      <c r="B1191" t="str">
        <f>VLOOKUP(Table1[[#This Row],[Full Name]],payroll_active[],1,0)</f>
        <v>Theodore Moore</v>
      </c>
      <c r="C1191" t="str">
        <f>VLOOKUP(Table1[[#This Row],[Full Name]],Table36[],1,0)</f>
        <v>Theodore Moore</v>
      </c>
      <c r="D1191" s="1">
        <v>42618.940185185187</v>
      </c>
      <c r="E1191" t="s">
        <v>1195</v>
      </c>
      <c r="F1191" t="s">
        <v>6853</v>
      </c>
      <c r="M1191" t="s">
        <v>6854</v>
      </c>
      <c r="N1191" t="s">
        <v>718</v>
      </c>
      <c r="O1191" t="s">
        <v>719</v>
      </c>
      <c r="P1191" t="s">
        <v>526</v>
      </c>
      <c r="AJ1191" t="s">
        <v>62</v>
      </c>
      <c r="AK1191" t="s">
        <v>63</v>
      </c>
      <c r="AN1191" t="s">
        <v>408</v>
      </c>
      <c r="BA1191" t="s">
        <v>6856</v>
      </c>
      <c r="BB1191" t="s">
        <v>4168</v>
      </c>
      <c r="BC1191" t="s">
        <v>729</v>
      </c>
      <c r="BE1191" t="s">
        <v>69</v>
      </c>
      <c r="BH1191" t="s">
        <v>6857</v>
      </c>
    </row>
    <row r="1192" spans="1:61" x14ac:dyDescent="0.2">
      <c r="A1192" t="s">
        <v>111</v>
      </c>
      <c r="B1192" t="str">
        <f>VLOOKUP(Table1[[#This Row],[Full Name]],payroll_active[],1,0)</f>
        <v>Theodore T Randall</v>
      </c>
      <c r="C1192" t="str">
        <f>VLOOKUP(Table1[[#This Row],[Full Name]],Table36[],1,0)</f>
        <v>Theodore T Randall</v>
      </c>
      <c r="D1192" s="1">
        <v>43495.488518518519</v>
      </c>
      <c r="E1192" t="s">
        <v>59</v>
      </c>
      <c r="F1192" t="s">
        <v>109</v>
      </c>
      <c r="O1192" t="s">
        <v>110</v>
      </c>
      <c r="AJ1192" t="s">
        <v>62</v>
      </c>
      <c r="AK1192" t="s">
        <v>63</v>
      </c>
      <c r="AN1192" t="s">
        <v>64</v>
      </c>
      <c r="BA1192" t="s">
        <v>112</v>
      </c>
      <c r="BB1192" t="s">
        <v>113</v>
      </c>
      <c r="BC1192" t="s">
        <v>114</v>
      </c>
      <c r="BE1192" t="s">
        <v>69</v>
      </c>
      <c r="BH1192" t="s">
        <v>115</v>
      </c>
    </row>
    <row r="1193" spans="1:61" x14ac:dyDescent="0.2">
      <c r="A1193" s="20" t="s">
        <v>1774</v>
      </c>
      <c r="B1193" s="20" t="e">
        <f>VLOOKUP(Table1[[#This Row],[Full Name]],payroll_active[],1,0)</f>
        <v>#N/A</v>
      </c>
      <c r="C1193" s="20" t="str">
        <f>VLOOKUP(Table1[[#This Row],[Full Name]],Table36[],1,0)</f>
        <v>Therese A Daly</v>
      </c>
      <c r="D1193" s="21">
        <v>43119.618287037039</v>
      </c>
      <c r="E1193" s="20" t="s">
        <v>59</v>
      </c>
      <c r="F1193" s="20" t="s">
        <v>1773</v>
      </c>
      <c r="G1193" s="20"/>
      <c r="H1193" s="20"/>
      <c r="I1193" s="20"/>
      <c r="J1193" s="20"/>
      <c r="K1193" s="20"/>
      <c r="L1193" s="20"/>
      <c r="M1193" s="20"/>
      <c r="N1193" s="20"/>
      <c r="O1193" s="20" t="s">
        <v>1043</v>
      </c>
      <c r="P1193" s="20"/>
      <c r="Q1193" s="20"/>
      <c r="R1193" s="20"/>
      <c r="S1193" s="20"/>
      <c r="T1193" s="20"/>
      <c r="U1193" s="20"/>
      <c r="V1193" s="20"/>
      <c r="W1193" s="20"/>
      <c r="X1193" s="20"/>
      <c r="Y1193" s="20"/>
      <c r="Z1193" s="20"/>
      <c r="AA1193" s="20"/>
      <c r="AB1193" s="20"/>
      <c r="AC1193" s="20"/>
      <c r="AD1193" s="20"/>
      <c r="AE1193" s="20"/>
      <c r="AF1193" s="20"/>
      <c r="AG1193" s="20"/>
      <c r="AH1193" s="20"/>
      <c r="AI1193" s="20"/>
      <c r="AJ1193" s="20" t="s">
        <v>62</v>
      </c>
      <c r="AK1193" s="20" t="s">
        <v>63</v>
      </c>
      <c r="AL1193" s="20"/>
      <c r="AM1193" s="20"/>
      <c r="AN1193" s="20" t="s">
        <v>64</v>
      </c>
      <c r="AO1193" s="20"/>
      <c r="AP1193" s="20"/>
      <c r="AQ1193" s="20"/>
      <c r="AR1193" s="20"/>
      <c r="AS1193" s="20"/>
      <c r="AT1193" s="20"/>
      <c r="AU1193" s="20"/>
      <c r="AV1193" s="20"/>
      <c r="AW1193" s="20"/>
      <c r="AX1193" s="20"/>
      <c r="AY1193" s="20"/>
      <c r="AZ1193" s="20"/>
      <c r="BA1193" s="20" t="s">
        <v>1775</v>
      </c>
      <c r="BB1193" s="20" t="s">
        <v>1776</v>
      </c>
      <c r="BC1193" s="20" t="s">
        <v>1777</v>
      </c>
      <c r="BD1193" s="20"/>
      <c r="BE1193" s="20" t="s">
        <v>69</v>
      </c>
      <c r="BF1193" s="20"/>
      <c r="BG1193" s="20"/>
      <c r="BH1193" s="20" t="s">
        <v>1778</v>
      </c>
      <c r="BI1193" s="20"/>
    </row>
    <row r="1194" spans="1:61" x14ac:dyDescent="0.2">
      <c r="A1194" t="s">
        <v>5569</v>
      </c>
      <c r="B1194" t="str">
        <f>VLOOKUP(Table1[[#This Row],[Full Name]],payroll_active[],1,0)</f>
        <v>Thomas A Dellanno</v>
      </c>
      <c r="C1194" t="str">
        <f>VLOOKUP(Table1[[#This Row],[Full Name]],Table36[],1,0)</f>
        <v>Thomas A Dellanno</v>
      </c>
      <c r="D1194" s="1">
        <v>42618.941527777781</v>
      </c>
      <c r="E1194" t="s">
        <v>1195</v>
      </c>
      <c r="F1194" t="s">
        <v>5568</v>
      </c>
      <c r="N1194" t="s">
        <v>2010</v>
      </c>
      <c r="O1194" t="s">
        <v>2011</v>
      </c>
      <c r="P1194" t="s">
        <v>526</v>
      </c>
      <c r="AJ1194" t="s">
        <v>62</v>
      </c>
      <c r="AK1194" t="s">
        <v>63</v>
      </c>
      <c r="AN1194" t="s">
        <v>408</v>
      </c>
      <c r="AO1194" t="s">
        <v>526</v>
      </c>
      <c r="BA1194" t="s">
        <v>4149</v>
      </c>
      <c r="BB1194" t="s">
        <v>5570</v>
      </c>
      <c r="BC1194" t="s">
        <v>5571</v>
      </c>
      <c r="BE1194" t="s">
        <v>69</v>
      </c>
      <c r="BH1194" t="s">
        <v>5572</v>
      </c>
    </row>
    <row r="1195" spans="1:61" x14ac:dyDescent="0.2">
      <c r="A1195" t="s">
        <v>5458</v>
      </c>
      <c r="B1195" t="str">
        <f>VLOOKUP(Table1[[#This Row],[Full Name]],payroll_active[],1,0)</f>
        <v>Thomas A Reale</v>
      </c>
      <c r="C1195" t="str">
        <f>VLOOKUP(Table1[[#This Row],[Full Name]],Table36[],1,0)</f>
        <v>Thomas A Reale</v>
      </c>
      <c r="D1195" s="1">
        <v>42618.941631944443</v>
      </c>
      <c r="E1195" t="s">
        <v>1195</v>
      </c>
      <c r="F1195" t="s">
        <v>5457</v>
      </c>
      <c r="O1195" t="s">
        <v>3559</v>
      </c>
      <c r="AJ1195" t="s">
        <v>62</v>
      </c>
      <c r="AK1195" t="s">
        <v>63</v>
      </c>
      <c r="AN1195" t="s">
        <v>64</v>
      </c>
      <c r="BA1195" t="s">
        <v>4149</v>
      </c>
      <c r="BB1195" t="s">
        <v>5459</v>
      </c>
      <c r="BC1195" t="s">
        <v>5460</v>
      </c>
      <c r="BE1195" t="s">
        <v>69</v>
      </c>
      <c r="BH1195" t="s">
        <v>5461</v>
      </c>
    </row>
    <row r="1196" spans="1:61" x14ac:dyDescent="0.2">
      <c r="A1196" t="s">
        <v>4148</v>
      </c>
      <c r="B1196" t="str">
        <f>VLOOKUP(Table1[[#This Row],[Full Name]],payroll_active[],1,0)</f>
        <v>Thomas A Shepard Jr</v>
      </c>
      <c r="C1196" t="str">
        <f>VLOOKUP(Table1[[#This Row],[Full Name]],Table36[],1,0)</f>
        <v>Thomas A Shepard Jr</v>
      </c>
      <c r="D1196" s="1">
        <v>42618.943078703713</v>
      </c>
      <c r="E1196" t="s">
        <v>1195</v>
      </c>
      <c r="F1196" t="s">
        <v>4147</v>
      </c>
      <c r="O1196" t="s">
        <v>117</v>
      </c>
      <c r="AJ1196" t="s">
        <v>62</v>
      </c>
      <c r="AK1196" t="s">
        <v>63</v>
      </c>
      <c r="AN1196" t="s">
        <v>64</v>
      </c>
      <c r="BA1196" t="s">
        <v>4149</v>
      </c>
      <c r="BB1196" t="s">
        <v>4150</v>
      </c>
      <c r="BC1196" t="s">
        <v>4151</v>
      </c>
      <c r="BE1196" t="s">
        <v>69</v>
      </c>
      <c r="BH1196" t="s">
        <v>4152</v>
      </c>
    </row>
    <row r="1197" spans="1:61" x14ac:dyDescent="0.2">
      <c r="A1197" t="s">
        <v>6811</v>
      </c>
      <c r="B1197" t="str">
        <f>VLOOKUP(Table1[[#This Row],[Full Name]],payroll_active[],1,0)</f>
        <v>Thomas J Kahil</v>
      </c>
      <c r="C1197" t="str">
        <f>VLOOKUP(Table1[[#This Row],[Full Name]],Table36[],1,0)</f>
        <v>Thomas J Kahil</v>
      </c>
      <c r="D1197" s="1">
        <v>42618.94023148148</v>
      </c>
      <c r="E1197" t="s">
        <v>1195</v>
      </c>
      <c r="F1197" t="s">
        <v>6810</v>
      </c>
      <c r="O1197" t="s">
        <v>391</v>
      </c>
      <c r="AJ1197" t="s">
        <v>62</v>
      </c>
      <c r="AK1197" t="s">
        <v>63</v>
      </c>
      <c r="AN1197" t="s">
        <v>64</v>
      </c>
      <c r="BA1197" t="s">
        <v>2566</v>
      </c>
      <c r="BB1197" t="s">
        <v>6812</v>
      </c>
      <c r="BC1197" t="s">
        <v>6813</v>
      </c>
      <c r="BE1197" t="s">
        <v>69</v>
      </c>
      <c r="BH1197" t="s">
        <v>6814</v>
      </c>
    </row>
    <row r="1198" spans="1:61" x14ac:dyDescent="0.2">
      <c r="A1198" t="s">
        <v>7234</v>
      </c>
      <c r="B1198" t="str">
        <f>VLOOKUP(Table1[[#This Row],[Full Name]],payroll_active[],1,0)</f>
        <v>Thomas J Larkin</v>
      </c>
      <c r="C1198" t="str">
        <f>VLOOKUP(Table1[[#This Row],[Full Name]],Table36[],1,0)</f>
        <v>Thomas J Larkin</v>
      </c>
      <c r="D1198" s="1">
        <v>42618.939895833333</v>
      </c>
      <c r="E1198" t="s">
        <v>1195</v>
      </c>
      <c r="F1198" t="s">
        <v>7233</v>
      </c>
      <c r="O1198" t="s">
        <v>110</v>
      </c>
      <c r="AJ1198" t="s">
        <v>62</v>
      </c>
      <c r="AK1198" t="s">
        <v>63</v>
      </c>
      <c r="AN1198" t="s">
        <v>64</v>
      </c>
      <c r="BA1198" t="s">
        <v>2566</v>
      </c>
      <c r="BB1198" t="s">
        <v>7235</v>
      </c>
      <c r="BC1198" t="s">
        <v>7236</v>
      </c>
      <c r="BE1198" t="s">
        <v>69</v>
      </c>
      <c r="BH1198" t="s">
        <v>7237</v>
      </c>
    </row>
    <row r="1199" spans="1:61" x14ac:dyDescent="0.2">
      <c r="A1199" t="s">
        <v>2565</v>
      </c>
      <c r="B1199" t="str">
        <f>VLOOKUP(Table1[[#This Row],[Full Name]],payroll_active[],1,0)</f>
        <v>Thomas J Moriarty</v>
      </c>
      <c r="C1199" t="str">
        <f>VLOOKUP(Table1[[#This Row],[Full Name]],Table36[],1,0)</f>
        <v>Thomas J Moriarty</v>
      </c>
      <c r="D1199" s="1">
        <v>42895.599409722221</v>
      </c>
      <c r="E1199" t="s">
        <v>59</v>
      </c>
      <c r="F1199" t="s">
        <v>2563</v>
      </c>
      <c r="N1199" t="s">
        <v>2564</v>
      </c>
      <c r="O1199" t="s">
        <v>353</v>
      </c>
      <c r="P1199" t="s">
        <v>526</v>
      </c>
      <c r="AJ1199" t="s">
        <v>62</v>
      </c>
      <c r="AK1199" t="s">
        <v>63</v>
      </c>
      <c r="AN1199" t="s">
        <v>64</v>
      </c>
      <c r="AO1199" t="s">
        <v>526</v>
      </c>
      <c r="BA1199" t="s">
        <v>2566</v>
      </c>
      <c r="BB1199" t="s">
        <v>2567</v>
      </c>
      <c r="BC1199" t="s">
        <v>2568</v>
      </c>
      <c r="BE1199" t="s">
        <v>69</v>
      </c>
      <c r="BH1199" t="s">
        <v>2569</v>
      </c>
    </row>
    <row r="1200" spans="1:61" x14ac:dyDescent="0.2">
      <c r="A1200" t="s">
        <v>4191</v>
      </c>
      <c r="B1200" t="str">
        <f>VLOOKUP(Table1[[#This Row],[Full Name]],payroll_active[],1,0)</f>
        <v>Thomas J Whitbeck</v>
      </c>
      <c r="C1200" t="str">
        <f>VLOOKUP(Table1[[#This Row],[Full Name]],Table36[],1,0)</f>
        <v>Thomas J Whitbeck</v>
      </c>
      <c r="D1200" s="1">
        <v>42618.942997685182</v>
      </c>
      <c r="E1200" t="s">
        <v>1195</v>
      </c>
      <c r="F1200" t="s">
        <v>4190</v>
      </c>
      <c r="O1200" t="s">
        <v>124</v>
      </c>
      <c r="AJ1200" t="s">
        <v>62</v>
      </c>
      <c r="AK1200" t="s">
        <v>63</v>
      </c>
      <c r="AN1200" t="s">
        <v>64</v>
      </c>
      <c r="BA1200" t="s">
        <v>2566</v>
      </c>
      <c r="BB1200" t="s">
        <v>4192</v>
      </c>
      <c r="BC1200" t="s">
        <v>128</v>
      </c>
      <c r="BE1200" t="s">
        <v>69</v>
      </c>
      <c r="BH1200" t="s">
        <v>4193</v>
      </c>
    </row>
    <row r="1201" spans="1:61" x14ac:dyDescent="0.2">
      <c r="A1201" t="s">
        <v>4984</v>
      </c>
      <c r="B1201" t="str">
        <f>VLOOKUP(Table1[[#This Row],[Full Name]],payroll_active[],1,0)</f>
        <v>Thomas P Havel</v>
      </c>
      <c r="C1201" t="str">
        <f>VLOOKUP(Table1[[#This Row],[Full Name]],Table36[],1,0)</f>
        <v>Thomas P Havel</v>
      </c>
      <c r="D1201" s="1">
        <v>42618.942118055558</v>
      </c>
      <c r="E1201" t="s">
        <v>1195</v>
      </c>
      <c r="F1201" t="s">
        <v>4983</v>
      </c>
      <c r="O1201" t="s">
        <v>131</v>
      </c>
      <c r="AJ1201" t="s">
        <v>62</v>
      </c>
      <c r="AK1201" t="s">
        <v>63</v>
      </c>
      <c r="AN1201" t="s">
        <v>64</v>
      </c>
      <c r="BA1201" t="s">
        <v>4985</v>
      </c>
      <c r="BB1201" t="s">
        <v>4986</v>
      </c>
      <c r="BC1201" t="s">
        <v>4987</v>
      </c>
      <c r="BE1201" t="s">
        <v>69</v>
      </c>
      <c r="BH1201" t="s">
        <v>4988</v>
      </c>
    </row>
    <row r="1202" spans="1:61" x14ac:dyDescent="0.2">
      <c r="A1202" t="s">
        <v>7976</v>
      </c>
      <c r="B1202" t="str">
        <f>VLOOKUP(Table1[[#This Row],[Full Name]],payroll_active[],1,0)</f>
        <v>Thomas S Connolly Jr</v>
      </c>
      <c r="C1202" t="str">
        <f>VLOOKUP(Table1[[#This Row],[Full Name]],Table36[],1,0)</f>
        <v>Thomas S Connolly Jr</v>
      </c>
      <c r="D1202" s="1">
        <v>42618.939062500001</v>
      </c>
      <c r="E1202" t="s">
        <v>1195</v>
      </c>
      <c r="F1202" t="s">
        <v>7975</v>
      </c>
      <c r="N1202" t="s">
        <v>1311</v>
      </c>
      <c r="O1202" t="s">
        <v>1312</v>
      </c>
      <c r="P1202" t="s">
        <v>407</v>
      </c>
      <c r="AJ1202" t="s">
        <v>62</v>
      </c>
      <c r="AK1202" t="s">
        <v>63</v>
      </c>
      <c r="AN1202" t="s">
        <v>408</v>
      </c>
      <c r="AO1202" t="s">
        <v>407</v>
      </c>
      <c r="BA1202" t="s">
        <v>7977</v>
      </c>
      <c r="BB1202" t="s">
        <v>7978</v>
      </c>
      <c r="BC1202" t="s">
        <v>916</v>
      </c>
      <c r="BE1202" t="s">
        <v>69</v>
      </c>
      <c r="BH1202" t="s">
        <v>7979</v>
      </c>
    </row>
    <row r="1203" spans="1:61" x14ac:dyDescent="0.2">
      <c r="A1203" s="20" t="s">
        <v>1038</v>
      </c>
      <c r="B1203" s="20" t="e">
        <f>VLOOKUP(Table1[[#This Row],[Full Name]],payroll_active[],1,0)</f>
        <v>#N/A</v>
      </c>
      <c r="C1203" s="20" t="str">
        <f>VLOOKUP(Table1[[#This Row],[Full Name]],Table36[],1,0)</f>
        <v>Tia S Anderson</v>
      </c>
      <c r="D1203" s="21">
        <v>43489.480358796303</v>
      </c>
      <c r="E1203" s="20" t="s">
        <v>59</v>
      </c>
      <c r="F1203" s="20" t="s">
        <v>1037</v>
      </c>
      <c r="G1203" s="20"/>
      <c r="H1203" s="20"/>
      <c r="I1203" s="20"/>
      <c r="J1203" s="20"/>
      <c r="K1203" s="20"/>
      <c r="L1203" s="20"/>
      <c r="M1203" s="20"/>
      <c r="N1203" s="20"/>
      <c r="O1203" s="20" t="s">
        <v>1020</v>
      </c>
      <c r="P1203" s="20"/>
      <c r="Q1203" s="20"/>
      <c r="R1203" s="20"/>
      <c r="S1203" s="20"/>
      <c r="T1203" s="20"/>
      <c r="U1203" s="20"/>
      <c r="V1203" s="20"/>
      <c r="W1203" s="20"/>
      <c r="X1203" s="20"/>
      <c r="Y1203" s="20"/>
      <c r="Z1203" s="20"/>
      <c r="AA1203" s="20"/>
      <c r="AB1203" s="20"/>
      <c r="AC1203" s="20"/>
      <c r="AD1203" s="20"/>
      <c r="AE1203" s="20"/>
      <c r="AF1203" s="20"/>
      <c r="AG1203" s="20"/>
      <c r="AH1203" s="20"/>
      <c r="AI1203" s="20"/>
      <c r="AJ1203" s="20" t="s">
        <v>62</v>
      </c>
      <c r="AK1203" s="20" t="s">
        <v>63</v>
      </c>
      <c r="AL1203" s="20"/>
      <c r="AM1203" s="20"/>
      <c r="AN1203" s="20" t="s">
        <v>64</v>
      </c>
      <c r="AO1203" s="20"/>
      <c r="AP1203" s="20"/>
      <c r="AQ1203" s="20"/>
      <c r="AR1203" s="20"/>
      <c r="AS1203" s="20"/>
      <c r="AT1203" s="20"/>
      <c r="AU1203" s="20"/>
      <c r="AV1203" s="20"/>
      <c r="AW1203" s="20"/>
      <c r="AX1203" s="20"/>
      <c r="AY1203" s="20"/>
      <c r="AZ1203" s="20"/>
      <c r="BA1203" s="20" t="s">
        <v>1039</v>
      </c>
      <c r="BB1203" s="20" t="s">
        <v>1040</v>
      </c>
      <c r="BC1203" s="20" t="s">
        <v>350</v>
      </c>
      <c r="BD1203" s="20"/>
      <c r="BE1203" s="20" t="s">
        <v>69</v>
      </c>
      <c r="BF1203" s="20"/>
      <c r="BG1203" s="20"/>
      <c r="BH1203" s="20" t="s">
        <v>1041</v>
      </c>
      <c r="BI1203" s="20"/>
    </row>
    <row r="1204" spans="1:61" x14ac:dyDescent="0.2">
      <c r="A1204" t="s">
        <v>5169</v>
      </c>
      <c r="B1204" t="str">
        <f>VLOOKUP(Table1[[#This Row],[Full Name]],payroll_active[],1,0)</f>
        <v>Tiffanie A Downs</v>
      </c>
      <c r="C1204" t="str">
        <f>VLOOKUP(Table1[[#This Row],[Full Name]],Table36[],1,0)</f>
        <v>Tiffanie A Downs</v>
      </c>
      <c r="D1204" s="1">
        <v>42618.941944444443</v>
      </c>
      <c r="E1204" t="s">
        <v>1195</v>
      </c>
      <c r="F1204" t="s">
        <v>5168</v>
      </c>
      <c r="N1204" t="s">
        <v>2525</v>
      </c>
      <c r="O1204" t="s">
        <v>353</v>
      </c>
      <c r="P1204" t="s">
        <v>526</v>
      </c>
      <c r="AJ1204" t="s">
        <v>62</v>
      </c>
      <c r="AK1204" t="s">
        <v>63</v>
      </c>
      <c r="AN1204" t="s">
        <v>64</v>
      </c>
      <c r="AO1204" t="s">
        <v>526</v>
      </c>
      <c r="BA1204" t="s">
        <v>5170</v>
      </c>
      <c r="BB1204" t="s">
        <v>5171</v>
      </c>
      <c r="BC1204" t="s">
        <v>350</v>
      </c>
      <c r="BE1204" t="s">
        <v>69</v>
      </c>
      <c r="BH1204" t="s">
        <v>5172</v>
      </c>
    </row>
    <row r="1205" spans="1:61" x14ac:dyDescent="0.2">
      <c r="A1205" t="s">
        <v>4038</v>
      </c>
      <c r="B1205" t="str">
        <f>VLOOKUP(Table1[[#This Row],[Full Name]],payroll_active[],1,0)</f>
        <v>Tiffany A Colwell</v>
      </c>
      <c r="C1205" t="str">
        <f>VLOOKUP(Table1[[#This Row],[Full Name]],Table36[],1,0)</f>
        <v>Tiffany A Colwell</v>
      </c>
      <c r="D1205" s="1">
        <v>42618.94321759259</v>
      </c>
      <c r="E1205" t="s">
        <v>1195</v>
      </c>
      <c r="F1205" t="s">
        <v>4036</v>
      </c>
      <c r="O1205" t="s">
        <v>4037</v>
      </c>
      <c r="AJ1205" t="s">
        <v>62</v>
      </c>
      <c r="AK1205" t="s">
        <v>63</v>
      </c>
      <c r="AN1205" t="s">
        <v>64</v>
      </c>
      <c r="BA1205" t="s">
        <v>4039</v>
      </c>
      <c r="BB1205" t="s">
        <v>4040</v>
      </c>
      <c r="BC1205" t="s">
        <v>4041</v>
      </c>
      <c r="BE1205" t="s">
        <v>69</v>
      </c>
      <c r="BH1205" t="s">
        <v>4042</v>
      </c>
    </row>
    <row r="1206" spans="1:61" x14ac:dyDescent="0.2">
      <c r="A1206" t="s">
        <v>701</v>
      </c>
      <c r="B1206" t="str">
        <f>VLOOKUP(Table1[[#This Row],[Full Name]],payroll_active[],1,0)</f>
        <v>Tiffany Eason</v>
      </c>
      <c r="C1206" t="str">
        <f>VLOOKUP(Table1[[#This Row],[Full Name]],Table36[],1,0)</f>
        <v>Tiffany Eason</v>
      </c>
      <c r="D1206" s="1">
        <v>43495.488425925927</v>
      </c>
      <c r="E1206" t="s">
        <v>59</v>
      </c>
      <c r="F1206" t="s">
        <v>700</v>
      </c>
      <c r="N1206" t="s">
        <v>693</v>
      </c>
      <c r="O1206" t="s">
        <v>694</v>
      </c>
      <c r="P1206" t="s">
        <v>526</v>
      </c>
      <c r="AJ1206" t="s">
        <v>62</v>
      </c>
      <c r="AK1206" t="s">
        <v>63</v>
      </c>
      <c r="AN1206" t="s">
        <v>408</v>
      </c>
      <c r="BA1206" t="s">
        <v>702</v>
      </c>
      <c r="BB1206" t="s">
        <v>703</v>
      </c>
      <c r="BC1206" t="s">
        <v>704</v>
      </c>
      <c r="BE1206" t="s">
        <v>69</v>
      </c>
      <c r="BH1206" t="s">
        <v>705</v>
      </c>
    </row>
    <row r="1207" spans="1:61" x14ac:dyDescent="0.2">
      <c r="A1207" t="s">
        <v>5315</v>
      </c>
      <c r="B1207" t="str">
        <f>VLOOKUP(Table1[[#This Row],[Full Name]],payroll_active[],1,0)</f>
        <v>Tiffany M Latino</v>
      </c>
      <c r="C1207" t="str">
        <f>VLOOKUP(Table1[[#This Row],[Full Name]],Table36[],1,0)</f>
        <v>Tiffany M Latino</v>
      </c>
      <c r="D1207" s="1">
        <v>42618.941782407397</v>
      </c>
      <c r="E1207" t="s">
        <v>1195</v>
      </c>
      <c r="F1207" t="s">
        <v>5314</v>
      </c>
      <c r="N1207" t="s">
        <v>814</v>
      </c>
      <c r="O1207" t="s">
        <v>353</v>
      </c>
      <c r="P1207" t="s">
        <v>526</v>
      </c>
      <c r="AJ1207" t="s">
        <v>62</v>
      </c>
      <c r="AK1207" t="s">
        <v>63</v>
      </c>
      <c r="AN1207" t="s">
        <v>64</v>
      </c>
      <c r="AO1207" t="s">
        <v>526</v>
      </c>
      <c r="BA1207" t="s">
        <v>5316</v>
      </c>
      <c r="BB1207" t="s">
        <v>5317</v>
      </c>
      <c r="BC1207" t="s">
        <v>624</v>
      </c>
      <c r="BE1207" t="s">
        <v>69</v>
      </c>
      <c r="BH1207" t="s">
        <v>5318</v>
      </c>
    </row>
    <row r="1208" spans="1:61" x14ac:dyDescent="0.2">
      <c r="A1208" t="s">
        <v>3388</v>
      </c>
      <c r="B1208" t="str">
        <f>VLOOKUP(Table1[[#This Row],[Full Name]],payroll_active[],1,0)</f>
        <v>Timothy J Berguson</v>
      </c>
      <c r="C1208" t="str">
        <f>VLOOKUP(Table1[[#This Row],[Full Name]],Table36[],1,0)</f>
        <v>Timothy J Berguson</v>
      </c>
      <c r="D1208" s="1">
        <v>42789.53162037037</v>
      </c>
      <c r="E1208" t="s">
        <v>59</v>
      </c>
      <c r="F1208" t="s">
        <v>3387</v>
      </c>
      <c r="N1208" t="s">
        <v>546</v>
      </c>
      <c r="O1208" t="s">
        <v>547</v>
      </c>
      <c r="P1208" t="s">
        <v>407</v>
      </c>
      <c r="AJ1208" t="s">
        <v>62</v>
      </c>
      <c r="AK1208" t="s">
        <v>63</v>
      </c>
      <c r="AN1208" t="s">
        <v>408</v>
      </c>
      <c r="AO1208" t="s">
        <v>407</v>
      </c>
      <c r="BA1208" t="s">
        <v>2254</v>
      </c>
      <c r="BB1208" t="s">
        <v>3389</v>
      </c>
      <c r="BC1208" t="s">
        <v>440</v>
      </c>
      <c r="BE1208" t="s">
        <v>69</v>
      </c>
      <c r="BH1208" t="s">
        <v>3390</v>
      </c>
    </row>
    <row r="1209" spans="1:61" x14ac:dyDescent="0.2">
      <c r="A1209" t="s">
        <v>4186</v>
      </c>
      <c r="B1209" t="str">
        <f>VLOOKUP(Table1[[#This Row],[Full Name]],payroll_active[],1,0)</f>
        <v>Timothy J Stallmer</v>
      </c>
      <c r="C1209" t="str">
        <f>VLOOKUP(Table1[[#This Row],[Full Name]],Table36[],1,0)</f>
        <v>Timothy J Stallmer</v>
      </c>
      <c r="D1209" s="1">
        <v>42618.943009259259</v>
      </c>
      <c r="E1209" t="s">
        <v>1195</v>
      </c>
      <c r="F1209" t="s">
        <v>4185</v>
      </c>
      <c r="O1209" t="s">
        <v>124</v>
      </c>
      <c r="AJ1209" t="s">
        <v>62</v>
      </c>
      <c r="AK1209" t="s">
        <v>63</v>
      </c>
      <c r="AN1209" t="s">
        <v>64</v>
      </c>
      <c r="BA1209" t="s">
        <v>2254</v>
      </c>
      <c r="BB1209" t="s">
        <v>4187</v>
      </c>
      <c r="BC1209" t="s">
        <v>4188</v>
      </c>
      <c r="BE1209" t="s">
        <v>69</v>
      </c>
      <c r="BH1209" t="s">
        <v>4189</v>
      </c>
    </row>
    <row r="1210" spans="1:61" x14ac:dyDescent="0.2">
      <c r="A1210" t="s">
        <v>2253</v>
      </c>
      <c r="B1210" t="str">
        <f>VLOOKUP(Table1[[#This Row],[Full Name]],payroll_active[],1,0)</f>
        <v>Timothy J Wright</v>
      </c>
      <c r="C1210" t="str">
        <f>VLOOKUP(Table1[[#This Row],[Full Name]],Table36[],1,0)</f>
        <v>Timothy J Wright</v>
      </c>
      <c r="D1210" s="1">
        <v>42990.605752314812</v>
      </c>
      <c r="E1210" t="s">
        <v>59</v>
      </c>
      <c r="F1210" t="s">
        <v>2252</v>
      </c>
      <c r="N1210" t="s">
        <v>1692</v>
      </c>
      <c r="O1210" t="s">
        <v>1693</v>
      </c>
      <c r="P1210" t="s">
        <v>526</v>
      </c>
      <c r="AJ1210" t="s">
        <v>62</v>
      </c>
      <c r="AK1210" t="s">
        <v>63</v>
      </c>
      <c r="AN1210" t="s">
        <v>408</v>
      </c>
      <c r="AO1210" t="s">
        <v>526</v>
      </c>
      <c r="BA1210" t="s">
        <v>2254</v>
      </c>
      <c r="BB1210" t="s">
        <v>2255</v>
      </c>
      <c r="BC1210" t="s">
        <v>2256</v>
      </c>
      <c r="BE1210" t="s">
        <v>69</v>
      </c>
      <c r="BH1210" t="s">
        <v>2257</v>
      </c>
    </row>
    <row r="1211" spans="1:61" x14ac:dyDescent="0.2">
      <c r="A1211" t="s">
        <v>5662</v>
      </c>
      <c r="B1211" t="str">
        <f>VLOOKUP(Table1[[#This Row],[Full Name]],payroll_active[],1,0)</f>
        <v>Timothy P Ragazzo</v>
      </c>
      <c r="C1211" t="str">
        <f>VLOOKUP(Table1[[#This Row],[Full Name]],Table36[],1,0)</f>
        <v>Timothy P Ragazzo</v>
      </c>
      <c r="D1211" s="1">
        <v>42618.941400462973</v>
      </c>
      <c r="E1211" t="s">
        <v>1195</v>
      </c>
      <c r="F1211" t="s">
        <v>5660</v>
      </c>
      <c r="N1211" t="s">
        <v>732</v>
      </c>
      <c r="O1211" t="s">
        <v>733</v>
      </c>
      <c r="P1211" t="s">
        <v>407</v>
      </c>
      <c r="V1211" t="s">
        <v>5661</v>
      </c>
      <c r="AJ1211" t="s">
        <v>62</v>
      </c>
      <c r="AK1211" t="s">
        <v>63</v>
      </c>
      <c r="AN1211" t="s">
        <v>408</v>
      </c>
      <c r="AO1211" t="s">
        <v>407</v>
      </c>
      <c r="BA1211" t="s">
        <v>5663</v>
      </c>
      <c r="BB1211" t="s">
        <v>5664</v>
      </c>
      <c r="BC1211" t="s">
        <v>4788</v>
      </c>
      <c r="BE1211" t="s">
        <v>69</v>
      </c>
      <c r="BH1211" t="s">
        <v>5665</v>
      </c>
    </row>
    <row r="1212" spans="1:61" x14ac:dyDescent="0.2">
      <c r="A1212" t="s">
        <v>6307</v>
      </c>
      <c r="B1212" t="str">
        <f>VLOOKUP(Table1[[#This Row],[Full Name]],payroll_active[],1,0)</f>
        <v>Tina B Mole</v>
      </c>
      <c r="C1212" t="str">
        <f>VLOOKUP(Table1[[#This Row],[Full Name]],Table36[],1,0)</f>
        <v>Tina B Mole</v>
      </c>
      <c r="D1212" s="1">
        <v>42618.940833333327</v>
      </c>
      <c r="E1212" t="s">
        <v>1195</v>
      </c>
      <c r="F1212" t="s">
        <v>6306</v>
      </c>
      <c r="N1212" t="s">
        <v>2525</v>
      </c>
      <c r="O1212" t="s">
        <v>2526</v>
      </c>
      <c r="P1212" t="s">
        <v>526</v>
      </c>
      <c r="AJ1212" t="s">
        <v>62</v>
      </c>
      <c r="AK1212" t="s">
        <v>63</v>
      </c>
      <c r="AN1212" t="s">
        <v>408</v>
      </c>
      <c r="AO1212" t="s">
        <v>526</v>
      </c>
      <c r="BA1212" t="s">
        <v>6308</v>
      </c>
      <c r="BB1212" t="s">
        <v>6309</v>
      </c>
      <c r="BC1212" t="s">
        <v>434</v>
      </c>
      <c r="BE1212" t="s">
        <v>69</v>
      </c>
      <c r="BH1212" t="s">
        <v>6310</v>
      </c>
    </row>
    <row r="1213" spans="1:61" x14ac:dyDescent="0.2">
      <c r="A1213" t="s">
        <v>448</v>
      </c>
      <c r="B1213" t="str">
        <f>VLOOKUP(Table1[[#This Row],[Full Name]],payroll_active[],1,0)</f>
        <v>Tito A Davila</v>
      </c>
      <c r="C1213" t="str">
        <f>VLOOKUP(Table1[[#This Row],[Full Name]],Table36[],1,0)</f>
        <v>Tito A Davila</v>
      </c>
      <c r="D1213" s="1">
        <v>43495.48847222222</v>
      </c>
      <c r="E1213" t="s">
        <v>59</v>
      </c>
      <c r="F1213" t="s">
        <v>447</v>
      </c>
      <c r="N1213" t="s">
        <v>429</v>
      </c>
      <c r="O1213" t="s">
        <v>430</v>
      </c>
      <c r="P1213" t="s">
        <v>407</v>
      </c>
      <c r="AJ1213" t="s">
        <v>62</v>
      </c>
      <c r="AK1213" t="s">
        <v>63</v>
      </c>
      <c r="AN1213" t="s">
        <v>408</v>
      </c>
      <c r="BA1213" t="s">
        <v>449</v>
      </c>
      <c r="BB1213" t="s">
        <v>450</v>
      </c>
      <c r="BC1213" t="s">
        <v>434</v>
      </c>
      <c r="BE1213" t="s">
        <v>69</v>
      </c>
      <c r="BH1213" t="s">
        <v>451</v>
      </c>
    </row>
    <row r="1214" spans="1:61" x14ac:dyDescent="0.2">
      <c r="A1214" s="20" t="s">
        <v>7546</v>
      </c>
      <c r="B1214" s="20" t="e">
        <f>VLOOKUP(Table1[[#This Row],[Full Name]],payroll_active[],1,0)</f>
        <v>#N/A</v>
      </c>
      <c r="C1214" s="20" t="str">
        <f>VLOOKUP(Table1[[#This Row],[Full Name]],Table36[],1,0)</f>
        <v>Todd L Scheuermann</v>
      </c>
      <c r="D1214" s="21">
        <v>42618.939363425918</v>
      </c>
      <c r="E1214" s="20" t="s">
        <v>1195</v>
      </c>
      <c r="F1214" s="20" t="s">
        <v>7541</v>
      </c>
      <c r="G1214" s="20"/>
      <c r="H1214" s="20"/>
      <c r="I1214" s="20"/>
      <c r="J1214" s="20"/>
      <c r="K1214" s="20"/>
      <c r="L1214" s="20"/>
      <c r="M1214" s="20" t="s">
        <v>7542</v>
      </c>
      <c r="N1214" s="20"/>
      <c r="O1214" s="20" t="s">
        <v>4880</v>
      </c>
      <c r="P1214" s="20"/>
      <c r="Q1214" s="20"/>
      <c r="R1214" s="20"/>
      <c r="S1214" s="20"/>
      <c r="T1214" s="20"/>
      <c r="U1214" s="20"/>
      <c r="V1214" s="20" t="s">
        <v>7543</v>
      </c>
      <c r="W1214" s="20" t="s">
        <v>7544</v>
      </c>
      <c r="X1214" s="20" t="s">
        <v>7545</v>
      </c>
      <c r="Y1214" s="20"/>
      <c r="Z1214" s="20"/>
      <c r="AA1214" s="20"/>
      <c r="AB1214" s="20"/>
      <c r="AC1214" s="20"/>
      <c r="AD1214" s="20"/>
      <c r="AE1214" s="20"/>
      <c r="AF1214" s="20"/>
      <c r="AG1214" s="20"/>
      <c r="AH1214" s="20"/>
      <c r="AI1214" s="20"/>
      <c r="AJ1214" s="20" t="s">
        <v>62</v>
      </c>
      <c r="AK1214" s="20" t="s">
        <v>63</v>
      </c>
      <c r="AL1214" s="20"/>
      <c r="AM1214" s="20"/>
      <c r="AN1214" s="20" t="s">
        <v>64</v>
      </c>
      <c r="AO1214" s="20"/>
      <c r="AP1214" s="20"/>
      <c r="AQ1214" s="20"/>
      <c r="AR1214" s="20"/>
      <c r="AS1214" s="20"/>
      <c r="AT1214" s="20"/>
      <c r="AU1214" s="20"/>
      <c r="AV1214" s="20"/>
      <c r="AW1214" s="20"/>
      <c r="AX1214" s="20"/>
      <c r="AY1214" s="20"/>
      <c r="AZ1214" s="20"/>
      <c r="BA1214" s="20" t="s">
        <v>7547</v>
      </c>
      <c r="BB1214" s="20" t="s">
        <v>7548</v>
      </c>
      <c r="BC1214" s="20" t="s">
        <v>7549</v>
      </c>
      <c r="BD1214" s="20"/>
      <c r="BE1214" s="20" t="s">
        <v>69</v>
      </c>
      <c r="BF1214" s="20"/>
      <c r="BG1214" s="20"/>
      <c r="BH1214" s="20" t="s">
        <v>7550</v>
      </c>
      <c r="BI1214" s="20"/>
    </row>
    <row r="1215" spans="1:61" x14ac:dyDescent="0.2">
      <c r="A1215" t="s">
        <v>5531</v>
      </c>
      <c r="B1215" t="str">
        <f>VLOOKUP(Table1[[#This Row],[Full Name]],payroll_active[],1,0)</f>
        <v>Tom L Lewis</v>
      </c>
      <c r="C1215" t="str">
        <f>VLOOKUP(Table1[[#This Row],[Full Name]],Table36[],1,0)</f>
        <v>Tom L Lewis</v>
      </c>
      <c r="D1215" s="1">
        <v>42618.941562499997</v>
      </c>
      <c r="E1215" t="s">
        <v>1195</v>
      </c>
      <c r="F1215" t="s">
        <v>5530</v>
      </c>
      <c r="N1215" t="s">
        <v>472</v>
      </c>
      <c r="O1215" t="s">
        <v>473</v>
      </c>
      <c r="P1215" t="s">
        <v>407</v>
      </c>
      <c r="AJ1215" t="s">
        <v>62</v>
      </c>
      <c r="AK1215" t="s">
        <v>63</v>
      </c>
      <c r="AN1215" t="s">
        <v>408</v>
      </c>
      <c r="AO1215" t="s">
        <v>407</v>
      </c>
      <c r="BA1215" t="s">
        <v>5532</v>
      </c>
      <c r="BB1215" t="s">
        <v>1187</v>
      </c>
      <c r="BC1215" t="s">
        <v>5533</v>
      </c>
      <c r="BE1215" t="s">
        <v>69</v>
      </c>
      <c r="BH1215" t="s">
        <v>5534</v>
      </c>
    </row>
    <row r="1216" spans="1:61" x14ac:dyDescent="0.2">
      <c r="A1216" t="s">
        <v>4672</v>
      </c>
      <c r="B1216" t="str">
        <f>VLOOKUP(Table1[[#This Row],[Full Name]],payroll_active[],1,0)</f>
        <v>Toni Ann Lamalfa</v>
      </c>
      <c r="C1216" t="str">
        <f>VLOOKUP(Table1[[#This Row],[Full Name]],Table36[],1,0)</f>
        <v>Toni Ann Lamalfa</v>
      </c>
      <c r="D1216" s="1">
        <v>42618.942453703698</v>
      </c>
      <c r="E1216" t="s">
        <v>1195</v>
      </c>
      <c r="F1216" t="s">
        <v>4671</v>
      </c>
      <c r="N1216" t="s">
        <v>2358</v>
      </c>
      <c r="O1216" t="s">
        <v>353</v>
      </c>
      <c r="P1216" t="s">
        <v>407</v>
      </c>
      <c r="AJ1216" t="s">
        <v>62</v>
      </c>
      <c r="AK1216" t="s">
        <v>63</v>
      </c>
      <c r="AN1216" t="s">
        <v>64</v>
      </c>
      <c r="AO1216" t="s">
        <v>407</v>
      </c>
      <c r="BA1216" t="s">
        <v>4673</v>
      </c>
      <c r="BB1216" t="s">
        <v>4674</v>
      </c>
      <c r="BC1216" t="s">
        <v>4675</v>
      </c>
      <c r="BE1216" t="s">
        <v>69</v>
      </c>
      <c r="BH1216" t="s">
        <v>4676</v>
      </c>
    </row>
    <row r="1217" spans="1:61" x14ac:dyDescent="0.2">
      <c r="A1217" t="s">
        <v>5154</v>
      </c>
      <c r="B1217" t="str">
        <f>VLOOKUP(Table1[[#This Row],[Full Name]],payroll_active[],1,0)</f>
        <v>Tonya M Speckhardt</v>
      </c>
      <c r="C1217" t="str">
        <f>VLOOKUP(Table1[[#This Row],[Full Name]],Table36[],1,0)</f>
        <v>Tonya M Speckhardt</v>
      </c>
      <c r="D1217" s="1">
        <v>42618.94195601852</v>
      </c>
      <c r="E1217" t="s">
        <v>1195</v>
      </c>
      <c r="F1217" t="s">
        <v>5152</v>
      </c>
      <c r="L1217" t="s">
        <v>5153</v>
      </c>
      <c r="N1217" t="s">
        <v>2525</v>
      </c>
      <c r="O1217" t="s">
        <v>353</v>
      </c>
      <c r="P1217" t="s">
        <v>407</v>
      </c>
      <c r="AJ1217" t="s">
        <v>62</v>
      </c>
      <c r="AK1217" t="s">
        <v>63</v>
      </c>
      <c r="AN1217" t="s">
        <v>64</v>
      </c>
      <c r="AO1217" t="s">
        <v>407</v>
      </c>
      <c r="BA1217" t="s">
        <v>5155</v>
      </c>
      <c r="BB1217" t="s">
        <v>3784</v>
      </c>
      <c r="BC1217" t="s">
        <v>350</v>
      </c>
      <c r="BE1217" t="s">
        <v>69</v>
      </c>
      <c r="BH1217" t="s">
        <v>5156</v>
      </c>
    </row>
    <row r="1218" spans="1:61" x14ac:dyDescent="0.2">
      <c r="A1218" s="20" t="s">
        <v>6397</v>
      </c>
      <c r="B1218" s="20" t="e">
        <f>VLOOKUP(Table1[[#This Row],[Full Name]],payroll_active[],1,0)</f>
        <v>#N/A</v>
      </c>
      <c r="C1218" s="20" t="str">
        <f>VLOOKUP(Table1[[#This Row],[Full Name]],Table36[],1,0)</f>
        <v>Tracey D Pierce</v>
      </c>
      <c r="D1218" s="21">
        <v>42618.940717592603</v>
      </c>
      <c r="E1218" s="20" t="s">
        <v>1195</v>
      </c>
      <c r="F1218" s="20" t="s">
        <v>6396</v>
      </c>
      <c r="G1218" s="20"/>
      <c r="H1218" s="20"/>
      <c r="I1218" s="20"/>
      <c r="J1218" s="20"/>
      <c r="K1218" s="20"/>
      <c r="L1218" s="20"/>
      <c r="M1218" s="20"/>
      <c r="N1218" s="20"/>
      <c r="O1218" s="20" t="s">
        <v>1756</v>
      </c>
      <c r="P1218" s="20"/>
      <c r="Q1218" s="20"/>
      <c r="R1218" s="20"/>
      <c r="S1218" s="20"/>
      <c r="T1218" s="20"/>
      <c r="U1218" s="20"/>
      <c r="V1218" s="20"/>
      <c r="W1218" s="20"/>
      <c r="X1218" s="20"/>
      <c r="Y1218" s="20"/>
      <c r="Z1218" s="20"/>
      <c r="AA1218" s="20"/>
      <c r="AB1218" s="20"/>
      <c r="AC1218" s="20"/>
      <c r="AD1218" s="20"/>
      <c r="AE1218" s="20"/>
      <c r="AF1218" s="20"/>
      <c r="AG1218" s="20"/>
      <c r="AH1218" s="20"/>
      <c r="AI1218" s="20"/>
      <c r="AJ1218" s="20" t="s">
        <v>62</v>
      </c>
      <c r="AK1218" s="20" t="s">
        <v>63</v>
      </c>
      <c r="AL1218" s="20"/>
      <c r="AM1218" s="20"/>
      <c r="AN1218" s="20" t="s">
        <v>64</v>
      </c>
      <c r="AO1218" s="20"/>
      <c r="AP1218" s="20"/>
      <c r="AQ1218" s="20"/>
      <c r="AR1218" s="20"/>
      <c r="AS1218" s="20"/>
      <c r="AT1218" s="20"/>
      <c r="AU1218" s="20"/>
      <c r="AV1218" s="20"/>
      <c r="AW1218" s="20"/>
      <c r="AX1218" s="20"/>
      <c r="AY1218" s="20"/>
      <c r="AZ1218" s="20"/>
      <c r="BA1218" s="20" t="s">
        <v>6398</v>
      </c>
      <c r="BB1218" s="20" t="s">
        <v>6399</v>
      </c>
      <c r="BC1218" s="20" t="s">
        <v>6400</v>
      </c>
      <c r="BD1218" s="20"/>
      <c r="BE1218" s="20" t="s">
        <v>69</v>
      </c>
      <c r="BF1218" s="20"/>
      <c r="BG1218" s="20"/>
      <c r="BH1218" s="20" t="s">
        <v>6401</v>
      </c>
      <c r="BI1218" s="20"/>
    </row>
    <row r="1219" spans="1:61" x14ac:dyDescent="0.2">
      <c r="A1219" t="s">
        <v>6161</v>
      </c>
      <c r="B1219" t="str">
        <f>VLOOKUP(Table1[[#This Row],[Full Name]],payroll_active[],1,0)</f>
        <v>Tracy A Ellis</v>
      </c>
      <c r="C1219" t="str">
        <f>VLOOKUP(Table1[[#This Row],[Full Name]],Table36[],1,0)</f>
        <v>Tracy A Ellis</v>
      </c>
      <c r="D1219" s="1">
        <v>42618.940960648149</v>
      </c>
      <c r="E1219" t="s">
        <v>1195</v>
      </c>
      <c r="F1219" t="s">
        <v>6160</v>
      </c>
      <c r="N1219" t="s">
        <v>1374</v>
      </c>
      <c r="O1219" t="s">
        <v>1375</v>
      </c>
      <c r="P1219" t="s">
        <v>407</v>
      </c>
      <c r="AJ1219" t="s">
        <v>62</v>
      </c>
      <c r="AK1219" t="s">
        <v>63</v>
      </c>
      <c r="AN1219" t="s">
        <v>408</v>
      </c>
      <c r="AO1219" t="s">
        <v>407</v>
      </c>
      <c r="BA1219" t="s">
        <v>6162</v>
      </c>
      <c r="BB1219" t="s">
        <v>2392</v>
      </c>
      <c r="BC1219" t="s">
        <v>6163</v>
      </c>
      <c r="BE1219" t="s">
        <v>69</v>
      </c>
      <c r="BH1219" t="s">
        <v>6164</v>
      </c>
    </row>
    <row r="1220" spans="1:61" x14ac:dyDescent="0.2">
      <c r="A1220" t="s">
        <v>4502</v>
      </c>
      <c r="B1220" t="str">
        <f>VLOOKUP(Table1[[#This Row],[Full Name]],payroll_active[],1,0)</f>
        <v>Tracy L Starr</v>
      </c>
      <c r="C1220" t="str">
        <f>VLOOKUP(Table1[[#This Row],[Full Name]],Table36[],1,0)</f>
        <v>Tracy L Starr</v>
      </c>
      <c r="D1220" s="1">
        <v>42618.94263888889</v>
      </c>
      <c r="E1220" t="s">
        <v>1195</v>
      </c>
      <c r="F1220" t="s">
        <v>4500</v>
      </c>
      <c r="O1220" t="s">
        <v>4501</v>
      </c>
      <c r="AJ1220" t="s">
        <v>62</v>
      </c>
      <c r="AK1220" t="s">
        <v>63</v>
      </c>
      <c r="AN1220" t="s">
        <v>64</v>
      </c>
      <c r="BA1220" t="s">
        <v>4116</v>
      </c>
      <c r="BB1220" t="s">
        <v>4503</v>
      </c>
      <c r="BC1220" t="s">
        <v>4504</v>
      </c>
      <c r="BE1220" t="s">
        <v>69</v>
      </c>
      <c r="BH1220" t="s">
        <v>4505</v>
      </c>
    </row>
    <row r="1221" spans="1:61" x14ac:dyDescent="0.2">
      <c r="A1221" t="s">
        <v>7745</v>
      </c>
      <c r="B1221" t="str">
        <f>VLOOKUP(Table1[[#This Row],[Full Name]],payroll_active[],1,0)</f>
        <v>Trevor W Bender</v>
      </c>
      <c r="C1221" t="str">
        <f>VLOOKUP(Table1[[#This Row],[Full Name]],Table36[],1,0)</f>
        <v>Trevor W Bender</v>
      </c>
      <c r="D1221" s="1">
        <v>42618.939189814817</v>
      </c>
      <c r="E1221" t="s">
        <v>1195</v>
      </c>
      <c r="F1221" t="s">
        <v>7743</v>
      </c>
      <c r="N1221" t="s">
        <v>602</v>
      </c>
      <c r="O1221" t="s">
        <v>603</v>
      </c>
      <c r="P1221" t="s">
        <v>407</v>
      </c>
      <c r="V1221" t="s">
        <v>7744</v>
      </c>
      <c r="AJ1221" t="s">
        <v>62</v>
      </c>
      <c r="AK1221" t="s">
        <v>63</v>
      </c>
      <c r="AN1221" t="s">
        <v>408</v>
      </c>
      <c r="AO1221" t="s">
        <v>407</v>
      </c>
      <c r="BA1221" t="s">
        <v>7746</v>
      </c>
      <c r="BB1221" t="s">
        <v>1984</v>
      </c>
      <c r="BC1221" t="s">
        <v>440</v>
      </c>
      <c r="BE1221" t="s">
        <v>69</v>
      </c>
      <c r="BH1221" t="s">
        <v>7747</v>
      </c>
    </row>
    <row r="1222" spans="1:61" x14ac:dyDescent="0.2">
      <c r="A1222" t="s">
        <v>3183</v>
      </c>
      <c r="B1222" t="str">
        <f>VLOOKUP(Table1[[#This Row],[Full Name]],payroll_active[],1,0)</f>
        <v>Tyler P Broker</v>
      </c>
      <c r="C1222" t="str">
        <f>VLOOKUP(Table1[[#This Row],[Full Name]],Table36[],1,0)</f>
        <v>Tyler P Broker</v>
      </c>
      <c r="D1222" s="1">
        <v>42789.531701388893</v>
      </c>
      <c r="E1222" t="s">
        <v>59</v>
      </c>
      <c r="F1222" t="s">
        <v>3182</v>
      </c>
      <c r="N1222" t="s">
        <v>732</v>
      </c>
      <c r="O1222" t="s">
        <v>733</v>
      </c>
      <c r="P1222" t="s">
        <v>407</v>
      </c>
      <c r="AJ1222" t="s">
        <v>62</v>
      </c>
      <c r="AK1222" t="s">
        <v>63</v>
      </c>
      <c r="AN1222" t="s">
        <v>408</v>
      </c>
      <c r="AO1222" t="s">
        <v>407</v>
      </c>
      <c r="BA1222" t="s">
        <v>3184</v>
      </c>
      <c r="BB1222" t="s">
        <v>3185</v>
      </c>
      <c r="BC1222" t="s">
        <v>375</v>
      </c>
      <c r="BE1222" t="s">
        <v>69</v>
      </c>
      <c r="BH1222" t="s">
        <v>3186</v>
      </c>
    </row>
    <row r="1223" spans="1:61" x14ac:dyDescent="0.2">
      <c r="A1223" t="s">
        <v>3024</v>
      </c>
      <c r="B1223" t="str">
        <f>VLOOKUP(Table1[[#This Row],[Full Name]],payroll_active[],1,0)</f>
        <v>Unique N Groom</v>
      </c>
      <c r="C1223" t="str">
        <f>VLOOKUP(Table1[[#This Row],[Full Name]],Table36[],1,0)</f>
        <v>Unique N Groom</v>
      </c>
      <c r="D1223" s="1">
        <v>42789.531759259262</v>
      </c>
      <c r="E1223" t="s">
        <v>59</v>
      </c>
      <c r="F1223" t="s">
        <v>3023</v>
      </c>
      <c r="N1223" t="s">
        <v>894</v>
      </c>
      <c r="O1223" t="s">
        <v>895</v>
      </c>
      <c r="P1223" t="s">
        <v>526</v>
      </c>
      <c r="AJ1223" t="s">
        <v>62</v>
      </c>
      <c r="AK1223" t="s">
        <v>63</v>
      </c>
      <c r="AN1223" t="s">
        <v>408</v>
      </c>
      <c r="AO1223" t="s">
        <v>526</v>
      </c>
      <c r="BA1223" t="s">
        <v>3025</v>
      </c>
      <c r="BB1223" t="s">
        <v>3026</v>
      </c>
      <c r="BC1223" t="s">
        <v>434</v>
      </c>
      <c r="BE1223" t="s">
        <v>69</v>
      </c>
      <c r="BH1223" t="s">
        <v>3027</v>
      </c>
    </row>
    <row r="1224" spans="1:61" x14ac:dyDescent="0.2">
      <c r="A1224" t="s">
        <v>4684</v>
      </c>
      <c r="B1224" t="str">
        <f>VLOOKUP(Table1[[#This Row],[Full Name]],payroll_active[],1,0)</f>
        <v>Valeria M Munt</v>
      </c>
      <c r="C1224" t="str">
        <f>VLOOKUP(Table1[[#This Row],[Full Name]],Table36[],1,0)</f>
        <v>Valeria M Munt</v>
      </c>
      <c r="D1224" s="1">
        <v>42618.942384259259</v>
      </c>
      <c r="E1224" t="s">
        <v>1195</v>
      </c>
      <c r="F1224" t="s">
        <v>4682</v>
      </c>
      <c r="M1224" t="s">
        <v>4683</v>
      </c>
      <c r="N1224" t="s">
        <v>771</v>
      </c>
      <c r="O1224" t="s">
        <v>772</v>
      </c>
      <c r="P1224" t="s">
        <v>526</v>
      </c>
      <c r="AJ1224" t="s">
        <v>62</v>
      </c>
      <c r="AK1224" t="s">
        <v>63</v>
      </c>
      <c r="AN1224" t="s">
        <v>408</v>
      </c>
      <c r="BA1224" t="s">
        <v>4685</v>
      </c>
      <c r="BB1224" t="s">
        <v>4686</v>
      </c>
      <c r="BC1224" t="s">
        <v>624</v>
      </c>
      <c r="BE1224" t="s">
        <v>69</v>
      </c>
      <c r="BH1224" t="s">
        <v>4687</v>
      </c>
    </row>
    <row r="1225" spans="1:61" x14ac:dyDescent="0.2">
      <c r="A1225" t="s">
        <v>2401</v>
      </c>
      <c r="B1225" t="str">
        <f>VLOOKUP(Table1[[#This Row],[Full Name]],payroll_active[],1,0)</f>
        <v>Valerie A Alcena</v>
      </c>
      <c r="C1225" t="str">
        <f>VLOOKUP(Table1[[#This Row],[Full Name]],Table36[],1,0)</f>
        <v>Valerie A Alcena</v>
      </c>
      <c r="D1225" s="1">
        <v>42990.605717592603</v>
      </c>
      <c r="E1225" t="s">
        <v>59</v>
      </c>
      <c r="F1225" t="s">
        <v>2400</v>
      </c>
      <c r="N1225" t="s">
        <v>965</v>
      </c>
      <c r="O1225" t="s">
        <v>966</v>
      </c>
      <c r="P1225" t="s">
        <v>526</v>
      </c>
      <c r="AJ1225" t="s">
        <v>62</v>
      </c>
      <c r="AK1225" t="s">
        <v>63</v>
      </c>
      <c r="AN1225" t="s">
        <v>408</v>
      </c>
      <c r="AO1225" t="s">
        <v>526</v>
      </c>
      <c r="BA1225" t="s">
        <v>2402</v>
      </c>
      <c r="BB1225" t="s">
        <v>2403</v>
      </c>
      <c r="BC1225" t="s">
        <v>2404</v>
      </c>
      <c r="BE1225" t="s">
        <v>69</v>
      </c>
      <c r="BH1225" t="s">
        <v>2405</v>
      </c>
    </row>
    <row r="1226" spans="1:61" x14ac:dyDescent="0.2">
      <c r="A1226" t="s">
        <v>5266</v>
      </c>
      <c r="B1226" t="str">
        <f>VLOOKUP(Table1[[#This Row],[Full Name]],payroll_active[],1,0)</f>
        <v>Valerie Avignone</v>
      </c>
      <c r="C1226" t="str">
        <f>VLOOKUP(Table1[[#This Row],[Full Name]],Table36[],1,0)</f>
        <v>Valerie Avignone</v>
      </c>
      <c r="D1226" s="1">
        <v>42618.941805555558</v>
      </c>
      <c r="E1226" t="s">
        <v>1195</v>
      </c>
      <c r="F1226" t="s">
        <v>5264</v>
      </c>
      <c r="N1226" t="s">
        <v>3720</v>
      </c>
      <c r="O1226" t="s">
        <v>3721</v>
      </c>
      <c r="P1226" t="s">
        <v>526</v>
      </c>
      <c r="V1226" t="s">
        <v>5265</v>
      </c>
      <c r="AJ1226" t="s">
        <v>62</v>
      </c>
      <c r="AK1226" t="s">
        <v>63</v>
      </c>
      <c r="AN1226" t="s">
        <v>408</v>
      </c>
      <c r="AO1226" t="s">
        <v>526</v>
      </c>
      <c r="BA1226" t="s">
        <v>5267</v>
      </c>
      <c r="BB1226" t="s">
        <v>5268</v>
      </c>
      <c r="BC1226" t="s">
        <v>4477</v>
      </c>
      <c r="BE1226" t="s">
        <v>69</v>
      </c>
      <c r="BH1226" t="s">
        <v>5269</v>
      </c>
    </row>
    <row r="1227" spans="1:61" x14ac:dyDescent="0.2">
      <c r="A1227" t="s">
        <v>5595</v>
      </c>
      <c r="B1227" t="str">
        <f>VLOOKUP(Table1[[#This Row],[Full Name]],payroll_active[],1,0)</f>
        <v>Valerie J Zeh</v>
      </c>
      <c r="C1227" t="str">
        <f>VLOOKUP(Table1[[#This Row],[Full Name]],Table36[],1,0)</f>
        <v>Valerie J Zeh</v>
      </c>
      <c r="D1227" s="1">
        <v>42618.941458333327</v>
      </c>
      <c r="E1227" t="s">
        <v>1195</v>
      </c>
      <c r="F1227" t="s">
        <v>5594</v>
      </c>
      <c r="O1227" t="s">
        <v>1444</v>
      </c>
      <c r="AJ1227" t="s">
        <v>62</v>
      </c>
      <c r="AK1227" t="s">
        <v>63</v>
      </c>
      <c r="AN1227" t="s">
        <v>64</v>
      </c>
      <c r="BA1227" t="s">
        <v>5596</v>
      </c>
      <c r="BB1227" t="s">
        <v>5597</v>
      </c>
      <c r="BC1227" t="s">
        <v>2471</v>
      </c>
      <c r="BE1227" t="s">
        <v>69</v>
      </c>
      <c r="BH1227" t="s">
        <v>5598</v>
      </c>
    </row>
    <row r="1228" spans="1:61" x14ac:dyDescent="0.2">
      <c r="A1228" t="s">
        <v>2739</v>
      </c>
      <c r="B1228" t="str">
        <f>VLOOKUP(Table1[[#This Row],[Full Name]],payroll_active[],1,0)</f>
        <v>Vanessa K Salman</v>
      </c>
      <c r="C1228" t="str">
        <f>VLOOKUP(Table1[[#This Row],[Full Name]],Table36[],1,0)</f>
        <v>Vanessa K Salman</v>
      </c>
      <c r="D1228" s="1">
        <v>42790.667881944442</v>
      </c>
      <c r="E1228" t="s">
        <v>59</v>
      </c>
      <c r="F1228" t="s">
        <v>2737</v>
      </c>
      <c r="M1228" t="s">
        <v>2738</v>
      </c>
      <c r="N1228" t="s">
        <v>1692</v>
      </c>
      <c r="O1228" t="s">
        <v>1693</v>
      </c>
      <c r="P1228" t="s">
        <v>407</v>
      </c>
      <c r="AJ1228" t="s">
        <v>62</v>
      </c>
      <c r="AK1228" t="s">
        <v>63</v>
      </c>
      <c r="AN1228" t="s">
        <v>408</v>
      </c>
      <c r="BA1228" t="s">
        <v>2740</v>
      </c>
      <c r="BB1228" t="s">
        <v>2741</v>
      </c>
      <c r="BC1228" t="s">
        <v>2742</v>
      </c>
      <c r="BE1228" t="s">
        <v>69</v>
      </c>
      <c r="BH1228" t="s">
        <v>2743</v>
      </c>
    </row>
    <row r="1229" spans="1:61" x14ac:dyDescent="0.2">
      <c r="A1229" t="s">
        <v>8452</v>
      </c>
      <c r="B1229" t="str">
        <f>VLOOKUP(Table1[[#This Row],[Full Name]],payroll_active[],1,0)</f>
        <v>Vaughn T Mayers</v>
      </c>
      <c r="C1229" t="str">
        <f>VLOOKUP(Table1[[#This Row],[Full Name]],Table36[],1,0)</f>
        <v>Vaughn T Mayers</v>
      </c>
      <c r="D1229" s="1">
        <v>42618.938784722217</v>
      </c>
      <c r="E1229" t="s">
        <v>1195</v>
      </c>
      <c r="F1229" t="s">
        <v>8450</v>
      </c>
      <c r="M1229" t="s">
        <v>8451</v>
      </c>
      <c r="N1229" t="s">
        <v>718</v>
      </c>
      <c r="O1229" t="s">
        <v>719</v>
      </c>
      <c r="P1229" t="s">
        <v>526</v>
      </c>
      <c r="AJ1229" t="s">
        <v>62</v>
      </c>
      <c r="AK1229" t="s">
        <v>63</v>
      </c>
      <c r="AN1229" t="s">
        <v>408</v>
      </c>
      <c r="AO1229" t="s">
        <v>526</v>
      </c>
      <c r="BA1229" t="s">
        <v>8453</v>
      </c>
      <c r="BB1229" t="s">
        <v>8454</v>
      </c>
      <c r="BC1229" t="s">
        <v>426</v>
      </c>
      <c r="BE1229" t="s">
        <v>69</v>
      </c>
      <c r="BH1229" t="s">
        <v>8455</v>
      </c>
    </row>
    <row r="1230" spans="1:61" x14ac:dyDescent="0.2">
      <c r="A1230" t="s">
        <v>2435</v>
      </c>
      <c r="B1230" t="str">
        <f>VLOOKUP(Table1[[#This Row],[Full Name]],payroll_active[],1,0)</f>
        <v>Venus Galarza-mullins</v>
      </c>
      <c r="C1230" t="str">
        <f>VLOOKUP(Table1[[#This Row],[Full Name]],Table36[],1,0)</f>
        <v>Venus Galarza-mullins</v>
      </c>
      <c r="D1230" s="1">
        <v>42898.828668981478</v>
      </c>
      <c r="E1230" t="s">
        <v>59</v>
      </c>
      <c r="F1230" t="s">
        <v>2433</v>
      </c>
      <c r="M1230" t="s">
        <v>2434</v>
      </c>
      <c r="N1230" t="s">
        <v>952</v>
      </c>
      <c r="O1230" t="s">
        <v>953</v>
      </c>
      <c r="P1230" t="s">
        <v>526</v>
      </c>
      <c r="AJ1230" t="s">
        <v>62</v>
      </c>
      <c r="AK1230" t="s">
        <v>63</v>
      </c>
      <c r="AN1230" t="s">
        <v>408</v>
      </c>
      <c r="AO1230" t="s">
        <v>526</v>
      </c>
      <c r="BA1230" t="s">
        <v>2436</v>
      </c>
      <c r="BB1230" t="s">
        <v>2437</v>
      </c>
      <c r="BC1230" t="s">
        <v>583</v>
      </c>
      <c r="BE1230" t="s">
        <v>69</v>
      </c>
      <c r="BH1230" t="s">
        <v>2438</v>
      </c>
    </row>
    <row r="1231" spans="1:61" x14ac:dyDescent="0.2">
      <c r="A1231" t="s">
        <v>1381</v>
      </c>
      <c r="B1231" t="str">
        <f>VLOOKUP(Table1[[#This Row],[Full Name]],payroll_active[],1,0)</f>
        <v>Veronica M Aveis</v>
      </c>
      <c r="C1231" t="str">
        <f>VLOOKUP(Table1[[#This Row],[Full Name]],Table36[],1,0)</f>
        <v>Veronica M Aveis</v>
      </c>
      <c r="D1231" s="1">
        <v>43203.545127314806</v>
      </c>
      <c r="E1231" t="s">
        <v>59</v>
      </c>
      <c r="F1231" t="s">
        <v>1380</v>
      </c>
      <c r="N1231" t="s">
        <v>572</v>
      </c>
      <c r="O1231" t="s">
        <v>573</v>
      </c>
      <c r="P1231" t="s">
        <v>526</v>
      </c>
      <c r="AJ1231" t="s">
        <v>62</v>
      </c>
      <c r="AK1231" t="s">
        <v>63</v>
      </c>
      <c r="AN1231" t="s">
        <v>408</v>
      </c>
      <c r="AO1231" t="s">
        <v>526</v>
      </c>
      <c r="BA1231" t="s">
        <v>1382</v>
      </c>
      <c r="BB1231" t="s">
        <v>1383</v>
      </c>
      <c r="BC1231" t="s">
        <v>426</v>
      </c>
      <c r="BE1231" t="s">
        <v>69</v>
      </c>
      <c r="BH1231" t="s">
        <v>1384</v>
      </c>
    </row>
    <row r="1232" spans="1:61" x14ac:dyDescent="0.2">
      <c r="A1232" t="s">
        <v>6171</v>
      </c>
      <c r="B1232" t="str">
        <f>VLOOKUP(Table1[[#This Row],[Full Name]],payroll_active[],1,0)</f>
        <v>Vicky T Doren</v>
      </c>
      <c r="C1232" t="str">
        <f>VLOOKUP(Table1[[#This Row],[Full Name]],Table36[],1,0)</f>
        <v>Vicky T Doren</v>
      </c>
      <c r="D1232" s="1">
        <v>42618.940960648149</v>
      </c>
      <c r="E1232" t="s">
        <v>1195</v>
      </c>
      <c r="F1232" t="s">
        <v>6170</v>
      </c>
      <c r="O1232" t="s">
        <v>1798</v>
      </c>
      <c r="AJ1232" t="s">
        <v>62</v>
      </c>
      <c r="AK1232" t="s">
        <v>63</v>
      </c>
      <c r="AN1232" t="s">
        <v>64</v>
      </c>
      <c r="BA1232" t="s">
        <v>6172</v>
      </c>
      <c r="BB1232" t="s">
        <v>6173</v>
      </c>
      <c r="BC1232" t="s">
        <v>350</v>
      </c>
      <c r="BE1232" t="s">
        <v>69</v>
      </c>
      <c r="BH1232" t="s">
        <v>6174</v>
      </c>
    </row>
    <row r="1233" spans="1:61" x14ac:dyDescent="0.2">
      <c r="A1233" t="s">
        <v>7339</v>
      </c>
      <c r="B1233" t="str">
        <f>VLOOKUP(Table1[[#This Row],[Full Name]],payroll_active[],1,0)</f>
        <v>Victor J Carrk Jr</v>
      </c>
      <c r="C1233" t="str">
        <f>VLOOKUP(Table1[[#This Row],[Full Name]],Table36[],1,0)</f>
        <v>Victor J Carrk Jr</v>
      </c>
      <c r="D1233" s="1">
        <v>42618.939826388887</v>
      </c>
      <c r="E1233" t="s">
        <v>1195</v>
      </c>
      <c r="F1233" t="s">
        <v>7338</v>
      </c>
      <c r="O1233" t="s">
        <v>2453</v>
      </c>
      <c r="AJ1233" t="s">
        <v>62</v>
      </c>
      <c r="AK1233" t="s">
        <v>63</v>
      </c>
      <c r="AN1233" t="s">
        <v>64</v>
      </c>
      <c r="BA1233" t="s">
        <v>7340</v>
      </c>
      <c r="BB1233" t="s">
        <v>7341</v>
      </c>
      <c r="BC1233" t="s">
        <v>7342</v>
      </c>
      <c r="BE1233" t="s">
        <v>69</v>
      </c>
      <c r="BH1233" t="s">
        <v>7343</v>
      </c>
    </row>
    <row r="1234" spans="1:61" x14ac:dyDescent="0.2">
      <c r="A1234" t="s">
        <v>8384</v>
      </c>
      <c r="B1234" t="str">
        <f>VLOOKUP(Table1[[#This Row],[Full Name]],payroll_active[],1,0)</f>
        <v>Victoria J Disalvo</v>
      </c>
      <c r="C1234" t="str">
        <f>VLOOKUP(Table1[[#This Row],[Full Name]],Table36[],1,0)</f>
        <v>Victoria J Disalvo</v>
      </c>
      <c r="D1234" s="1">
        <v>42618.938854166663</v>
      </c>
      <c r="E1234" t="s">
        <v>1195</v>
      </c>
      <c r="F1234" t="s">
        <v>8383</v>
      </c>
      <c r="N1234" t="s">
        <v>1994</v>
      </c>
      <c r="O1234" t="s">
        <v>353</v>
      </c>
      <c r="P1234" t="s">
        <v>526</v>
      </c>
      <c r="AJ1234" t="s">
        <v>62</v>
      </c>
      <c r="AK1234" t="s">
        <v>63</v>
      </c>
      <c r="AN1234" t="s">
        <v>64</v>
      </c>
      <c r="AO1234" t="s">
        <v>526</v>
      </c>
      <c r="BA1234" t="s">
        <v>8385</v>
      </c>
      <c r="BB1234" t="s">
        <v>8386</v>
      </c>
      <c r="BC1234" t="s">
        <v>583</v>
      </c>
      <c r="BE1234" t="s">
        <v>69</v>
      </c>
      <c r="BH1234" t="s">
        <v>8387</v>
      </c>
    </row>
    <row r="1235" spans="1:61" x14ac:dyDescent="0.2">
      <c r="A1235" t="s">
        <v>4089</v>
      </c>
      <c r="B1235" t="str">
        <f>VLOOKUP(Table1[[#This Row],[Full Name]],payroll_active[],1,0)</f>
        <v>Victoria L Clark</v>
      </c>
      <c r="C1235" t="str">
        <f>VLOOKUP(Table1[[#This Row],[Full Name]],Table36[],1,0)</f>
        <v>Victoria L Clark</v>
      </c>
      <c r="D1235" s="1">
        <v>42618.943124999998</v>
      </c>
      <c r="E1235" t="s">
        <v>1195</v>
      </c>
      <c r="F1235" t="s">
        <v>4088</v>
      </c>
      <c r="N1235" t="s">
        <v>2010</v>
      </c>
      <c r="O1235" t="s">
        <v>2011</v>
      </c>
      <c r="P1235" t="s">
        <v>407</v>
      </c>
      <c r="AJ1235" t="s">
        <v>62</v>
      </c>
      <c r="AK1235" t="s">
        <v>63</v>
      </c>
      <c r="AN1235" t="s">
        <v>408</v>
      </c>
      <c r="AO1235" t="s">
        <v>407</v>
      </c>
      <c r="BA1235" t="s">
        <v>4090</v>
      </c>
      <c r="BB1235" t="s">
        <v>980</v>
      </c>
      <c r="BC1235" t="s">
        <v>440</v>
      </c>
      <c r="BE1235" t="s">
        <v>69</v>
      </c>
      <c r="BH1235" t="s">
        <v>4091</v>
      </c>
    </row>
    <row r="1236" spans="1:61" x14ac:dyDescent="0.2">
      <c r="A1236" t="s">
        <v>921</v>
      </c>
      <c r="B1236" t="str">
        <f>VLOOKUP(Table1[[#This Row],[Full Name]],payroll_active[],1,0)</f>
        <v>Victoria R Mecca</v>
      </c>
      <c r="C1236" t="str">
        <f>VLOOKUP(Table1[[#This Row],[Full Name]],Table36[],1,0)</f>
        <v>Victoria R Mecca</v>
      </c>
      <c r="D1236" s="1">
        <v>43495.488391203697</v>
      </c>
      <c r="E1236" t="s">
        <v>59</v>
      </c>
      <c r="F1236" t="s">
        <v>918</v>
      </c>
      <c r="N1236" t="s">
        <v>919</v>
      </c>
      <c r="O1236" t="s">
        <v>920</v>
      </c>
      <c r="P1236" t="s">
        <v>526</v>
      </c>
      <c r="AJ1236" t="s">
        <v>62</v>
      </c>
      <c r="AK1236" t="s">
        <v>63</v>
      </c>
      <c r="AN1236" t="s">
        <v>408</v>
      </c>
      <c r="BA1236" t="s">
        <v>922</v>
      </c>
      <c r="BB1236" t="s">
        <v>923</v>
      </c>
      <c r="BC1236" t="s">
        <v>698</v>
      </c>
      <c r="BE1236" t="s">
        <v>69</v>
      </c>
      <c r="BH1236" t="s">
        <v>924</v>
      </c>
    </row>
    <row r="1237" spans="1:61" x14ac:dyDescent="0.2">
      <c r="A1237" t="s">
        <v>2420</v>
      </c>
      <c r="B1237" t="str">
        <f>VLOOKUP(Table1[[#This Row],[Full Name]],payroll_active[],1,0)</f>
        <v>Vincent R Fields</v>
      </c>
      <c r="C1237" t="str">
        <f>VLOOKUP(Table1[[#This Row],[Full Name]],Table36[],1,0)</f>
        <v>Vincent R Fields</v>
      </c>
      <c r="D1237" s="1">
        <v>42898.828692129631</v>
      </c>
      <c r="E1237" t="s">
        <v>59</v>
      </c>
      <c r="F1237" t="s">
        <v>2418</v>
      </c>
      <c r="M1237" t="s">
        <v>2419</v>
      </c>
      <c r="N1237" t="s">
        <v>554</v>
      </c>
      <c r="O1237" t="s">
        <v>555</v>
      </c>
      <c r="P1237" t="s">
        <v>526</v>
      </c>
      <c r="AJ1237" t="s">
        <v>62</v>
      </c>
      <c r="AK1237" t="s">
        <v>63</v>
      </c>
      <c r="AN1237" t="s">
        <v>408</v>
      </c>
      <c r="BA1237" t="s">
        <v>2421</v>
      </c>
      <c r="BB1237" t="s">
        <v>2422</v>
      </c>
      <c r="BC1237" t="s">
        <v>434</v>
      </c>
      <c r="BE1237" t="s">
        <v>69</v>
      </c>
      <c r="BH1237" t="s">
        <v>2423</v>
      </c>
    </row>
    <row r="1238" spans="1:61" x14ac:dyDescent="0.2">
      <c r="A1238" t="s">
        <v>2955</v>
      </c>
      <c r="B1238" t="str">
        <f>VLOOKUP(Table1[[#This Row],[Full Name]],payroll_active[],1,0)</f>
        <v>Waliur Rahman</v>
      </c>
      <c r="C1238" t="str">
        <f>VLOOKUP(Table1[[#This Row],[Full Name]],Table36[],1,0)</f>
        <v>Waliur Rahman</v>
      </c>
      <c r="D1238" s="1">
        <v>42789.531782407408</v>
      </c>
      <c r="E1238" t="s">
        <v>59</v>
      </c>
      <c r="F1238" t="s">
        <v>2953</v>
      </c>
      <c r="M1238" t="s">
        <v>2954</v>
      </c>
      <c r="N1238" t="s">
        <v>405</v>
      </c>
      <c r="O1238" t="s">
        <v>406</v>
      </c>
      <c r="P1238" t="s">
        <v>526</v>
      </c>
      <c r="AJ1238" t="s">
        <v>62</v>
      </c>
      <c r="AK1238" t="s">
        <v>63</v>
      </c>
      <c r="AN1238" t="s">
        <v>408</v>
      </c>
      <c r="BA1238" t="s">
        <v>2956</v>
      </c>
      <c r="BB1238" t="s">
        <v>2957</v>
      </c>
      <c r="BC1238" t="s">
        <v>937</v>
      </c>
      <c r="BE1238" t="s">
        <v>69</v>
      </c>
      <c r="BH1238" t="s">
        <v>2958</v>
      </c>
    </row>
    <row r="1239" spans="1:61" x14ac:dyDescent="0.2">
      <c r="A1239" s="20" t="s">
        <v>3635</v>
      </c>
      <c r="B1239" s="20" t="e">
        <f>VLOOKUP(Table1[[#This Row],[Full Name]],payroll_active[],1,0)</f>
        <v>#N/A</v>
      </c>
      <c r="C1239" s="20" t="str">
        <f>VLOOKUP(Table1[[#This Row],[Full Name]],Table36[],1,0)</f>
        <v>Wanda E Helms</v>
      </c>
      <c r="D1239" s="21">
        <v>42789.530949074076</v>
      </c>
      <c r="E1239" s="20" t="s">
        <v>59</v>
      </c>
      <c r="F1239" s="20" t="s">
        <v>3634</v>
      </c>
      <c r="G1239" s="20"/>
      <c r="H1239" s="20"/>
      <c r="I1239" s="20"/>
      <c r="J1239" s="20"/>
      <c r="K1239" s="20"/>
      <c r="L1239" s="20"/>
      <c r="M1239" s="20"/>
      <c r="N1239" s="20"/>
      <c r="O1239" s="20" t="s">
        <v>1043</v>
      </c>
      <c r="P1239" s="20"/>
      <c r="Q1239" s="20"/>
      <c r="R1239" s="20"/>
      <c r="S1239" s="20"/>
      <c r="T1239" s="20"/>
      <c r="U1239" s="20"/>
      <c r="V1239" s="20"/>
      <c r="W1239" s="20"/>
      <c r="X1239" s="20"/>
      <c r="Y1239" s="20"/>
      <c r="Z1239" s="20"/>
      <c r="AA1239" s="20"/>
      <c r="AB1239" s="20"/>
      <c r="AC1239" s="20"/>
      <c r="AD1239" s="20"/>
      <c r="AE1239" s="20"/>
      <c r="AF1239" s="20"/>
      <c r="AG1239" s="20"/>
      <c r="AH1239" s="20"/>
      <c r="AI1239" s="20"/>
      <c r="AJ1239" s="20" t="s">
        <v>62</v>
      </c>
      <c r="AK1239" s="20" t="s">
        <v>63</v>
      </c>
      <c r="AL1239" s="20"/>
      <c r="AM1239" s="20"/>
      <c r="AN1239" s="20" t="s">
        <v>64</v>
      </c>
      <c r="AO1239" s="20"/>
      <c r="AP1239" s="20"/>
      <c r="AQ1239" s="20"/>
      <c r="AR1239" s="20"/>
      <c r="AS1239" s="20"/>
      <c r="AT1239" s="20"/>
      <c r="AU1239" s="20"/>
      <c r="AV1239" s="20"/>
      <c r="AW1239" s="20"/>
      <c r="AX1239" s="20"/>
      <c r="AY1239" s="20"/>
      <c r="AZ1239" s="20"/>
      <c r="BA1239" s="20" t="s">
        <v>3636</v>
      </c>
      <c r="BB1239" s="20" t="s">
        <v>3637</v>
      </c>
      <c r="BC1239" s="20" t="s">
        <v>135</v>
      </c>
      <c r="BD1239" s="20"/>
      <c r="BE1239" s="20" t="s">
        <v>69</v>
      </c>
      <c r="BF1239" s="20"/>
      <c r="BG1239" s="20"/>
      <c r="BH1239" s="20" t="s">
        <v>3638</v>
      </c>
      <c r="BI1239" s="20"/>
    </row>
    <row r="1240" spans="1:61" x14ac:dyDescent="0.2">
      <c r="A1240" t="s">
        <v>2948</v>
      </c>
      <c r="B1240" t="str">
        <f>VLOOKUP(Table1[[#This Row],[Full Name]],payroll_active[],1,0)</f>
        <v>Wendy Brennan</v>
      </c>
      <c r="C1240" t="str">
        <f>VLOOKUP(Table1[[#This Row],[Full Name]],Table36[],1,0)</f>
        <v>Wendy Brennan</v>
      </c>
      <c r="D1240" s="1">
        <v>42789.531782407408</v>
      </c>
      <c r="E1240" t="s">
        <v>59</v>
      </c>
      <c r="F1240" t="s">
        <v>2947</v>
      </c>
      <c r="N1240" t="s">
        <v>2550</v>
      </c>
      <c r="O1240" t="s">
        <v>2551</v>
      </c>
      <c r="P1240" t="s">
        <v>526</v>
      </c>
      <c r="AJ1240" t="s">
        <v>62</v>
      </c>
      <c r="AK1240" t="s">
        <v>63</v>
      </c>
      <c r="AN1240" t="s">
        <v>408</v>
      </c>
      <c r="AO1240" t="s">
        <v>526</v>
      </c>
      <c r="BA1240" t="s">
        <v>2949</v>
      </c>
      <c r="BB1240" t="s">
        <v>2950</v>
      </c>
      <c r="BC1240" t="s">
        <v>2951</v>
      </c>
      <c r="BE1240" t="s">
        <v>69</v>
      </c>
      <c r="BH1240" t="s">
        <v>2952</v>
      </c>
    </row>
    <row r="1241" spans="1:61" x14ac:dyDescent="0.2">
      <c r="A1241" t="s">
        <v>5590</v>
      </c>
      <c r="B1241" t="str">
        <f>VLOOKUP(Table1[[#This Row],[Full Name]],payroll_active[],1,0)</f>
        <v>William B Gerard</v>
      </c>
      <c r="C1241" t="str">
        <f>VLOOKUP(Table1[[#This Row],[Full Name]],Table36[],1,0)</f>
        <v>William B Gerard</v>
      </c>
      <c r="D1241" s="1">
        <v>42618.941469907397</v>
      </c>
      <c r="E1241" t="s">
        <v>1195</v>
      </c>
      <c r="F1241" t="s">
        <v>5589</v>
      </c>
      <c r="O1241" t="s">
        <v>1444</v>
      </c>
      <c r="AJ1241" t="s">
        <v>62</v>
      </c>
      <c r="AK1241" t="s">
        <v>63</v>
      </c>
      <c r="AN1241" t="s">
        <v>64</v>
      </c>
      <c r="BA1241" t="s">
        <v>5591</v>
      </c>
      <c r="BB1241" t="s">
        <v>5592</v>
      </c>
      <c r="BC1241" t="s">
        <v>2471</v>
      </c>
      <c r="BE1241" t="s">
        <v>69</v>
      </c>
      <c r="BH1241" t="s">
        <v>5593</v>
      </c>
    </row>
    <row r="1242" spans="1:61" x14ac:dyDescent="0.2">
      <c r="A1242" t="s">
        <v>5585</v>
      </c>
      <c r="B1242" t="str">
        <f>VLOOKUP(Table1[[#This Row],[Full Name]],payroll_active[],1,0)</f>
        <v>William D Crowe</v>
      </c>
      <c r="C1242" t="str">
        <f>VLOOKUP(Table1[[#This Row],[Full Name]],Table36[],1,0)</f>
        <v>William D Crowe</v>
      </c>
      <c r="D1242" s="1">
        <v>42618.941481481481</v>
      </c>
      <c r="E1242" t="s">
        <v>1195</v>
      </c>
      <c r="F1242" t="s">
        <v>5584</v>
      </c>
      <c r="O1242" t="s">
        <v>1444</v>
      </c>
      <c r="AJ1242" t="s">
        <v>62</v>
      </c>
      <c r="AK1242" t="s">
        <v>63</v>
      </c>
      <c r="AN1242" t="s">
        <v>64</v>
      </c>
      <c r="BA1242" t="s">
        <v>5586</v>
      </c>
      <c r="BB1242" t="s">
        <v>5587</v>
      </c>
      <c r="BC1242" t="s">
        <v>2471</v>
      </c>
      <c r="BE1242" t="s">
        <v>69</v>
      </c>
      <c r="BH1242" t="s">
        <v>5588</v>
      </c>
    </row>
    <row r="1243" spans="1:61" x14ac:dyDescent="0.2">
      <c r="A1243" t="s">
        <v>4630</v>
      </c>
      <c r="B1243" t="str">
        <f>VLOOKUP(Table1[[#This Row],[Full Name]],payroll_active[],1,0)</f>
        <v>William J Beach</v>
      </c>
      <c r="C1243" t="str">
        <f>VLOOKUP(Table1[[#This Row],[Full Name]],Table36[],1,0)</f>
        <v>William J Beach</v>
      </c>
      <c r="D1243" s="1">
        <v>42618.942488425928</v>
      </c>
      <c r="E1243" t="s">
        <v>1195</v>
      </c>
      <c r="F1243" t="s">
        <v>4628</v>
      </c>
      <c r="O1243" t="s">
        <v>4629</v>
      </c>
      <c r="AJ1243" t="s">
        <v>62</v>
      </c>
      <c r="AK1243" t="s">
        <v>63</v>
      </c>
      <c r="AN1243" t="s">
        <v>64</v>
      </c>
      <c r="BA1243" t="s">
        <v>1554</v>
      </c>
      <c r="BB1243" t="s">
        <v>4631</v>
      </c>
      <c r="BC1243" t="s">
        <v>4632</v>
      </c>
      <c r="BE1243" t="s">
        <v>69</v>
      </c>
      <c r="BH1243" t="s">
        <v>4633</v>
      </c>
    </row>
    <row r="1244" spans="1:61" x14ac:dyDescent="0.2">
      <c r="A1244" t="s">
        <v>8073</v>
      </c>
      <c r="B1244" t="str">
        <f>VLOOKUP(Table1[[#This Row],[Full Name]],payroll_active[],1,0)</f>
        <v>William J Shutter</v>
      </c>
      <c r="C1244" t="str">
        <f>VLOOKUP(Table1[[#This Row],[Full Name]],Table36[],1,0)</f>
        <v>William J Shutter</v>
      </c>
      <c r="D1244" s="1">
        <v>42618.939016203702</v>
      </c>
      <c r="E1244" t="s">
        <v>1195</v>
      </c>
      <c r="F1244" t="s">
        <v>8072</v>
      </c>
      <c r="O1244" t="s">
        <v>84</v>
      </c>
      <c r="AJ1244" t="s">
        <v>62</v>
      </c>
      <c r="AK1244" t="s">
        <v>63</v>
      </c>
      <c r="AN1244" t="s">
        <v>64</v>
      </c>
      <c r="BA1244" t="s">
        <v>1554</v>
      </c>
      <c r="BB1244" t="s">
        <v>8074</v>
      </c>
      <c r="BC1244" t="s">
        <v>8075</v>
      </c>
      <c r="BE1244" t="s">
        <v>69</v>
      </c>
      <c r="BH1244" t="s">
        <v>8076</v>
      </c>
    </row>
    <row r="1245" spans="1:61" x14ac:dyDescent="0.2">
      <c r="A1245" t="s">
        <v>5737</v>
      </c>
      <c r="B1245" t="str">
        <f>VLOOKUP(Table1[[#This Row],[Full Name]],payroll_active[],1,0)</f>
        <v>William Moody</v>
      </c>
      <c r="C1245" t="str">
        <f>VLOOKUP(Table1[[#This Row],[Full Name]],Table36[],1,0)</f>
        <v>William Moody</v>
      </c>
      <c r="D1245" s="1">
        <v>42618.941307870373</v>
      </c>
      <c r="E1245" t="s">
        <v>1195</v>
      </c>
      <c r="F1245" t="s">
        <v>5736</v>
      </c>
      <c r="O1245" t="s">
        <v>61</v>
      </c>
      <c r="AJ1245" t="s">
        <v>62</v>
      </c>
      <c r="AK1245" t="s">
        <v>63</v>
      </c>
      <c r="AN1245" t="s">
        <v>64</v>
      </c>
      <c r="BA1245" t="s">
        <v>5738</v>
      </c>
      <c r="BB1245" t="s">
        <v>5739</v>
      </c>
      <c r="BC1245" t="s">
        <v>5740</v>
      </c>
      <c r="BE1245" t="s">
        <v>69</v>
      </c>
      <c r="BH1245" t="s">
        <v>5741</v>
      </c>
    </row>
    <row r="1246" spans="1:61" x14ac:dyDescent="0.2">
      <c r="A1246" t="s">
        <v>6423</v>
      </c>
      <c r="B1246" t="str">
        <f>VLOOKUP(Table1[[#This Row],[Full Name]],payroll_active[],1,0)</f>
        <v>William R Delap</v>
      </c>
      <c r="C1246" t="str">
        <f>VLOOKUP(Table1[[#This Row],[Full Name]],Table36[],1,0)</f>
        <v>William R Delap</v>
      </c>
      <c r="D1246" s="1">
        <v>42618.940659722219</v>
      </c>
      <c r="E1246" t="s">
        <v>1195</v>
      </c>
      <c r="F1246" t="s">
        <v>6421</v>
      </c>
      <c r="M1246" t="s">
        <v>6422</v>
      </c>
      <c r="N1246" t="s">
        <v>627</v>
      </c>
      <c r="O1246" t="s">
        <v>628</v>
      </c>
      <c r="P1246" t="s">
        <v>526</v>
      </c>
      <c r="AJ1246" t="s">
        <v>62</v>
      </c>
      <c r="AK1246" t="s">
        <v>63</v>
      </c>
      <c r="AN1246" t="s">
        <v>408</v>
      </c>
      <c r="AO1246" t="s">
        <v>526</v>
      </c>
      <c r="BA1246" t="s">
        <v>4742</v>
      </c>
      <c r="BB1246" t="s">
        <v>6424</v>
      </c>
      <c r="BC1246" t="s">
        <v>827</v>
      </c>
      <c r="BE1246" t="s">
        <v>69</v>
      </c>
      <c r="BH1246" t="s">
        <v>6425</v>
      </c>
    </row>
    <row r="1247" spans="1:61" x14ac:dyDescent="0.2">
      <c r="A1247" t="s">
        <v>4741</v>
      </c>
      <c r="B1247" t="str">
        <f>VLOOKUP(Table1[[#This Row],[Full Name]],payroll_active[],1,0)</f>
        <v>William R Matarazzo</v>
      </c>
      <c r="C1247" t="str">
        <f>VLOOKUP(Table1[[#This Row],[Full Name]],Table36[],1,0)</f>
        <v>William R Matarazzo</v>
      </c>
      <c r="D1247" s="1">
        <v>42618.942349537043</v>
      </c>
      <c r="E1247" t="s">
        <v>1195</v>
      </c>
      <c r="F1247" t="s">
        <v>4740</v>
      </c>
      <c r="N1247" t="s">
        <v>996</v>
      </c>
      <c r="O1247" t="s">
        <v>997</v>
      </c>
      <c r="P1247" t="s">
        <v>526</v>
      </c>
      <c r="AJ1247" t="s">
        <v>62</v>
      </c>
      <c r="AK1247" t="s">
        <v>63</v>
      </c>
      <c r="AN1247" t="s">
        <v>408</v>
      </c>
      <c r="AO1247" t="s">
        <v>526</v>
      </c>
      <c r="BA1247" t="s">
        <v>4742</v>
      </c>
      <c r="BB1247" t="s">
        <v>4743</v>
      </c>
      <c r="BC1247" t="s">
        <v>4744</v>
      </c>
      <c r="BE1247" t="s">
        <v>69</v>
      </c>
      <c r="BH1247" t="s">
        <v>4745</v>
      </c>
    </row>
    <row r="1248" spans="1:61" x14ac:dyDescent="0.2">
      <c r="A1248" t="s">
        <v>973</v>
      </c>
      <c r="B1248" t="str">
        <f>VLOOKUP(Table1[[#This Row],[Full Name]],payroll_active[],1,0)</f>
        <v>Xiomara J Kelly</v>
      </c>
      <c r="C1248" t="str">
        <f>VLOOKUP(Table1[[#This Row],[Full Name]],Table36[],1,0)</f>
        <v>Xiomara J Kelly</v>
      </c>
      <c r="D1248" s="1">
        <v>43495.488391203697</v>
      </c>
      <c r="E1248" t="s">
        <v>59</v>
      </c>
      <c r="F1248" t="s">
        <v>972</v>
      </c>
      <c r="N1248" t="s">
        <v>965</v>
      </c>
      <c r="O1248" t="s">
        <v>966</v>
      </c>
      <c r="P1248" t="s">
        <v>526</v>
      </c>
      <c r="AJ1248" t="s">
        <v>62</v>
      </c>
      <c r="AK1248" t="s">
        <v>63</v>
      </c>
      <c r="AN1248" t="s">
        <v>408</v>
      </c>
      <c r="BA1248" t="s">
        <v>974</v>
      </c>
      <c r="BB1248" t="s">
        <v>975</v>
      </c>
      <c r="BC1248" t="s">
        <v>737</v>
      </c>
      <c r="BE1248" t="s">
        <v>69</v>
      </c>
      <c r="BH1248" t="s">
        <v>976</v>
      </c>
    </row>
    <row r="1249" spans="1:60" x14ac:dyDescent="0.2">
      <c r="A1249" t="s">
        <v>175</v>
      </c>
      <c r="B1249" t="str">
        <f>VLOOKUP(Table1[[#This Row],[Full Name]],payroll_active[],1,0)</f>
        <v>Yalitza Sabio</v>
      </c>
      <c r="C1249" t="str">
        <f>VLOOKUP(Table1[[#This Row],[Full Name]],Table36[],1,0)</f>
        <v>Yalitza Sabio</v>
      </c>
      <c r="D1249" s="1">
        <v>43495.488506944443</v>
      </c>
      <c r="E1249" t="s">
        <v>59</v>
      </c>
      <c r="F1249" t="s">
        <v>174</v>
      </c>
      <c r="O1249" t="s">
        <v>138</v>
      </c>
      <c r="AJ1249" t="s">
        <v>62</v>
      </c>
      <c r="AK1249" t="s">
        <v>63</v>
      </c>
      <c r="AN1249" t="s">
        <v>64</v>
      </c>
      <c r="BA1249" t="s">
        <v>176</v>
      </c>
      <c r="BB1249" t="s">
        <v>177</v>
      </c>
      <c r="BC1249" t="s">
        <v>142</v>
      </c>
      <c r="BE1249" t="s">
        <v>69</v>
      </c>
      <c r="BH1249" t="s">
        <v>178</v>
      </c>
    </row>
    <row r="1250" spans="1:60" x14ac:dyDescent="0.2">
      <c r="A1250" t="s">
        <v>612</v>
      </c>
      <c r="B1250" t="str">
        <f>VLOOKUP(Table1[[#This Row],[Full Name]],payroll_active[],1,0)</f>
        <v>Zachary T Zeliff</v>
      </c>
      <c r="C1250" t="str">
        <f>VLOOKUP(Table1[[#This Row],[Full Name]],Table36[],1,0)</f>
        <v>Zachary T Zeliff</v>
      </c>
      <c r="D1250" s="1">
        <v>43495.488449074073</v>
      </c>
      <c r="E1250" t="s">
        <v>59</v>
      </c>
      <c r="F1250" t="s">
        <v>609</v>
      </c>
      <c r="N1250" t="s">
        <v>610</v>
      </c>
      <c r="O1250" t="s">
        <v>611</v>
      </c>
      <c r="P1250" t="s">
        <v>526</v>
      </c>
      <c r="AJ1250" t="s">
        <v>62</v>
      </c>
      <c r="AK1250" t="s">
        <v>63</v>
      </c>
      <c r="AN1250" t="s">
        <v>408</v>
      </c>
      <c r="BA1250" t="s">
        <v>613</v>
      </c>
      <c r="BB1250" t="s">
        <v>614</v>
      </c>
      <c r="BC1250" t="s">
        <v>426</v>
      </c>
      <c r="BE1250" t="s">
        <v>69</v>
      </c>
      <c r="BH1250" t="s">
        <v>615</v>
      </c>
    </row>
    <row r="1251" spans="1:60" x14ac:dyDescent="0.2">
      <c r="A1251" t="s">
        <v>1319</v>
      </c>
      <c r="B1251" t="str">
        <f>VLOOKUP(Table1[[#This Row],[Full Name]],payroll_active[],1,0)</f>
        <v>Zaleika V Johnson</v>
      </c>
      <c r="C1251" t="str">
        <f>VLOOKUP(Table1[[#This Row],[Full Name]],Table36[],1,0)</f>
        <v>Zaleika V Johnson</v>
      </c>
      <c r="D1251" s="1">
        <v>43203.545138888891</v>
      </c>
      <c r="E1251" t="s">
        <v>59</v>
      </c>
      <c r="F1251" t="s">
        <v>1318</v>
      </c>
      <c r="N1251" t="s">
        <v>887</v>
      </c>
      <c r="O1251" t="s">
        <v>888</v>
      </c>
      <c r="P1251" t="s">
        <v>526</v>
      </c>
      <c r="AJ1251" t="s">
        <v>62</v>
      </c>
      <c r="AK1251" t="s">
        <v>63</v>
      </c>
      <c r="AN1251" t="s">
        <v>408</v>
      </c>
      <c r="AO1251" t="s">
        <v>526</v>
      </c>
      <c r="BA1251" t="s">
        <v>1320</v>
      </c>
      <c r="BB1251" t="s">
        <v>1321</v>
      </c>
      <c r="BC1251" t="s">
        <v>650</v>
      </c>
      <c r="BE1251" t="s">
        <v>69</v>
      </c>
      <c r="BH1251" t="s">
        <v>1322</v>
      </c>
    </row>
    <row r="1252" spans="1:60" x14ac:dyDescent="0.2">
      <c r="A1252" t="s">
        <v>2214</v>
      </c>
      <c r="B1252" t="str">
        <f>VLOOKUP(Table1[[#This Row],[Full Name]],payroll_active[],1,0)</f>
        <v>Zeneta B Everhart</v>
      </c>
      <c r="C1252" t="str">
        <f>VLOOKUP(Table1[[#This Row],[Full Name]],Table36[],1,0)</f>
        <v>Zeneta B Everhart</v>
      </c>
      <c r="D1252" s="1">
        <v>42990.605752314812</v>
      </c>
      <c r="E1252" t="s">
        <v>59</v>
      </c>
      <c r="F1252" t="s">
        <v>2213</v>
      </c>
      <c r="N1252" t="s">
        <v>1923</v>
      </c>
      <c r="O1252" t="s">
        <v>1924</v>
      </c>
      <c r="P1252" t="s">
        <v>526</v>
      </c>
      <c r="AJ1252" t="s">
        <v>62</v>
      </c>
      <c r="AK1252" t="s">
        <v>63</v>
      </c>
      <c r="AN1252" t="s">
        <v>408</v>
      </c>
      <c r="AO1252" t="s">
        <v>526</v>
      </c>
      <c r="BA1252" t="s">
        <v>2215</v>
      </c>
      <c r="BB1252" t="s">
        <v>2216</v>
      </c>
      <c r="BC1252" t="s">
        <v>811</v>
      </c>
      <c r="BE1252" t="s">
        <v>69</v>
      </c>
      <c r="BH1252" t="s">
        <v>2217</v>
      </c>
    </row>
    <row r="1253" spans="1:60" x14ac:dyDescent="0.2">
      <c r="A1253" t="s">
        <v>2831</v>
      </c>
      <c r="B1253" t="e">
        <f>VLOOKUP(Table1[[#This Row],[Full Name]],payroll_active[],1,0)</f>
        <v>#N/A</v>
      </c>
      <c r="C1253" t="e">
        <f>VLOOKUP(Table1[[#This Row],[Full Name]],Table36[],1,0)</f>
        <v>#N/A</v>
      </c>
      <c r="D1253" s="1">
        <v>42789.531840277778</v>
      </c>
      <c r="E1253" t="s">
        <v>59</v>
      </c>
      <c r="F1253" t="s">
        <v>2830</v>
      </c>
      <c r="N1253" t="s">
        <v>1013</v>
      </c>
      <c r="O1253" t="s">
        <v>1014</v>
      </c>
      <c r="P1253" t="s">
        <v>526</v>
      </c>
      <c r="AJ1253" t="s">
        <v>62</v>
      </c>
      <c r="AK1253" t="s">
        <v>63</v>
      </c>
      <c r="AN1253" t="s">
        <v>408</v>
      </c>
      <c r="AO1253" t="s">
        <v>526</v>
      </c>
      <c r="BA1253" t="s">
        <v>2832</v>
      </c>
      <c r="BB1253" t="s">
        <v>2833</v>
      </c>
      <c r="BC1253" t="s">
        <v>2834</v>
      </c>
      <c r="BE1253" t="s">
        <v>69</v>
      </c>
      <c r="BH1253" t="s">
        <v>2835</v>
      </c>
    </row>
    <row r="1254" spans="1:60" x14ac:dyDescent="0.2">
      <c r="A1254" t="s">
        <v>1255</v>
      </c>
      <c r="B1254" t="e">
        <f>VLOOKUP(Table1[[#This Row],[Full Name]],payroll_active[],1,0)</f>
        <v>#N/A</v>
      </c>
      <c r="C1254" t="e">
        <f>VLOOKUP(Table1[[#This Row],[Full Name]],Table36[],1,0)</f>
        <v>#N/A</v>
      </c>
      <c r="D1254" s="1">
        <v>43203.54515046296</v>
      </c>
      <c r="E1254" t="s">
        <v>59</v>
      </c>
      <c r="F1254" t="s">
        <v>1254</v>
      </c>
      <c r="N1254" t="s">
        <v>996</v>
      </c>
      <c r="O1254" t="s">
        <v>997</v>
      </c>
      <c r="P1254" t="s">
        <v>526</v>
      </c>
      <c r="AJ1254" t="s">
        <v>62</v>
      </c>
      <c r="AK1254" t="s">
        <v>63</v>
      </c>
      <c r="AN1254" t="s">
        <v>408</v>
      </c>
      <c r="AO1254" t="s">
        <v>526</v>
      </c>
      <c r="BA1254" t="s">
        <v>1256</v>
      </c>
      <c r="BB1254" t="s">
        <v>1257</v>
      </c>
      <c r="BC1254" t="s">
        <v>737</v>
      </c>
      <c r="BE1254" t="s">
        <v>69</v>
      </c>
      <c r="BH1254" t="s">
        <v>1258</v>
      </c>
    </row>
    <row r="1255" spans="1:60" x14ac:dyDescent="0.2">
      <c r="A1255" t="s">
        <v>2654</v>
      </c>
      <c r="B1255" t="e">
        <f>VLOOKUP(Table1[[#This Row],[Full Name]],payroll_active[],1,0)</f>
        <v>#N/A</v>
      </c>
      <c r="C1255" t="e">
        <f>VLOOKUP(Table1[[#This Row],[Full Name]],Table36[],1,0)</f>
        <v>#N/A</v>
      </c>
      <c r="D1255" s="1">
        <v>42895.599386574067</v>
      </c>
      <c r="E1255" t="s">
        <v>59</v>
      </c>
      <c r="F1255" t="s">
        <v>2652</v>
      </c>
      <c r="M1255" t="s">
        <v>2653</v>
      </c>
      <c r="N1255" t="s">
        <v>996</v>
      </c>
      <c r="O1255" t="s">
        <v>997</v>
      </c>
      <c r="P1255" t="s">
        <v>407</v>
      </c>
      <c r="AJ1255" t="s">
        <v>62</v>
      </c>
      <c r="AK1255" t="s">
        <v>63</v>
      </c>
      <c r="AN1255" t="s">
        <v>408</v>
      </c>
      <c r="AO1255" t="s">
        <v>407</v>
      </c>
      <c r="BA1255" t="s">
        <v>2655</v>
      </c>
      <c r="BB1255" t="s">
        <v>2656</v>
      </c>
      <c r="BC1255" t="s">
        <v>737</v>
      </c>
      <c r="BE1255" t="s">
        <v>69</v>
      </c>
      <c r="BH1255" t="s">
        <v>2657</v>
      </c>
    </row>
    <row r="1256" spans="1:60" x14ac:dyDescent="0.2">
      <c r="A1256" t="s">
        <v>2660</v>
      </c>
      <c r="B1256" t="e">
        <f>VLOOKUP(Table1[[#This Row],[Full Name]],payroll_active[],1,0)</f>
        <v>#N/A</v>
      </c>
      <c r="C1256" t="e">
        <f>VLOOKUP(Table1[[#This Row],[Full Name]],Table36[],1,0)</f>
        <v>#N/A</v>
      </c>
      <c r="D1256" s="1">
        <v>42895.599386574067</v>
      </c>
      <c r="E1256" t="s">
        <v>59</v>
      </c>
      <c r="F1256" t="s">
        <v>2658</v>
      </c>
      <c r="M1256" t="s">
        <v>2659</v>
      </c>
      <c r="N1256" t="s">
        <v>996</v>
      </c>
      <c r="O1256" t="s">
        <v>997</v>
      </c>
      <c r="P1256" t="s">
        <v>526</v>
      </c>
      <c r="AJ1256" t="s">
        <v>62</v>
      </c>
      <c r="AK1256" t="s">
        <v>63</v>
      </c>
      <c r="AN1256" t="s">
        <v>408</v>
      </c>
      <c r="AO1256" t="s">
        <v>526</v>
      </c>
      <c r="BA1256" t="s">
        <v>2661</v>
      </c>
      <c r="BB1256" t="s">
        <v>2662</v>
      </c>
      <c r="BC1256" t="s">
        <v>2663</v>
      </c>
      <c r="BE1256" t="s">
        <v>69</v>
      </c>
      <c r="BH1256" t="s">
        <v>2664</v>
      </c>
    </row>
    <row r="1257" spans="1:60" x14ac:dyDescent="0.2">
      <c r="A1257" t="s">
        <v>2666</v>
      </c>
      <c r="B1257" t="e">
        <f>VLOOKUP(Table1[[#This Row],[Full Name]],payroll_active[],1,0)</f>
        <v>#N/A</v>
      </c>
      <c r="C1257" t="e">
        <f>VLOOKUP(Table1[[#This Row],[Full Name]],Table36[],1,0)</f>
        <v>#N/A</v>
      </c>
      <c r="D1257" s="1">
        <v>42895.599374999998</v>
      </c>
      <c r="E1257" t="s">
        <v>59</v>
      </c>
      <c r="F1257" t="s">
        <v>2665</v>
      </c>
      <c r="M1257" t="s">
        <v>2653</v>
      </c>
      <c r="N1257" t="s">
        <v>996</v>
      </c>
      <c r="O1257" t="s">
        <v>997</v>
      </c>
      <c r="P1257" t="s">
        <v>526</v>
      </c>
      <c r="AJ1257" t="s">
        <v>62</v>
      </c>
      <c r="AK1257" t="s">
        <v>63</v>
      </c>
      <c r="AN1257" t="s">
        <v>408</v>
      </c>
      <c r="AO1257" t="s">
        <v>526</v>
      </c>
      <c r="BA1257" t="s">
        <v>2667</v>
      </c>
      <c r="BB1257" t="s">
        <v>2668</v>
      </c>
      <c r="BC1257" t="s">
        <v>737</v>
      </c>
      <c r="BE1257" t="s">
        <v>69</v>
      </c>
      <c r="BH1257" t="s">
        <v>2669</v>
      </c>
    </row>
    <row r="1258" spans="1:60" x14ac:dyDescent="0.2">
      <c r="A1258" t="s">
        <v>4802</v>
      </c>
      <c r="B1258" t="e">
        <f>VLOOKUP(Table1[[#This Row],[Full Name]],payroll_active[],1,0)</f>
        <v>#N/A</v>
      </c>
      <c r="C1258" t="e">
        <f>VLOOKUP(Table1[[#This Row],[Full Name]],Table36[],1,0)</f>
        <v>#N/A</v>
      </c>
      <c r="D1258" s="1">
        <v>42618.942280092589</v>
      </c>
      <c r="E1258" t="s">
        <v>1195</v>
      </c>
      <c r="F1258" t="s">
        <v>4801</v>
      </c>
      <c r="N1258" t="s">
        <v>495</v>
      </c>
      <c r="O1258" t="s">
        <v>496</v>
      </c>
      <c r="P1258" t="s">
        <v>526</v>
      </c>
      <c r="AJ1258" t="s">
        <v>62</v>
      </c>
      <c r="AK1258" t="s">
        <v>63</v>
      </c>
      <c r="AN1258" t="s">
        <v>408</v>
      </c>
      <c r="AO1258" t="s">
        <v>526</v>
      </c>
      <c r="BA1258" t="s">
        <v>4803</v>
      </c>
      <c r="BB1258" t="s">
        <v>4804</v>
      </c>
      <c r="BC1258" t="s">
        <v>440</v>
      </c>
      <c r="BE1258" t="s">
        <v>69</v>
      </c>
      <c r="BH1258" t="s">
        <v>4805</v>
      </c>
    </row>
    <row r="1259" spans="1:60" x14ac:dyDescent="0.2">
      <c r="A1259" t="s">
        <v>4816</v>
      </c>
      <c r="B1259" t="e">
        <f>VLOOKUP(Table1[[#This Row],[Full Name]],payroll_active[],1,0)</f>
        <v>#N/A</v>
      </c>
      <c r="C1259" t="e">
        <f>VLOOKUP(Table1[[#This Row],[Full Name]],Table36[],1,0)</f>
        <v>#N/A</v>
      </c>
      <c r="D1259" s="1">
        <v>42618.942280092589</v>
      </c>
      <c r="E1259" t="s">
        <v>1195</v>
      </c>
      <c r="F1259" t="s">
        <v>4815</v>
      </c>
      <c r="N1259" t="s">
        <v>495</v>
      </c>
      <c r="O1259" t="s">
        <v>496</v>
      </c>
      <c r="P1259" t="s">
        <v>526</v>
      </c>
      <c r="AJ1259" t="s">
        <v>62</v>
      </c>
      <c r="AK1259" t="s">
        <v>63</v>
      </c>
      <c r="AN1259" t="s">
        <v>408</v>
      </c>
      <c r="AO1259" t="s">
        <v>526</v>
      </c>
      <c r="BA1259" t="s">
        <v>4817</v>
      </c>
      <c r="BB1259" t="s">
        <v>4818</v>
      </c>
      <c r="BC1259" t="s">
        <v>4819</v>
      </c>
      <c r="BE1259" t="s">
        <v>69</v>
      </c>
      <c r="BH1259" t="s">
        <v>4820</v>
      </c>
    </row>
    <row r="1260" spans="1:60" x14ac:dyDescent="0.2">
      <c r="A1260" t="s">
        <v>5126</v>
      </c>
      <c r="B1260" t="e">
        <f>VLOOKUP(Table1[[#This Row],[Full Name]],payroll_active[],1,0)</f>
        <v>#N/A</v>
      </c>
      <c r="C1260" t="e">
        <f>VLOOKUP(Table1[[#This Row],[Full Name]],Table36[],1,0)</f>
        <v>#N/A</v>
      </c>
      <c r="D1260" s="1">
        <v>42618.941990740743</v>
      </c>
      <c r="E1260" t="s">
        <v>1195</v>
      </c>
      <c r="F1260" t="s">
        <v>5121</v>
      </c>
      <c r="L1260" t="s">
        <v>5122</v>
      </c>
      <c r="M1260" t="s">
        <v>5123</v>
      </c>
      <c r="N1260" t="s">
        <v>495</v>
      </c>
      <c r="O1260" t="s">
        <v>496</v>
      </c>
      <c r="P1260" t="s">
        <v>526</v>
      </c>
      <c r="AF1260" t="s">
        <v>5124</v>
      </c>
      <c r="AG1260" t="s">
        <v>993</v>
      </c>
      <c r="AH1260" t="s">
        <v>5125</v>
      </c>
      <c r="AJ1260" t="s">
        <v>62</v>
      </c>
      <c r="AK1260" t="s">
        <v>63</v>
      </c>
      <c r="AN1260" t="s">
        <v>408</v>
      </c>
      <c r="AO1260" t="s">
        <v>526</v>
      </c>
      <c r="BA1260" t="s">
        <v>5127</v>
      </c>
      <c r="BB1260" t="s">
        <v>5128</v>
      </c>
      <c r="BC1260" t="s">
        <v>426</v>
      </c>
      <c r="BE1260" t="s">
        <v>69</v>
      </c>
      <c r="BH1260" t="s">
        <v>5129</v>
      </c>
    </row>
    <row r="1261" spans="1:60" x14ac:dyDescent="0.2">
      <c r="A1261" t="s">
        <v>7366</v>
      </c>
      <c r="B1261" t="e">
        <f>VLOOKUP(Table1[[#This Row],[Full Name]],payroll_active[],1,0)</f>
        <v>#N/A</v>
      </c>
      <c r="C1261" t="e">
        <f>VLOOKUP(Table1[[#This Row],[Full Name]],Table36[],1,0)</f>
        <v>#N/A</v>
      </c>
      <c r="D1261" s="1">
        <v>42618.939803240741</v>
      </c>
      <c r="E1261" t="s">
        <v>1195</v>
      </c>
      <c r="F1261" t="s">
        <v>7360</v>
      </c>
      <c r="N1261" t="s">
        <v>495</v>
      </c>
      <c r="O1261" t="s">
        <v>496</v>
      </c>
      <c r="P1261" t="s">
        <v>526</v>
      </c>
      <c r="V1261" t="s">
        <v>7361</v>
      </c>
      <c r="W1261" t="s">
        <v>7362</v>
      </c>
      <c r="X1261" t="s">
        <v>7363</v>
      </c>
      <c r="Z1261" t="s">
        <v>7364</v>
      </c>
      <c r="AF1261" t="s">
        <v>7365</v>
      </c>
      <c r="AG1261" t="s">
        <v>993</v>
      </c>
      <c r="AJ1261" t="s">
        <v>62</v>
      </c>
      <c r="AK1261" t="s">
        <v>63</v>
      </c>
      <c r="AN1261" t="s">
        <v>408</v>
      </c>
      <c r="AO1261" t="s">
        <v>526</v>
      </c>
      <c r="BA1261" t="s">
        <v>7367</v>
      </c>
      <c r="BB1261" t="s">
        <v>7368</v>
      </c>
      <c r="BC1261" t="s">
        <v>2104</v>
      </c>
      <c r="BE1261" t="s">
        <v>69</v>
      </c>
      <c r="BH1261" t="s">
        <v>7369</v>
      </c>
    </row>
    <row r="1262" spans="1:60" x14ac:dyDescent="0.2">
      <c r="A1262" t="s">
        <v>2370</v>
      </c>
      <c r="B1262" t="e">
        <f>VLOOKUP(Table1[[#This Row],[Full Name]],payroll_active[],1,0)</f>
        <v>#N/A</v>
      </c>
      <c r="C1262" t="e">
        <f>VLOOKUP(Table1[[#This Row],[Full Name]],Table36[],1,0)</f>
        <v>#N/A</v>
      </c>
      <c r="D1262" s="1">
        <v>42990.605717592603</v>
      </c>
      <c r="E1262" t="s">
        <v>59</v>
      </c>
      <c r="F1262" t="s">
        <v>2369</v>
      </c>
      <c r="N1262" t="s">
        <v>965</v>
      </c>
      <c r="O1262" t="s">
        <v>966</v>
      </c>
      <c r="P1262" t="s">
        <v>526</v>
      </c>
      <c r="AJ1262" t="s">
        <v>62</v>
      </c>
      <c r="AK1262" t="s">
        <v>63</v>
      </c>
      <c r="AN1262" t="s">
        <v>408</v>
      </c>
      <c r="AO1262" t="s">
        <v>526</v>
      </c>
      <c r="BA1262" t="s">
        <v>2371</v>
      </c>
      <c r="BB1262" t="s">
        <v>2372</v>
      </c>
      <c r="BC1262" t="s">
        <v>434</v>
      </c>
      <c r="BE1262" t="s">
        <v>69</v>
      </c>
      <c r="BH1262" t="s">
        <v>2373</v>
      </c>
    </row>
    <row r="1263" spans="1:60" x14ac:dyDescent="0.2">
      <c r="A1263" t="s">
        <v>1352</v>
      </c>
      <c r="B1263" t="e">
        <f>VLOOKUP(Table1[[#This Row],[Full Name]],payroll_active[],1,0)</f>
        <v>#N/A</v>
      </c>
      <c r="C1263" t="e">
        <f>VLOOKUP(Table1[[#This Row],[Full Name]],Table36[],1,0)</f>
        <v>#N/A</v>
      </c>
      <c r="D1263" s="1">
        <v>43203.545138888891</v>
      </c>
      <c r="E1263" t="s">
        <v>59</v>
      </c>
      <c r="F1263" t="s">
        <v>1351</v>
      </c>
      <c r="N1263" t="s">
        <v>952</v>
      </c>
      <c r="O1263" t="s">
        <v>953</v>
      </c>
      <c r="P1263" t="s">
        <v>526</v>
      </c>
      <c r="AJ1263" t="s">
        <v>62</v>
      </c>
      <c r="AK1263" t="s">
        <v>63</v>
      </c>
      <c r="AN1263" t="s">
        <v>408</v>
      </c>
      <c r="AO1263" t="s">
        <v>526</v>
      </c>
      <c r="BA1263" t="s">
        <v>1353</v>
      </c>
      <c r="BB1263" t="s">
        <v>512</v>
      </c>
      <c r="BC1263" t="s">
        <v>1354</v>
      </c>
      <c r="BE1263" t="s">
        <v>69</v>
      </c>
      <c r="BH1263" t="s">
        <v>1355</v>
      </c>
    </row>
    <row r="1264" spans="1:60" x14ac:dyDescent="0.2">
      <c r="A1264" t="s">
        <v>2107</v>
      </c>
      <c r="B1264" t="e">
        <f>VLOOKUP(Table1[[#This Row],[Full Name]],payroll_active[],1,0)</f>
        <v>#N/A</v>
      </c>
      <c r="C1264" t="e">
        <f>VLOOKUP(Table1[[#This Row],[Full Name]],Table36[],1,0)</f>
        <v>#N/A</v>
      </c>
      <c r="D1264" s="1">
        <v>43119.618194444447</v>
      </c>
      <c r="E1264" t="s">
        <v>59</v>
      </c>
      <c r="F1264" t="s">
        <v>2106</v>
      </c>
      <c r="N1264" t="s">
        <v>952</v>
      </c>
      <c r="O1264" t="s">
        <v>953</v>
      </c>
      <c r="P1264" t="s">
        <v>526</v>
      </c>
      <c r="AJ1264" t="s">
        <v>62</v>
      </c>
      <c r="AK1264" t="s">
        <v>63</v>
      </c>
      <c r="AN1264" t="s">
        <v>408</v>
      </c>
      <c r="AO1264" t="s">
        <v>526</v>
      </c>
      <c r="BA1264" t="s">
        <v>2108</v>
      </c>
      <c r="BB1264" t="s">
        <v>2109</v>
      </c>
      <c r="BC1264" t="s">
        <v>513</v>
      </c>
      <c r="BE1264" t="s">
        <v>69</v>
      </c>
      <c r="BH1264" t="s">
        <v>2110</v>
      </c>
    </row>
    <row r="1265" spans="1:60" x14ac:dyDescent="0.2">
      <c r="A1265" t="s">
        <v>2112</v>
      </c>
      <c r="B1265" t="e">
        <f>VLOOKUP(Table1[[#This Row],[Full Name]],payroll_active[],1,0)</f>
        <v>#N/A</v>
      </c>
      <c r="C1265" t="e">
        <f>VLOOKUP(Table1[[#This Row],[Full Name]],Table36[],1,0)</f>
        <v>#N/A</v>
      </c>
      <c r="D1265" s="1">
        <v>43119.618194444447</v>
      </c>
      <c r="E1265" t="s">
        <v>59</v>
      </c>
      <c r="F1265" t="s">
        <v>2111</v>
      </c>
      <c r="N1265" t="s">
        <v>952</v>
      </c>
      <c r="O1265" t="s">
        <v>953</v>
      </c>
      <c r="P1265" t="s">
        <v>526</v>
      </c>
      <c r="AJ1265" t="s">
        <v>62</v>
      </c>
      <c r="AK1265" t="s">
        <v>63</v>
      </c>
      <c r="AN1265" t="s">
        <v>408</v>
      </c>
      <c r="AO1265" t="s">
        <v>526</v>
      </c>
      <c r="BA1265" t="s">
        <v>2113</v>
      </c>
      <c r="BB1265" t="s">
        <v>2114</v>
      </c>
      <c r="BC1265" t="s">
        <v>599</v>
      </c>
      <c r="BE1265" t="s">
        <v>69</v>
      </c>
      <c r="BH1265" t="s">
        <v>2115</v>
      </c>
    </row>
    <row r="1266" spans="1:60" x14ac:dyDescent="0.2">
      <c r="A1266" t="s">
        <v>4353</v>
      </c>
      <c r="B1266" t="e">
        <f>VLOOKUP(Table1[[#This Row],[Full Name]],payroll_active[],1,0)</f>
        <v>#N/A</v>
      </c>
      <c r="C1266" t="e">
        <f>VLOOKUP(Table1[[#This Row],[Full Name]],Table36[],1,0)</f>
        <v>#N/A</v>
      </c>
      <c r="D1266" s="1">
        <v>42618.942789351851</v>
      </c>
      <c r="E1266" t="s">
        <v>1195</v>
      </c>
      <c r="F1266" t="s">
        <v>4351</v>
      </c>
      <c r="M1266" t="s">
        <v>4352</v>
      </c>
      <c r="N1266" t="s">
        <v>952</v>
      </c>
      <c r="O1266" t="s">
        <v>953</v>
      </c>
      <c r="P1266" t="s">
        <v>526</v>
      </c>
      <c r="AJ1266" t="s">
        <v>62</v>
      </c>
      <c r="AK1266" t="s">
        <v>63</v>
      </c>
      <c r="AN1266" t="s">
        <v>408</v>
      </c>
      <c r="AO1266" t="s">
        <v>526</v>
      </c>
      <c r="BA1266" t="s">
        <v>1364</v>
      </c>
      <c r="BB1266" t="s">
        <v>1984</v>
      </c>
      <c r="BC1266" t="s">
        <v>426</v>
      </c>
      <c r="BE1266" t="s">
        <v>69</v>
      </c>
      <c r="BH1266" t="s">
        <v>4354</v>
      </c>
    </row>
    <row r="1267" spans="1:60" x14ac:dyDescent="0.2">
      <c r="A1267" t="s">
        <v>2865</v>
      </c>
      <c r="B1267" t="e">
        <f>VLOOKUP(Table1[[#This Row],[Full Name]],payroll_active[],1,0)</f>
        <v>#N/A</v>
      </c>
      <c r="C1267" t="e">
        <f>VLOOKUP(Table1[[#This Row],[Full Name]],Table36[],1,0)</f>
        <v>#N/A</v>
      </c>
      <c r="D1267" s="1">
        <v>42789.531817129631</v>
      </c>
      <c r="E1267" t="s">
        <v>59</v>
      </c>
      <c r="F1267" t="s">
        <v>2863</v>
      </c>
      <c r="N1267" t="s">
        <v>2358</v>
      </c>
      <c r="O1267" t="s">
        <v>2864</v>
      </c>
      <c r="P1267" t="s">
        <v>407</v>
      </c>
      <c r="AJ1267" t="s">
        <v>62</v>
      </c>
      <c r="AK1267" t="s">
        <v>63</v>
      </c>
      <c r="AN1267" t="s">
        <v>408</v>
      </c>
      <c r="AO1267" t="s">
        <v>407</v>
      </c>
      <c r="BA1267" t="s">
        <v>2866</v>
      </c>
      <c r="BB1267" t="s">
        <v>2867</v>
      </c>
      <c r="BC1267" t="s">
        <v>382</v>
      </c>
      <c r="BE1267" t="s">
        <v>69</v>
      </c>
      <c r="BH1267" t="s">
        <v>2868</v>
      </c>
    </row>
    <row r="1268" spans="1:60" x14ac:dyDescent="0.2">
      <c r="A1268" t="s">
        <v>2870</v>
      </c>
      <c r="B1268" t="e">
        <f>VLOOKUP(Table1[[#This Row],[Full Name]],payroll_active[],1,0)</f>
        <v>#N/A</v>
      </c>
      <c r="C1268" t="e">
        <f>VLOOKUP(Table1[[#This Row],[Full Name]],Table36[],1,0)</f>
        <v>#N/A</v>
      </c>
      <c r="D1268" s="1">
        <v>42789.531817129631</v>
      </c>
      <c r="E1268" t="s">
        <v>59</v>
      </c>
      <c r="F1268" t="s">
        <v>2869</v>
      </c>
      <c r="N1268" t="s">
        <v>2093</v>
      </c>
      <c r="O1268" t="s">
        <v>2094</v>
      </c>
      <c r="P1268" t="s">
        <v>407</v>
      </c>
      <c r="AJ1268" t="s">
        <v>62</v>
      </c>
      <c r="AK1268" t="s">
        <v>63</v>
      </c>
      <c r="AN1268" t="s">
        <v>408</v>
      </c>
      <c r="AO1268" t="s">
        <v>407</v>
      </c>
      <c r="BA1268" t="s">
        <v>2871</v>
      </c>
      <c r="BB1268" t="s">
        <v>2872</v>
      </c>
      <c r="BC1268" t="s">
        <v>521</v>
      </c>
      <c r="BE1268" t="s">
        <v>69</v>
      </c>
      <c r="BH1268" t="s">
        <v>2873</v>
      </c>
    </row>
    <row r="1269" spans="1:60" x14ac:dyDescent="0.2">
      <c r="A1269" t="s">
        <v>3932</v>
      </c>
      <c r="B1269" t="e">
        <f>VLOOKUP(Table1[[#This Row],[Full Name]],payroll_active[],1,0)</f>
        <v>#N/A</v>
      </c>
      <c r="C1269" t="e">
        <f>VLOOKUP(Table1[[#This Row],[Full Name]],Table36[],1,0)</f>
        <v>#N/A</v>
      </c>
      <c r="D1269" s="1">
        <v>42618.943310185183</v>
      </c>
      <c r="E1269" t="s">
        <v>1195</v>
      </c>
      <c r="F1269" t="s">
        <v>3930</v>
      </c>
      <c r="M1269" t="s">
        <v>3931</v>
      </c>
      <c r="O1269" t="s">
        <v>2453</v>
      </c>
      <c r="AJ1269" t="s">
        <v>62</v>
      </c>
      <c r="AK1269" t="s">
        <v>63</v>
      </c>
      <c r="AN1269" t="s">
        <v>64</v>
      </c>
      <c r="BA1269" t="s">
        <v>2520</v>
      </c>
      <c r="BB1269" t="s">
        <v>3933</v>
      </c>
      <c r="BC1269" t="s">
        <v>3922</v>
      </c>
      <c r="BE1269" t="s">
        <v>69</v>
      </c>
      <c r="BH1269" t="s">
        <v>3934</v>
      </c>
    </row>
    <row r="1270" spans="1:60" x14ac:dyDescent="0.2">
      <c r="A1270" t="s">
        <v>7402</v>
      </c>
      <c r="B1270" t="e">
        <f>VLOOKUP(Table1[[#This Row],[Full Name]],payroll_active[],1,0)</f>
        <v>#N/A</v>
      </c>
      <c r="C1270" t="e">
        <f>VLOOKUP(Table1[[#This Row],[Full Name]],Table36[],1,0)</f>
        <v>#N/A</v>
      </c>
      <c r="D1270" s="1">
        <v>42618.939768518518</v>
      </c>
      <c r="E1270" t="s">
        <v>1195</v>
      </c>
      <c r="F1270" t="s">
        <v>7401</v>
      </c>
      <c r="O1270" t="s">
        <v>2453</v>
      </c>
      <c r="AJ1270" t="s">
        <v>62</v>
      </c>
      <c r="AK1270" t="s">
        <v>63</v>
      </c>
      <c r="AN1270" t="s">
        <v>64</v>
      </c>
      <c r="BA1270" t="s">
        <v>7403</v>
      </c>
      <c r="BB1270" t="s">
        <v>7404</v>
      </c>
      <c r="BC1270" t="s">
        <v>3922</v>
      </c>
      <c r="BE1270" t="s">
        <v>69</v>
      </c>
      <c r="BH1270" t="s">
        <v>7405</v>
      </c>
    </row>
    <row r="1271" spans="1:60" x14ac:dyDescent="0.2">
      <c r="A1271" t="s">
        <v>7407</v>
      </c>
      <c r="B1271" t="e">
        <f>VLOOKUP(Table1[[#This Row],[Full Name]],payroll_active[],1,0)</f>
        <v>#N/A</v>
      </c>
      <c r="C1271" t="e">
        <f>VLOOKUP(Table1[[#This Row],[Full Name]],Table36[],1,0)</f>
        <v>#N/A</v>
      </c>
      <c r="D1271" s="1">
        <v>42618.939756944441</v>
      </c>
      <c r="E1271" t="s">
        <v>1195</v>
      </c>
      <c r="F1271" t="s">
        <v>7406</v>
      </c>
      <c r="O1271" t="s">
        <v>2453</v>
      </c>
      <c r="AJ1271" t="s">
        <v>62</v>
      </c>
      <c r="AK1271" t="s">
        <v>63</v>
      </c>
      <c r="AN1271" t="s">
        <v>64</v>
      </c>
      <c r="BA1271" t="s">
        <v>7408</v>
      </c>
      <c r="BB1271" t="s">
        <v>7409</v>
      </c>
      <c r="BC1271" t="s">
        <v>7410</v>
      </c>
      <c r="BE1271" t="s">
        <v>69</v>
      </c>
      <c r="BH1271" t="s">
        <v>7411</v>
      </c>
    </row>
    <row r="1272" spans="1:60" x14ac:dyDescent="0.2">
      <c r="A1272" t="s">
        <v>7170</v>
      </c>
      <c r="B1272" t="e">
        <f>VLOOKUP(Table1[[#This Row],[Full Name]],payroll_active[],1,0)</f>
        <v>#N/A</v>
      </c>
      <c r="C1272" t="e">
        <f>VLOOKUP(Table1[[#This Row],[Full Name]],Table36[],1,0)</f>
        <v>#N/A</v>
      </c>
      <c r="D1272" s="1">
        <v>42618.939942129633</v>
      </c>
      <c r="E1272" t="s">
        <v>1195</v>
      </c>
      <c r="F1272" t="s">
        <v>7169</v>
      </c>
      <c r="O1272" t="s">
        <v>3476</v>
      </c>
      <c r="AJ1272" t="s">
        <v>62</v>
      </c>
      <c r="AK1272" t="s">
        <v>63</v>
      </c>
      <c r="AN1272" t="s">
        <v>64</v>
      </c>
      <c r="BA1272" t="s">
        <v>7171</v>
      </c>
      <c r="BB1272" t="s">
        <v>5685</v>
      </c>
      <c r="BC1272" t="s">
        <v>7172</v>
      </c>
      <c r="BE1272" t="s">
        <v>69</v>
      </c>
      <c r="BH1272" t="s">
        <v>7173</v>
      </c>
    </row>
    <row r="1273" spans="1:60" x14ac:dyDescent="0.2">
      <c r="A1273" t="s">
        <v>7065</v>
      </c>
      <c r="B1273" t="e">
        <f>VLOOKUP(Table1[[#This Row],[Full Name]],payroll_active[],1,0)</f>
        <v>#N/A</v>
      </c>
      <c r="C1273" t="e">
        <f>VLOOKUP(Table1[[#This Row],[Full Name]],Table36[],1,0)</f>
        <v>#N/A</v>
      </c>
      <c r="D1273" s="1">
        <v>42618.939988425933</v>
      </c>
      <c r="E1273" t="s">
        <v>1195</v>
      </c>
      <c r="F1273" t="s">
        <v>7063</v>
      </c>
      <c r="O1273" t="s">
        <v>398</v>
      </c>
      <c r="X1273" t="s">
        <v>7064</v>
      </c>
      <c r="AI1273" t="s">
        <v>3598</v>
      </c>
      <c r="AJ1273" t="s">
        <v>62</v>
      </c>
      <c r="AK1273" t="s">
        <v>63</v>
      </c>
      <c r="AN1273" t="s">
        <v>64</v>
      </c>
      <c r="BA1273" t="s">
        <v>3613</v>
      </c>
      <c r="BB1273" t="s">
        <v>7066</v>
      </c>
      <c r="BC1273" t="s">
        <v>7067</v>
      </c>
      <c r="BE1273" t="s">
        <v>69</v>
      </c>
      <c r="BH1273" t="s">
        <v>7068</v>
      </c>
    </row>
    <row r="1274" spans="1:60" x14ac:dyDescent="0.2">
      <c r="A1274" t="s">
        <v>2891</v>
      </c>
      <c r="B1274" t="e">
        <f>VLOOKUP(Table1[[#This Row],[Full Name]],payroll_active[],1,0)</f>
        <v>#N/A</v>
      </c>
      <c r="C1274" t="e">
        <f>VLOOKUP(Table1[[#This Row],[Full Name]],Table36[],1,0)</f>
        <v>#N/A</v>
      </c>
      <c r="D1274" s="1">
        <v>42789.531805555547</v>
      </c>
      <c r="E1274" t="s">
        <v>59</v>
      </c>
      <c r="F1274" t="s">
        <v>2890</v>
      </c>
      <c r="N1274" t="s">
        <v>945</v>
      </c>
      <c r="O1274" t="s">
        <v>946</v>
      </c>
      <c r="P1274" t="s">
        <v>526</v>
      </c>
      <c r="AJ1274" t="s">
        <v>62</v>
      </c>
      <c r="AK1274" t="s">
        <v>63</v>
      </c>
      <c r="AN1274" t="s">
        <v>408</v>
      </c>
      <c r="AO1274" t="s">
        <v>526</v>
      </c>
      <c r="BA1274" t="s">
        <v>2892</v>
      </c>
      <c r="BB1274" t="s">
        <v>2893</v>
      </c>
      <c r="BC1274" t="s">
        <v>2894</v>
      </c>
      <c r="BE1274" t="s">
        <v>69</v>
      </c>
      <c r="BH1274" t="s">
        <v>2895</v>
      </c>
    </row>
    <row r="1275" spans="1:60" x14ac:dyDescent="0.2">
      <c r="A1275" t="s">
        <v>2902</v>
      </c>
      <c r="B1275" t="e">
        <f>VLOOKUP(Table1[[#This Row],[Full Name]],payroll_active[],1,0)</f>
        <v>#N/A</v>
      </c>
      <c r="C1275" t="e">
        <f>VLOOKUP(Table1[[#This Row],[Full Name]],Table36[],1,0)</f>
        <v>#N/A</v>
      </c>
      <c r="D1275" s="1">
        <v>42789.531805555547</v>
      </c>
      <c r="E1275" t="s">
        <v>59</v>
      </c>
      <c r="F1275" t="s">
        <v>2901</v>
      </c>
      <c r="N1275" t="s">
        <v>945</v>
      </c>
      <c r="O1275" t="s">
        <v>946</v>
      </c>
      <c r="P1275" t="s">
        <v>526</v>
      </c>
      <c r="AJ1275" t="s">
        <v>62</v>
      </c>
      <c r="AK1275" t="s">
        <v>63</v>
      </c>
      <c r="AN1275" t="s">
        <v>408</v>
      </c>
      <c r="AO1275" t="s">
        <v>526</v>
      </c>
      <c r="BA1275" t="s">
        <v>2903</v>
      </c>
      <c r="BB1275" t="s">
        <v>2904</v>
      </c>
      <c r="BC1275" t="s">
        <v>426</v>
      </c>
      <c r="BE1275" t="s">
        <v>69</v>
      </c>
      <c r="BH1275" t="s">
        <v>2905</v>
      </c>
    </row>
    <row r="1276" spans="1:60" x14ac:dyDescent="0.2">
      <c r="A1276" t="s">
        <v>4115</v>
      </c>
      <c r="B1276" t="e">
        <f>VLOOKUP(Table1[[#This Row],[Full Name]],payroll_active[],1,0)</f>
        <v>#N/A</v>
      </c>
      <c r="C1276" t="e">
        <f>VLOOKUP(Table1[[#This Row],[Full Name]],Table36[],1,0)</f>
        <v>#N/A</v>
      </c>
      <c r="D1276" s="1">
        <v>42618.943101851852</v>
      </c>
      <c r="E1276" t="s">
        <v>1195</v>
      </c>
      <c r="F1276" t="s">
        <v>4114</v>
      </c>
      <c r="N1276" t="s">
        <v>2913</v>
      </c>
      <c r="O1276" t="s">
        <v>2914</v>
      </c>
      <c r="P1276" t="s">
        <v>526</v>
      </c>
      <c r="AJ1276" t="s">
        <v>62</v>
      </c>
      <c r="AK1276" t="s">
        <v>63</v>
      </c>
      <c r="AN1276" t="s">
        <v>408</v>
      </c>
      <c r="AO1276" t="s">
        <v>526</v>
      </c>
      <c r="BA1276" t="s">
        <v>4116</v>
      </c>
      <c r="BB1276" t="s">
        <v>4117</v>
      </c>
      <c r="BC1276" t="s">
        <v>513</v>
      </c>
      <c r="BE1276" t="s">
        <v>69</v>
      </c>
      <c r="BH1276" t="s">
        <v>4118</v>
      </c>
    </row>
    <row r="1277" spans="1:60" x14ac:dyDescent="0.2">
      <c r="A1277" t="s">
        <v>4225</v>
      </c>
      <c r="B1277" t="e">
        <f>VLOOKUP(Table1[[#This Row],[Full Name]],payroll_active[],1,0)</f>
        <v>#N/A</v>
      </c>
      <c r="C1277" t="e">
        <f>VLOOKUP(Table1[[#This Row],[Full Name]],Table36[],1,0)</f>
        <v>#N/A</v>
      </c>
      <c r="D1277" s="1">
        <v>42618.942974537043</v>
      </c>
      <c r="E1277" t="s">
        <v>1195</v>
      </c>
      <c r="F1277" t="s">
        <v>4223</v>
      </c>
      <c r="M1277" t="s">
        <v>4224</v>
      </c>
      <c r="N1277" t="s">
        <v>2913</v>
      </c>
      <c r="O1277" t="s">
        <v>2914</v>
      </c>
      <c r="P1277" t="s">
        <v>407</v>
      </c>
      <c r="AJ1277" t="s">
        <v>62</v>
      </c>
      <c r="AK1277" t="s">
        <v>63</v>
      </c>
      <c r="AN1277" t="s">
        <v>408</v>
      </c>
      <c r="AO1277" t="s">
        <v>407</v>
      </c>
      <c r="BA1277" t="s">
        <v>4226</v>
      </c>
      <c r="BB1277" t="s">
        <v>4227</v>
      </c>
      <c r="BC1277" t="s">
        <v>135</v>
      </c>
      <c r="BE1277" t="s">
        <v>69</v>
      </c>
      <c r="BH1277" t="s">
        <v>4228</v>
      </c>
    </row>
    <row r="1278" spans="1:60" x14ac:dyDescent="0.2">
      <c r="A1278" t="s">
        <v>1898</v>
      </c>
      <c r="B1278" t="e">
        <f>VLOOKUP(Table1[[#This Row],[Full Name]],payroll_active[],1,0)</f>
        <v>#N/A</v>
      </c>
      <c r="C1278" t="e">
        <f>VLOOKUP(Table1[[#This Row],[Full Name]],Table36[],1,0)</f>
        <v>#N/A</v>
      </c>
      <c r="D1278" s="1">
        <v>43119.618263888893</v>
      </c>
      <c r="E1278" t="s">
        <v>59</v>
      </c>
      <c r="F1278" t="s">
        <v>1897</v>
      </c>
      <c r="N1278" t="s">
        <v>926</v>
      </c>
      <c r="O1278" t="s">
        <v>927</v>
      </c>
      <c r="P1278" t="s">
        <v>407</v>
      </c>
      <c r="AJ1278" t="s">
        <v>62</v>
      </c>
      <c r="AK1278" t="s">
        <v>63</v>
      </c>
      <c r="AN1278" t="s">
        <v>408</v>
      </c>
      <c r="AO1278" t="s">
        <v>407</v>
      </c>
      <c r="BA1278" t="s">
        <v>1899</v>
      </c>
      <c r="BB1278" t="s">
        <v>1900</v>
      </c>
      <c r="BC1278" t="s">
        <v>440</v>
      </c>
      <c r="BE1278" t="s">
        <v>69</v>
      </c>
      <c r="BH1278" t="s">
        <v>1901</v>
      </c>
    </row>
    <row r="1279" spans="1:60" x14ac:dyDescent="0.2">
      <c r="A1279" t="s">
        <v>2073</v>
      </c>
      <c r="B1279" t="e">
        <f>VLOOKUP(Table1[[#This Row],[Full Name]],payroll_active[],1,0)</f>
        <v>#N/A</v>
      </c>
      <c r="C1279" t="e">
        <f>VLOOKUP(Table1[[#This Row],[Full Name]],Table36[],1,0)</f>
        <v>#N/A</v>
      </c>
      <c r="D1279" s="1">
        <v>43119.618206018517</v>
      </c>
      <c r="E1279" t="s">
        <v>59</v>
      </c>
      <c r="F1279" t="s">
        <v>2072</v>
      </c>
      <c r="N1279" t="s">
        <v>926</v>
      </c>
      <c r="O1279" t="s">
        <v>927</v>
      </c>
      <c r="P1279" t="s">
        <v>526</v>
      </c>
      <c r="AJ1279" t="s">
        <v>62</v>
      </c>
      <c r="AK1279" t="s">
        <v>63</v>
      </c>
      <c r="AN1279" t="s">
        <v>408</v>
      </c>
      <c r="AO1279" t="s">
        <v>526</v>
      </c>
      <c r="BA1279" t="s">
        <v>2074</v>
      </c>
      <c r="BB1279" t="s">
        <v>2075</v>
      </c>
      <c r="BC1279" t="s">
        <v>2076</v>
      </c>
      <c r="BE1279" t="s">
        <v>69</v>
      </c>
      <c r="BH1279" t="s">
        <v>2077</v>
      </c>
    </row>
    <row r="1280" spans="1:60" x14ac:dyDescent="0.2">
      <c r="A1280" t="s">
        <v>2079</v>
      </c>
      <c r="B1280" t="e">
        <f>VLOOKUP(Table1[[#This Row],[Full Name]],payroll_active[],1,0)</f>
        <v>#N/A</v>
      </c>
      <c r="C1280" t="e">
        <f>VLOOKUP(Table1[[#This Row],[Full Name]],Table36[],1,0)</f>
        <v>#N/A</v>
      </c>
      <c r="D1280" s="1">
        <v>43119.618206018517</v>
      </c>
      <c r="E1280" t="s">
        <v>59</v>
      </c>
      <c r="F1280" t="s">
        <v>2078</v>
      </c>
      <c r="N1280" t="s">
        <v>926</v>
      </c>
      <c r="O1280" t="s">
        <v>927</v>
      </c>
      <c r="P1280" t="s">
        <v>526</v>
      </c>
      <c r="AJ1280" t="s">
        <v>62</v>
      </c>
      <c r="AK1280" t="s">
        <v>63</v>
      </c>
      <c r="AN1280" t="s">
        <v>408</v>
      </c>
      <c r="AO1280" t="s">
        <v>526</v>
      </c>
      <c r="BA1280" t="s">
        <v>2080</v>
      </c>
      <c r="BB1280" t="s">
        <v>2081</v>
      </c>
      <c r="BC1280" t="s">
        <v>937</v>
      </c>
      <c r="BE1280" t="s">
        <v>69</v>
      </c>
      <c r="BH1280" t="s">
        <v>2082</v>
      </c>
    </row>
    <row r="1281" spans="1:60" x14ac:dyDescent="0.2">
      <c r="A1281" t="s">
        <v>2349</v>
      </c>
      <c r="B1281" t="e">
        <f>VLOOKUP(Table1[[#This Row],[Full Name]],payroll_active[],1,0)</f>
        <v>#N/A</v>
      </c>
      <c r="C1281" t="e">
        <f>VLOOKUP(Table1[[#This Row],[Full Name]],Table36[],1,0)</f>
        <v>#N/A</v>
      </c>
      <c r="D1281" s="1">
        <v>42990.605729166673</v>
      </c>
      <c r="E1281" t="s">
        <v>59</v>
      </c>
      <c r="F1281" t="s">
        <v>2348</v>
      </c>
      <c r="N1281" t="s">
        <v>926</v>
      </c>
      <c r="O1281" t="s">
        <v>927</v>
      </c>
      <c r="P1281" t="s">
        <v>526</v>
      </c>
      <c r="AJ1281" t="s">
        <v>62</v>
      </c>
      <c r="AK1281" t="s">
        <v>63</v>
      </c>
      <c r="AN1281" t="s">
        <v>408</v>
      </c>
      <c r="AO1281" t="s">
        <v>526</v>
      </c>
      <c r="BA1281" t="s">
        <v>2350</v>
      </c>
      <c r="BB1281" t="s">
        <v>2351</v>
      </c>
      <c r="BC1281" t="s">
        <v>357</v>
      </c>
      <c r="BE1281" t="s">
        <v>69</v>
      </c>
      <c r="BH1281" t="s">
        <v>2352</v>
      </c>
    </row>
    <row r="1282" spans="1:60" x14ac:dyDescent="0.2">
      <c r="A1282" t="s">
        <v>2921</v>
      </c>
      <c r="B1282" t="e">
        <f>VLOOKUP(Table1[[#This Row],[Full Name]],payroll_active[],1,0)</f>
        <v>#N/A</v>
      </c>
      <c r="C1282" t="e">
        <f>VLOOKUP(Table1[[#This Row],[Full Name]],Table36[],1,0)</f>
        <v>#N/A</v>
      </c>
      <c r="D1282" s="1">
        <v>42789.531805555547</v>
      </c>
      <c r="E1282" t="s">
        <v>59</v>
      </c>
      <c r="F1282" t="s">
        <v>2920</v>
      </c>
      <c r="N1282" t="s">
        <v>926</v>
      </c>
      <c r="O1282" t="s">
        <v>927</v>
      </c>
      <c r="P1282" t="s">
        <v>526</v>
      </c>
      <c r="AJ1282" t="s">
        <v>62</v>
      </c>
      <c r="AK1282" t="s">
        <v>63</v>
      </c>
      <c r="AN1282" t="s">
        <v>408</v>
      </c>
      <c r="AO1282" t="s">
        <v>526</v>
      </c>
      <c r="BA1282" t="s">
        <v>2058</v>
      </c>
      <c r="BB1282" t="s">
        <v>2922</v>
      </c>
      <c r="BC1282" t="s">
        <v>931</v>
      </c>
      <c r="BE1282" t="s">
        <v>69</v>
      </c>
      <c r="BH1282" t="s">
        <v>2923</v>
      </c>
    </row>
    <row r="1283" spans="1:60" x14ac:dyDescent="0.2">
      <c r="A1283" t="s">
        <v>3976</v>
      </c>
      <c r="B1283" t="e">
        <f>VLOOKUP(Table1[[#This Row],[Full Name]],payroll_active[],1,0)</f>
        <v>#N/A</v>
      </c>
      <c r="C1283" t="e">
        <f>VLOOKUP(Table1[[#This Row],[Full Name]],Table36[],1,0)</f>
        <v>#N/A</v>
      </c>
      <c r="D1283" s="1">
        <v>42618.94327546296</v>
      </c>
      <c r="E1283" t="s">
        <v>1195</v>
      </c>
      <c r="F1283" t="s">
        <v>3975</v>
      </c>
      <c r="N1283" t="s">
        <v>919</v>
      </c>
      <c r="O1283" t="s">
        <v>920</v>
      </c>
      <c r="P1283" t="s">
        <v>526</v>
      </c>
      <c r="AJ1283" t="s">
        <v>62</v>
      </c>
      <c r="AK1283" t="s">
        <v>63</v>
      </c>
      <c r="AN1283" t="s">
        <v>408</v>
      </c>
      <c r="AO1283" t="s">
        <v>526</v>
      </c>
      <c r="BA1283" t="s">
        <v>1408</v>
      </c>
      <c r="BB1283" t="s">
        <v>3977</v>
      </c>
      <c r="BC1283" t="s">
        <v>434</v>
      </c>
      <c r="BE1283" t="s">
        <v>69</v>
      </c>
      <c r="BH1283" t="s">
        <v>3978</v>
      </c>
    </row>
    <row r="1284" spans="1:60" x14ac:dyDescent="0.2">
      <c r="A1284" t="s">
        <v>7180</v>
      </c>
      <c r="B1284" t="e">
        <f>VLOOKUP(Table1[[#This Row],[Full Name]],payroll_active[],1,0)</f>
        <v>#N/A</v>
      </c>
      <c r="C1284" t="e">
        <f>VLOOKUP(Table1[[#This Row],[Full Name]],Table36[],1,0)</f>
        <v>#N/A</v>
      </c>
      <c r="D1284" s="1">
        <v>42618.939930555563</v>
      </c>
      <c r="E1284" t="s">
        <v>1195</v>
      </c>
      <c r="F1284" t="s">
        <v>7179</v>
      </c>
      <c r="N1284" t="s">
        <v>919</v>
      </c>
      <c r="O1284" t="s">
        <v>920</v>
      </c>
      <c r="P1284" t="s">
        <v>526</v>
      </c>
      <c r="AJ1284" t="s">
        <v>62</v>
      </c>
      <c r="AK1284" t="s">
        <v>63</v>
      </c>
      <c r="AN1284" t="s">
        <v>408</v>
      </c>
      <c r="AO1284" t="s">
        <v>526</v>
      </c>
      <c r="BA1284" t="s">
        <v>7181</v>
      </c>
      <c r="BB1284" t="s">
        <v>7182</v>
      </c>
      <c r="BC1284" t="s">
        <v>434</v>
      </c>
      <c r="BE1284" t="s">
        <v>69</v>
      </c>
      <c r="BH1284" t="s">
        <v>7183</v>
      </c>
    </row>
    <row r="1285" spans="1:60" x14ac:dyDescent="0.2">
      <c r="A1285" t="s">
        <v>7186</v>
      </c>
      <c r="B1285" t="e">
        <f>VLOOKUP(Table1[[#This Row],[Full Name]],payroll_active[],1,0)</f>
        <v>#N/A</v>
      </c>
      <c r="C1285" t="e">
        <f>VLOOKUP(Table1[[#This Row],[Full Name]],Table36[],1,0)</f>
        <v>#N/A</v>
      </c>
      <c r="D1285" s="1">
        <v>42618.939918981479</v>
      </c>
      <c r="E1285" t="s">
        <v>1195</v>
      </c>
      <c r="F1285" t="s">
        <v>7184</v>
      </c>
      <c r="N1285" t="s">
        <v>919</v>
      </c>
      <c r="O1285" t="s">
        <v>920</v>
      </c>
      <c r="P1285" t="s">
        <v>407</v>
      </c>
      <c r="V1285" t="s">
        <v>7185</v>
      </c>
      <c r="AJ1285" t="s">
        <v>62</v>
      </c>
      <c r="AK1285" t="s">
        <v>63</v>
      </c>
      <c r="AN1285" t="s">
        <v>408</v>
      </c>
      <c r="AO1285" t="s">
        <v>407</v>
      </c>
      <c r="BA1285" t="s">
        <v>7187</v>
      </c>
      <c r="BB1285" t="s">
        <v>7188</v>
      </c>
      <c r="BC1285" t="s">
        <v>440</v>
      </c>
      <c r="BE1285" t="s">
        <v>69</v>
      </c>
      <c r="BH1285" t="s">
        <v>7189</v>
      </c>
    </row>
    <row r="1286" spans="1:60" x14ac:dyDescent="0.2">
      <c r="A1286" t="s">
        <v>7203</v>
      </c>
      <c r="B1286" t="e">
        <f>VLOOKUP(Table1[[#This Row],[Full Name]],payroll_active[],1,0)</f>
        <v>#N/A</v>
      </c>
      <c r="C1286" t="e">
        <f>VLOOKUP(Table1[[#This Row],[Full Name]],Table36[],1,0)</f>
        <v>#N/A</v>
      </c>
      <c r="D1286" s="1">
        <v>42618.939918981479</v>
      </c>
      <c r="E1286" t="s">
        <v>1195</v>
      </c>
      <c r="F1286" t="s">
        <v>7202</v>
      </c>
      <c r="N1286" t="s">
        <v>919</v>
      </c>
      <c r="O1286" t="s">
        <v>920</v>
      </c>
      <c r="P1286" t="s">
        <v>526</v>
      </c>
      <c r="AJ1286" t="s">
        <v>62</v>
      </c>
      <c r="AK1286" t="s">
        <v>63</v>
      </c>
      <c r="AN1286" t="s">
        <v>408</v>
      </c>
      <c r="AO1286" t="s">
        <v>526</v>
      </c>
      <c r="BA1286" t="s">
        <v>7204</v>
      </c>
      <c r="BB1286" t="s">
        <v>7205</v>
      </c>
      <c r="BC1286" t="s">
        <v>7206</v>
      </c>
      <c r="BE1286" t="s">
        <v>69</v>
      </c>
      <c r="BH1286" t="s">
        <v>7207</v>
      </c>
    </row>
    <row r="1287" spans="1:60" x14ac:dyDescent="0.2">
      <c r="A1287" t="s">
        <v>7446</v>
      </c>
      <c r="B1287" t="e">
        <f>VLOOKUP(Table1[[#This Row],[Full Name]],payroll_active[],1,0)</f>
        <v>#N/A</v>
      </c>
      <c r="C1287" t="e">
        <f>VLOOKUP(Table1[[#This Row],[Full Name]],Table36[],1,0)</f>
        <v>#N/A</v>
      </c>
      <c r="D1287" s="1">
        <v>42618.939733796287</v>
      </c>
      <c r="E1287" t="s">
        <v>1195</v>
      </c>
      <c r="F1287" t="s">
        <v>7445</v>
      </c>
      <c r="N1287" t="s">
        <v>919</v>
      </c>
      <c r="O1287" t="s">
        <v>920</v>
      </c>
      <c r="P1287" t="s">
        <v>526</v>
      </c>
      <c r="AJ1287" t="s">
        <v>62</v>
      </c>
      <c r="AK1287" t="s">
        <v>63</v>
      </c>
      <c r="AN1287" t="s">
        <v>408</v>
      </c>
      <c r="AO1287" t="s">
        <v>526</v>
      </c>
      <c r="BA1287" t="s">
        <v>7447</v>
      </c>
      <c r="BB1287" t="s">
        <v>7448</v>
      </c>
      <c r="BC1287" t="s">
        <v>7449</v>
      </c>
      <c r="BE1287" t="s">
        <v>69</v>
      </c>
      <c r="BH1287" t="s">
        <v>7450</v>
      </c>
    </row>
    <row r="1288" spans="1:60" x14ac:dyDescent="0.2">
      <c r="A1288" t="s">
        <v>1245</v>
      </c>
      <c r="B1288" t="e">
        <f>VLOOKUP(Table1[[#This Row],[Full Name]],payroll_active[],1,0)</f>
        <v>#N/A</v>
      </c>
      <c r="C1288" t="e">
        <f>VLOOKUP(Table1[[#This Row],[Full Name]],Table36[],1,0)</f>
        <v>#N/A</v>
      </c>
      <c r="D1288" s="1">
        <v>43203.54515046296</v>
      </c>
      <c r="E1288" t="s">
        <v>59</v>
      </c>
      <c r="F1288" t="s">
        <v>1242</v>
      </c>
      <c r="N1288" t="s">
        <v>1243</v>
      </c>
      <c r="O1288" t="s">
        <v>1244</v>
      </c>
      <c r="P1288" t="s">
        <v>526</v>
      </c>
      <c r="AJ1288" t="s">
        <v>62</v>
      </c>
      <c r="AK1288" t="s">
        <v>63</v>
      </c>
      <c r="AN1288" t="s">
        <v>408</v>
      </c>
      <c r="AO1288" t="s">
        <v>526</v>
      </c>
      <c r="BA1288" t="s">
        <v>1246</v>
      </c>
      <c r="BB1288" t="s">
        <v>1247</v>
      </c>
      <c r="BC1288" t="s">
        <v>477</v>
      </c>
      <c r="BE1288" t="s">
        <v>69</v>
      </c>
      <c r="BH1288" t="s">
        <v>1248</v>
      </c>
    </row>
    <row r="1289" spans="1:60" x14ac:dyDescent="0.2">
      <c r="A1289" t="s">
        <v>1893</v>
      </c>
      <c r="B1289" t="e">
        <f>VLOOKUP(Table1[[#This Row],[Full Name]],payroll_active[],1,0)</f>
        <v>#N/A</v>
      </c>
      <c r="C1289" t="e">
        <f>VLOOKUP(Table1[[#This Row],[Full Name]],Table36[],1,0)</f>
        <v>#N/A</v>
      </c>
      <c r="D1289" s="1">
        <v>43119.618263888893</v>
      </c>
      <c r="E1289" t="s">
        <v>59</v>
      </c>
      <c r="F1289" t="s">
        <v>1892</v>
      </c>
      <c r="N1289" t="s">
        <v>1243</v>
      </c>
      <c r="O1289" t="s">
        <v>1244</v>
      </c>
      <c r="P1289" t="s">
        <v>407</v>
      </c>
      <c r="AJ1289" t="s">
        <v>62</v>
      </c>
      <c r="AK1289" t="s">
        <v>63</v>
      </c>
      <c r="AN1289" t="s">
        <v>408</v>
      </c>
      <c r="AO1289" t="s">
        <v>407</v>
      </c>
      <c r="BA1289" t="s">
        <v>1894</v>
      </c>
      <c r="BB1289" t="s">
        <v>1895</v>
      </c>
      <c r="BC1289" t="s">
        <v>375</v>
      </c>
      <c r="BE1289" t="s">
        <v>69</v>
      </c>
      <c r="BH1289" t="s">
        <v>1896</v>
      </c>
    </row>
    <row r="1290" spans="1:60" x14ac:dyDescent="0.2">
      <c r="A1290" t="s">
        <v>2324</v>
      </c>
      <c r="B1290" t="e">
        <f>VLOOKUP(Table1[[#This Row],[Full Name]],payroll_active[],1,0)</f>
        <v>#N/A</v>
      </c>
      <c r="C1290" t="e">
        <f>VLOOKUP(Table1[[#This Row],[Full Name]],Table36[],1,0)</f>
        <v>#N/A</v>
      </c>
      <c r="D1290" s="1">
        <v>42990.605729166673</v>
      </c>
      <c r="E1290" t="s">
        <v>59</v>
      </c>
      <c r="F1290" t="s">
        <v>2323</v>
      </c>
      <c r="N1290" t="s">
        <v>1243</v>
      </c>
      <c r="O1290" t="s">
        <v>1244</v>
      </c>
      <c r="P1290" t="s">
        <v>526</v>
      </c>
      <c r="AJ1290" t="s">
        <v>62</v>
      </c>
      <c r="AK1290" t="s">
        <v>63</v>
      </c>
      <c r="AN1290" t="s">
        <v>408</v>
      </c>
      <c r="AO1290" t="s">
        <v>526</v>
      </c>
      <c r="BA1290" t="s">
        <v>2325</v>
      </c>
      <c r="BB1290" t="s">
        <v>2326</v>
      </c>
      <c r="BC1290" t="s">
        <v>513</v>
      </c>
      <c r="BE1290" t="s">
        <v>69</v>
      </c>
      <c r="BH1290" t="s">
        <v>2327</v>
      </c>
    </row>
    <row r="1291" spans="1:60" x14ac:dyDescent="0.2">
      <c r="A1291" t="s">
        <v>2329</v>
      </c>
      <c r="B1291" t="e">
        <f>VLOOKUP(Table1[[#This Row],[Full Name]],payroll_active[],1,0)</f>
        <v>#N/A</v>
      </c>
      <c r="C1291" t="e">
        <f>VLOOKUP(Table1[[#This Row],[Full Name]],Table36[],1,0)</f>
        <v>#N/A</v>
      </c>
      <c r="D1291" s="1">
        <v>42990.605729166673</v>
      </c>
      <c r="E1291" t="s">
        <v>59</v>
      </c>
      <c r="F1291" t="s">
        <v>2328</v>
      </c>
      <c r="N1291" t="s">
        <v>1243</v>
      </c>
      <c r="O1291" t="s">
        <v>1244</v>
      </c>
      <c r="P1291" t="s">
        <v>526</v>
      </c>
      <c r="AJ1291" t="s">
        <v>62</v>
      </c>
      <c r="AK1291" t="s">
        <v>63</v>
      </c>
      <c r="AN1291" t="s">
        <v>408</v>
      </c>
      <c r="AO1291" t="s">
        <v>526</v>
      </c>
      <c r="BA1291" t="s">
        <v>2330</v>
      </c>
      <c r="BB1291" t="s">
        <v>2331</v>
      </c>
      <c r="BC1291" t="s">
        <v>477</v>
      </c>
      <c r="BE1291" t="s">
        <v>69</v>
      </c>
      <c r="BH1291" t="s">
        <v>2332</v>
      </c>
    </row>
    <row r="1292" spans="1:60" x14ac:dyDescent="0.2">
      <c r="A1292" t="s">
        <v>2334</v>
      </c>
      <c r="B1292" t="e">
        <f>VLOOKUP(Table1[[#This Row],[Full Name]],payroll_active[],1,0)</f>
        <v>#N/A</v>
      </c>
      <c r="C1292" t="e">
        <f>VLOOKUP(Table1[[#This Row],[Full Name]],Table36[],1,0)</f>
        <v>#N/A</v>
      </c>
      <c r="D1292" s="1">
        <v>42990.605729166673</v>
      </c>
      <c r="E1292" t="s">
        <v>59</v>
      </c>
      <c r="F1292" t="s">
        <v>2333</v>
      </c>
      <c r="N1292" t="s">
        <v>1243</v>
      </c>
      <c r="O1292" t="s">
        <v>1244</v>
      </c>
      <c r="P1292" t="s">
        <v>526</v>
      </c>
      <c r="AJ1292" t="s">
        <v>62</v>
      </c>
      <c r="AK1292" t="s">
        <v>63</v>
      </c>
      <c r="AN1292" t="s">
        <v>408</v>
      </c>
      <c r="AO1292" t="s">
        <v>526</v>
      </c>
      <c r="BA1292" t="s">
        <v>2335</v>
      </c>
      <c r="BB1292" t="s">
        <v>2336</v>
      </c>
      <c r="BC1292" t="s">
        <v>827</v>
      </c>
      <c r="BE1292" t="s">
        <v>69</v>
      </c>
      <c r="BH1292" t="s">
        <v>2337</v>
      </c>
    </row>
    <row r="1293" spans="1:60" x14ac:dyDescent="0.2">
      <c r="A1293" t="s">
        <v>2960</v>
      </c>
      <c r="B1293" t="e">
        <f>VLOOKUP(Table1[[#This Row],[Full Name]],payroll_active[],1,0)</f>
        <v>#N/A</v>
      </c>
      <c r="C1293" t="e">
        <f>VLOOKUP(Table1[[#This Row],[Full Name]],Table36[],1,0)</f>
        <v>#N/A</v>
      </c>
      <c r="D1293" s="1">
        <v>42789.531782407408</v>
      </c>
      <c r="E1293" t="s">
        <v>59</v>
      </c>
      <c r="F1293" t="s">
        <v>2959</v>
      </c>
      <c r="N1293" t="s">
        <v>911</v>
      </c>
      <c r="O1293" t="s">
        <v>912</v>
      </c>
      <c r="P1293" t="s">
        <v>407</v>
      </c>
      <c r="AJ1293" t="s">
        <v>62</v>
      </c>
      <c r="AK1293" t="s">
        <v>63</v>
      </c>
      <c r="AN1293" t="s">
        <v>408</v>
      </c>
      <c r="AO1293" t="s">
        <v>407</v>
      </c>
      <c r="BA1293" t="s">
        <v>2961</v>
      </c>
      <c r="BB1293" t="s">
        <v>2962</v>
      </c>
      <c r="BC1293" t="s">
        <v>2070</v>
      </c>
      <c r="BE1293" t="s">
        <v>69</v>
      </c>
      <c r="BH1293" t="s">
        <v>2963</v>
      </c>
    </row>
    <row r="1294" spans="1:60" x14ac:dyDescent="0.2">
      <c r="A1294" t="s">
        <v>6985</v>
      </c>
      <c r="B1294" t="e">
        <f>VLOOKUP(Table1[[#This Row],[Full Name]],payroll_active[],1,0)</f>
        <v>#N/A</v>
      </c>
      <c r="C1294" t="e">
        <f>VLOOKUP(Table1[[#This Row],[Full Name]],Table36[],1,0)</f>
        <v>#N/A</v>
      </c>
      <c r="D1294" s="1">
        <v>42618.940081018518</v>
      </c>
      <c r="E1294" t="s">
        <v>1195</v>
      </c>
      <c r="F1294" t="s">
        <v>6984</v>
      </c>
      <c r="N1294" t="s">
        <v>911</v>
      </c>
      <c r="O1294" t="s">
        <v>912</v>
      </c>
      <c r="P1294" t="s">
        <v>526</v>
      </c>
      <c r="AJ1294" t="s">
        <v>62</v>
      </c>
      <c r="AK1294" t="s">
        <v>63</v>
      </c>
      <c r="AN1294" t="s">
        <v>408</v>
      </c>
      <c r="AO1294" t="s">
        <v>526</v>
      </c>
      <c r="BA1294" t="s">
        <v>6986</v>
      </c>
      <c r="BB1294" t="s">
        <v>2449</v>
      </c>
      <c r="BC1294" t="s">
        <v>6987</v>
      </c>
      <c r="BE1294" t="s">
        <v>69</v>
      </c>
      <c r="BH1294" t="s">
        <v>6988</v>
      </c>
    </row>
    <row r="1295" spans="1:60" x14ac:dyDescent="0.2">
      <c r="A1295" t="s">
        <v>7624</v>
      </c>
      <c r="B1295" t="e">
        <f>VLOOKUP(Table1[[#This Row],[Full Name]],payroll_active[],1,0)</f>
        <v>#N/A</v>
      </c>
      <c r="C1295" t="e">
        <f>VLOOKUP(Table1[[#This Row],[Full Name]],Table36[],1,0)</f>
        <v>#N/A</v>
      </c>
      <c r="D1295" s="1">
        <v>42618.939305555563</v>
      </c>
      <c r="E1295" t="s">
        <v>1195</v>
      </c>
      <c r="F1295" t="s">
        <v>7623</v>
      </c>
      <c r="N1295" t="s">
        <v>911</v>
      </c>
      <c r="O1295" t="s">
        <v>912</v>
      </c>
      <c r="P1295" t="s">
        <v>526</v>
      </c>
      <c r="AJ1295" t="s">
        <v>62</v>
      </c>
      <c r="AK1295" t="s">
        <v>63</v>
      </c>
      <c r="AN1295" t="s">
        <v>408</v>
      </c>
      <c r="AO1295" t="s">
        <v>526</v>
      </c>
      <c r="BA1295" t="s">
        <v>2402</v>
      </c>
      <c r="BB1295" t="s">
        <v>7625</v>
      </c>
      <c r="BC1295" t="s">
        <v>916</v>
      </c>
      <c r="BE1295" t="s">
        <v>69</v>
      </c>
      <c r="BH1295" t="s">
        <v>7626</v>
      </c>
    </row>
    <row r="1296" spans="1:60" x14ac:dyDescent="0.2">
      <c r="A1296" t="s">
        <v>2977</v>
      </c>
      <c r="B1296" t="e">
        <f>VLOOKUP(Table1[[#This Row],[Full Name]],payroll_active[],1,0)</f>
        <v>#N/A</v>
      </c>
      <c r="C1296" t="e">
        <f>VLOOKUP(Table1[[#This Row],[Full Name]],Table36[],1,0)</f>
        <v>#N/A</v>
      </c>
      <c r="D1296" s="1">
        <v>42789.531782407408</v>
      </c>
      <c r="E1296" t="s">
        <v>59</v>
      </c>
      <c r="F1296" t="s">
        <v>2976</v>
      </c>
      <c r="N1296" t="s">
        <v>1885</v>
      </c>
      <c r="O1296" t="s">
        <v>1886</v>
      </c>
      <c r="P1296" t="s">
        <v>407</v>
      </c>
      <c r="AJ1296" t="s">
        <v>62</v>
      </c>
      <c r="AK1296" t="s">
        <v>63</v>
      </c>
      <c r="AN1296" t="s">
        <v>408</v>
      </c>
      <c r="AO1296" t="s">
        <v>407</v>
      </c>
      <c r="BA1296" t="s">
        <v>2520</v>
      </c>
      <c r="BB1296" t="s">
        <v>2978</v>
      </c>
      <c r="BC1296" t="s">
        <v>845</v>
      </c>
      <c r="BE1296" t="s">
        <v>69</v>
      </c>
      <c r="BH1296" t="s">
        <v>2979</v>
      </c>
    </row>
    <row r="1297" spans="1:60" x14ac:dyDescent="0.2">
      <c r="A1297" t="s">
        <v>2986</v>
      </c>
      <c r="B1297" t="e">
        <f>VLOOKUP(Table1[[#This Row],[Full Name]],payroll_active[],1,0)</f>
        <v>#N/A</v>
      </c>
      <c r="C1297" t="e">
        <f>VLOOKUP(Table1[[#This Row],[Full Name]],Table36[],1,0)</f>
        <v>#N/A</v>
      </c>
      <c r="D1297" s="1">
        <v>42789.531770833331</v>
      </c>
      <c r="E1297" t="s">
        <v>59</v>
      </c>
      <c r="F1297" t="s">
        <v>2985</v>
      </c>
      <c r="N1297" t="s">
        <v>1885</v>
      </c>
      <c r="O1297" t="s">
        <v>1886</v>
      </c>
      <c r="P1297" t="s">
        <v>526</v>
      </c>
      <c r="AJ1297" t="s">
        <v>62</v>
      </c>
      <c r="AK1297" t="s">
        <v>63</v>
      </c>
      <c r="AN1297" t="s">
        <v>408</v>
      </c>
      <c r="AO1297" t="s">
        <v>526</v>
      </c>
      <c r="BA1297" t="s">
        <v>2987</v>
      </c>
      <c r="BB1297" t="s">
        <v>2988</v>
      </c>
      <c r="BC1297" t="s">
        <v>2974</v>
      </c>
      <c r="BE1297" t="s">
        <v>69</v>
      </c>
      <c r="BH1297" t="s">
        <v>2989</v>
      </c>
    </row>
    <row r="1298" spans="1:60" x14ac:dyDescent="0.2">
      <c r="A1298" t="s">
        <v>6471</v>
      </c>
      <c r="B1298" t="e">
        <f>VLOOKUP(Table1[[#This Row],[Full Name]],payroll_active[],1,0)</f>
        <v>#N/A</v>
      </c>
      <c r="C1298" t="e">
        <f>VLOOKUP(Table1[[#This Row],[Full Name]],Table36[],1,0)</f>
        <v>#N/A</v>
      </c>
      <c r="D1298" s="1">
        <v>42618.940555555557</v>
      </c>
      <c r="E1298" t="s">
        <v>1195</v>
      </c>
      <c r="F1298" t="s">
        <v>6470</v>
      </c>
      <c r="N1298" t="s">
        <v>1885</v>
      </c>
      <c r="O1298" t="s">
        <v>1886</v>
      </c>
      <c r="P1298" t="s">
        <v>407</v>
      </c>
      <c r="AJ1298" t="s">
        <v>62</v>
      </c>
      <c r="AK1298" t="s">
        <v>63</v>
      </c>
      <c r="AN1298" t="s">
        <v>408</v>
      </c>
      <c r="AO1298" t="s">
        <v>407</v>
      </c>
      <c r="BA1298" t="s">
        <v>6472</v>
      </c>
      <c r="BB1298" t="s">
        <v>6473</v>
      </c>
      <c r="BC1298" t="s">
        <v>4210</v>
      </c>
      <c r="BE1298" t="s">
        <v>69</v>
      </c>
      <c r="BH1298" t="s">
        <v>6474</v>
      </c>
    </row>
    <row r="1299" spans="1:60" x14ac:dyDescent="0.2">
      <c r="A1299" t="s">
        <v>1324</v>
      </c>
      <c r="B1299" t="e">
        <f>VLOOKUP(Table1[[#This Row],[Full Name]],payroll_active[],1,0)</f>
        <v>#N/A</v>
      </c>
      <c r="C1299" t="e">
        <f>VLOOKUP(Table1[[#This Row],[Full Name]],Table36[],1,0)</f>
        <v>#N/A</v>
      </c>
      <c r="D1299" s="1">
        <v>43203.545138888891</v>
      </c>
      <c r="E1299" t="s">
        <v>59</v>
      </c>
      <c r="F1299" t="s">
        <v>1323</v>
      </c>
      <c r="N1299" t="s">
        <v>771</v>
      </c>
      <c r="O1299" t="s">
        <v>772</v>
      </c>
      <c r="P1299" t="s">
        <v>526</v>
      </c>
      <c r="AJ1299" t="s">
        <v>62</v>
      </c>
      <c r="AK1299" t="s">
        <v>63</v>
      </c>
      <c r="AN1299" t="s">
        <v>408</v>
      </c>
      <c r="AO1299" t="s">
        <v>526</v>
      </c>
      <c r="BA1299" t="s">
        <v>1325</v>
      </c>
      <c r="BB1299" t="s">
        <v>227</v>
      </c>
      <c r="BC1299" t="s">
        <v>521</v>
      </c>
      <c r="BE1299" t="s">
        <v>69</v>
      </c>
      <c r="BH1299" t="s">
        <v>1326</v>
      </c>
    </row>
    <row r="1300" spans="1:60" x14ac:dyDescent="0.2">
      <c r="A1300" t="s">
        <v>3865</v>
      </c>
      <c r="B1300" t="e">
        <f>VLOOKUP(Table1[[#This Row],[Full Name]],payroll_active[],1,0)</f>
        <v>#N/A</v>
      </c>
      <c r="C1300" t="e">
        <f>VLOOKUP(Table1[[#This Row],[Full Name]],Table36[],1,0)</f>
        <v>#N/A</v>
      </c>
      <c r="D1300" s="1">
        <v>42788.84002314815</v>
      </c>
      <c r="E1300" t="s">
        <v>1195</v>
      </c>
      <c r="F1300" t="s">
        <v>3864</v>
      </c>
      <c r="N1300" t="s">
        <v>771</v>
      </c>
      <c r="O1300" t="s">
        <v>772</v>
      </c>
      <c r="P1300" t="s">
        <v>526</v>
      </c>
      <c r="AJ1300" t="s">
        <v>62</v>
      </c>
      <c r="AK1300" t="s">
        <v>63</v>
      </c>
      <c r="AN1300" t="s">
        <v>408</v>
      </c>
      <c r="AO1300" t="s">
        <v>526</v>
      </c>
      <c r="BA1300" t="s">
        <v>3866</v>
      </c>
      <c r="BB1300" t="s">
        <v>3867</v>
      </c>
      <c r="BC1300" t="s">
        <v>781</v>
      </c>
      <c r="BE1300" t="s">
        <v>69</v>
      </c>
      <c r="BH1300" t="s">
        <v>3868</v>
      </c>
    </row>
    <row r="1301" spans="1:60" x14ac:dyDescent="0.2">
      <c r="A1301" t="s">
        <v>6443</v>
      </c>
      <c r="B1301" t="e">
        <f>VLOOKUP(Table1[[#This Row],[Full Name]],payroll_active[],1,0)</f>
        <v>#N/A</v>
      </c>
      <c r="C1301" t="e">
        <f>VLOOKUP(Table1[[#This Row],[Full Name]],Table36[],1,0)</f>
        <v>#N/A</v>
      </c>
      <c r="D1301" s="1">
        <v>42618.940601851849</v>
      </c>
      <c r="E1301" t="s">
        <v>1195</v>
      </c>
      <c r="F1301" t="s">
        <v>6436</v>
      </c>
      <c r="M1301" t="s">
        <v>6437</v>
      </c>
      <c r="O1301" t="s">
        <v>6438</v>
      </c>
      <c r="X1301" t="s">
        <v>6439</v>
      </c>
      <c r="Y1301" t="s">
        <v>6440</v>
      </c>
      <c r="Z1301" t="s">
        <v>6441</v>
      </c>
      <c r="AI1301" t="s">
        <v>6442</v>
      </c>
      <c r="AJ1301" t="s">
        <v>62</v>
      </c>
      <c r="AK1301" t="s">
        <v>63</v>
      </c>
      <c r="AN1301" t="s">
        <v>64</v>
      </c>
      <c r="AO1301" t="s">
        <v>3982</v>
      </c>
      <c r="BA1301" t="s">
        <v>4985</v>
      </c>
      <c r="BB1301" t="s">
        <v>6444</v>
      </c>
      <c r="BC1301" t="s">
        <v>1200</v>
      </c>
      <c r="BE1301" t="s">
        <v>69</v>
      </c>
      <c r="BH1301" t="s">
        <v>6445</v>
      </c>
    </row>
    <row r="1302" spans="1:60" x14ac:dyDescent="0.2">
      <c r="A1302" t="s">
        <v>6861</v>
      </c>
      <c r="B1302" t="e">
        <f>VLOOKUP(Table1[[#This Row],[Full Name]],payroll_active[],1,0)</f>
        <v>#N/A</v>
      </c>
      <c r="C1302" t="e">
        <f>VLOOKUP(Table1[[#This Row],[Full Name]],Table36[],1,0)</f>
        <v>#N/A</v>
      </c>
      <c r="D1302" s="1">
        <v>42618.940185185187</v>
      </c>
      <c r="E1302" t="s">
        <v>1195</v>
      </c>
      <c r="F1302" t="s">
        <v>6858</v>
      </c>
      <c r="O1302" t="s">
        <v>6438</v>
      </c>
      <c r="V1302" t="s">
        <v>6859</v>
      </c>
      <c r="X1302" t="s">
        <v>6860</v>
      </c>
      <c r="AI1302" t="s">
        <v>6442</v>
      </c>
      <c r="AJ1302" t="s">
        <v>62</v>
      </c>
      <c r="AK1302" t="s">
        <v>63</v>
      </c>
      <c r="AN1302" t="s">
        <v>64</v>
      </c>
      <c r="BA1302" t="s">
        <v>6862</v>
      </c>
      <c r="BB1302" t="s">
        <v>6863</v>
      </c>
      <c r="BC1302" t="s">
        <v>1200</v>
      </c>
      <c r="BE1302" t="s">
        <v>69</v>
      </c>
      <c r="BH1302" t="s">
        <v>6864</v>
      </c>
    </row>
    <row r="1303" spans="1:60" x14ac:dyDescent="0.2">
      <c r="A1303" t="s">
        <v>1490</v>
      </c>
      <c r="B1303" t="e">
        <f>VLOOKUP(Table1[[#This Row],[Full Name]],payroll_active[],1,0)</f>
        <v>#N/A</v>
      </c>
      <c r="C1303" t="e">
        <f>VLOOKUP(Table1[[#This Row],[Full Name]],Table36[],1,0)</f>
        <v>#N/A</v>
      </c>
      <c r="D1303" s="1">
        <v>43203.545115740737</v>
      </c>
      <c r="E1303" t="s">
        <v>59</v>
      </c>
      <c r="F1303" t="s">
        <v>1488</v>
      </c>
      <c r="O1303" t="s">
        <v>1489</v>
      </c>
      <c r="AJ1303" t="s">
        <v>62</v>
      </c>
      <c r="AK1303" t="s">
        <v>63</v>
      </c>
      <c r="AN1303" t="s">
        <v>64</v>
      </c>
      <c r="BA1303" t="s">
        <v>1491</v>
      </c>
      <c r="BB1303" t="s">
        <v>1492</v>
      </c>
      <c r="BC1303" t="s">
        <v>434</v>
      </c>
      <c r="BE1303" t="s">
        <v>69</v>
      </c>
      <c r="BH1303" t="s">
        <v>1493</v>
      </c>
    </row>
    <row r="1304" spans="1:60" x14ac:dyDescent="0.2">
      <c r="A1304" t="s">
        <v>2483</v>
      </c>
      <c r="B1304" t="e">
        <f>VLOOKUP(Table1[[#This Row],[Full Name]],payroll_active[],1,0)</f>
        <v>#N/A</v>
      </c>
      <c r="C1304" t="e">
        <f>VLOOKUP(Table1[[#This Row],[Full Name]],Table36[],1,0)</f>
        <v>#N/A</v>
      </c>
      <c r="D1304" s="1">
        <v>42895.599444444437</v>
      </c>
      <c r="E1304" t="s">
        <v>59</v>
      </c>
      <c r="F1304" t="s">
        <v>2482</v>
      </c>
      <c r="O1304" t="s">
        <v>1489</v>
      </c>
      <c r="AJ1304" t="s">
        <v>62</v>
      </c>
      <c r="AK1304" t="s">
        <v>63</v>
      </c>
      <c r="AN1304" t="s">
        <v>64</v>
      </c>
      <c r="BA1304" t="s">
        <v>2484</v>
      </c>
      <c r="BB1304" t="s">
        <v>2485</v>
      </c>
      <c r="BC1304" t="s">
        <v>2486</v>
      </c>
      <c r="BE1304" t="s">
        <v>69</v>
      </c>
      <c r="BH1304" t="s">
        <v>2487</v>
      </c>
    </row>
    <row r="1305" spans="1:60" x14ac:dyDescent="0.2">
      <c r="A1305" t="s">
        <v>2776</v>
      </c>
      <c r="B1305" t="e">
        <f>VLOOKUP(Table1[[#This Row],[Full Name]],payroll_active[],1,0)</f>
        <v>#N/A</v>
      </c>
      <c r="C1305" t="e">
        <f>VLOOKUP(Table1[[#This Row],[Full Name]],Table36[],1,0)</f>
        <v>#N/A</v>
      </c>
      <c r="D1305" s="1">
        <v>42790.666956018518</v>
      </c>
      <c r="E1305" t="s">
        <v>59</v>
      </c>
      <c r="F1305" t="s">
        <v>2774</v>
      </c>
      <c r="O1305" t="s">
        <v>1489</v>
      </c>
      <c r="V1305" t="s">
        <v>2775</v>
      </c>
      <c r="AJ1305" t="s">
        <v>62</v>
      </c>
      <c r="AK1305" t="s">
        <v>63</v>
      </c>
      <c r="AN1305" t="s">
        <v>64</v>
      </c>
      <c r="BA1305" t="s">
        <v>2777</v>
      </c>
      <c r="BB1305" t="s">
        <v>2778</v>
      </c>
      <c r="BC1305" t="s">
        <v>1463</v>
      </c>
      <c r="BE1305" t="s">
        <v>69</v>
      </c>
      <c r="BH1305" t="s">
        <v>2779</v>
      </c>
    </row>
    <row r="1306" spans="1:60" x14ac:dyDescent="0.2">
      <c r="A1306" t="s">
        <v>2782</v>
      </c>
      <c r="B1306" t="e">
        <f>VLOOKUP(Table1[[#This Row],[Full Name]],payroll_active[],1,0)</f>
        <v>#N/A</v>
      </c>
      <c r="C1306" t="e">
        <f>VLOOKUP(Table1[[#This Row],[Full Name]],Table36[],1,0)</f>
        <v>#N/A</v>
      </c>
      <c r="D1306" s="1">
        <v>42790.666875000003</v>
      </c>
      <c r="E1306" t="s">
        <v>59</v>
      </c>
      <c r="F1306" t="s">
        <v>2780</v>
      </c>
      <c r="O1306" t="s">
        <v>1489</v>
      </c>
      <c r="P1306" t="s">
        <v>407</v>
      </c>
      <c r="V1306" t="s">
        <v>2781</v>
      </c>
      <c r="AJ1306" t="s">
        <v>62</v>
      </c>
      <c r="AK1306" t="s">
        <v>63</v>
      </c>
      <c r="AN1306" t="s">
        <v>64</v>
      </c>
      <c r="BA1306" t="s">
        <v>438</v>
      </c>
      <c r="BB1306" t="s">
        <v>2783</v>
      </c>
      <c r="BC1306" t="s">
        <v>2784</v>
      </c>
      <c r="BE1306" t="s">
        <v>69</v>
      </c>
      <c r="BH1306" t="s">
        <v>2785</v>
      </c>
    </row>
    <row r="1307" spans="1:60" x14ac:dyDescent="0.2">
      <c r="A1307" t="s">
        <v>3486</v>
      </c>
      <c r="B1307" t="e">
        <f>VLOOKUP(Table1[[#This Row],[Full Name]],payroll_active[],1,0)</f>
        <v>#N/A</v>
      </c>
      <c r="C1307" t="e">
        <f>VLOOKUP(Table1[[#This Row],[Full Name]],Table36[],1,0)</f>
        <v>#N/A</v>
      </c>
      <c r="D1307" s="1">
        <v>42789.530995370369</v>
      </c>
      <c r="E1307" t="s">
        <v>59</v>
      </c>
      <c r="F1307" t="s">
        <v>3482</v>
      </c>
      <c r="O1307" t="s">
        <v>1489</v>
      </c>
      <c r="V1307" t="s">
        <v>3483</v>
      </c>
      <c r="X1307" t="s">
        <v>3484</v>
      </c>
      <c r="AI1307" t="s">
        <v>3485</v>
      </c>
      <c r="AJ1307" t="s">
        <v>62</v>
      </c>
      <c r="AK1307" t="s">
        <v>63</v>
      </c>
      <c r="AN1307" t="s">
        <v>64</v>
      </c>
      <c r="BA1307" t="s">
        <v>3487</v>
      </c>
      <c r="BB1307" t="s">
        <v>2138</v>
      </c>
      <c r="BC1307" t="s">
        <v>3488</v>
      </c>
      <c r="BE1307" t="s">
        <v>69</v>
      </c>
      <c r="BH1307" t="s">
        <v>3489</v>
      </c>
    </row>
    <row r="1308" spans="1:60" x14ac:dyDescent="0.2">
      <c r="A1308" t="s">
        <v>3514</v>
      </c>
      <c r="B1308" t="e">
        <f>VLOOKUP(Table1[[#This Row],[Full Name]],payroll_active[],1,0)</f>
        <v>#N/A</v>
      </c>
      <c r="C1308" t="e">
        <f>VLOOKUP(Table1[[#This Row],[Full Name]],Table36[],1,0)</f>
        <v>#N/A</v>
      </c>
      <c r="D1308" s="1">
        <v>42789.5309837963</v>
      </c>
      <c r="E1308" t="s">
        <v>59</v>
      </c>
      <c r="F1308" t="s">
        <v>3513</v>
      </c>
      <c r="O1308" t="s">
        <v>1489</v>
      </c>
      <c r="AJ1308" t="s">
        <v>62</v>
      </c>
      <c r="AK1308" t="s">
        <v>63</v>
      </c>
      <c r="AN1308" t="s">
        <v>64</v>
      </c>
      <c r="BA1308" t="s">
        <v>3515</v>
      </c>
      <c r="BB1308" t="s">
        <v>3516</v>
      </c>
      <c r="BC1308" t="s">
        <v>521</v>
      </c>
      <c r="BE1308" t="s">
        <v>69</v>
      </c>
      <c r="BH1308" t="s">
        <v>3517</v>
      </c>
    </row>
    <row r="1309" spans="1:60" x14ac:dyDescent="0.2">
      <c r="A1309" t="s">
        <v>3519</v>
      </c>
      <c r="B1309" t="e">
        <f>VLOOKUP(Table1[[#This Row],[Full Name]],payroll_active[],1,0)</f>
        <v>#N/A</v>
      </c>
      <c r="C1309" t="e">
        <f>VLOOKUP(Table1[[#This Row],[Full Name]],Table36[],1,0)</f>
        <v>#N/A</v>
      </c>
      <c r="D1309" s="1">
        <v>42789.5309837963</v>
      </c>
      <c r="E1309" t="s">
        <v>59</v>
      </c>
      <c r="F1309" t="s">
        <v>3518</v>
      </c>
      <c r="O1309" t="s">
        <v>1489</v>
      </c>
      <c r="AJ1309" t="s">
        <v>62</v>
      </c>
      <c r="AK1309" t="s">
        <v>63</v>
      </c>
      <c r="AN1309" t="s">
        <v>64</v>
      </c>
      <c r="BA1309" t="s">
        <v>3520</v>
      </c>
      <c r="BB1309" t="s">
        <v>3521</v>
      </c>
      <c r="BC1309" t="s">
        <v>827</v>
      </c>
      <c r="BE1309" t="s">
        <v>69</v>
      </c>
      <c r="BH1309" t="s">
        <v>3522</v>
      </c>
    </row>
    <row r="1310" spans="1:60" x14ac:dyDescent="0.2">
      <c r="A1310" t="s">
        <v>3530</v>
      </c>
      <c r="B1310" t="e">
        <f>VLOOKUP(Table1[[#This Row],[Full Name]],payroll_active[],1,0)</f>
        <v>#N/A</v>
      </c>
      <c r="C1310" t="e">
        <f>VLOOKUP(Table1[[#This Row],[Full Name]],Table36[],1,0)</f>
        <v>#N/A</v>
      </c>
      <c r="D1310" s="1">
        <v>42789.530972222223</v>
      </c>
      <c r="E1310" t="s">
        <v>59</v>
      </c>
      <c r="F1310" t="s">
        <v>3529</v>
      </c>
      <c r="O1310" t="s">
        <v>1489</v>
      </c>
      <c r="AJ1310" t="s">
        <v>62</v>
      </c>
      <c r="AK1310" t="s">
        <v>63</v>
      </c>
      <c r="AN1310" t="s">
        <v>64</v>
      </c>
      <c r="BA1310" t="s">
        <v>3531</v>
      </c>
      <c r="BB1310" t="s">
        <v>3532</v>
      </c>
      <c r="BC1310" t="s">
        <v>521</v>
      </c>
      <c r="BE1310" t="s">
        <v>69</v>
      </c>
      <c r="BH1310" t="s">
        <v>3533</v>
      </c>
    </row>
    <row r="1311" spans="1:60" x14ac:dyDescent="0.2">
      <c r="A1311" t="s">
        <v>3538</v>
      </c>
      <c r="B1311" t="e">
        <f>VLOOKUP(Table1[[#This Row],[Full Name]],payroll_active[],1,0)</f>
        <v>#N/A</v>
      </c>
      <c r="C1311" t="e">
        <f>VLOOKUP(Table1[[#This Row],[Full Name]],Table36[],1,0)</f>
        <v>#N/A</v>
      </c>
      <c r="D1311" s="1">
        <v>42789.530972222223</v>
      </c>
      <c r="E1311" t="s">
        <v>59</v>
      </c>
      <c r="F1311" t="s">
        <v>3534</v>
      </c>
      <c r="O1311" t="s">
        <v>1489</v>
      </c>
      <c r="V1311" t="s">
        <v>3535</v>
      </c>
      <c r="X1311" t="s">
        <v>3536</v>
      </c>
      <c r="AI1311" t="s">
        <v>3537</v>
      </c>
      <c r="AJ1311" t="s">
        <v>62</v>
      </c>
      <c r="AK1311" t="s">
        <v>63</v>
      </c>
      <c r="AN1311" t="s">
        <v>64</v>
      </c>
      <c r="BA1311" t="s">
        <v>3539</v>
      </c>
      <c r="BB1311" t="s">
        <v>3540</v>
      </c>
      <c r="BC1311" t="s">
        <v>375</v>
      </c>
      <c r="BE1311" t="s">
        <v>69</v>
      </c>
      <c r="BH1311" t="s">
        <v>3541</v>
      </c>
    </row>
    <row r="1312" spans="1:60" x14ac:dyDescent="0.2">
      <c r="A1312" t="s">
        <v>3983</v>
      </c>
      <c r="B1312" t="e">
        <f>VLOOKUP(Table1[[#This Row],[Full Name]],payroll_active[],1,0)</f>
        <v>#N/A</v>
      </c>
      <c r="C1312" t="e">
        <f>VLOOKUP(Table1[[#This Row],[Full Name]],Table36[],1,0)</f>
        <v>#N/A</v>
      </c>
      <c r="D1312" s="1">
        <v>42618.94326388889</v>
      </c>
      <c r="E1312" t="s">
        <v>1195</v>
      </c>
      <c r="F1312" t="s">
        <v>3979</v>
      </c>
      <c r="M1312" t="s">
        <v>3980</v>
      </c>
      <c r="O1312" t="s">
        <v>1489</v>
      </c>
      <c r="P1312" t="s">
        <v>526</v>
      </c>
      <c r="V1312" t="s">
        <v>3981</v>
      </c>
      <c r="AJ1312" t="s">
        <v>62</v>
      </c>
      <c r="AK1312" t="s">
        <v>63</v>
      </c>
      <c r="AN1312" t="s">
        <v>64</v>
      </c>
      <c r="AO1312" t="s">
        <v>3982</v>
      </c>
      <c r="BA1312" t="s">
        <v>3984</v>
      </c>
      <c r="BB1312" t="s">
        <v>3985</v>
      </c>
      <c r="BC1312" t="s">
        <v>916</v>
      </c>
      <c r="BE1312" t="s">
        <v>69</v>
      </c>
      <c r="BH1312" t="s">
        <v>3986</v>
      </c>
    </row>
    <row r="1313" spans="1:60" x14ac:dyDescent="0.2">
      <c r="A1313" t="s">
        <v>4774</v>
      </c>
      <c r="B1313" t="e">
        <f>VLOOKUP(Table1[[#This Row],[Full Name]],payroll_active[],1,0)</f>
        <v>#N/A</v>
      </c>
      <c r="C1313" t="e">
        <f>VLOOKUP(Table1[[#This Row],[Full Name]],Table36[],1,0)</f>
        <v>#N/A</v>
      </c>
      <c r="D1313" s="1">
        <v>42618.942326388889</v>
      </c>
      <c r="E1313" t="s">
        <v>1195</v>
      </c>
      <c r="F1313" t="s">
        <v>4772</v>
      </c>
      <c r="M1313" t="s">
        <v>4773</v>
      </c>
      <c r="O1313" t="s">
        <v>1489</v>
      </c>
      <c r="AJ1313" t="s">
        <v>62</v>
      </c>
      <c r="AK1313" t="s">
        <v>63</v>
      </c>
      <c r="AN1313" t="s">
        <v>64</v>
      </c>
      <c r="BA1313" t="s">
        <v>4775</v>
      </c>
      <c r="BB1313" t="s">
        <v>4776</v>
      </c>
      <c r="BC1313" t="s">
        <v>135</v>
      </c>
      <c r="BE1313" t="s">
        <v>69</v>
      </c>
      <c r="BH1313" t="s">
        <v>4777</v>
      </c>
    </row>
    <row r="1314" spans="1:60" x14ac:dyDescent="0.2">
      <c r="A1314" t="s">
        <v>5640</v>
      </c>
      <c r="B1314" t="e">
        <f>VLOOKUP(Table1[[#This Row],[Full Name]],payroll_active[],1,0)</f>
        <v>#N/A</v>
      </c>
      <c r="C1314" t="e">
        <f>VLOOKUP(Table1[[#This Row],[Full Name]],Table36[],1,0)</f>
        <v>#N/A</v>
      </c>
      <c r="D1314" s="1">
        <v>42618.941412037027</v>
      </c>
      <c r="E1314" t="s">
        <v>1195</v>
      </c>
      <c r="F1314" t="s">
        <v>5637</v>
      </c>
      <c r="N1314" t="s">
        <v>2046</v>
      </c>
      <c r="O1314" t="s">
        <v>1489</v>
      </c>
      <c r="V1314" t="s">
        <v>5638</v>
      </c>
      <c r="X1314" t="s">
        <v>5639</v>
      </c>
      <c r="AI1314" t="s">
        <v>3893</v>
      </c>
      <c r="AJ1314" t="s">
        <v>62</v>
      </c>
      <c r="AK1314" t="s">
        <v>63</v>
      </c>
      <c r="AN1314" t="s">
        <v>64</v>
      </c>
      <c r="BA1314" t="s">
        <v>5641</v>
      </c>
      <c r="BB1314" t="s">
        <v>4321</v>
      </c>
      <c r="BC1314" t="s">
        <v>4886</v>
      </c>
      <c r="BE1314" t="s">
        <v>69</v>
      </c>
      <c r="BH1314" t="s">
        <v>5642</v>
      </c>
    </row>
    <row r="1315" spans="1:60" x14ac:dyDescent="0.2">
      <c r="A1315" t="s">
        <v>5656</v>
      </c>
      <c r="B1315" t="e">
        <f>VLOOKUP(Table1[[#This Row],[Full Name]],payroll_active[],1,0)</f>
        <v>#N/A</v>
      </c>
      <c r="C1315" t="e">
        <f>VLOOKUP(Table1[[#This Row],[Full Name]],Table36[],1,0)</f>
        <v>#N/A</v>
      </c>
      <c r="D1315" s="1">
        <v>42618.941400462973</v>
      </c>
      <c r="E1315" t="s">
        <v>1195</v>
      </c>
      <c r="F1315" t="s">
        <v>5654</v>
      </c>
      <c r="M1315" t="s">
        <v>5655</v>
      </c>
      <c r="O1315" t="s">
        <v>1489</v>
      </c>
      <c r="P1315" t="s">
        <v>526</v>
      </c>
      <c r="AJ1315" t="s">
        <v>62</v>
      </c>
      <c r="AK1315" t="s">
        <v>63</v>
      </c>
      <c r="AN1315" t="s">
        <v>64</v>
      </c>
      <c r="BA1315" t="s">
        <v>5657</v>
      </c>
      <c r="BB1315" t="s">
        <v>4168</v>
      </c>
      <c r="BC1315" t="s">
        <v>5658</v>
      </c>
      <c r="BE1315" t="s">
        <v>69</v>
      </c>
      <c r="BH1315" t="s">
        <v>5659</v>
      </c>
    </row>
    <row r="1316" spans="1:60" x14ac:dyDescent="0.2">
      <c r="A1316" t="s">
        <v>6505</v>
      </c>
      <c r="B1316" t="e">
        <f>VLOOKUP(Table1[[#This Row],[Full Name]],payroll_active[],1,0)</f>
        <v>#N/A</v>
      </c>
      <c r="C1316" t="e">
        <f>VLOOKUP(Table1[[#This Row],[Full Name]],Table36[],1,0)</f>
        <v>#N/A</v>
      </c>
      <c r="D1316" s="1">
        <v>42618.940520833326</v>
      </c>
      <c r="E1316" t="s">
        <v>1195</v>
      </c>
      <c r="F1316" t="s">
        <v>6503</v>
      </c>
      <c r="M1316" t="s">
        <v>6504</v>
      </c>
      <c r="O1316" t="s">
        <v>1489</v>
      </c>
      <c r="AJ1316" t="s">
        <v>62</v>
      </c>
      <c r="AK1316" t="s">
        <v>63</v>
      </c>
      <c r="AN1316" t="s">
        <v>64</v>
      </c>
      <c r="BA1316" t="s">
        <v>6506</v>
      </c>
      <c r="BB1316" t="s">
        <v>6507</v>
      </c>
      <c r="BC1316" t="s">
        <v>599</v>
      </c>
      <c r="BE1316" t="s">
        <v>69</v>
      </c>
      <c r="BH1316" t="s">
        <v>6508</v>
      </c>
    </row>
    <row r="1317" spans="1:60" x14ac:dyDescent="0.2">
      <c r="A1317" t="s">
        <v>6636</v>
      </c>
      <c r="B1317" t="e">
        <f>VLOOKUP(Table1[[#This Row],[Full Name]],payroll_active[],1,0)</f>
        <v>#N/A</v>
      </c>
      <c r="C1317" t="e">
        <f>VLOOKUP(Table1[[#This Row],[Full Name]],Table36[],1,0)</f>
        <v>#N/A</v>
      </c>
      <c r="D1317" s="1">
        <v>42618.940405092602</v>
      </c>
      <c r="E1317" t="s">
        <v>1195</v>
      </c>
      <c r="F1317" t="s">
        <v>6635</v>
      </c>
      <c r="O1317" t="s">
        <v>1489</v>
      </c>
      <c r="AJ1317" t="s">
        <v>62</v>
      </c>
      <c r="AK1317" t="s">
        <v>63</v>
      </c>
      <c r="AN1317" t="s">
        <v>64</v>
      </c>
      <c r="BA1317" t="s">
        <v>6637</v>
      </c>
      <c r="BB1317" t="s">
        <v>5252</v>
      </c>
      <c r="BC1317" t="s">
        <v>434</v>
      </c>
      <c r="BE1317" t="s">
        <v>69</v>
      </c>
      <c r="BH1317" t="s">
        <v>6638</v>
      </c>
    </row>
    <row r="1318" spans="1:60" x14ac:dyDescent="0.2">
      <c r="A1318" t="s">
        <v>6659</v>
      </c>
      <c r="B1318" t="e">
        <f>VLOOKUP(Table1[[#This Row],[Full Name]],payroll_active[],1,0)</f>
        <v>#N/A</v>
      </c>
      <c r="C1318" t="e">
        <f>VLOOKUP(Table1[[#This Row],[Full Name]],Table36[],1,0)</f>
        <v>#N/A</v>
      </c>
      <c r="D1318" s="1">
        <v>42618.940381944441</v>
      </c>
      <c r="E1318" t="s">
        <v>1195</v>
      </c>
      <c r="F1318" t="s">
        <v>6655</v>
      </c>
      <c r="O1318" t="s">
        <v>1489</v>
      </c>
      <c r="V1318" t="s">
        <v>6656</v>
      </c>
      <c r="X1318" t="s">
        <v>6657</v>
      </c>
      <c r="AI1318" t="s">
        <v>6658</v>
      </c>
      <c r="AJ1318" t="s">
        <v>62</v>
      </c>
      <c r="AK1318" t="s">
        <v>63</v>
      </c>
      <c r="AN1318" t="s">
        <v>64</v>
      </c>
      <c r="BA1318" t="s">
        <v>6660</v>
      </c>
      <c r="BB1318" t="s">
        <v>6661</v>
      </c>
      <c r="BC1318" t="s">
        <v>6662</v>
      </c>
      <c r="BE1318" t="s">
        <v>69</v>
      </c>
      <c r="BH1318" t="s">
        <v>6663</v>
      </c>
    </row>
    <row r="1319" spans="1:60" x14ac:dyDescent="0.2">
      <c r="A1319" t="s">
        <v>6737</v>
      </c>
      <c r="B1319" t="e">
        <f>VLOOKUP(Table1[[#This Row],[Full Name]],payroll_active[],1,0)</f>
        <v>#N/A</v>
      </c>
      <c r="C1319" t="e">
        <f>VLOOKUP(Table1[[#This Row],[Full Name]],Table36[],1,0)</f>
        <v>#N/A</v>
      </c>
      <c r="D1319" s="1">
        <v>42618.940289351849</v>
      </c>
      <c r="E1319" t="s">
        <v>1195</v>
      </c>
      <c r="F1319" t="s">
        <v>6732</v>
      </c>
      <c r="O1319" t="s">
        <v>1489</v>
      </c>
      <c r="V1319" t="s">
        <v>6733</v>
      </c>
      <c r="X1319" t="s">
        <v>6734</v>
      </c>
      <c r="Y1319" t="s">
        <v>6735</v>
      </c>
      <c r="AI1319" t="s">
        <v>6736</v>
      </c>
      <c r="AJ1319" t="s">
        <v>62</v>
      </c>
      <c r="AK1319" t="s">
        <v>63</v>
      </c>
      <c r="AN1319" t="s">
        <v>64</v>
      </c>
      <c r="BA1319" t="s">
        <v>6738</v>
      </c>
      <c r="BB1319" t="s">
        <v>6739</v>
      </c>
      <c r="BC1319" t="s">
        <v>6740</v>
      </c>
      <c r="BE1319" t="s">
        <v>69</v>
      </c>
      <c r="BH1319" t="s">
        <v>6741</v>
      </c>
    </row>
    <row r="1320" spans="1:60" x14ac:dyDescent="0.2">
      <c r="A1320" t="s">
        <v>7304</v>
      </c>
      <c r="B1320" t="e">
        <f>VLOOKUP(Table1[[#This Row],[Full Name]],payroll_active[],1,0)</f>
        <v>#N/A</v>
      </c>
      <c r="C1320" t="e">
        <f>VLOOKUP(Table1[[#This Row],[Full Name]],Table36[],1,0)</f>
        <v>#N/A</v>
      </c>
      <c r="D1320" s="1">
        <v>42618.939837962957</v>
      </c>
      <c r="E1320" t="s">
        <v>1195</v>
      </c>
      <c r="F1320" t="s">
        <v>7301</v>
      </c>
      <c r="O1320" t="s">
        <v>1489</v>
      </c>
      <c r="V1320" t="s">
        <v>7302</v>
      </c>
      <c r="X1320" t="s">
        <v>7303</v>
      </c>
      <c r="AI1320" t="s">
        <v>3485</v>
      </c>
      <c r="AJ1320" t="s">
        <v>62</v>
      </c>
      <c r="AK1320" t="s">
        <v>63</v>
      </c>
      <c r="AN1320" t="s">
        <v>64</v>
      </c>
      <c r="BA1320" t="s">
        <v>2068</v>
      </c>
      <c r="BB1320" t="s">
        <v>7305</v>
      </c>
      <c r="BC1320" t="s">
        <v>350</v>
      </c>
      <c r="BE1320" t="s">
        <v>69</v>
      </c>
      <c r="BH1320" t="s">
        <v>7306</v>
      </c>
    </row>
    <row r="1321" spans="1:60" x14ac:dyDescent="0.2">
      <c r="A1321" t="s">
        <v>6592</v>
      </c>
      <c r="B1321" t="e">
        <f>VLOOKUP(Table1[[#This Row],[Full Name]],payroll_active[],1,0)</f>
        <v>#N/A</v>
      </c>
      <c r="C1321" t="e">
        <f>VLOOKUP(Table1[[#This Row],[Full Name]],Table36[],1,0)</f>
        <v>#N/A</v>
      </c>
      <c r="D1321" s="1">
        <v>42618.940451388888</v>
      </c>
      <c r="E1321" t="s">
        <v>1195</v>
      </c>
      <c r="F1321" t="s">
        <v>6589</v>
      </c>
      <c r="N1321" t="s">
        <v>2046</v>
      </c>
      <c r="O1321" t="s">
        <v>6590</v>
      </c>
      <c r="V1321" t="s">
        <v>6591</v>
      </c>
      <c r="AJ1321" t="s">
        <v>62</v>
      </c>
      <c r="AK1321" t="s">
        <v>63</v>
      </c>
      <c r="AN1321" t="s">
        <v>64</v>
      </c>
      <c r="AO1321" t="s">
        <v>3982</v>
      </c>
      <c r="BA1321" t="s">
        <v>6593</v>
      </c>
      <c r="BB1321" t="s">
        <v>6594</v>
      </c>
      <c r="BC1321" t="s">
        <v>426</v>
      </c>
      <c r="BE1321" t="s">
        <v>69</v>
      </c>
      <c r="BH1321" t="s">
        <v>6595</v>
      </c>
    </row>
    <row r="1322" spans="1:60" x14ac:dyDescent="0.2">
      <c r="A1322" t="s">
        <v>1879</v>
      </c>
      <c r="B1322" t="e">
        <f>VLOOKUP(Table1[[#This Row],[Full Name]],payroll_active[],1,0)</f>
        <v>#N/A</v>
      </c>
      <c r="C1322" t="e">
        <f>VLOOKUP(Table1[[#This Row],[Full Name]],Table36[],1,0)</f>
        <v>#N/A</v>
      </c>
      <c r="D1322" s="1">
        <v>43119.618263888893</v>
      </c>
      <c r="E1322" t="s">
        <v>59</v>
      </c>
      <c r="F1322" t="s">
        <v>1876</v>
      </c>
      <c r="N1322" t="s">
        <v>1877</v>
      </c>
      <c r="O1322" t="s">
        <v>1878</v>
      </c>
      <c r="P1322" t="s">
        <v>407</v>
      </c>
      <c r="AJ1322" t="s">
        <v>62</v>
      </c>
      <c r="AK1322" t="s">
        <v>63</v>
      </c>
      <c r="AN1322" t="s">
        <v>408</v>
      </c>
      <c r="AO1322" t="s">
        <v>407</v>
      </c>
      <c r="BA1322" t="s">
        <v>1880</v>
      </c>
      <c r="BB1322" t="s">
        <v>1881</v>
      </c>
      <c r="BC1322" t="s">
        <v>1882</v>
      </c>
      <c r="BE1322" t="s">
        <v>69</v>
      </c>
      <c r="BH1322" t="s">
        <v>1883</v>
      </c>
    </row>
    <row r="1323" spans="1:60" x14ac:dyDescent="0.2">
      <c r="A1323" t="s">
        <v>1871</v>
      </c>
      <c r="B1323" t="e">
        <f>VLOOKUP(Table1[[#This Row],[Full Name]],payroll_active[],1,0)</f>
        <v>#N/A</v>
      </c>
      <c r="C1323" t="e">
        <f>VLOOKUP(Table1[[#This Row],[Full Name]],Table36[],1,0)</f>
        <v>#N/A</v>
      </c>
      <c r="D1323" s="1">
        <v>43119.618263888893</v>
      </c>
      <c r="E1323" t="s">
        <v>59</v>
      </c>
      <c r="F1323" t="s">
        <v>1870</v>
      </c>
      <c r="N1323" t="s">
        <v>887</v>
      </c>
      <c r="O1323" t="s">
        <v>888</v>
      </c>
      <c r="P1323" t="s">
        <v>407</v>
      </c>
      <c r="AJ1323" t="s">
        <v>62</v>
      </c>
      <c r="AK1323" t="s">
        <v>63</v>
      </c>
      <c r="AN1323" t="s">
        <v>408</v>
      </c>
      <c r="AO1323" t="s">
        <v>407</v>
      </c>
      <c r="BA1323" t="s">
        <v>1872</v>
      </c>
      <c r="BB1323" t="s">
        <v>1873</v>
      </c>
      <c r="BC1323" t="s">
        <v>1874</v>
      </c>
      <c r="BE1323" t="s">
        <v>69</v>
      </c>
      <c r="BH1323" t="s">
        <v>1875</v>
      </c>
    </row>
    <row r="1324" spans="1:60" x14ac:dyDescent="0.2">
      <c r="A1324" t="s">
        <v>2313</v>
      </c>
      <c r="B1324" t="e">
        <f>VLOOKUP(Table1[[#This Row],[Full Name]],payroll_active[],1,0)</f>
        <v>#N/A</v>
      </c>
      <c r="C1324" t="e">
        <f>VLOOKUP(Table1[[#This Row],[Full Name]],Table36[],1,0)</f>
        <v>#N/A</v>
      </c>
      <c r="D1324" s="1">
        <v>42990.605729166673</v>
      </c>
      <c r="E1324" t="s">
        <v>59</v>
      </c>
      <c r="F1324" t="s">
        <v>2312</v>
      </c>
      <c r="N1324" t="s">
        <v>887</v>
      </c>
      <c r="O1324" t="s">
        <v>888</v>
      </c>
      <c r="P1324" t="s">
        <v>526</v>
      </c>
      <c r="AJ1324" t="s">
        <v>62</v>
      </c>
      <c r="AK1324" t="s">
        <v>63</v>
      </c>
      <c r="AN1324" t="s">
        <v>408</v>
      </c>
      <c r="AO1324" t="s">
        <v>526</v>
      </c>
      <c r="BA1324" t="s">
        <v>2314</v>
      </c>
      <c r="BB1324" t="s">
        <v>2315</v>
      </c>
      <c r="BC1324" t="s">
        <v>698</v>
      </c>
      <c r="BE1324" t="s">
        <v>69</v>
      </c>
      <c r="BH1324" t="s">
        <v>2316</v>
      </c>
    </row>
    <row r="1325" spans="1:60" x14ac:dyDescent="0.2">
      <c r="A1325" t="s">
        <v>6779</v>
      </c>
      <c r="B1325" t="e">
        <f>VLOOKUP(Table1[[#This Row],[Full Name]],payroll_active[],1,0)</f>
        <v>#N/A</v>
      </c>
      <c r="C1325" t="e">
        <f>VLOOKUP(Table1[[#This Row],[Full Name]],Table36[],1,0)</f>
        <v>#N/A</v>
      </c>
      <c r="D1325" s="1">
        <v>42618.94023148148</v>
      </c>
      <c r="E1325" t="s">
        <v>1195</v>
      </c>
      <c r="F1325" t="s">
        <v>6778</v>
      </c>
      <c r="N1325" t="s">
        <v>887</v>
      </c>
      <c r="O1325" t="s">
        <v>888</v>
      </c>
      <c r="P1325" t="s">
        <v>526</v>
      </c>
      <c r="AJ1325" t="s">
        <v>62</v>
      </c>
      <c r="AK1325" t="s">
        <v>63</v>
      </c>
      <c r="AN1325" t="s">
        <v>408</v>
      </c>
      <c r="AO1325" t="s">
        <v>526</v>
      </c>
      <c r="BA1325" t="s">
        <v>6780</v>
      </c>
      <c r="BB1325" t="s">
        <v>6781</v>
      </c>
      <c r="BC1325" t="s">
        <v>6782</v>
      </c>
      <c r="BE1325" t="s">
        <v>69</v>
      </c>
      <c r="BH1325" t="s">
        <v>6783</v>
      </c>
    </row>
    <row r="1326" spans="1:60" x14ac:dyDescent="0.2">
      <c r="A1326" t="s">
        <v>2053</v>
      </c>
      <c r="B1326" t="e">
        <f>VLOOKUP(Table1[[#This Row],[Full Name]],payroll_active[],1,0)</f>
        <v>#N/A</v>
      </c>
      <c r="C1326" t="e">
        <f>VLOOKUP(Table1[[#This Row],[Full Name]],Table36[],1,0)</f>
        <v>#N/A</v>
      </c>
      <c r="D1326" s="1">
        <v>43119.618206018517</v>
      </c>
      <c r="E1326" t="s">
        <v>59</v>
      </c>
      <c r="F1326" t="s">
        <v>2051</v>
      </c>
      <c r="N1326" t="s">
        <v>2046</v>
      </c>
      <c r="O1326" t="s">
        <v>2052</v>
      </c>
      <c r="P1326" t="s">
        <v>526</v>
      </c>
      <c r="AJ1326" t="s">
        <v>62</v>
      </c>
      <c r="AK1326" t="s">
        <v>63</v>
      </c>
      <c r="AN1326" t="s">
        <v>408</v>
      </c>
      <c r="AO1326" t="s">
        <v>526</v>
      </c>
      <c r="BA1326" t="s">
        <v>2054</v>
      </c>
      <c r="BB1326" t="s">
        <v>543</v>
      </c>
      <c r="BC1326" t="s">
        <v>937</v>
      </c>
      <c r="BE1326" t="s">
        <v>69</v>
      </c>
      <c r="BH1326" t="s">
        <v>2055</v>
      </c>
    </row>
    <row r="1327" spans="1:60" x14ac:dyDescent="0.2">
      <c r="A1327" t="s">
        <v>2308</v>
      </c>
      <c r="B1327" t="e">
        <f>VLOOKUP(Table1[[#This Row],[Full Name]],payroll_active[],1,0)</f>
        <v>#N/A</v>
      </c>
      <c r="C1327" t="e">
        <f>VLOOKUP(Table1[[#This Row],[Full Name]],Table36[],1,0)</f>
        <v>#N/A</v>
      </c>
      <c r="D1327" s="1">
        <v>42990.605729166673</v>
      </c>
      <c r="E1327" t="s">
        <v>59</v>
      </c>
      <c r="F1327" t="s">
        <v>2307</v>
      </c>
      <c r="N1327" t="s">
        <v>2046</v>
      </c>
      <c r="O1327" t="s">
        <v>2052</v>
      </c>
      <c r="P1327" t="s">
        <v>526</v>
      </c>
      <c r="AJ1327" t="s">
        <v>62</v>
      </c>
      <c r="AK1327" t="s">
        <v>63</v>
      </c>
      <c r="AN1327" t="s">
        <v>408</v>
      </c>
      <c r="AO1327" t="s">
        <v>526</v>
      </c>
      <c r="BA1327" t="s">
        <v>2309</v>
      </c>
      <c r="BB1327" t="s">
        <v>2310</v>
      </c>
      <c r="BC1327" t="s">
        <v>434</v>
      </c>
      <c r="BE1327" t="s">
        <v>69</v>
      </c>
      <c r="BH1327" t="s">
        <v>2311</v>
      </c>
    </row>
    <row r="1328" spans="1:60" x14ac:dyDescent="0.2">
      <c r="A1328" t="s">
        <v>3054</v>
      </c>
      <c r="B1328" t="e">
        <f>VLOOKUP(Table1[[#This Row],[Full Name]],payroll_active[],1,0)</f>
        <v>#N/A</v>
      </c>
      <c r="C1328" t="e">
        <f>VLOOKUP(Table1[[#This Row],[Full Name]],Table36[],1,0)</f>
        <v>#N/A</v>
      </c>
      <c r="D1328" s="1">
        <v>42789.531747685192</v>
      </c>
      <c r="E1328" t="s">
        <v>59</v>
      </c>
      <c r="F1328" t="s">
        <v>3053</v>
      </c>
      <c r="N1328" t="s">
        <v>2046</v>
      </c>
      <c r="O1328" t="s">
        <v>2052</v>
      </c>
      <c r="P1328" t="s">
        <v>526</v>
      </c>
      <c r="AJ1328" t="s">
        <v>62</v>
      </c>
      <c r="AK1328" t="s">
        <v>63</v>
      </c>
      <c r="AN1328" t="s">
        <v>408</v>
      </c>
      <c r="AO1328" t="s">
        <v>526</v>
      </c>
      <c r="BA1328" t="s">
        <v>3055</v>
      </c>
      <c r="BB1328" t="s">
        <v>3056</v>
      </c>
      <c r="BC1328" t="s">
        <v>937</v>
      </c>
      <c r="BE1328" t="s">
        <v>69</v>
      </c>
      <c r="BH1328" t="s">
        <v>3057</v>
      </c>
    </row>
    <row r="1329" spans="1:60" x14ac:dyDescent="0.2">
      <c r="A1329" t="s">
        <v>3065</v>
      </c>
      <c r="B1329" t="e">
        <f>VLOOKUP(Table1[[#This Row],[Full Name]],payroll_active[],1,0)</f>
        <v>#N/A</v>
      </c>
      <c r="C1329" t="e">
        <f>VLOOKUP(Table1[[#This Row],[Full Name]],Table36[],1,0)</f>
        <v>#N/A</v>
      </c>
      <c r="D1329" s="1">
        <v>42789.531747685192</v>
      </c>
      <c r="E1329" t="s">
        <v>59</v>
      </c>
      <c r="F1329" t="s">
        <v>3064</v>
      </c>
      <c r="N1329" t="s">
        <v>2046</v>
      </c>
      <c r="O1329" t="s">
        <v>2052</v>
      </c>
      <c r="P1329" t="s">
        <v>526</v>
      </c>
      <c r="AJ1329" t="s">
        <v>62</v>
      </c>
      <c r="AK1329" t="s">
        <v>63</v>
      </c>
      <c r="AN1329" t="s">
        <v>408</v>
      </c>
      <c r="AO1329" t="s">
        <v>526</v>
      </c>
      <c r="BA1329" t="s">
        <v>3066</v>
      </c>
      <c r="BB1329" t="s">
        <v>3067</v>
      </c>
      <c r="BC1329" t="s">
        <v>135</v>
      </c>
      <c r="BE1329" t="s">
        <v>69</v>
      </c>
      <c r="BH1329" t="s">
        <v>3068</v>
      </c>
    </row>
    <row r="1330" spans="1:60" x14ac:dyDescent="0.2">
      <c r="A1330" t="s">
        <v>3070</v>
      </c>
      <c r="B1330" t="e">
        <f>VLOOKUP(Table1[[#This Row],[Full Name]],payroll_active[],1,0)</f>
        <v>#N/A</v>
      </c>
      <c r="C1330" t="e">
        <f>VLOOKUP(Table1[[#This Row],[Full Name]],Table36[],1,0)</f>
        <v>#N/A</v>
      </c>
      <c r="D1330" s="1">
        <v>42789.531736111108</v>
      </c>
      <c r="E1330" t="s">
        <v>59</v>
      </c>
      <c r="F1330" t="s">
        <v>3069</v>
      </c>
      <c r="N1330" t="s">
        <v>2046</v>
      </c>
      <c r="O1330" t="s">
        <v>2052</v>
      </c>
      <c r="P1330" t="s">
        <v>526</v>
      </c>
      <c r="AJ1330" t="s">
        <v>62</v>
      </c>
      <c r="AK1330" t="s">
        <v>63</v>
      </c>
      <c r="AN1330" t="s">
        <v>408</v>
      </c>
      <c r="AO1330" t="s">
        <v>526</v>
      </c>
      <c r="BA1330" t="s">
        <v>3071</v>
      </c>
      <c r="BB1330" t="s">
        <v>3072</v>
      </c>
      <c r="BC1330" t="s">
        <v>350</v>
      </c>
      <c r="BE1330" t="s">
        <v>69</v>
      </c>
      <c r="BH1330" t="s">
        <v>3073</v>
      </c>
    </row>
    <row r="1331" spans="1:60" x14ac:dyDescent="0.2">
      <c r="A1331" t="s">
        <v>3509</v>
      </c>
      <c r="B1331" t="e">
        <f>VLOOKUP(Table1[[#This Row],[Full Name]],payroll_active[],1,0)</f>
        <v>#N/A</v>
      </c>
      <c r="C1331" t="e">
        <f>VLOOKUP(Table1[[#This Row],[Full Name]],Table36[],1,0)</f>
        <v>#N/A</v>
      </c>
      <c r="D1331" s="1">
        <v>42789.5309837963</v>
      </c>
      <c r="E1331" t="s">
        <v>59</v>
      </c>
      <c r="F1331" t="s">
        <v>3508</v>
      </c>
      <c r="N1331" t="s">
        <v>2046</v>
      </c>
      <c r="O1331" t="s">
        <v>2052</v>
      </c>
      <c r="P1331" t="s">
        <v>526</v>
      </c>
      <c r="AJ1331" t="s">
        <v>62</v>
      </c>
      <c r="AK1331" t="s">
        <v>63</v>
      </c>
      <c r="AN1331" t="s">
        <v>408</v>
      </c>
      <c r="AO1331" t="s">
        <v>526</v>
      </c>
      <c r="BA1331" t="s">
        <v>3360</v>
      </c>
      <c r="BB1331" t="s">
        <v>3510</v>
      </c>
      <c r="BC1331" t="s">
        <v>3511</v>
      </c>
      <c r="BE1331" t="s">
        <v>69</v>
      </c>
      <c r="BH1331" t="s">
        <v>3512</v>
      </c>
    </row>
    <row r="1332" spans="1:60" x14ac:dyDescent="0.2">
      <c r="A1332" t="s">
        <v>5780</v>
      </c>
      <c r="B1332" t="e">
        <f>VLOOKUP(Table1[[#This Row],[Full Name]],payroll_active[],1,0)</f>
        <v>#N/A</v>
      </c>
      <c r="C1332" t="e">
        <f>VLOOKUP(Table1[[#This Row],[Full Name]],Table36[],1,0)</f>
        <v>#N/A</v>
      </c>
      <c r="D1332" s="1">
        <v>42618.941284722219</v>
      </c>
      <c r="E1332" t="s">
        <v>1195</v>
      </c>
      <c r="F1332" t="s">
        <v>5779</v>
      </c>
      <c r="N1332" t="s">
        <v>2046</v>
      </c>
      <c r="O1332" t="s">
        <v>2052</v>
      </c>
      <c r="P1332" t="s">
        <v>526</v>
      </c>
      <c r="AJ1332" t="s">
        <v>62</v>
      </c>
      <c r="AK1332" t="s">
        <v>63</v>
      </c>
      <c r="AN1332" t="s">
        <v>408</v>
      </c>
      <c r="AO1332" t="s">
        <v>526</v>
      </c>
      <c r="BA1332" t="s">
        <v>5781</v>
      </c>
      <c r="BB1332" t="s">
        <v>2798</v>
      </c>
      <c r="BC1332" t="s">
        <v>3300</v>
      </c>
      <c r="BE1332" t="s">
        <v>69</v>
      </c>
      <c r="BH1332" t="s">
        <v>5782</v>
      </c>
    </row>
    <row r="1333" spans="1:60" x14ac:dyDescent="0.2">
      <c r="A1333" t="s">
        <v>6749</v>
      </c>
      <c r="B1333" t="e">
        <f>VLOOKUP(Table1[[#This Row],[Full Name]],payroll_active[],1,0)</f>
        <v>#N/A</v>
      </c>
      <c r="C1333" t="e">
        <f>VLOOKUP(Table1[[#This Row],[Full Name]],Table36[],1,0)</f>
        <v>#N/A</v>
      </c>
      <c r="D1333" s="1">
        <v>42618.94027777778</v>
      </c>
      <c r="E1333" t="s">
        <v>1195</v>
      </c>
      <c r="F1333" t="s">
        <v>6748</v>
      </c>
      <c r="N1333" t="s">
        <v>2046</v>
      </c>
      <c r="O1333" t="s">
        <v>2052</v>
      </c>
      <c r="P1333" t="s">
        <v>526</v>
      </c>
      <c r="AJ1333" t="s">
        <v>62</v>
      </c>
      <c r="AK1333" t="s">
        <v>63</v>
      </c>
      <c r="AN1333" t="s">
        <v>408</v>
      </c>
      <c r="AO1333" t="s">
        <v>526</v>
      </c>
      <c r="BA1333" t="s">
        <v>6750</v>
      </c>
      <c r="BB1333" t="s">
        <v>5106</v>
      </c>
      <c r="BC1333" t="s">
        <v>456</v>
      </c>
      <c r="BE1333" t="s">
        <v>69</v>
      </c>
      <c r="BH1333" t="s">
        <v>6751</v>
      </c>
    </row>
    <row r="1334" spans="1:60" x14ac:dyDescent="0.2">
      <c r="A1334" t="s">
        <v>1305</v>
      </c>
      <c r="B1334" t="e">
        <f>VLOOKUP(Table1[[#This Row],[Full Name]],payroll_active[],1,0)</f>
        <v>#N/A</v>
      </c>
      <c r="C1334" t="e">
        <f>VLOOKUP(Table1[[#This Row],[Full Name]],Table36[],1,0)</f>
        <v>#N/A</v>
      </c>
      <c r="D1334" s="1">
        <v>43203.545138888891</v>
      </c>
      <c r="E1334" t="s">
        <v>59</v>
      </c>
      <c r="F1334" t="s">
        <v>1302</v>
      </c>
      <c r="N1334" t="s">
        <v>1303</v>
      </c>
      <c r="O1334" t="s">
        <v>1304</v>
      </c>
      <c r="P1334" t="s">
        <v>526</v>
      </c>
      <c r="AJ1334" t="s">
        <v>62</v>
      </c>
      <c r="AK1334" t="s">
        <v>63</v>
      </c>
      <c r="AN1334" t="s">
        <v>408</v>
      </c>
      <c r="AO1334" t="s">
        <v>526</v>
      </c>
      <c r="BA1334" t="s">
        <v>1306</v>
      </c>
      <c r="BB1334" t="s">
        <v>1307</v>
      </c>
      <c r="BC1334" t="s">
        <v>1308</v>
      </c>
      <c r="BE1334" t="s">
        <v>69</v>
      </c>
      <c r="BH1334" t="s">
        <v>1309</v>
      </c>
    </row>
    <row r="1335" spans="1:60" x14ac:dyDescent="0.2">
      <c r="A1335" t="s">
        <v>1357</v>
      </c>
      <c r="B1335" t="e">
        <f>VLOOKUP(Table1[[#This Row],[Full Name]],payroll_active[],1,0)</f>
        <v>#N/A</v>
      </c>
      <c r="C1335" t="e">
        <f>VLOOKUP(Table1[[#This Row],[Full Name]],Table36[],1,0)</f>
        <v>#N/A</v>
      </c>
      <c r="D1335" s="1">
        <v>43203.545138888891</v>
      </c>
      <c r="E1335" t="s">
        <v>59</v>
      </c>
      <c r="F1335" t="s">
        <v>1356</v>
      </c>
      <c r="N1335" t="s">
        <v>1303</v>
      </c>
      <c r="O1335" t="s">
        <v>1304</v>
      </c>
      <c r="P1335" t="s">
        <v>526</v>
      </c>
      <c r="AJ1335" t="s">
        <v>62</v>
      </c>
      <c r="AK1335" t="s">
        <v>63</v>
      </c>
      <c r="AN1335" t="s">
        <v>408</v>
      </c>
      <c r="AO1335" t="s">
        <v>526</v>
      </c>
      <c r="BA1335" t="s">
        <v>1358</v>
      </c>
      <c r="BB1335" t="s">
        <v>1359</v>
      </c>
      <c r="BC1335" t="s">
        <v>1360</v>
      </c>
      <c r="BE1335" t="s">
        <v>69</v>
      </c>
      <c r="BH1335" t="s">
        <v>1361</v>
      </c>
    </row>
    <row r="1336" spans="1:60" x14ac:dyDescent="0.2">
      <c r="A1336" t="s">
        <v>2302</v>
      </c>
      <c r="B1336" t="e">
        <f>VLOOKUP(Table1[[#This Row],[Full Name]],payroll_active[],1,0)</f>
        <v>#N/A</v>
      </c>
      <c r="C1336" t="e">
        <f>VLOOKUP(Table1[[#This Row],[Full Name]],Table36[],1,0)</f>
        <v>#N/A</v>
      </c>
      <c r="D1336" s="1">
        <v>42990.605740740742</v>
      </c>
      <c r="E1336" t="s">
        <v>59</v>
      </c>
      <c r="F1336" t="s">
        <v>2301</v>
      </c>
      <c r="N1336" t="s">
        <v>1303</v>
      </c>
      <c r="O1336" t="s">
        <v>1304</v>
      </c>
      <c r="P1336" t="s">
        <v>526</v>
      </c>
      <c r="AJ1336" t="s">
        <v>62</v>
      </c>
      <c r="AK1336" t="s">
        <v>63</v>
      </c>
      <c r="AN1336" t="s">
        <v>408</v>
      </c>
      <c r="AO1336" t="s">
        <v>526</v>
      </c>
      <c r="BA1336" t="s">
        <v>2303</v>
      </c>
      <c r="BB1336" t="s">
        <v>2304</v>
      </c>
      <c r="BC1336" t="s">
        <v>2305</v>
      </c>
      <c r="BE1336" t="s">
        <v>69</v>
      </c>
      <c r="BH1336" t="s">
        <v>2306</v>
      </c>
    </row>
    <row r="1337" spans="1:60" x14ac:dyDescent="0.2">
      <c r="A1337" t="s">
        <v>2600</v>
      </c>
      <c r="B1337" t="e">
        <f>VLOOKUP(Table1[[#This Row],[Full Name]],payroll_active[],1,0)</f>
        <v>#N/A</v>
      </c>
      <c r="C1337" t="e">
        <f>VLOOKUP(Table1[[#This Row],[Full Name]],Table36[],1,0)</f>
        <v>#N/A</v>
      </c>
      <c r="D1337" s="1">
        <v>42895.599398148152</v>
      </c>
      <c r="E1337" t="s">
        <v>59</v>
      </c>
      <c r="F1337" t="s">
        <v>2599</v>
      </c>
      <c r="N1337" t="s">
        <v>1303</v>
      </c>
      <c r="O1337" t="s">
        <v>1304</v>
      </c>
      <c r="P1337" t="s">
        <v>526</v>
      </c>
      <c r="AJ1337" t="s">
        <v>62</v>
      </c>
      <c r="AK1337" t="s">
        <v>63</v>
      </c>
      <c r="AN1337" t="s">
        <v>408</v>
      </c>
      <c r="AO1337" t="s">
        <v>526</v>
      </c>
      <c r="BA1337" t="s">
        <v>2601</v>
      </c>
      <c r="BB1337" t="s">
        <v>2602</v>
      </c>
      <c r="BC1337" t="s">
        <v>577</v>
      </c>
      <c r="BE1337" t="s">
        <v>69</v>
      </c>
      <c r="BH1337" t="s">
        <v>2603</v>
      </c>
    </row>
    <row r="1338" spans="1:60" x14ac:dyDescent="0.2">
      <c r="A1338" t="s">
        <v>2605</v>
      </c>
      <c r="B1338" t="e">
        <f>VLOOKUP(Table1[[#This Row],[Full Name]],payroll_active[],1,0)</f>
        <v>#N/A</v>
      </c>
      <c r="C1338" t="e">
        <f>VLOOKUP(Table1[[#This Row],[Full Name]],Table36[],1,0)</f>
        <v>#N/A</v>
      </c>
      <c r="D1338" s="1">
        <v>42895.599398148152</v>
      </c>
      <c r="E1338" t="s">
        <v>59</v>
      </c>
      <c r="F1338" t="s">
        <v>2604</v>
      </c>
      <c r="N1338" t="s">
        <v>1303</v>
      </c>
      <c r="O1338" t="s">
        <v>1304</v>
      </c>
      <c r="P1338" t="s">
        <v>526</v>
      </c>
      <c r="AJ1338" t="s">
        <v>62</v>
      </c>
      <c r="AK1338" t="s">
        <v>63</v>
      </c>
      <c r="AN1338" t="s">
        <v>408</v>
      </c>
      <c r="AO1338" t="s">
        <v>526</v>
      </c>
      <c r="BA1338" t="s">
        <v>2606</v>
      </c>
      <c r="BB1338" t="s">
        <v>2607</v>
      </c>
      <c r="BC1338" t="s">
        <v>434</v>
      </c>
      <c r="BE1338" t="s">
        <v>69</v>
      </c>
      <c r="BH1338" t="s">
        <v>2608</v>
      </c>
    </row>
    <row r="1339" spans="1:60" x14ac:dyDescent="0.2">
      <c r="A1339" t="s">
        <v>2611</v>
      </c>
      <c r="B1339" t="e">
        <f>VLOOKUP(Table1[[#This Row],[Full Name]],payroll_active[],1,0)</f>
        <v>#N/A</v>
      </c>
      <c r="C1339" t="e">
        <f>VLOOKUP(Table1[[#This Row],[Full Name]],Table36[],1,0)</f>
        <v>#N/A</v>
      </c>
      <c r="D1339" s="1">
        <v>42895.599398148152</v>
      </c>
      <c r="E1339" t="s">
        <v>59</v>
      </c>
      <c r="F1339" t="s">
        <v>2609</v>
      </c>
      <c r="M1339" t="s">
        <v>2610</v>
      </c>
      <c r="N1339" t="s">
        <v>1303</v>
      </c>
      <c r="O1339" t="s">
        <v>1304</v>
      </c>
      <c r="P1339" t="s">
        <v>526</v>
      </c>
      <c r="AJ1339" t="s">
        <v>62</v>
      </c>
      <c r="AK1339" t="s">
        <v>63</v>
      </c>
      <c r="AN1339" t="s">
        <v>408</v>
      </c>
      <c r="AO1339" t="s">
        <v>526</v>
      </c>
      <c r="BA1339" t="s">
        <v>2612</v>
      </c>
      <c r="BB1339" t="s">
        <v>2613</v>
      </c>
      <c r="BC1339" t="s">
        <v>1235</v>
      </c>
      <c r="BE1339" t="s">
        <v>69</v>
      </c>
      <c r="BH1339" t="s">
        <v>2614</v>
      </c>
    </row>
    <row r="1340" spans="1:60" x14ac:dyDescent="0.2">
      <c r="A1340" t="s">
        <v>3075</v>
      </c>
      <c r="B1340" t="e">
        <f>VLOOKUP(Table1[[#This Row],[Full Name]],payroll_active[],1,0)</f>
        <v>#N/A</v>
      </c>
      <c r="C1340" t="e">
        <f>VLOOKUP(Table1[[#This Row],[Full Name]],Table36[],1,0)</f>
        <v>#N/A</v>
      </c>
      <c r="D1340" s="1">
        <v>42789.531736111108</v>
      </c>
      <c r="E1340" t="s">
        <v>59</v>
      </c>
      <c r="F1340" t="s">
        <v>3074</v>
      </c>
      <c r="N1340" t="s">
        <v>1303</v>
      </c>
      <c r="O1340" t="s">
        <v>1304</v>
      </c>
      <c r="P1340" t="s">
        <v>526</v>
      </c>
      <c r="AJ1340" t="s">
        <v>62</v>
      </c>
      <c r="AK1340" t="s">
        <v>63</v>
      </c>
      <c r="AN1340" t="s">
        <v>408</v>
      </c>
      <c r="AO1340" t="s">
        <v>526</v>
      </c>
      <c r="BA1340" t="s">
        <v>3076</v>
      </c>
      <c r="BB1340" t="s">
        <v>75</v>
      </c>
      <c r="BC1340" t="s">
        <v>434</v>
      </c>
      <c r="BE1340" t="s">
        <v>69</v>
      </c>
      <c r="BH1340" t="s">
        <v>3077</v>
      </c>
    </row>
    <row r="1341" spans="1:60" x14ac:dyDescent="0.2">
      <c r="A1341" t="s">
        <v>3079</v>
      </c>
      <c r="B1341" t="e">
        <f>VLOOKUP(Table1[[#This Row],[Full Name]],payroll_active[],1,0)</f>
        <v>#N/A</v>
      </c>
      <c r="C1341" t="e">
        <f>VLOOKUP(Table1[[#This Row],[Full Name]],Table36[],1,0)</f>
        <v>#N/A</v>
      </c>
      <c r="D1341" s="1">
        <v>42789.531736111108</v>
      </c>
      <c r="E1341" t="s">
        <v>59</v>
      </c>
      <c r="F1341" t="s">
        <v>3078</v>
      </c>
      <c r="N1341" t="s">
        <v>1303</v>
      </c>
      <c r="O1341" t="s">
        <v>1304</v>
      </c>
      <c r="P1341" t="s">
        <v>526</v>
      </c>
      <c r="AJ1341" t="s">
        <v>62</v>
      </c>
      <c r="AK1341" t="s">
        <v>63</v>
      </c>
      <c r="AN1341" t="s">
        <v>408</v>
      </c>
      <c r="AO1341" t="s">
        <v>526</v>
      </c>
      <c r="BA1341" t="s">
        <v>3080</v>
      </c>
      <c r="BB1341" t="s">
        <v>3081</v>
      </c>
      <c r="BC1341" t="s">
        <v>434</v>
      </c>
      <c r="BE1341" t="s">
        <v>69</v>
      </c>
      <c r="BH1341" t="s">
        <v>3082</v>
      </c>
    </row>
    <row r="1342" spans="1:60" x14ac:dyDescent="0.2">
      <c r="A1342" t="s">
        <v>5706</v>
      </c>
      <c r="B1342" t="e">
        <f>VLOOKUP(Table1[[#This Row],[Full Name]],payroll_active[],1,0)</f>
        <v>#N/A</v>
      </c>
      <c r="C1342" t="e">
        <f>VLOOKUP(Table1[[#This Row],[Full Name]],Table36[],1,0)</f>
        <v>#N/A</v>
      </c>
      <c r="D1342" s="1">
        <v>42618.941331018519</v>
      </c>
      <c r="E1342" t="s">
        <v>1195</v>
      </c>
      <c r="F1342" t="s">
        <v>5705</v>
      </c>
      <c r="N1342" t="s">
        <v>1303</v>
      </c>
      <c r="O1342" t="s">
        <v>1304</v>
      </c>
      <c r="P1342" t="s">
        <v>526</v>
      </c>
      <c r="AJ1342" t="s">
        <v>62</v>
      </c>
      <c r="AK1342" t="s">
        <v>63</v>
      </c>
      <c r="AN1342" t="s">
        <v>408</v>
      </c>
      <c r="AO1342" t="s">
        <v>526</v>
      </c>
      <c r="BA1342" t="s">
        <v>5707</v>
      </c>
      <c r="BB1342" t="s">
        <v>5708</v>
      </c>
      <c r="BC1342" t="s">
        <v>434</v>
      </c>
      <c r="BE1342" t="s">
        <v>69</v>
      </c>
      <c r="BH1342" t="s">
        <v>5709</v>
      </c>
    </row>
    <row r="1343" spans="1:60" x14ac:dyDescent="0.2">
      <c r="A1343" t="s">
        <v>6533</v>
      </c>
      <c r="B1343" t="e">
        <f>VLOOKUP(Table1[[#This Row],[Full Name]],payroll_active[],1,0)</f>
        <v>#N/A</v>
      </c>
      <c r="C1343" t="e">
        <f>VLOOKUP(Table1[[#This Row],[Full Name]],Table36[],1,0)</f>
        <v>#N/A</v>
      </c>
      <c r="D1343" s="1">
        <v>42618.940486111111</v>
      </c>
      <c r="E1343" t="s">
        <v>1195</v>
      </c>
      <c r="F1343" t="s">
        <v>6532</v>
      </c>
      <c r="N1343" t="s">
        <v>1303</v>
      </c>
      <c r="O1343" t="s">
        <v>1304</v>
      </c>
      <c r="P1343" t="s">
        <v>526</v>
      </c>
      <c r="AJ1343" t="s">
        <v>62</v>
      </c>
      <c r="AK1343" t="s">
        <v>63</v>
      </c>
      <c r="AN1343" t="s">
        <v>408</v>
      </c>
      <c r="AO1343" t="s">
        <v>526</v>
      </c>
      <c r="BA1343" t="s">
        <v>6534</v>
      </c>
      <c r="BB1343" t="s">
        <v>1321</v>
      </c>
      <c r="BC1343" t="s">
        <v>2663</v>
      </c>
      <c r="BE1343" t="s">
        <v>69</v>
      </c>
      <c r="BH1343" t="s">
        <v>6535</v>
      </c>
    </row>
    <row r="1344" spans="1:60" x14ac:dyDescent="0.2">
      <c r="A1344" t="s">
        <v>1260</v>
      </c>
      <c r="B1344" t="e">
        <f>VLOOKUP(Table1[[#This Row],[Full Name]],payroll_active[],1,0)</f>
        <v>#N/A</v>
      </c>
      <c r="C1344" t="e">
        <f>VLOOKUP(Table1[[#This Row],[Full Name]],Table36[],1,0)</f>
        <v>#N/A</v>
      </c>
      <c r="D1344" s="1">
        <v>43203.54515046296</v>
      </c>
      <c r="E1344" t="s">
        <v>59</v>
      </c>
      <c r="F1344" t="s">
        <v>1259</v>
      </c>
      <c r="N1344" t="s">
        <v>822</v>
      </c>
      <c r="O1344" t="s">
        <v>823</v>
      </c>
      <c r="P1344" t="s">
        <v>526</v>
      </c>
      <c r="AJ1344" t="s">
        <v>62</v>
      </c>
      <c r="AK1344" t="s">
        <v>63</v>
      </c>
      <c r="AN1344" t="s">
        <v>408</v>
      </c>
      <c r="AO1344" t="s">
        <v>526</v>
      </c>
      <c r="BA1344" t="s">
        <v>1261</v>
      </c>
      <c r="BB1344" t="s">
        <v>1262</v>
      </c>
      <c r="BC1344" t="s">
        <v>827</v>
      </c>
      <c r="BE1344" t="s">
        <v>69</v>
      </c>
      <c r="BH1344" t="s">
        <v>1263</v>
      </c>
    </row>
    <row r="1345" spans="1:60" x14ac:dyDescent="0.2">
      <c r="A1345" t="s">
        <v>1866</v>
      </c>
      <c r="B1345" t="e">
        <f>VLOOKUP(Table1[[#This Row],[Full Name]],payroll_active[],1,0)</f>
        <v>#N/A</v>
      </c>
      <c r="C1345" t="e">
        <f>VLOOKUP(Table1[[#This Row],[Full Name]],Table36[],1,0)</f>
        <v>#N/A</v>
      </c>
      <c r="D1345" s="1">
        <v>43119.618263888893</v>
      </c>
      <c r="E1345" t="s">
        <v>59</v>
      </c>
      <c r="F1345" t="s">
        <v>1865</v>
      </c>
      <c r="N1345" t="s">
        <v>822</v>
      </c>
      <c r="O1345" t="s">
        <v>823</v>
      </c>
      <c r="P1345" t="s">
        <v>407</v>
      </c>
      <c r="AJ1345" t="s">
        <v>62</v>
      </c>
      <c r="AK1345" t="s">
        <v>63</v>
      </c>
      <c r="AN1345" t="s">
        <v>408</v>
      </c>
      <c r="AO1345" t="s">
        <v>407</v>
      </c>
      <c r="BA1345" t="s">
        <v>1867</v>
      </c>
      <c r="BB1345" t="s">
        <v>1868</v>
      </c>
      <c r="BC1345" t="s">
        <v>957</v>
      </c>
      <c r="BE1345" t="s">
        <v>69</v>
      </c>
      <c r="BH1345" t="s">
        <v>1869</v>
      </c>
    </row>
    <row r="1346" spans="1:60" x14ac:dyDescent="0.2">
      <c r="A1346" t="s">
        <v>3085</v>
      </c>
      <c r="B1346" t="e">
        <f>VLOOKUP(Table1[[#This Row],[Full Name]],payroll_active[],1,0)</f>
        <v>#N/A</v>
      </c>
      <c r="C1346" t="e">
        <f>VLOOKUP(Table1[[#This Row],[Full Name]],Table36[],1,0)</f>
        <v>#N/A</v>
      </c>
      <c r="D1346" s="1">
        <v>42789.531736111108</v>
      </c>
      <c r="E1346" t="s">
        <v>59</v>
      </c>
      <c r="F1346" t="s">
        <v>3083</v>
      </c>
      <c r="N1346" t="s">
        <v>822</v>
      </c>
      <c r="O1346" t="s">
        <v>823</v>
      </c>
      <c r="P1346" t="s">
        <v>526</v>
      </c>
      <c r="V1346" t="s">
        <v>3084</v>
      </c>
      <c r="AJ1346" t="s">
        <v>62</v>
      </c>
      <c r="AK1346" t="s">
        <v>63</v>
      </c>
      <c r="AN1346" t="s">
        <v>408</v>
      </c>
      <c r="AO1346" t="s">
        <v>526</v>
      </c>
      <c r="BA1346" t="s">
        <v>3086</v>
      </c>
      <c r="BB1346" t="s">
        <v>75</v>
      </c>
      <c r="BC1346" t="s">
        <v>464</v>
      </c>
      <c r="BE1346" t="s">
        <v>69</v>
      </c>
      <c r="BH1346" t="s">
        <v>3087</v>
      </c>
    </row>
    <row r="1347" spans="1:60" x14ac:dyDescent="0.2">
      <c r="A1347" t="s">
        <v>1855</v>
      </c>
      <c r="B1347" t="e">
        <f>VLOOKUP(Table1[[#This Row],[Full Name]],payroll_active[],1,0)</f>
        <v>#N/A</v>
      </c>
      <c r="C1347" t="e">
        <f>VLOOKUP(Table1[[#This Row],[Full Name]],Table36[],1,0)</f>
        <v>#N/A</v>
      </c>
      <c r="D1347" s="1">
        <v>43119.618263888893</v>
      </c>
      <c r="E1347" t="s">
        <v>59</v>
      </c>
      <c r="F1347" t="s">
        <v>1854</v>
      </c>
      <c r="N1347" t="s">
        <v>814</v>
      </c>
      <c r="O1347" t="s">
        <v>815</v>
      </c>
      <c r="P1347" t="s">
        <v>407</v>
      </c>
      <c r="AJ1347" t="s">
        <v>62</v>
      </c>
      <c r="AK1347" t="s">
        <v>63</v>
      </c>
      <c r="AN1347" t="s">
        <v>408</v>
      </c>
      <c r="AO1347" t="s">
        <v>407</v>
      </c>
      <c r="BA1347" t="s">
        <v>1856</v>
      </c>
      <c r="BB1347" t="s">
        <v>1857</v>
      </c>
      <c r="BC1347" t="s">
        <v>1858</v>
      </c>
      <c r="BE1347" t="s">
        <v>69</v>
      </c>
      <c r="BH1347" t="s">
        <v>1859</v>
      </c>
    </row>
    <row r="1348" spans="1:60" x14ac:dyDescent="0.2">
      <c r="A1348" t="s">
        <v>1861</v>
      </c>
      <c r="B1348" t="e">
        <f>VLOOKUP(Table1[[#This Row],[Full Name]],payroll_active[],1,0)</f>
        <v>#N/A</v>
      </c>
      <c r="C1348" t="e">
        <f>VLOOKUP(Table1[[#This Row],[Full Name]],Table36[],1,0)</f>
        <v>#N/A</v>
      </c>
      <c r="D1348" s="1">
        <v>43119.618263888893</v>
      </c>
      <c r="E1348" t="s">
        <v>59</v>
      </c>
      <c r="F1348" t="s">
        <v>1860</v>
      </c>
      <c r="N1348" t="s">
        <v>814</v>
      </c>
      <c r="O1348" t="s">
        <v>815</v>
      </c>
      <c r="P1348" t="s">
        <v>407</v>
      </c>
      <c r="AJ1348" t="s">
        <v>62</v>
      </c>
      <c r="AK1348" t="s">
        <v>63</v>
      </c>
      <c r="AN1348" t="s">
        <v>408</v>
      </c>
      <c r="AO1348" t="s">
        <v>407</v>
      </c>
      <c r="BA1348" t="s">
        <v>1862</v>
      </c>
      <c r="BB1348" t="s">
        <v>1863</v>
      </c>
      <c r="BC1348" t="s">
        <v>375</v>
      </c>
      <c r="BE1348" t="s">
        <v>69</v>
      </c>
      <c r="BH1348" t="s">
        <v>1864</v>
      </c>
    </row>
    <row r="1349" spans="1:60" x14ac:dyDescent="0.2">
      <c r="A1349" t="s">
        <v>3105</v>
      </c>
      <c r="B1349" t="e">
        <f>VLOOKUP(Table1[[#This Row],[Full Name]],payroll_active[],1,0)</f>
        <v>#N/A</v>
      </c>
      <c r="C1349" t="e">
        <f>VLOOKUP(Table1[[#This Row],[Full Name]],Table36[],1,0)</f>
        <v>#N/A</v>
      </c>
      <c r="D1349" s="1">
        <v>42789.531724537039</v>
      </c>
      <c r="E1349" t="s">
        <v>59</v>
      </c>
      <c r="F1349" t="s">
        <v>3103</v>
      </c>
      <c r="N1349" t="s">
        <v>814</v>
      </c>
      <c r="O1349" t="s">
        <v>815</v>
      </c>
      <c r="P1349" t="s">
        <v>526</v>
      </c>
      <c r="V1349" t="s">
        <v>3104</v>
      </c>
      <c r="AJ1349" t="s">
        <v>62</v>
      </c>
      <c r="AK1349" t="s">
        <v>63</v>
      </c>
      <c r="AN1349" t="s">
        <v>408</v>
      </c>
      <c r="AO1349" t="s">
        <v>526</v>
      </c>
      <c r="BA1349" t="s">
        <v>3106</v>
      </c>
      <c r="BB1349" t="s">
        <v>3107</v>
      </c>
      <c r="BC1349" t="s">
        <v>1845</v>
      </c>
      <c r="BE1349" t="s">
        <v>69</v>
      </c>
      <c r="BH1349" t="s">
        <v>3108</v>
      </c>
    </row>
    <row r="1350" spans="1:60" x14ac:dyDescent="0.2">
      <c r="A1350" t="s">
        <v>2527</v>
      </c>
      <c r="B1350" t="e">
        <f>VLOOKUP(Table1[[#This Row],[Full Name]],payroll_active[],1,0)</f>
        <v>#N/A</v>
      </c>
      <c r="C1350" t="e">
        <f>VLOOKUP(Table1[[#This Row],[Full Name]],Table36[],1,0)</f>
        <v>#N/A</v>
      </c>
      <c r="D1350" s="1">
        <v>42895.599421296298</v>
      </c>
      <c r="E1350" t="s">
        <v>59</v>
      </c>
      <c r="F1350" t="s">
        <v>2523</v>
      </c>
      <c r="M1350" t="s">
        <v>2524</v>
      </c>
      <c r="N1350" t="s">
        <v>2525</v>
      </c>
      <c r="O1350" t="s">
        <v>2526</v>
      </c>
      <c r="P1350" t="s">
        <v>526</v>
      </c>
      <c r="AJ1350" t="s">
        <v>62</v>
      </c>
      <c r="AK1350" t="s">
        <v>63</v>
      </c>
      <c r="AN1350" t="s">
        <v>408</v>
      </c>
      <c r="AO1350" t="s">
        <v>526</v>
      </c>
      <c r="BA1350" t="s">
        <v>2528</v>
      </c>
      <c r="BB1350" t="s">
        <v>2529</v>
      </c>
      <c r="BC1350" t="s">
        <v>434</v>
      </c>
      <c r="BE1350" t="s">
        <v>69</v>
      </c>
      <c r="BH1350" t="s">
        <v>2530</v>
      </c>
    </row>
    <row r="1351" spans="1:60" x14ac:dyDescent="0.2">
      <c r="A1351" t="s">
        <v>3132</v>
      </c>
      <c r="B1351" t="e">
        <f>VLOOKUP(Table1[[#This Row],[Full Name]],payroll_active[],1,0)</f>
        <v>#N/A</v>
      </c>
      <c r="C1351" t="e">
        <f>VLOOKUP(Table1[[#This Row],[Full Name]],Table36[],1,0)</f>
        <v>#N/A</v>
      </c>
      <c r="D1351" s="1">
        <v>42789.531712962962</v>
      </c>
      <c r="E1351" t="s">
        <v>59</v>
      </c>
      <c r="F1351" t="s">
        <v>3131</v>
      </c>
      <c r="N1351" t="s">
        <v>2525</v>
      </c>
      <c r="O1351" t="s">
        <v>2526</v>
      </c>
      <c r="P1351" t="s">
        <v>407</v>
      </c>
      <c r="AJ1351" t="s">
        <v>62</v>
      </c>
      <c r="AK1351" t="s">
        <v>63</v>
      </c>
      <c r="AN1351" t="s">
        <v>408</v>
      </c>
      <c r="AO1351" t="s">
        <v>407</v>
      </c>
      <c r="BA1351" t="s">
        <v>3133</v>
      </c>
      <c r="BB1351" t="s">
        <v>3134</v>
      </c>
      <c r="BC1351" t="s">
        <v>957</v>
      </c>
      <c r="BE1351" t="s">
        <v>69</v>
      </c>
      <c r="BH1351" t="s">
        <v>3135</v>
      </c>
    </row>
    <row r="1352" spans="1:60" x14ac:dyDescent="0.2">
      <c r="A1352" t="s">
        <v>5211</v>
      </c>
      <c r="B1352" t="e">
        <f>VLOOKUP(Table1[[#This Row],[Full Name]],payroll_active[],1,0)</f>
        <v>#N/A</v>
      </c>
      <c r="C1352" t="e">
        <f>VLOOKUP(Table1[[#This Row],[Full Name]],Table36[],1,0)</f>
        <v>#N/A</v>
      </c>
      <c r="D1352" s="1">
        <v>42618.941886574074</v>
      </c>
      <c r="E1352" t="s">
        <v>1195</v>
      </c>
      <c r="F1352" t="s">
        <v>5210</v>
      </c>
      <c r="N1352" t="s">
        <v>2525</v>
      </c>
      <c r="O1352" t="s">
        <v>2526</v>
      </c>
      <c r="P1352" t="s">
        <v>526</v>
      </c>
      <c r="AJ1352" t="s">
        <v>62</v>
      </c>
      <c r="AK1352" t="s">
        <v>63</v>
      </c>
      <c r="AN1352" t="s">
        <v>408</v>
      </c>
      <c r="AO1352" t="s">
        <v>526</v>
      </c>
      <c r="BA1352" t="s">
        <v>5212</v>
      </c>
      <c r="BB1352" t="s">
        <v>5213</v>
      </c>
      <c r="BC1352" t="s">
        <v>624</v>
      </c>
      <c r="BE1352" t="s">
        <v>69</v>
      </c>
      <c r="BH1352" t="s">
        <v>5214</v>
      </c>
    </row>
    <row r="1353" spans="1:60" x14ac:dyDescent="0.2">
      <c r="A1353" t="s">
        <v>6382</v>
      </c>
      <c r="B1353" t="e">
        <f>VLOOKUP(Table1[[#This Row],[Full Name]],payroll_active[],1,0)</f>
        <v>#N/A</v>
      </c>
      <c r="C1353" t="e">
        <f>VLOOKUP(Table1[[#This Row],[Full Name]],Table36[],1,0)</f>
        <v>#N/A</v>
      </c>
      <c r="D1353" s="1">
        <v>42618.940729166658</v>
      </c>
      <c r="E1353" t="s">
        <v>1195</v>
      </c>
      <c r="F1353" t="s">
        <v>6381</v>
      </c>
      <c r="N1353" t="s">
        <v>2525</v>
      </c>
      <c r="O1353" t="s">
        <v>2526</v>
      </c>
      <c r="P1353" t="s">
        <v>526</v>
      </c>
      <c r="AJ1353" t="s">
        <v>62</v>
      </c>
      <c r="AK1353" t="s">
        <v>63</v>
      </c>
      <c r="AN1353" t="s">
        <v>408</v>
      </c>
      <c r="AO1353" t="s">
        <v>526</v>
      </c>
      <c r="BA1353" t="s">
        <v>1793</v>
      </c>
      <c r="BB1353" t="s">
        <v>6383</v>
      </c>
      <c r="BC1353" t="s">
        <v>350</v>
      </c>
      <c r="BE1353" t="s">
        <v>69</v>
      </c>
      <c r="BH1353" t="s">
        <v>6384</v>
      </c>
    </row>
    <row r="1354" spans="1:60" x14ac:dyDescent="0.2">
      <c r="A1354" t="s">
        <v>4054</v>
      </c>
      <c r="B1354" t="e">
        <f>VLOOKUP(Table1[[#This Row],[Full Name]],payroll_active[],1,0)</f>
        <v>#N/A</v>
      </c>
      <c r="C1354" t="e">
        <f>VLOOKUP(Table1[[#This Row],[Full Name]],Table36[],1,0)</f>
        <v>#N/A</v>
      </c>
      <c r="D1354" s="1">
        <v>42618.943206018521</v>
      </c>
      <c r="E1354" t="s">
        <v>1195</v>
      </c>
      <c r="F1354" t="s">
        <v>4050</v>
      </c>
      <c r="M1354" t="s">
        <v>4051</v>
      </c>
      <c r="N1354" t="s">
        <v>4052</v>
      </c>
      <c r="O1354" t="s">
        <v>4053</v>
      </c>
      <c r="P1354" t="s">
        <v>407</v>
      </c>
      <c r="AJ1354" t="s">
        <v>62</v>
      </c>
      <c r="AK1354" t="s">
        <v>63</v>
      </c>
      <c r="AN1354" t="s">
        <v>408</v>
      </c>
      <c r="AO1354" t="s">
        <v>407</v>
      </c>
      <c r="BA1354" t="s">
        <v>4055</v>
      </c>
      <c r="BB1354" t="s">
        <v>1187</v>
      </c>
      <c r="BC1354" t="s">
        <v>4056</v>
      </c>
      <c r="BE1354" t="s">
        <v>69</v>
      </c>
      <c r="BH1354" t="s">
        <v>4057</v>
      </c>
    </row>
    <row r="1355" spans="1:60" x14ac:dyDescent="0.2">
      <c r="A1355" t="s">
        <v>1386</v>
      </c>
      <c r="B1355" t="e">
        <f>VLOOKUP(Table1[[#This Row],[Full Name]],payroll_active[],1,0)</f>
        <v>#N/A</v>
      </c>
      <c r="C1355" t="e">
        <f>VLOOKUP(Table1[[#This Row],[Full Name]],Table36[],1,0)</f>
        <v>#N/A</v>
      </c>
      <c r="D1355" s="1">
        <v>43203.545127314806</v>
      </c>
      <c r="E1355" t="s">
        <v>59</v>
      </c>
      <c r="F1355" t="s">
        <v>1385</v>
      </c>
      <c r="N1355" t="s">
        <v>754</v>
      </c>
      <c r="O1355" t="s">
        <v>755</v>
      </c>
      <c r="P1355" t="s">
        <v>407</v>
      </c>
      <c r="AJ1355" t="s">
        <v>62</v>
      </c>
      <c r="AK1355" t="s">
        <v>63</v>
      </c>
      <c r="AN1355" t="s">
        <v>408</v>
      </c>
      <c r="AO1355" t="s">
        <v>407</v>
      </c>
      <c r="BA1355" t="s">
        <v>1387</v>
      </c>
      <c r="BB1355" t="s">
        <v>1388</v>
      </c>
      <c r="BC1355" t="s">
        <v>957</v>
      </c>
      <c r="BE1355" t="s">
        <v>69</v>
      </c>
      <c r="BH1355" t="s">
        <v>1389</v>
      </c>
    </row>
    <row r="1356" spans="1:60" x14ac:dyDescent="0.2">
      <c r="A1356" t="s">
        <v>2292</v>
      </c>
      <c r="B1356" t="e">
        <f>VLOOKUP(Table1[[#This Row],[Full Name]],payroll_active[],1,0)</f>
        <v>#N/A</v>
      </c>
      <c r="C1356" t="e">
        <f>VLOOKUP(Table1[[#This Row],[Full Name]],Table36[],1,0)</f>
        <v>#N/A</v>
      </c>
      <c r="D1356" s="1">
        <v>42990.605740740742</v>
      </c>
      <c r="E1356" t="s">
        <v>59</v>
      </c>
      <c r="F1356" t="s">
        <v>2291</v>
      </c>
      <c r="N1356" t="s">
        <v>754</v>
      </c>
      <c r="O1356" t="s">
        <v>755</v>
      </c>
      <c r="P1356" t="s">
        <v>526</v>
      </c>
      <c r="AJ1356" t="s">
        <v>62</v>
      </c>
      <c r="AK1356" t="s">
        <v>63</v>
      </c>
      <c r="AN1356" t="s">
        <v>408</v>
      </c>
      <c r="AO1356" t="s">
        <v>526</v>
      </c>
      <c r="BA1356" t="s">
        <v>2293</v>
      </c>
      <c r="BB1356" t="s">
        <v>2294</v>
      </c>
      <c r="BC1356" t="s">
        <v>434</v>
      </c>
      <c r="BE1356" t="s">
        <v>69</v>
      </c>
      <c r="BH1356" t="s">
        <v>2295</v>
      </c>
    </row>
    <row r="1357" spans="1:60" x14ac:dyDescent="0.2">
      <c r="A1357" t="s">
        <v>3156</v>
      </c>
      <c r="B1357" t="e">
        <f>VLOOKUP(Table1[[#This Row],[Full Name]],payroll_active[],1,0)</f>
        <v>#N/A</v>
      </c>
      <c r="C1357" t="e">
        <f>VLOOKUP(Table1[[#This Row],[Full Name]],Table36[],1,0)</f>
        <v>#N/A</v>
      </c>
      <c r="D1357" s="1">
        <v>42789.531712962962</v>
      </c>
      <c r="E1357" t="s">
        <v>59</v>
      </c>
      <c r="F1357" t="s">
        <v>3155</v>
      </c>
      <c r="N1357" t="s">
        <v>754</v>
      </c>
      <c r="O1357" t="s">
        <v>755</v>
      </c>
      <c r="P1357" t="s">
        <v>526</v>
      </c>
      <c r="AJ1357" t="s">
        <v>62</v>
      </c>
      <c r="AK1357" t="s">
        <v>63</v>
      </c>
      <c r="AN1357" t="s">
        <v>408</v>
      </c>
      <c r="AO1357" t="s">
        <v>526</v>
      </c>
      <c r="BA1357" t="s">
        <v>3157</v>
      </c>
      <c r="BB1357" t="s">
        <v>3158</v>
      </c>
      <c r="BC1357" t="s">
        <v>434</v>
      </c>
      <c r="BE1357" t="s">
        <v>69</v>
      </c>
      <c r="BH1357" t="s">
        <v>3159</v>
      </c>
    </row>
    <row r="1358" spans="1:60" x14ac:dyDescent="0.2">
      <c r="A1358" t="s">
        <v>1850</v>
      </c>
      <c r="B1358" t="e">
        <f>VLOOKUP(Table1[[#This Row],[Full Name]],payroll_active[],1,0)</f>
        <v>#N/A</v>
      </c>
      <c r="C1358" t="e">
        <f>VLOOKUP(Table1[[#This Row],[Full Name]],Table36[],1,0)</f>
        <v>#N/A</v>
      </c>
      <c r="D1358" s="1">
        <v>43119.618275462963</v>
      </c>
      <c r="E1358" t="s">
        <v>59</v>
      </c>
      <c r="F1358" t="s">
        <v>1847</v>
      </c>
      <c r="N1358" t="s">
        <v>1848</v>
      </c>
      <c r="O1358" t="s">
        <v>1849</v>
      </c>
      <c r="P1358" t="s">
        <v>407</v>
      </c>
      <c r="AJ1358" t="s">
        <v>62</v>
      </c>
      <c r="AK1358" t="s">
        <v>63</v>
      </c>
      <c r="AN1358" t="s">
        <v>408</v>
      </c>
      <c r="AO1358" t="s">
        <v>407</v>
      </c>
      <c r="BA1358" t="s">
        <v>1851</v>
      </c>
      <c r="BB1358" t="s">
        <v>1852</v>
      </c>
      <c r="BC1358" t="s">
        <v>827</v>
      </c>
      <c r="BE1358" t="s">
        <v>69</v>
      </c>
      <c r="BH1358" t="s">
        <v>1853</v>
      </c>
    </row>
    <row r="1359" spans="1:60" x14ac:dyDescent="0.2">
      <c r="A1359" t="s">
        <v>2040</v>
      </c>
      <c r="B1359" t="e">
        <f>VLOOKUP(Table1[[#This Row],[Full Name]],payroll_active[],1,0)</f>
        <v>#N/A</v>
      </c>
      <c r="C1359" t="e">
        <f>VLOOKUP(Table1[[#This Row],[Full Name]],Table36[],1,0)</f>
        <v>#N/A</v>
      </c>
      <c r="D1359" s="1">
        <v>43119.618217592593</v>
      </c>
      <c r="E1359" t="s">
        <v>59</v>
      </c>
      <c r="F1359" t="s">
        <v>2039</v>
      </c>
      <c r="N1359" t="s">
        <v>1848</v>
      </c>
      <c r="O1359" t="s">
        <v>1849</v>
      </c>
      <c r="P1359" t="s">
        <v>526</v>
      </c>
      <c r="AJ1359" t="s">
        <v>62</v>
      </c>
      <c r="AK1359" t="s">
        <v>63</v>
      </c>
      <c r="AN1359" t="s">
        <v>408</v>
      </c>
      <c r="AO1359" t="s">
        <v>526</v>
      </c>
      <c r="BA1359" t="s">
        <v>2041</v>
      </c>
      <c r="BB1359" t="s">
        <v>2042</v>
      </c>
      <c r="BC1359" t="s">
        <v>2043</v>
      </c>
      <c r="BE1359" t="s">
        <v>69</v>
      </c>
      <c r="BH1359" t="s">
        <v>2044</v>
      </c>
    </row>
    <row r="1360" spans="1:60" x14ac:dyDescent="0.2">
      <c r="A1360" t="s">
        <v>3172</v>
      </c>
      <c r="B1360" t="e">
        <f>VLOOKUP(Table1[[#This Row],[Full Name]],payroll_active[],1,0)</f>
        <v>#N/A</v>
      </c>
      <c r="C1360" t="e">
        <f>VLOOKUP(Table1[[#This Row],[Full Name]],Table36[],1,0)</f>
        <v>#N/A</v>
      </c>
      <c r="D1360" s="1">
        <v>42789.531701388893</v>
      </c>
      <c r="E1360" t="s">
        <v>59</v>
      </c>
      <c r="F1360" t="s">
        <v>3171</v>
      </c>
      <c r="N1360" t="s">
        <v>1848</v>
      </c>
      <c r="O1360" t="s">
        <v>1849</v>
      </c>
      <c r="P1360" t="s">
        <v>526</v>
      </c>
      <c r="AJ1360" t="s">
        <v>62</v>
      </c>
      <c r="AK1360" t="s">
        <v>63</v>
      </c>
      <c r="AN1360" t="s">
        <v>408</v>
      </c>
      <c r="AO1360" t="s">
        <v>526</v>
      </c>
      <c r="BA1360" t="s">
        <v>3173</v>
      </c>
      <c r="BB1360" t="s">
        <v>3174</v>
      </c>
      <c r="BC1360" t="s">
        <v>456</v>
      </c>
      <c r="BE1360" t="s">
        <v>69</v>
      </c>
      <c r="BH1360" t="s">
        <v>3175</v>
      </c>
    </row>
    <row r="1361" spans="1:61" x14ac:dyDescent="0.2">
      <c r="A1361" t="s">
        <v>4561</v>
      </c>
      <c r="B1361" t="e">
        <f>VLOOKUP(Table1[[#This Row],[Full Name]],payroll_active[],1,0)</f>
        <v>#N/A</v>
      </c>
      <c r="C1361" t="e">
        <f>VLOOKUP(Table1[[#This Row],[Full Name]],Table36[],1,0)</f>
        <v>#N/A</v>
      </c>
      <c r="D1361" s="1">
        <v>42618.942569444444</v>
      </c>
      <c r="E1361" t="s">
        <v>1195</v>
      </c>
      <c r="F1361" t="s">
        <v>4559</v>
      </c>
      <c r="N1361" t="s">
        <v>1848</v>
      </c>
      <c r="O1361" t="s">
        <v>1849</v>
      </c>
      <c r="P1361" t="s">
        <v>526</v>
      </c>
      <c r="V1361" t="s">
        <v>4560</v>
      </c>
      <c r="AJ1361" t="s">
        <v>62</v>
      </c>
      <c r="AK1361" t="s">
        <v>63</v>
      </c>
      <c r="AN1361" t="s">
        <v>408</v>
      </c>
      <c r="AO1361" t="s">
        <v>526</v>
      </c>
      <c r="BA1361" t="s">
        <v>4562</v>
      </c>
      <c r="BB1361" t="s">
        <v>4563</v>
      </c>
      <c r="BC1361" t="s">
        <v>624</v>
      </c>
      <c r="BE1361" t="s">
        <v>69</v>
      </c>
      <c r="BH1361" t="s">
        <v>4564</v>
      </c>
    </row>
    <row r="1362" spans="1:61" x14ac:dyDescent="0.2">
      <c r="A1362" t="s">
        <v>4406</v>
      </c>
      <c r="B1362" t="e">
        <f>VLOOKUP(Table1[[#This Row],[Full Name]],payroll_active[],1,0)</f>
        <v>#N/A</v>
      </c>
      <c r="C1362" t="e">
        <f>VLOOKUP(Table1[[#This Row],[Full Name]],Table36[],1,0)</f>
        <v>#N/A</v>
      </c>
      <c r="D1362" s="1">
        <v>42618.942719907413</v>
      </c>
      <c r="E1362" t="s">
        <v>1195</v>
      </c>
      <c r="F1362" t="s">
        <v>4405</v>
      </c>
      <c r="N1362" t="s">
        <v>740</v>
      </c>
      <c r="O1362" t="s">
        <v>741</v>
      </c>
      <c r="P1362" t="s">
        <v>526</v>
      </c>
      <c r="AJ1362" t="s">
        <v>62</v>
      </c>
      <c r="AK1362" t="s">
        <v>63</v>
      </c>
      <c r="AN1362" t="s">
        <v>408</v>
      </c>
      <c r="AO1362" t="s">
        <v>526</v>
      </c>
      <c r="BA1362" t="s">
        <v>4407</v>
      </c>
      <c r="BB1362" t="s">
        <v>4408</v>
      </c>
      <c r="BC1362" t="s">
        <v>1826</v>
      </c>
      <c r="BE1362" t="s">
        <v>69</v>
      </c>
      <c r="BH1362" t="s">
        <v>4409</v>
      </c>
    </row>
    <row r="1363" spans="1:61" x14ac:dyDescent="0.2">
      <c r="A1363" t="s">
        <v>4304</v>
      </c>
      <c r="B1363" t="e">
        <f>VLOOKUP(Table1[[#This Row],[Full Name]],payroll_active[],1,0)</f>
        <v>#N/A</v>
      </c>
      <c r="C1363" t="e">
        <f>VLOOKUP(Table1[[#This Row],[Full Name]],Table36[],1,0)</f>
        <v>#N/A</v>
      </c>
      <c r="D1363" s="1">
        <v>42618.942858796298</v>
      </c>
      <c r="E1363" t="s">
        <v>1195</v>
      </c>
      <c r="F1363" t="s">
        <v>4302</v>
      </c>
      <c r="M1363" t="s">
        <v>4303</v>
      </c>
      <c r="N1363" t="s">
        <v>732</v>
      </c>
      <c r="O1363" t="s">
        <v>733</v>
      </c>
      <c r="P1363" t="s">
        <v>407</v>
      </c>
      <c r="AJ1363" t="s">
        <v>62</v>
      </c>
      <c r="AK1363" t="s">
        <v>63</v>
      </c>
      <c r="AN1363" t="s">
        <v>408</v>
      </c>
      <c r="AO1363" t="s">
        <v>407</v>
      </c>
      <c r="BA1363" t="s">
        <v>4305</v>
      </c>
      <c r="BB1363" t="s">
        <v>4306</v>
      </c>
      <c r="BC1363" t="s">
        <v>135</v>
      </c>
      <c r="BE1363" t="s">
        <v>69</v>
      </c>
      <c r="BH1363" t="s">
        <v>4307</v>
      </c>
    </row>
    <row r="1364" spans="1:61" x14ac:dyDescent="0.2">
      <c r="A1364" t="s">
        <v>2005</v>
      </c>
      <c r="B1364" t="e">
        <f>VLOOKUP(Table1[[#This Row],[Full Name]],payroll_active[],1,0)</f>
        <v>#N/A</v>
      </c>
      <c r="C1364" t="e">
        <f>VLOOKUP(Table1[[#This Row],[Full Name]],Table36[],1,0)</f>
        <v>#N/A</v>
      </c>
      <c r="D1364" s="1">
        <v>43119.61822916667</v>
      </c>
      <c r="E1364" t="s">
        <v>59</v>
      </c>
      <c r="F1364" t="s">
        <v>2004</v>
      </c>
      <c r="N1364" t="s">
        <v>472</v>
      </c>
      <c r="O1364" t="s">
        <v>473</v>
      </c>
      <c r="P1364" t="s">
        <v>526</v>
      </c>
      <c r="AJ1364" t="s">
        <v>62</v>
      </c>
      <c r="AK1364" t="s">
        <v>63</v>
      </c>
      <c r="AN1364" t="s">
        <v>408</v>
      </c>
      <c r="AO1364" t="s">
        <v>526</v>
      </c>
      <c r="BA1364" t="s">
        <v>2006</v>
      </c>
      <c r="BB1364" t="s">
        <v>2007</v>
      </c>
      <c r="BC1364" t="s">
        <v>827</v>
      </c>
      <c r="BE1364" t="s">
        <v>69</v>
      </c>
      <c r="BH1364" t="s">
        <v>2008</v>
      </c>
    </row>
    <row r="1365" spans="1:61" x14ac:dyDescent="0.2">
      <c r="A1365" t="s">
        <v>3202</v>
      </c>
      <c r="B1365" t="e">
        <f>VLOOKUP(Table1[[#This Row],[Full Name]],payroll_active[],1,0)</f>
        <v>#N/A</v>
      </c>
      <c r="C1365" t="e">
        <f>VLOOKUP(Table1[[#This Row],[Full Name]],Table36[],1,0)</f>
        <v>#N/A</v>
      </c>
      <c r="D1365" s="1">
        <v>42789.531689814823</v>
      </c>
      <c r="E1365" t="s">
        <v>59</v>
      </c>
      <c r="F1365" t="s">
        <v>3200</v>
      </c>
      <c r="M1365" t="s">
        <v>3201</v>
      </c>
      <c r="N1365" t="s">
        <v>472</v>
      </c>
      <c r="O1365" t="s">
        <v>473</v>
      </c>
      <c r="P1365" t="s">
        <v>526</v>
      </c>
      <c r="AJ1365" t="s">
        <v>62</v>
      </c>
      <c r="AK1365" t="s">
        <v>63</v>
      </c>
      <c r="AN1365" t="s">
        <v>408</v>
      </c>
      <c r="AO1365" t="s">
        <v>526</v>
      </c>
      <c r="BA1365" t="s">
        <v>3203</v>
      </c>
      <c r="BB1365" t="s">
        <v>3204</v>
      </c>
      <c r="BC1365" t="s">
        <v>827</v>
      </c>
      <c r="BE1365" t="s">
        <v>69</v>
      </c>
      <c r="BH1365" t="s">
        <v>3205</v>
      </c>
    </row>
    <row r="1366" spans="1:61" x14ac:dyDescent="0.2">
      <c r="A1366" t="s">
        <v>7661</v>
      </c>
      <c r="B1366" t="e">
        <f>VLOOKUP(Table1[[#This Row],[Full Name]],payroll_active[],1,0)</f>
        <v>#N/A</v>
      </c>
      <c r="C1366" t="e">
        <f>VLOOKUP(Table1[[#This Row],[Full Name]],Table36[],1,0)</f>
        <v>#N/A</v>
      </c>
      <c r="D1366" s="1">
        <v>42618.939247685194</v>
      </c>
      <c r="E1366" t="s">
        <v>1195</v>
      </c>
      <c r="F1366" t="s">
        <v>7660</v>
      </c>
      <c r="N1366" t="s">
        <v>2543</v>
      </c>
      <c r="O1366" t="s">
        <v>3207</v>
      </c>
      <c r="P1366" t="s">
        <v>407</v>
      </c>
      <c r="AJ1366" t="s">
        <v>62</v>
      </c>
      <c r="AK1366" t="s">
        <v>63</v>
      </c>
      <c r="AN1366" t="s">
        <v>408</v>
      </c>
      <c r="AO1366" t="s">
        <v>407</v>
      </c>
      <c r="BA1366" t="s">
        <v>7662</v>
      </c>
      <c r="BB1366" t="s">
        <v>2778</v>
      </c>
      <c r="BC1366" t="s">
        <v>375</v>
      </c>
      <c r="BE1366" t="s">
        <v>69</v>
      </c>
      <c r="BH1366" t="s">
        <v>7663</v>
      </c>
    </row>
    <row r="1367" spans="1:61" x14ac:dyDescent="0.2">
      <c r="A1367" t="s">
        <v>3722</v>
      </c>
      <c r="B1367" t="e">
        <f>VLOOKUP(Table1[[#This Row],[Full Name]],payroll_active[],1,0)</f>
        <v>#N/A</v>
      </c>
      <c r="C1367" t="e">
        <f>VLOOKUP(Table1[[#This Row],[Full Name]],Table36[],1,0)</f>
        <v>#N/A</v>
      </c>
      <c r="D1367" s="1">
        <v>42789.530925925923</v>
      </c>
      <c r="E1367" t="s">
        <v>59</v>
      </c>
      <c r="F1367" t="s">
        <v>3719</v>
      </c>
      <c r="N1367" t="s">
        <v>3720</v>
      </c>
      <c r="O1367" t="s">
        <v>3721</v>
      </c>
      <c r="P1367" t="s">
        <v>407</v>
      </c>
      <c r="AJ1367" t="s">
        <v>62</v>
      </c>
      <c r="AK1367" t="s">
        <v>63</v>
      </c>
      <c r="AN1367" t="s">
        <v>408</v>
      </c>
      <c r="AO1367" t="s">
        <v>407</v>
      </c>
      <c r="BA1367" t="s">
        <v>3723</v>
      </c>
      <c r="BB1367" t="s">
        <v>3724</v>
      </c>
      <c r="BC1367" t="s">
        <v>375</v>
      </c>
      <c r="BE1367" t="s">
        <v>69</v>
      </c>
      <c r="BH1367" t="s">
        <v>3725</v>
      </c>
    </row>
    <row r="1368" spans="1:61" x14ac:dyDescent="0.2">
      <c r="A1368" t="s">
        <v>5620</v>
      </c>
      <c r="B1368" t="e">
        <f>VLOOKUP(Table1[[#This Row],[Full Name]],payroll_active[],1,0)</f>
        <v>#N/A</v>
      </c>
      <c r="C1368" t="e">
        <f>VLOOKUP(Table1[[#This Row],[Full Name]],Table36[],1,0)</f>
        <v>#N/A</v>
      </c>
      <c r="D1368" s="1">
        <v>42618.941412037027</v>
      </c>
      <c r="E1368" t="s">
        <v>1195</v>
      </c>
      <c r="F1368" t="s">
        <v>5619</v>
      </c>
      <c r="N1368" t="s">
        <v>3720</v>
      </c>
      <c r="O1368" t="s">
        <v>3721</v>
      </c>
      <c r="P1368" t="s">
        <v>407</v>
      </c>
      <c r="AJ1368" t="s">
        <v>62</v>
      </c>
      <c r="AK1368" t="s">
        <v>63</v>
      </c>
      <c r="AN1368" t="s">
        <v>408</v>
      </c>
      <c r="AO1368" t="s">
        <v>407</v>
      </c>
      <c r="BA1368" t="s">
        <v>5621</v>
      </c>
      <c r="BB1368" t="s">
        <v>5622</v>
      </c>
      <c r="BC1368" t="s">
        <v>5623</v>
      </c>
      <c r="BE1368" t="s">
        <v>69</v>
      </c>
      <c r="BH1368" t="s">
        <v>5624</v>
      </c>
    </row>
    <row r="1369" spans="1:61" x14ac:dyDescent="0.2">
      <c r="A1369" t="s">
        <v>1806</v>
      </c>
      <c r="B1369" t="e">
        <f>VLOOKUP(Table1[[#This Row],[Full Name]],payroll_active[],1,0)</f>
        <v>#N/A</v>
      </c>
      <c r="C1369" t="e">
        <f>VLOOKUP(Table1[[#This Row],[Full Name]],Table36[],1,0)</f>
        <v>#N/A</v>
      </c>
      <c r="D1369" s="1">
        <v>43119.618275462963</v>
      </c>
      <c r="E1369" t="s">
        <v>59</v>
      </c>
      <c r="F1369" t="s">
        <v>1804</v>
      </c>
      <c r="O1369" t="s">
        <v>1805</v>
      </c>
      <c r="AJ1369" t="s">
        <v>62</v>
      </c>
      <c r="AK1369" t="s">
        <v>63</v>
      </c>
      <c r="AN1369" t="s">
        <v>64</v>
      </c>
      <c r="BA1369" t="s">
        <v>1807</v>
      </c>
      <c r="BB1369" t="s">
        <v>1808</v>
      </c>
      <c r="BC1369" t="s">
        <v>737</v>
      </c>
      <c r="BE1369" t="s">
        <v>69</v>
      </c>
      <c r="BH1369" t="s">
        <v>1809</v>
      </c>
    </row>
    <row r="1370" spans="1:61" x14ac:dyDescent="0.2">
      <c r="A1370" t="s">
        <v>3549</v>
      </c>
      <c r="B1370" t="e">
        <f>VLOOKUP(Table1[[#This Row],[Full Name]],payroll_active[],1,0)</f>
        <v>#N/A</v>
      </c>
      <c r="C1370" t="e">
        <f>VLOOKUP(Table1[[#This Row],[Full Name]],Table36[],1,0)</f>
        <v>#N/A</v>
      </c>
      <c r="D1370" s="1">
        <v>42789.530972222223</v>
      </c>
      <c r="E1370" t="s">
        <v>59</v>
      </c>
      <c r="F1370" t="s">
        <v>3548</v>
      </c>
      <c r="O1370" t="s">
        <v>1798</v>
      </c>
      <c r="AJ1370" t="s">
        <v>62</v>
      </c>
      <c r="AK1370" t="s">
        <v>63</v>
      </c>
      <c r="AN1370" t="s">
        <v>64</v>
      </c>
      <c r="BA1370" t="s">
        <v>3550</v>
      </c>
      <c r="BB1370" t="s">
        <v>3551</v>
      </c>
      <c r="BC1370" t="s">
        <v>1101</v>
      </c>
      <c r="BE1370" t="s">
        <v>69</v>
      </c>
      <c r="BH1370" t="s">
        <v>3552</v>
      </c>
    </row>
    <row r="1371" spans="1:61" x14ac:dyDescent="0.2">
      <c r="A1371" t="s">
        <v>1445</v>
      </c>
      <c r="B1371" t="e">
        <f>VLOOKUP(Table1[[#This Row],[Full Name]],payroll_active[],1,0)</f>
        <v>#N/A</v>
      </c>
      <c r="C1371" t="e">
        <f>VLOOKUP(Table1[[#This Row],[Full Name]],Table36[],1,0)</f>
        <v>#N/A</v>
      </c>
      <c r="D1371" s="1">
        <v>43203.545127314806</v>
      </c>
      <c r="E1371" t="s">
        <v>59</v>
      </c>
      <c r="F1371" t="s">
        <v>1443</v>
      </c>
      <c r="O1371" t="s">
        <v>1444</v>
      </c>
      <c r="AJ1371" t="s">
        <v>62</v>
      </c>
      <c r="AK1371" t="s">
        <v>63</v>
      </c>
      <c r="AN1371" t="s">
        <v>64</v>
      </c>
      <c r="BA1371" t="s">
        <v>1446</v>
      </c>
      <c r="BB1371" t="s">
        <v>1447</v>
      </c>
      <c r="BC1371" t="s">
        <v>1448</v>
      </c>
      <c r="BE1371" t="s">
        <v>69</v>
      </c>
      <c r="BH1371" t="s">
        <v>1449</v>
      </c>
    </row>
    <row r="1372" spans="1:61" x14ac:dyDescent="0.2">
      <c r="A1372" t="s">
        <v>1451</v>
      </c>
      <c r="B1372" t="e">
        <f>VLOOKUP(Table1[[#This Row],[Full Name]],payroll_active[],1,0)</f>
        <v>#N/A</v>
      </c>
      <c r="C1372" t="e">
        <f>VLOOKUP(Table1[[#This Row],[Full Name]],Table36[],1,0)</f>
        <v>#N/A</v>
      </c>
      <c r="D1372" s="1">
        <v>43203.545127314806</v>
      </c>
      <c r="E1372" t="s">
        <v>59</v>
      </c>
      <c r="F1372" t="s">
        <v>1450</v>
      </c>
      <c r="O1372" t="s">
        <v>1444</v>
      </c>
      <c r="AJ1372" t="s">
        <v>62</v>
      </c>
      <c r="AK1372" t="s">
        <v>63</v>
      </c>
      <c r="AN1372" t="s">
        <v>64</v>
      </c>
      <c r="BA1372" t="s">
        <v>1452</v>
      </c>
      <c r="BB1372" t="s">
        <v>1453</v>
      </c>
      <c r="BC1372" t="s">
        <v>1448</v>
      </c>
      <c r="BE1372" t="s">
        <v>69</v>
      </c>
      <c r="BH1372" t="s">
        <v>1454</v>
      </c>
    </row>
    <row r="1373" spans="1:61" x14ac:dyDescent="0.2">
      <c r="A1373" t="s">
        <v>1466</v>
      </c>
      <c r="B1373" t="e">
        <f>VLOOKUP(Table1[[#This Row],[Full Name]],payroll_active[],1,0)</f>
        <v>#N/A</v>
      </c>
      <c r="C1373" t="e">
        <f>VLOOKUP(Table1[[#This Row],[Full Name]],Table36[],1,0)</f>
        <v>#N/A</v>
      </c>
      <c r="D1373" s="1">
        <v>43203.545115740737</v>
      </c>
      <c r="E1373" t="s">
        <v>59</v>
      </c>
      <c r="F1373" t="s">
        <v>1465</v>
      </c>
      <c r="O1373" t="s">
        <v>1444</v>
      </c>
      <c r="AJ1373" t="s">
        <v>62</v>
      </c>
      <c r="AK1373" t="s">
        <v>63</v>
      </c>
      <c r="AN1373" t="s">
        <v>64</v>
      </c>
      <c r="BA1373" t="s">
        <v>1467</v>
      </c>
      <c r="BB1373" t="s">
        <v>1468</v>
      </c>
      <c r="BC1373" t="s">
        <v>1448</v>
      </c>
      <c r="BE1373" t="s">
        <v>69</v>
      </c>
      <c r="BH1373" t="s">
        <v>1469</v>
      </c>
    </row>
    <row r="1374" spans="1:61" x14ac:dyDescent="0.2">
      <c r="A1374" t="s">
        <v>5069</v>
      </c>
      <c r="B1374" t="e">
        <f>VLOOKUP(Table1[[#This Row],[Full Name]],payroll_active[],1,0)</f>
        <v>#N/A</v>
      </c>
      <c r="C1374" t="e">
        <f>VLOOKUP(Table1[[#This Row],[Full Name]],Table36[],1,0)</f>
        <v>#N/A</v>
      </c>
      <c r="D1374" s="1">
        <v>42618.942025462973</v>
      </c>
      <c r="E1374" t="s">
        <v>1195</v>
      </c>
      <c r="F1374" t="s">
        <v>5067</v>
      </c>
      <c r="M1374" t="s">
        <v>5068</v>
      </c>
      <c r="N1374" t="s">
        <v>693</v>
      </c>
      <c r="O1374" t="s">
        <v>694</v>
      </c>
      <c r="P1374" t="s">
        <v>407</v>
      </c>
      <c r="AJ1374" t="s">
        <v>62</v>
      </c>
      <c r="AK1374" t="s">
        <v>63</v>
      </c>
      <c r="AN1374" t="s">
        <v>408</v>
      </c>
      <c r="AO1374" t="s">
        <v>407</v>
      </c>
      <c r="BA1374" t="s">
        <v>5070</v>
      </c>
      <c r="BB1374" t="s">
        <v>5071</v>
      </c>
      <c r="BC1374" t="s">
        <v>135</v>
      </c>
      <c r="BE1374" t="s">
        <v>69</v>
      </c>
      <c r="BH1374" t="s">
        <v>5072</v>
      </c>
    </row>
    <row r="1375" spans="1:61" x14ac:dyDescent="0.2">
      <c r="A1375" t="s">
        <v>8446</v>
      </c>
      <c r="B1375" t="e">
        <f>VLOOKUP(Table1[[#This Row],[Full Name]],payroll_active[],1,0)</f>
        <v>#N/A</v>
      </c>
      <c r="C1375" t="e">
        <f>VLOOKUP(Table1[[#This Row],[Full Name]],Table36[],1,0)</f>
        <v>#N/A</v>
      </c>
      <c r="D1375" s="1">
        <v>42618.938784722217</v>
      </c>
      <c r="E1375" t="s">
        <v>1195</v>
      </c>
      <c r="F1375" t="s">
        <v>8445</v>
      </c>
      <c r="N1375" t="s">
        <v>693</v>
      </c>
      <c r="O1375" t="s">
        <v>694</v>
      </c>
      <c r="P1375" t="s">
        <v>526</v>
      </c>
      <c r="AJ1375" t="s">
        <v>62</v>
      </c>
      <c r="AK1375" t="s">
        <v>63</v>
      </c>
      <c r="AN1375" t="s">
        <v>408</v>
      </c>
      <c r="AO1375" t="s">
        <v>526</v>
      </c>
      <c r="BA1375" t="s">
        <v>8447</v>
      </c>
      <c r="BB1375" t="s">
        <v>8448</v>
      </c>
      <c r="BC1375" t="s">
        <v>456</v>
      </c>
      <c r="BE1375" t="s">
        <v>69</v>
      </c>
      <c r="BH1375" t="s">
        <v>8449</v>
      </c>
    </row>
    <row r="1376" spans="1:61" x14ac:dyDescent="0.2">
      <c r="A1376" s="20" t="s">
        <v>3641</v>
      </c>
      <c r="B1376" s="20" t="e">
        <f>VLOOKUP(Table1[[#This Row],[Full Name]],payroll_active[],1,0)</f>
        <v>#N/A</v>
      </c>
      <c r="C1376" s="20" t="e">
        <f>VLOOKUP(Table1[[#This Row],[Full Name]],Table36[],1,0)</f>
        <v>#N/A</v>
      </c>
      <c r="D1376" s="21">
        <v>42789.530949074076</v>
      </c>
      <c r="E1376" s="20" t="s">
        <v>59</v>
      </c>
      <c r="F1376" s="20" t="s">
        <v>3639</v>
      </c>
      <c r="G1376" s="20"/>
      <c r="H1376" s="20"/>
      <c r="I1376" s="20"/>
      <c r="J1376" s="20"/>
      <c r="K1376" s="20"/>
      <c r="L1376" s="20"/>
      <c r="M1376" s="20"/>
      <c r="N1376" s="20"/>
      <c r="O1376" s="20" t="s">
        <v>1043</v>
      </c>
      <c r="P1376" s="20"/>
      <c r="Q1376" s="20"/>
      <c r="R1376" s="20"/>
      <c r="S1376" s="20"/>
      <c r="T1376" s="20"/>
      <c r="U1376" s="20"/>
      <c r="V1376" s="20" t="s">
        <v>3640</v>
      </c>
      <c r="W1376" s="20"/>
      <c r="X1376" s="20"/>
      <c r="Y1376" s="20"/>
      <c r="Z1376" s="20"/>
      <c r="AA1376" s="20"/>
      <c r="AB1376" s="20"/>
      <c r="AC1376" s="20"/>
      <c r="AD1376" s="20"/>
      <c r="AE1376" s="20"/>
      <c r="AF1376" s="20"/>
      <c r="AG1376" s="20"/>
      <c r="AH1376" s="20"/>
      <c r="AI1376" s="20"/>
      <c r="AJ1376" s="20" t="s">
        <v>62</v>
      </c>
      <c r="AK1376" s="20" t="s">
        <v>63</v>
      </c>
      <c r="AL1376" s="20"/>
      <c r="AM1376" s="20"/>
      <c r="AN1376" s="20" t="s">
        <v>64</v>
      </c>
      <c r="AO1376" s="20"/>
      <c r="AP1376" s="20"/>
      <c r="AQ1376" s="20"/>
      <c r="AR1376" s="20"/>
      <c r="AS1376" s="20"/>
      <c r="AT1376" s="20"/>
      <c r="AU1376" s="20"/>
      <c r="AV1376" s="20"/>
      <c r="AW1376" s="20"/>
      <c r="AX1376" s="20"/>
      <c r="AY1376" s="20"/>
      <c r="AZ1376" s="20"/>
      <c r="BA1376" s="20" t="s">
        <v>3642</v>
      </c>
      <c r="BB1376" s="20" t="s">
        <v>3643</v>
      </c>
      <c r="BC1376" s="20" t="s">
        <v>3644</v>
      </c>
      <c r="BD1376" s="20"/>
      <c r="BE1376" s="20" t="s">
        <v>69</v>
      </c>
      <c r="BF1376" s="20"/>
      <c r="BG1376" s="20"/>
      <c r="BH1376" s="20" t="s">
        <v>3645</v>
      </c>
      <c r="BI1376" s="20"/>
    </row>
    <row r="1377" spans="1:61" x14ac:dyDescent="0.2">
      <c r="A1377" s="20" t="s">
        <v>6268</v>
      </c>
      <c r="B1377" s="20" t="e">
        <f>VLOOKUP(Table1[[#This Row],[Full Name]],payroll_active[],1,0)</f>
        <v>#N/A</v>
      </c>
      <c r="C1377" s="20" t="e">
        <f>VLOOKUP(Table1[[#This Row],[Full Name]],Table36[],1,0)</f>
        <v>#N/A</v>
      </c>
      <c r="D1377" s="21">
        <v>42618.940844907411</v>
      </c>
      <c r="E1377" s="20" t="s">
        <v>1195</v>
      </c>
      <c r="F1377" s="20" t="s">
        <v>6264</v>
      </c>
      <c r="G1377" s="20"/>
      <c r="H1377" s="20"/>
      <c r="I1377" s="20"/>
      <c r="J1377" s="20"/>
      <c r="K1377" s="20"/>
      <c r="L1377" s="20"/>
      <c r="M1377" s="20"/>
      <c r="N1377" s="20"/>
      <c r="O1377" s="20" t="s">
        <v>6265</v>
      </c>
      <c r="P1377" s="20"/>
      <c r="Q1377" s="20"/>
      <c r="R1377" s="20"/>
      <c r="S1377" s="20"/>
      <c r="T1377" s="20"/>
      <c r="U1377" s="20"/>
      <c r="V1377" s="20" t="s">
        <v>6266</v>
      </c>
      <c r="W1377" s="20" t="s">
        <v>6267</v>
      </c>
      <c r="X1377" s="20"/>
      <c r="Y1377" s="20"/>
      <c r="Z1377" s="20"/>
      <c r="AA1377" s="20"/>
      <c r="AB1377" s="20"/>
      <c r="AC1377" s="20"/>
      <c r="AD1377" s="20"/>
      <c r="AE1377" s="20"/>
      <c r="AF1377" s="20"/>
      <c r="AG1377" s="20"/>
      <c r="AH1377" s="20"/>
      <c r="AI1377" s="20"/>
      <c r="AJ1377" s="20" t="s">
        <v>62</v>
      </c>
      <c r="AK1377" s="20" t="s">
        <v>63</v>
      </c>
      <c r="AL1377" s="20"/>
      <c r="AM1377" s="20"/>
      <c r="AN1377" s="20" t="s">
        <v>64</v>
      </c>
      <c r="AO1377" s="20"/>
      <c r="AP1377" s="20"/>
      <c r="AQ1377" s="20"/>
      <c r="AR1377" s="20"/>
      <c r="AS1377" s="20"/>
      <c r="AT1377" s="20"/>
      <c r="AU1377" s="20"/>
      <c r="AV1377" s="20"/>
      <c r="AW1377" s="20"/>
      <c r="AX1377" s="20"/>
      <c r="AY1377" s="20"/>
      <c r="AZ1377" s="20"/>
      <c r="BA1377" s="20" t="s">
        <v>6269</v>
      </c>
      <c r="BB1377" s="20" t="s">
        <v>6270</v>
      </c>
      <c r="BC1377" s="20" t="s">
        <v>6271</v>
      </c>
      <c r="BD1377" s="20"/>
      <c r="BE1377" s="20" t="s">
        <v>69</v>
      </c>
      <c r="BF1377" s="20"/>
      <c r="BG1377" s="20"/>
      <c r="BH1377" s="20" t="s">
        <v>6272</v>
      </c>
      <c r="BI1377" s="20"/>
    </row>
    <row r="1378" spans="1:61" x14ac:dyDescent="0.2">
      <c r="A1378" s="20" t="s">
        <v>1055</v>
      </c>
      <c r="B1378" s="20" t="e">
        <f>VLOOKUP(Table1[[#This Row],[Full Name]],payroll_active[],1,0)</f>
        <v>#N/A</v>
      </c>
      <c r="C1378" s="20" t="e">
        <f>VLOOKUP(Table1[[#This Row],[Full Name]],Table36[],1,0)</f>
        <v>#N/A</v>
      </c>
      <c r="D1378" s="21">
        <v>43488.674560185187</v>
      </c>
      <c r="E1378" s="20" t="s">
        <v>59</v>
      </c>
      <c r="F1378" s="20" t="s">
        <v>1053</v>
      </c>
      <c r="G1378" s="20"/>
      <c r="H1378" s="20"/>
      <c r="I1378" s="20"/>
      <c r="J1378" s="20"/>
      <c r="K1378" s="20"/>
      <c r="L1378" s="20"/>
      <c r="M1378" s="20"/>
      <c r="N1378" s="20"/>
      <c r="O1378" s="20" t="s">
        <v>1054</v>
      </c>
      <c r="P1378" s="20"/>
      <c r="Q1378" s="20"/>
      <c r="R1378" s="20"/>
      <c r="S1378" s="20"/>
      <c r="T1378" s="20"/>
      <c r="U1378" s="20"/>
      <c r="V1378" s="20"/>
      <c r="W1378" s="20"/>
      <c r="X1378" s="20"/>
      <c r="Y1378" s="20"/>
      <c r="Z1378" s="20"/>
      <c r="AA1378" s="20"/>
      <c r="AB1378" s="20"/>
      <c r="AC1378" s="20"/>
      <c r="AD1378" s="20"/>
      <c r="AE1378" s="20"/>
      <c r="AF1378" s="20"/>
      <c r="AG1378" s="20"/>
      <c r="AH1378" s="20"/>
      <c r="AI1378" s="20"/>
      <c r="AJ1378" s="20" t="s">
        <v>62</v>
      </c>
      <c r="AK1378" s="20" t="s">
        <v>63</v>
      </c>
      <c r="AL1378" s="20"/>
      <c r="AM1378" s="20"/>
      <c r="AN1378" s="20" t="s">
        <v>64</v>
      </c>
      <c r="AO1378" s="20"/>
      <c r="AP1378" s="20"/>
      <c r="AQ1378" s="20"/>
      <c r="AR1378" s="20"/>
      <c r="AS1378" s="20"/>
      <c r="AT1378" s="20"/>
      <c r="AU1378" s="20"/>
      <c r="AV1378" s="20"/>
      <c r="AW1378" s="20"/>
      <c r="AX1378" s="20"/>
      <c r="AY1378" s="20"/>
      <c r="AZ1378" s="20"/>
      <c r="BA1378" s="20" t="s">
        <v>1056</v>
      </c>
      <c r="BB1378" s="20" t="s">
        <v>1057</v>
      </c>
      <c r="BC1378" s="20" t="s">
        <v>1058</v>
      </c>
      <c r="BD1378" s="20"/>
      <c r="BE1378" s="20" t="s">
        <v>69</v>
      </c>
      <c r="BF1378" s="20"/>
      <c r="BG1378" s="20"/>
      <c r="BH1378" s="20" t="s">
        <v>1059</v>
      </c>
      <c r="BI1378" s="20"/>
    </row>
    <row r="1379" spans="1:61" x14ac:dyDescent="0.2">
      <c r="A1379" s="20" t="s">
        <v>1061</v>
      </c>
      <c r="B1379" s="20" t="e">
        <f>VLOOKUP(Table1[[#This Row],[Full Name]],payroll_active[],1,0)</f>
        <v>#N/A</v>
      </c>
      <c r="C1379" s="20" t="e">
        <f>VLOOKUP(Table1[[#This Row],[Full Name]],Table36[],1,0)</f>
        <v>#N/A</v>
      </c>
      <c r="D1379" s="21">
        <v>43488.674560185187</v>
      </c>
      <c r="E1379" s="20" t="s">
        <v>59</v>
      </c>
      <c r="F1379" s="20" t="s">
        <v>1060</v>
      </c>
      <c r="G1379" s="20"/>
      <c r="H1379" s="20"/>
      <c r="I1379" s="20"/>
      <c r="J1379" s="20"/>
      <c r="K1379" s="20"/>
      <c r="L1379" s="20"/>
      <c r="M1379" s="20"/>
      <c r="N1379" s="20"/>
      <c r="O1379" s="20" t="s">
        <v>1054</v>
      </c>
      <c r="P1379" s="20"/>
      <c r="Q1379" s="20"/>
      <c r="R1379" s="20"/>
      <c r="S1379" s="20"/>
      <c r="T1379" s="20"/>
      <c r="U1379" s="20"/>
      <c r="V1379" s="20"/>
      <c r="W1379" s="20"/>
      <c r="X1379" s="20"/>
      <c r="Y1379" s="20"/>
      <c r="Z1379" s="20"/>
      <c r="AA1379" s="20"/>
      <c r="AB1379" s="20"/>
      <c r="AC1379" s="20"/>
      <c r="AD1379" s="20"/>
      <c r="AE1379" s="20"/>
      <c r="AF1379" s="20"/>
      <c r="AG1379" s="20"/>
      <c r="AH1379" s="20"/>
      <c r="AI1379" s="20"/>
      <c r="AJ1379" s="20" t="s">
        <v>62</v>
      </c>
      <c r="AK1379" s="20" t="s">
        <v>63</v>
      </c>
      <c r="AL1379" s="20"/>
      <c r="AM1379" s="20"/>
      <c r="AN1379" s="20" t="s">
        <v>64</v>
      </c>
      <c r="AO1379" s="20"/>
      <c r="AP1379" s="20"/>
      <c r="AQ1379" s="20"/>
      <c r="AR1379" s="20"/>
      <c r="AS1379" s="20"/>
      <c r="AT1379" s="20"/>
      <c r="AU1379" s="20"/>
      <c r="AV1379" s="20"/>
      <c r="AW1379" s="20"/>
      <c r="AX1379" s="20"/>
      <c r="AY1379" s="20"/>
      <c r="AZ1379" s="20"/>
      <c r="BA1379" s="20" t="s">
        <v>1062</v>
      </c>
      <c r="BB1379" s="20" t="s">
        <v>1063</v>
      </c>
      <c r="BC1379" s="20" t="s">
        <v>1058</v>
      </c>
      <c r="BD1379" s="20"/>
      <c r="BE1379" s="20" t="s">
        <v>69</v>
      </c>
      <c r="BF1379" s="20"/>
      <c r="BG1379" s="20"/>
      <c r="BH1379" s="20" t="s">
        <v>1064</v>
      </c>
      <c r="BI1379" s="20"/>
    </row>
    <row r="1380" spans="1:61" x14ac:dyDescent="0.2">
      <c r="A1380" s="20" t="s">
        <v>1067</v>
      </c>
      <c r="B1380" s="20" t="e">
        <f>VLOOKUP(Table1[[#This Row],[Full Name]],payroll_active[],1,0)</f>
        <v>#N/A</v>
      </c>
      <c r="C1380" s="20" t="e">
        <f>VLOOKUP(Table1[[#This Row],[Full Name]],Table36[],1,0)</f>
        <v>#N/A</v>
      </c>
      <c r="D1380" s="21">
        <v>43488.67454861111</v>
      </c>
      <c r="E1380" s="20" t="s">
        <v>59</v>
      </c>
      <c r="F1380" s="20" t="s">
        <v>1065</v>
      </c>
      <c r="G1380" s="20"/>
      <c r="H1380" s="20"/>
      <c r="I1380" s="20"/>
      <c r="J1380" s="20"/>
      <c r="K1380" s="20"/>
      <c r="L1380" s="20"/>
      <c r="M1380" s="20"/>
      <c r="N1380" s="20"/>
      <c r="O1380" s="20" t="s">
        <v>1054</v>
      </c>
      <c r="P1380" s="20"/>
      <c r="Q1380" s="20"/>
      <c r="R1380" s="20"/>
      <c r="S1380" s="20"/>
      <c r="T1380" s="20"/>
      <c r="U1380" s="20"/>
      <c r="V1380" s="20" t="s">
        <v>1066</v>
      </c>
      <c r="W1380" s="20"/>
      <c r="X1380" s="20"/>
      <c r="Y1380" s="20"/>
      <c r="Z1380" s="20"/>
      <c r="AA1380" s="20"/>
      <c r="AB1380" s="20"/>
      <c r="AC1380" s="20"/>
      <c r="AD1380" s="20"/>
      <c r="AE1380" s="20"/>
      <c r="AF1380" s="20"/>
      <c r="AG1380" s="20"/>
      <c r="AH1380" s="20"/>
      <c r="AI1380" s="20"/>
      <c r="AJ1380" s="20" t="s">
        <v>62</v>
      </c>
      <c r="AK1380" s="20" t="s">
        <v>63</v>
      </c>
      <c r="AL1380" s="20"/>
      <c r="AM1380" s="20"/>
      <c r="AN1380" s="20" t="s">
        <v>64</v>
      </c>
      <c r="AO1380" s="20"/>
      <c r="AP1380" s="20"/>
      <c r="AQ1380" s="20"/>
      <c r="AR1380" s="20"/>
      <c r="AS1380" s="20"/>
      <c r="AT1380" s="20"/>
      <c r="AU1380" s="20"/>
      <c r="AV1380" s="20"/>
      <c r="AW1380" s="20"/>
      <c r="AX1380" s="20"/>
      <c r="AY1380" s="20"/>
      <c r="AZ1380" s="20"/>
      <c r="BA1380" s="20" t="s">
        <v>1068</v>
      </c>
      <c r="BB1380" s="20" t="s">
        <v>1069</v>
      </c>
      <c r="BC1380" s="20" t="s">
        <v>1058</v>
      </c>
      <c r="BD1380" s="20"/>
      <c r="BE1380" s="20" t="s">
        <v>69</v>
      </c>
      <c r="BF1380" s="20"/>
      <c r="BG1380" s="20"/>
      <c r="BH1380" s="20" t="s">
        <v>1070</v>
      </c>
      <c r="BI1380" s="20"/>
    </row>
    <row r="1381" spans="1:61" x14ac:dyDescent="0.2">
      <c r="A1381" s="20" t="s">
        <v>1073</v>
      </c>
      <c r="B1381" s="20" t="e">
        <f>VLOOKUP(Table1[[#This Row],[Full Name]],payroll_active[],1,0)</f>
        <v>#N/A</v>
      </c>
      <c r="C1381" s="20" t="e">
        <f>VLOOKUP(Table1[[#This Row],[Full Name]],Table36[],1,0)</f>
        <v>#N/A</v>
      </c>
      <c r="D1381" s="21">
        <v>43488.67454861111</v>
      </c>
      <c r="E1381" s="20" t="s">
        <v>59</v>
      </c>
      <c r="F1381" s="20" t="s">
        <v>1071</v>
      </c>
      <c r="G1381" s="20"/>
      <c r="H1381" s="20"/>
      <c r="I1381" s="20"/>
      <c r="J1381" s="20"/>
      <c r="K1381" s="20"/>
      <c r="L1381" s="20"/>
      <c r="M1381" s="20"/>
      <c r="N1381" s="20"/>
      <c r="O1381" s="20" t="s">
        <v>1054</v>
      </c>
      <c r="P1381" s="20"/>
      <c r="Q1381" s="20"/>
      <c r="R1381" s="20"/>
      <c r="S1381" s="20"/>
      <c r="T1381" s="20"/>
      <c r="U1381" s="20"/>
      <c r="V1381" s="20" t="s">
        <v>1072</v>
      </c>
      <c r="W1381" s="20"/>
      <c r="X1381" s="20"/>
      <c r="Y1381" s="20"/>
      <c r="Z1381" s="20"/>
      <c r="AA1381" s="20"/>
      <c r="AB1381" s="20"/>
      <c r="AC1381" s="20"/>
      <c r="AD1381" s="20"/>
      <c r="AE1381" s="20"/>
      <c r="AF1381" s="20"/>
      <c r="AG1381" s="20"/>
      <c r="AH1381" s="20"/>
      <c r="AI1381" s="20"/>
      <c r="AJ1381" s="20" t="s">
        <v>62</v>
      </c>
      <c r="AK1381" s="20" t="s">
        <v>63</v>
      </c>
      <c r="AL1381" s="20"/>
      <c r="AM1381" s="20"/>
      <c r="AN1381" s="20" t="s">
        <v>64</v>
      </c>
      <c r="AO1381" s="20"/>
      <c r="AP1381" s="20"/>
      <c r="AQ1381" s="20"/>
      <c r="AR1381" s="20"/>
      <c r="AS1381" s="20"/>
      <c r="AT1381" s="20"/>
      <c r="AU1381" s="20"/>
      <c r="AV1381" s="20"/>
      <c r="AW1381" s="20"/>
      <c r="AX1381" s="20"/>
      <c r="AY1381" s="20"/>
      <c r="AZ1381" s="20"/>
      <c r="BA1381" s="20" t="s">
        <v>490</v>
      </c>
      <c r="BB1381" s="20" t="s">
        <v>1074</v>
      </c>
      <c r="BC1381" s="20" t="s">
        <v>1075</v>
      </c>
      <c r="BD1381" s="20"/>
      <c r="BE1381" s="20" t="s">
        <v>69</v>
      </c>
      <c r="BF1381" s="20"/>
      <c r="BG1381" s="20"/>
      <c r="BH1381" s="20" t="s">
        <v>1076</v>
      </c>
      <c r="BI1381" s="20"/>
    </row>
    <row r="1382" spans="1:61" x14ac:dyDescent="0.2">
      <c r="A1382" s="20" t="s">
        <v>1078</v>
      </c>
      <c r="B1382" s="20" t="e">
        <f>VLOOKUP(Table1[[#This Row],[Full Name]],payroll_active[],1,0)</f>
        <v>#N/A</v>
      </c>
      <c r="C1382" s="20" t="e">
        <f>VLOOKUP(Table1[[#This Row],[Full Name]],Table36[],1,0)</f>
        <v>#N/A</v>
      </c>
      <c r="D1382" s="21">
        <v>43488.67454861111</v>
      </c>
      <c r="E1382" s="20" t="s">
        <v>59</v>
      </c>
      <c r="F1382" s="20" t="s">
        <v>1077</v>
      </c>
      <c r="G1382" s="20"/>
      <c r="H1382" s="20"/>
      <c r="I1382" s="20"/>
      <c r="J1382" s="20"/>
      <c r="K1382" s="20"/>
      <c r="L1382" s="20"/>
      <c r="M1382" s="20"/>
      <c r="N1382" s="20"/>
      <c r="O1382" s="20" t="s">
        <v>1054</v>
      </c>
      <c r="P1382" s="20"/>
      <c r="Q1382" s="20"/>
      <c r="R1382" s="20"/>
      <c r="S1382" s="20"/>
      <c r="T1382" s="20"/>
      <c r="U1382" s="20"/>
      <c r="V1382" s="20"/>
      <c r="W1382" s="20"/>
      <c r="X1382" s="20"/>
      <c r="Y1382" s="20"/>
      <c r="Z1382" s="20"/>
      <c r="AA1382" s="20"/>
      <c r="AB1382" s="20"/>
      <c r="AC1382" s="20"/>
      <c r="AD1382" s="20"/>
      <c r="AE1382" s="20"/>
      <c r="AF1382" s="20"/>
      <c r="AG1382" s="20"/>
      <c r="AH1382" s="20"/>
      <c r="AI1382" s="20"/>
      <c r="AJ1382" s="20" t="s">
        <v>62</v>
      </c>
      <c r="AK1382" s="20" t="s">
        <v>63</v>
      </c>
      <c r="AL1382" s="20"/>
      <c r="AM1382" s="20"/>
      <c r="AN1382" s="20" t="s">
        <v>64</v>
      </c>
      <c r="AO1382" s="20"/>
      <c r="AP1382" s="20"/>
      <c r="AQ1382" s="20"/>
      <c r="AR1382" s="20"/>
      <c r="AS1382" s="20"/>
      <c r="AT1382" s="20"/>
      <c r="AU1382" s="20"/>
      <c r="AV1382" s="20"/>
      <c r="AW1382" s="20"/>
      <c r="AX1382" s="20"/>
      <c r="AY1382" s="20"/>
      <c r="AZ1382" s="20"/>
      <c r="BA1382" s="20" t="s">
        <v>1079</v>
      </c>
      <c r="BB1382" s="20" t="s">
        <v>1080</v>
      </c>
      <c r="BC1382" s="20" t="s">
        <v>135</v>
      </c>
      <c r="BD1382" s="20"/>
      <c r="BE1382" s="20" t="s">
        <v>69</v>
      </c>
      <c r="BF1382" s="20"/>
      <c r="BG1382" s="20"/>
      <c r="BH1382" s="20" t="s">
        <v>1081</v>
      </c>
      <c r="BI1382" s="20"/>
    </row>
    <row r="1383" spans="1:61" x14ac:dyDescent="0.2">
      <c r="A1383" s="20" t="s">
        <v>1085</v>
      </c>
      <c r="B1383" s="20" t="e">
        <f>VLOOKUP(Table1[[#This Row],[Full Name]],payroll_active[],1,0)</f>
        <v>#N/A</v>
      </c>
      <c r="C1383" s="20" t="e">
        <f>VLOOKUP(Table1[[#This Row],[Full Name]],Table36[],1,0)</f>
        <v>#N/A</v>
      </c>
      <c r="D1383" s="21">
        <v>43488.67454861111</v>
      </c>
      <c r="E1383" s="20" t="s">
        <v>59</v>
      </c>
      <c r="F1383" s="20" t="s">
        <v>1082</v>
      </c>
      <c r="G1383" s="20"/>
      <c r="H1383" s="20"/>
      <c r="I1383" s="20"/>
      <c r="J1383" s="20"/>
      <c r="K1383" s="20"/>
      <c r="L1383" s="20"/>
      <c r="M1383" s="20"/>
      <c r="N1383" s="20"/>
      <c r="O1383" s="20" t="s">
        <v>1054</v>
      </c>
      <c r="P1383" s="20"/>
      <c r="Q1383" s="20"/>
      <c r="R1383" s="20"/>
      <c r="S1383" s="20"/>
      <c r="T1383" s="20"/>
      <c r="U1383" s="20"/>
      <c r="V1383" s="20" t="s">
        <v>1083</v>
      </c>
      <c r="W1383" s="20" t="s">
        <v>1084</v>
      </c>
      <c r="X1383" s="20"/>
      <c r="Y1383" s="20"/>
      <c r="Z1383" s="20"/>
      <c r="AA1383" s="20"/>
      <c r="AB1383" s="20"/>
      <c r="AC1383" s="20"/>
      <c r="AD1383" s="20"/>
      <c r="AE1383" s="20"/>
      <c r="AF1383" s="20"/>
      <c r="AG1383" s="20"/>
      <c r="AH1383" s="20"/>
      <c r="AI1383" s="20"/>
      <c r="AJ1383" s="20" t="s">
        <v>62</v>
      </c>
      <c r="AK1383" s="20" t="s">
        <v>63</v>
      </c>
      <c r="AL1383" s="20"/>
      <c r="AM1383" s="20"/>
      <c r="AN1383" s="20" t="s">
        <v>64</v>
      </c>
      <c r="AO1383" s="20"/>
      <c r="AP1383" s="20"/>
      <c r="AQ1383" s="20"/>
      <c r="AR1383" s="20"/>
      <c r="AS1383" s="20"/>
      <c r="AT1383" s="20"/>
      <c r="AU1383" s="20"/>
      <c r="AV1383" s="20"/>
      <c r="AW1383" s="20"/>
      <c r="AX1383" s="20"/>
      <c r="AY1383" s="20"/>
      <c r="AZ1383" s="20"/>
      <c r="BA1383" s="20" t="s">
        <v>1086</v>
      </c>
      <c r="BB1383" s="20" t="s">
        <v>1087</v>
      </c>
      <c r="BC1383" s="20" t="s">
        <v>135</v>
      </c>
      <c r="BD1383" s="20"/>
      <c r="BE1383" s="20" t="s">
        <v>69</v>
      </c>
      <c r="BF1383" s="20"/>
      <c r="BG1383" s="20"/>
      <c r="BH1383" s="20" t="s">
        <v>1088</v>
      </c>
      <c r="BI1383" s="20"/>
    </row>
    <row r="1384" spans="1:61" x14ac:dyDescent="0.2">
      <c r="A1384" s="20" t="s">
        <v>1092</v>
      </c>
      <c r="B1384" s="20" t="e">
        <f>VLOOKUP(Table1[[#This Row],[Full Name]],payroll_active[],1,0)</f>
        <v>#N/A</v>
      </c>
      <c r="C1384" s="20" t="e">
        <f>VLOOKUP(Table1[[#This Row],[Full Name]],Table36[],1,0)</f>
        <v>#N/A</v>
      </c>
      <c r="D1384" s="21">
        <v>43488.67454861111</v>
      </c>
      <c r="E1384" s="20" t="s">
        <v>59</v>
      </c>
      <c r="F1384" s="20" t="s">
        <v>1089</v>
      </c>
      <c r="G1384" s="20"/>
      <c r="H1384" s="20"/>
      <c r="I1384" s="20"/>
      <c r="J1384" s="20"/>
      <c r="K1384" s="20"/>
      <c r="L1384" s="20"/>
      <c r="M1384" s="20"/>
      <c r="N1384" s="20"/>
      <c r="O1384" s="20" t="s">
        <v>1054</v>
      </c>
      <c r="P1384" s="20"/>
      <c r="Q1384" s="20"/>
      <c r="R1384" s="20"/>
      <c r="S1384" s="20"/>
      <c r="T1384" s="20"/>
      <c r="U1384" s="20"/>
      <c r="V1384" s="20" t="s">
        <v>1090</v>
      </c>
      <c r="W1384" s="20" t="s">
        <v>1091</v>
      </c>
      <c r="X1384" s="20"/>
      <c r="Y1384" s="20"/>
      <c r="Z1384" s="20"/>
      <c r="AA1384" s="20"/>
      <c r="AB1384" s="20"/>
      <c r="AC1384" s="20"/>
      <c r="AD1384" s="20"/>
      <c r="AE1384" s="20"/>
      <c r="AF1384" s="20"/>
      <c r="AG1384" s="20"/>
      <c r="AH1384" s="20"/>
      <c r="AI1384" s="20"/>
      <c r="AJ1384" s="20" t="s">
        <v>62</v>
      </c>
      <c r="AK1384" s="20" t="s">
        <v>63</v>
      </c>
      <c r="AL1384" s="20"/>
      <c r="AM1384" s="20"/>
      <c r="AN1384" s="20" t="s">
        <v>64</v>
      </c>
      <c r="AO1384" s="20"/>
      <c r="AP1384" s="20"/>
      <c r="AQ1384" s="20"/>
      <c r="AR1384" s="20"/>
      <c r="AS1384" s="20"/>
      <c r="AT1384" s="20"/>
      <c r="AU1384" s="20"/>
      <c r="AV1384" s="20"/>
      <c r="AW1384" s="20"/>
      <c r="AX1384" s="20"/>
      <c r="AY1384" s="20"/>
      <c r="AZ1384" s="20"/>
      <c r="BA1384" s="20" t="s">
        <v>1093</v>
      </c>
      <c r="BB1384" s="20" t="s">
        <v>1094</v>
      </c>
      <c r="BC1384" s="20" t="s">
        <v>1095</v>
      </c>
      <c r="BD1384" s="20"/>
      <c r="BE1384" s="20" t="s">
        <v>69</v>
      </c>
      <c r="BF1384" s="20"/>
      <c r="BG1384" s="20"/>
      <c r="BH1384" s="20" t="s">
        <v>1096</v>
      </c>
      <c r="BI1384" s="20"/>
    </row>
    <row r="1385" spans="1:61" x14ac:dyDescent="0.2">
      <c r="A1385" s="20" t="s">
        <v>1098</v>
      </c>
      <c r="B1385" s="20" t="e">
        <f>VLOOKUP(Table1[[#This Row],[Full Name]],payroll_active[],1,0)</f>
        <v>#N/A</v>
      </c>
      <c r="C1385" s="20" t="e">
        <f>VLOOKUP(Table1[[#This Row],[Full Name]],Table36[],1,0)</f>
        <v>#N/A</v>
      </c>
      <c r="D1385" s="21">
        <v>43488.67454861111</v>
      </c>
      <c r="E1385" s="20" t="s">
        <v>59</v>
      </c>
      <c r="F1385" s="20" t="s">
        <v>1097</v>
      </c>
      <c r="G1385" s="20"/>
      <c r="H1385" s="20"/>
      <c r="I1385" s="20"/>
      <c r="J1385" s="20"/>
      <c r="K1385" s="20"/>
      <c r="L1385" s="20"/>
      <c r="M1385" s="20"/>
      <c r="N1385" s="20"/>
      <c r="O1385" s="20" t="s">
        <v>1054</v>
      </c>
      <c r="P1385" s="20"/>
      <c r="Q1385" s="20"/>
      <c r="R1385" s="20"/>
      <c r="S1385" s="20"/>
      <c r="T1385" s="20"/>
      <c r="U1385" s="20"/>
      <c r="V1385" s="20"/>
      <c r="W1385" s="20"/>
      <c r="X1385" s="20"/>
      <c r="Y1385" s="20"/>
      <c r="Z1385" s="20"/>
      <c r="AA1385" s="20"/>
      <c r="AB1385" s="20"/>
      <c r="AC1385" s="20"/>
      <c r="AD1385" s="20"/>
      <c r="AE1385" s="20"/>
      <c r="AF1385" s="20"/>
      <c r="AG1385" s="20"/>
      <c r="AH1385" s="20"/>
      <c r="AI1385" s="20"/>
      <c r="AJ1385" s="20" t="s">
        <v>62</v>
      </c>
      <c r="AK1385" s="20" t="s">
        <v>63</v>
      </c>
      <c r="AL1385" s="20"/>
      <c r="AM1385" s="20"/>
      <c r="AN1385" s="20" t="s">
        <v>64</v>
      </c>
      <c r="AO1385" s="20"/>
      <c r="AP1385" s="20"/>
      <c r="AQ1385" s="20"/>
      <c r="AR1385" s="20"/>
      <c r="AS1385" s="20"/>
      <c r="AT1385" s="20"/>
      <c r="AU1385" s="20"/>
      <c r="AV1385" s="20"/>
      <c r="AW1385" s="20"/>
      <c r="AX1385" s="20"/>
      <c r="AY1385" s="20"/>
      <c r="AZ1385" s="20"/>
      <c r="BA1385" s="20" t="s">
        <v>1099</v>
      </c>
      <c r="BB1385" s="20" t="s">
        <v>1100</v>
      </c>
      <c r="BC1385" s="20" t="s">
        <v>1101</v>
      </c>
      <c r="BD1385" s="20"/>
      <c r="BE1385" s="20" t="s">
        <v>69</v>
      </c>
      <c r="BF1385" s="20"/>
      <c r="BG1385" s="20"/>
      <c r="BH1385" s="20" t="s">
        <v>1102</v>
      </c>
      <c r="BI1385" s="20"/>
    </row>
    <row r="1386" spans="1:61" x14ac:dyDescent="0.2">
      <c r="A1386" s="20" t="s">
        <v>1121</v>
      </c>
      <c r="B1386" s="20" t="e">
        <f>VLOOKUP(Table1[[#This Row],[Full Name]],payroll_active[],1,0)</f>
        <v>#N/A</v>
      </c>
      <c r="C1386" s="20" t="e">
        <f>VLOOKUP(Table1[[#This Row],[Full Name]],Table36[],1,0)</f>
        <v>#N/A</v>
      </c>
      <c r="D1386" s="21">
        <v>43488.67454861111</v>
      </c>
      <c r="E1386" s="20" t="s">
        <v>59</v>
      </c>
      <c r="F1386" s="20" t="s">
        <v>1119</v>
      </c>
      <c r="G1386" s="20"/>
      <c r="H1386" s="20"/>
      <c r="I1386" s="20"/>
      <c r="J1386" s="20"/>
      <c r="K1386" s="20"/>
      <c r="L1386" s="20"/>
      <c r="M1386" s="20"/>
      <c r="N1386" s="20"/>
      <c r="O1386" s="20" t="s">
        <v>1054</v>
      </c>
      <c r="P1386" s="20"/>
      <c r="Q1386" s="20"/>
      <c r="R1386" s="20"/>
      <c r="S1386" s="20"/>
      <c r="T1386" s="20"/>
      <c r="U1386" s="20"/>
      <c r="V1386" s="20" t="s">
        <v>1120</v>
      </c>
      <c r="W1386" s="20"/>
      <c r="X1386" s="20"/>
      <c r="Y1386" s="20"/>
      <c r="Z1386" s="20"/>
      <c r="AA1386" s="20"/>
      <c r="AB1386" s="20"/>
      <c r="AC1386" s="20"/>
      <c r="AD1386" s="20"/>
      <c r="AE1386" s="20"/>
      <c r="AF1386" s="20"/>
      <c r="AG1386" s="20"/>
      <c r="AH1386" s="20"/>
      <c r="AI1386" s="20"/>
      <c r="AJ1386" s="20" t="s">
        <v>62</v>
      </c>
      <c r="AK1386" s="20" t="s">
        <v>63</v>
      </c>
      <c r="AL1386" s="20"/>
      <c r="AM1386" s="20"/>
      <c r="AN1386" s="20" t="s">
        <v>64</v>
      </c>
      <c r="AO1386" s="20"/>
      <c r="AP1386" s="20"/>
      <c r="AQ1386" s="20"/>
      <c r="AR1386" s="20"/>
      <c r="AS1386" s="20"/>
      <c r="AT1386" s="20"/>
      <c r="AU1386" s="20"/>
      <c r="AV1386" s="20"/>
      <c r="AW1386" s="20"/>
      <c r="AX1386" s="20"/>
      <c r="AY1386" s="20"/>
      <c r="AZ1386" s="20"/>
      <c r="BA1386" s="20" t="s">
        <v>1122</v>
      </c>
      <c r="BB1386" s="20" t="s">
        <v>1123</v>
      </c>
      <c r="BC1386" s="20" t="s">
        <v>1124</v>
      </c>
      <c r="BD1386" s="20"/>
      <c r="BE1386" s="20" t="s">
        <v>69</v>
      </c>
      <c r="BF1386" s="20"/>
      <c r="BG1386" s="20"/>
      <c r="BH1386" s="20" t="s">
        <v>1125</v>
      </c>
      <c r="BI1386" s="20"/>
    </row>
    <row r="1387" spans="1:61" x14ac:dyDescent="0.2">
      <c r="A1387" s="20" t="s">
        <v>5854</v>
      </c>
      <c r="B1387" s="20" t="e">
        <f>VLOOKUP(Table1[[#This Row],[Full Name]],payroll_active[],1,0)</f>
        <v>#N/A</v>
      </c>
      <c r="C1387" s="20" t="e">
        <f>VLOOKUP(Table1[[#This Row],[Full Name]],Table36[],1,0)</f>
        <v>#N/A</v>
      </c>
      <c r="D1387" s="21">
        <v>42618.941238425927</v>
      </c>
      <c r="E1387" s="20" t="s">
        <v>1195</v>
      </c>
      <c r="F1387" s="20" t="s">
        <v>5850</v>
      </c>
      <c r="G1387" s="20"/>
      <c r="H1387" s="20"/>
      <c r="I1387" s="20"/>
      <c r="J1387" s="20"/>
      <c r="K1387" s="20"/>
      <c r="L1387" s="20" t="s">
        <v>5851</v>
      </c>
      <c r="M1387" s="20" t="s">
        <v>5852</v>
      </c>
      <c r="N1387" s="20"/>
      <c r="O1387" s="20" t="s">
        <v>1054</v>
      </c>
      <c r="P1387" s="20"/>
      <c r="Q1387" s="20"/>
      <c r="R1387" s="20"/>
      <c r="S1387" s="20"/>
      <c r="T1387" s="20"/>
      <c r="U1387" s="20"/>
      <c r="V1387" s="20" t="s">
        <v>5853</v>
      </c>
      <c r="W1387" s="20"/>
      <c r="X1387" s="20"/>
      <c r="Y1387" s="20"/>
      <c r="Z1387" s="20"/>
      <c r="AA1387" s="20"/>
      <c r="AB1387" s="20"/>
      <c r="AC1387" s="20"/>
      <c r="AD1387" s="20"/>
      <c r="AE1387" s="20"/>
      <c r="AF1387" s="20"/>
      <c r="AG1387" s="20"/>
      <c r="AH1387" s="20"/>
      <c r="AI1387" s="20"/>
      <c r="AJ1387" s="20" t="s">
        <v>62</v>
      </c>
      <c r="AK1387" s="20" t="s">
        <v>63</v>
      </c>
      <c r="AL1387" s="20"/>
      <c r="AM1387" s="20"/>
      <c r="AN1387" s="20" t="s">
        <v>64</v>
      </c>
      <c r="AO1387" s="20"/>
      <c r="AP1387" s="20"/>
      <c r="AQ1387" s="20"/>
      <c r="AR1387" s="20"/>
      <c r="AS1387" s="20"/>
      <c r="AT1387" s="20"/>
      <c r="AU1387" s="20"/>
      <c r="AV1387" s="20"/>
      <c r="AW1387" s="20"/>
      <c r="AX1387" s="20"/>
      <c r="AY1387" s="20"/>
      <c r="AZ1387" s="20"/>
      <c r="BA1387" s="20" t="s">
        <v>5855</v>
      </c>
      <c r="BB1387" s="20" t="s">
        <v>5856</v>
      </c>
      <c r="BC1387" s="20" t="s">
        <v>5857</v>
      </c>
      <c r="BD1387" s="20"/>
      <c r="BE1387" s="20" t="s">
        <v>69</v>
      </c>
      <c r="BF1387" s="20"/>
      <c r="BG1387" s="20"/>
      <c r="BH1387" s="20" t="s">
        <v>5858</v>
      </c>
      <c r="BI1387" s="20"/>
    </row>
    <row r="1388" spans="1:61" x14ac:dyDescent="0.2">
      <c r="A1388" s="20" t="s">
        <v>6023</v>
      </c>
      <c r="B1388" s="20" t="e">
        <f>VLOOKUP(Table1[[#This Row],[Full Name]],payroll_active[],1,0)</f>
        <v>#N/A</v>
      </c>
      <c r="C1388" s="20" t="e">
        <f>VLOOKUP(Table1[[#This Row],[Full Name]],Table36[],1,0)</f>
        <v>#N/A</v>
      </c>
      <c r="D1388" s="21">
        <v>42618.941111111111</v>
      </c>
      <c r="E1388" s="20" t="s">
        <v>1195</v>
      </c>
      <c r="F1388" s="20" t="s">
        <v>6020</v>
      </c>
      <c r="G1388" s="20"/>
      <c r="H1388" s="20"/>
      <c r="I1388" s="20"/>
      <c r="J1388" s="20"/>
      <c r="K1388" s="20"/>
      <c r="L1388" s="20"/>
      <c r="M1388" s="20"/>
      <c r="N1388" s="20"/>
      <c r="O1388" s="20" t="s">
        <v>1054</v>
      </c>
      <c r="P1388" s="20"/>
      <c r="Q1388" s="20"/>
      <c r="R1388" s="20"/>
      <c r="S1388" s="20"/>
      <c r="T1388" s="20"/>
      <c r="U1388" s="20"/>
      <c r="V1388" s="20" t="s">
        <v>6021</v>
      </c>
      <c r="W1388" s="20"/>
      <c r="X1388" s="20" t="s">
        <v>6022</v>
      </c>
      <c r="Y1388" s="20"/>
      <c r="Z1388" s="20"/>
      <c r="AA1388" s="20"/>
      <c r="AB1388" s="20"/>
      <c r="AC1388" s="20"/>
      <c r="AD1388" s="20"/>
      <c r="AE1388" s="20"/>
      <c r="AF1388" s="20"/>
      <c r="AG1388" s="20"/>
      <c r="AH1388" s="20"/>
      <c r="AI1388" s="20"/>
      <c r="AJ1388" s="20" t="s">
        <v>62</v>
      </c>
      <c r="AK1388" s="20" t="s">
        <v>63</v>
      </c>
      <c r="AL1388" s="20"/>
      <c r="AM1388" s="20"/>
      <c r="AN1388" s="20" t="s">
        <v>64</v>
      </c>
      <c r="AO1388" s="20"/>
      <c r="AP1388" s="20"/>
      <c r="AQ1388" s="20"/>
      <c r="AR1388" s="20"/>
      <c r="AS1388" s="20"/>
      <c r="AT1388" s="20"/>
      <c r="AU1388" s="20"/>
      <c r="AV1388" s="20"/>
      <c r="AW1388" s="20"/>
      <c r="AX1388" s="20"/>
      <c r="AY1388" s="20"/>
      <c r="AZ1388" s="20"/>
      <c r="BA1388" s="20" t="s">
        <v>5294</v>
      </c>
      <c r="BB1388" s="20" t="s">
        <v>6024</v>
      </c>
      <c r="BC1388" s="20" t="s">
        <v>1522</v>
      </c>
      <c r="BD1388" s="20"/>
      <c r="BE1388" s="20" t="s">
        <v>69</v>
      </c>
      <c r="BF1388" s="20"/>
      <c r="BG1388" s="20"/>
      <c r="BH1388" s="20" t="s">
        <v>6025</v>
      </c>
      <c r="BI1388" s="20"/>
    </row>
    <row r="1389" spans="1:61" x14ac:dyDescent="0.2">
      <c r="A1389" s="20" t="s">
        <v>6121</v>
      </c>
      <c r="B1389" s="20" t="e">
        <f>VLOOKUP(Table1[[#This Row],[Full Name]],payroll_active[],1,0)</f>
        <v>#N/A</v>
      </c>
      <c r="C1389" s="20" t="e">
        <f>VLOOKUP(Table1[[#This Row],[Full Name]],Table36[],1,0)</f>
        <v>#N/A</v>
      </c>
      <c r="D1389" s="21">
        <v>42618.940995370373</v>
      </c>
      <c r="E1389" s="20" t="s">
        <v>1195</v>
      </c>
      <c r="F1389" s="20" t="s">
        <v>6116</v>
      </c>
      <c r="G1389" s="20"/>
      <c r="H1389" s="20"/>
      <c r="I1389" s="20"/>
      <c r="J1389" s="20"/>
      <c r="K1389" s="20"/>
      <c r="L1389" s="20"/>
      <c r="M1389" s="20"/>
      <c r="N1389" s="20" t="s">
        <v>6117</v>
      </c>
      <c r="O1389" s="20" t="s">
        <v>1054</v>
      </c>
      <c r="P1389" s="20" t="s">
        <v>526</v>
      </c>
      <c r="Q1389" s="20"/>
      <c r="R1389" s="20"/>
      <c r="S1389" s="20"/>
      <c r="T1389" s="20"/>
      <c r="U1389" s="20"/>
      <c r="V1389" s="20" t="s">
        <v>6118</v>
      </c>
      <c r="W1389" s="20" t="s">
        <v>6119</v>
      </c>
      <c r="X1389" s="20" t="s">
        <v>6120</v>
      </c>
      <c r="Y1389" s="20"/>
      <c r="Z1389" s="20"/>
      <c r="AA1389" s="20"/>
      <c r="AB1389" s="20"/>
      <c r="AC1389" s="20"/>
      <c r="AD1389" s="20"/>
      <c r="AE1389" s="20"/>
      <c r="AF1389" s="20"/>
      <c r="AG1389" s="20"/>
      <c r="AH1389" s="20"/>
      <c r="AI1389" s="20"/>
      <c r="AJ1389" s="20" t="s">
        <v>62</v>
      </c>
      <c r="AK1389" s="20" t="s">
        <v>63</v>
      </c>
      <c r="AL1389" s="20"/>
      <c r="AM1389" s="20"/>
      <c r="AN1389" s="20" t="s">
        <v>64</v>
      </c>
      <c r="AO1389" s="20"/>
      <c r="AP1389" s="20"/>
      <c r="AQ1389" s="20"/>
      <c r="AR1389" s="20"/>
      <c r="AS1389" s="20"/>
      <c r="AT1389" s="20"/>
      <c r="AU1389" s="20"/>
      <c r="AV1389" s="20"/>
      <c r="AW1389" s="20"/>
      <c r="AX1389" s="20"/>
      <c r="AY1389" s="20"/>
      <c r="AZ1389" s="20"/>
      <c r="BA1389" s="20" t="s">
        <v>6122</v>
      </c>
      <c r="BB1389" s="20" t="s">
        <v>6123</v>
      </c>
      <c r="BC1389" s="20" t="s">
        <v>6124</v>
      </c>
      <c r="BD1389" s="20"/>
      <c r="BE1389" s="20" t="s">
        <v>69</v>
      </c>
      <c r="BF1389" s="20"/>
      <c r="BG1389" s="20"/>
      <c r="BH1389" s="20" t="s">
        <v>6125</v>
      </c>
      <c r="BI1389" s="20"/>
    </row>
    <row r="1390" spans="1:61" x14ac:dyDescent="0.2">
      <c r="A1390" s="20" t="s">
        <v>6133</v>
      </c>
      <c r="B1390" s="20" t="e">
        <f>VLOOKUP(Table1[[#This Row],[Full Name]],payroll_active[],1,0)</f>
        <v>#N/A</v>
      </c>
      <c r="C1390" s="20" t="e">
        <f>VLOOKUP(Table1[[#This Row],[Full Name]],Table36[],1,0)</f>
        <v>#N/A</v>
      </c>
      <c r="D1390" s="21">
        <v>42618.940995370373</v>
      </c>
      <c r="E1390" s="20" t="s">
        <v>1195</v>
      </c>
      <c r="F1390" s="20" t="s">
        <v>6132</v>
      </c>
      <c r="G1390" s="20"/>
      <c r="H1390" s="20"/>
      <c r="I1390" s="20"/>
      <c r="J1390" s="20"/>
      <c r="K1390" s="20"/>
      <c r="L1390" s="20"/>
      <c r="M1390" s="20"/>
      <c r="N1390" s="20"/>
      <c r="O1390" s="20" t="s">
        <v>1054</v>
      </c>
      <c r="P1390" s="20"/>
      <c r="Q1390" s="20"/>
      <c r="R1390" s="20"/>
      <c r="S1390" s="20"/>
      <c r="T1390" s="20"/>
      <c r="U1390" s="20"/>
      <c r="V1390" s="20"/>
      <c r="W1390" s="20"/>
      <c r="X1390" s="20"/>
      <c r="Y1390" s="20"/>
      <c r="Z1390" s="20"/>
      <c r="AA1390" s="20"/>
      <c r="AB1390" s="20"/>
      <c r="AC1390" s="20"/>
      <c r="AD1390" s="20"/>
      <c r="AE1390" s="20"/>
      <c r="AF1390" s="20"/>
      <c r="AG1390" s="20"/>
      <c r="AH1390" s="20"/>
      <c r="AI1390" s="20"/>
      <c r="AJ1390" s="20" t="s">
        <v>62</v>
      </c>
      <c r="AK1390" s="20" t="s">
        <v>63</v>
      </c>
      <c r="AL1390" s="20"/>
      <c r="AM1390" s="20"/>
      <c r="AN1390" s="20" t="s">
        <v>64</v>
      </c>
      <c r="AO1390" s="20"/>
      <c r="AP1390" s="20"/>
      <c r="AQ1390" s="20"/>
      <c r="AR1390" s="20"/>
      <c r="AS1390" s="20"/>
      <c r="AT1390" s="20"/>
      <c r="AU1390" s="20"/>
      <c r="AV1390" s="20"/>
      <c r="AW1390" s="20"/>
      <c r="AX1390" s="20"/>
      <c r="AY1390" s="20"/>
      <c r="AZ1390" s="20"/>
      <c r="BA1390" s="20" t="s">
        <v>6134</v>
      </c>
      <c r="BB1390" s="20" t="s">
        <v>5448</v>
      </c>
      <c r="BC1390" s="20" t="s">
        <v>6135</v>
      </c>
      <c r="BD1390" s="20"/>
      <c r="BE1390" s="20" t="s">
        <v>69</v>
      </c>
      <c r="BF1390" s="20"/>
      <c r="BG1390" s="20"/>
      <c r="BH1390" s="20" t="s">
        <v>6136</v>
      </c>
      <c r="BI1390" s="20"/>
    </row>
    <row r="1391" spans="1:61" x14ac:dyDescent="0.2">
      <c r="A1391" s="20" t="s">
        <v>1107</v>
      </c>
      <c r="B1391" s="20" t="e">
        <f>VLOOKUP(Table1[[#This Row],[Full Name]],payroll_active[],1,0)</f>
        <v>#N/A</v>
      </c>
      <c r="C1391" s="20" t="e">
        <f>VLOOKUP(Table1[[#This Row],[Full Name]],Table36[],1,0)</f>
        <v>#N/A</v>
      </c>
      <c r="D1391" s="21">
        <v>43488.67454861111</v>
      </c>
      <c r="E1391" s="20" t="s">
        <v>59</v>
      </c>
      <c r="F1391" s="20" t="s">
        <v>1103</v>
      </c>
      <c r="G1391" s="20"/>
      <c r="H1391" s="20"/>
      <c r="I1391" s="20"/>
      <c r="J1391" s="20"/>
      <c r="K1391" s="20"/>
      <c r="L1391" s="20"/>
      <c r="M1391" s="20"/>
      <c r="N1391" s="20"/>
      <c r="O1391" s="20" t="s">
        <v>1104</v>
      </c>
      <c r="P1391" s="20"/>
      <c r="Q1391" s="20"/>
      <c r="R1391" s="20"/>
      <c r="S1391" s="20"/>
      <c r="T1391" s="20"/>
      <c r="U1391" s="20"/>
      <c r="V1391" s="20" t="s">
        <v>1105</v>
      </c>
      <c r="W1391" s="20" t="s">
        <v>1106</v>
      </c>
      <c r="X1391" s="20"/>
      <c r="Y1391" s="20"/>
      <c r="Z1391" s="20"/>
      <c r="AA1391" s="20"/>
      <c r="AB1391" s="20"/>
      <c r="AC1391" s="20"/>
      <c r="AD1391" s="20"/>
      <c r="AE1391" s="20"/>
      <c r="AF1391" s="20"/>
      <c r="AG1391" s="20"/>
      <c r="AH1391" s="20"/>
      <c r="AI1391" s="20"/>
      <c r="AJ1391" s="20" t="s">
        <v>62</v>
      </c>
      <c r="AK1391" s="20" t="s">
        <v>63</v>
      </c>
      <c r="AL1391" s="20"/>
      <c r="AM1391" s="20"/>
      <c r="AN1391" s="20" t="s">
        <v>64</v>
      </c>
      <c r="AO1391" s="20"/>
      <c r="AP1391" s="20"/>
      <c r="AQ1391" s="20"/>
      <c r="AR1391" s="20"/>
      <c r="AS1391" s="20"/>
      <c r="AT1391" s="20"/>
      <c r="AU1391" s="20"/>
      <c r="AV1391" s="20"/>
      <c r="AW1391" s="20"/>
      <c r="AX1391" s="20"/>
      <c r="AY1391" s="20"/>
      <c r="AZ1391" s="20"/>
      <c r="BA1391" s="20" t="s">
        <v>1108</v>
      </c>
      <c r="BB1391" s="20" t="s">
        <v>1109</v>
      </c>
      <c r="BC1391" s="20" t="s">
        <v>1101</v>
      </c>
      <c r="BD1391" s="20"/>
      <c r="BE1391" s="20" t="s">
        <v>69</v>
      </c>
      <c r="BF1391" s="20"/>
      <c r="BG1391" s="20"/>
      <c r="BH1391" s="20" t="s">
        <v>1110</v>
      </c>
      <c r="BI1391" s="20"/>
    </row>
    <row r="1392" spans="1:61" x14ac:dyDescent="0.2">
      <c r="A1392" s="20" t="s">
        <v>1115</v>
      </c>
      <c r="B1392" s="20" t="e">
        <f>VLOOKUP(Table1[[#This Row],[Full Name]],payroll_active[],1,0)</f>
        <v>#N/A</v>
      </c>
      <c r="C1392" s="20" t="e">
        <f>VLOOKUP(Table1[[#This Row],[Full Name]],Table36[],1,0)</f>
        <v>#N/A</v>
      </c>
      <c r="D1392" s="21">
        <v>43488.67454861111</v>
      </c>
      <c r="E1392" s="20" t="s">
        <v>59</v>
      </c>
      <c r="F1392" s="20" t="s">
        <v>1111</v>
      </c>
      <c r="G1392" s="20"/>
      <c r="H1392" s="20"/>
      <c r="I1392" s="20"/>
      <c r="J1392" s="20"/>
      <c r="K1392" s="20"/>
      <c r="L1392" s="20"/>
      <c r="M1392" s="20"/>
      <c r="N1392" s="20"/>
      <c r="O1392" s="20" t="s">
        <v>1112</v>
      </c>
      <c r="P1392" s="20"/>
      <c r="Q1392" s="20"/>
      <c r="R1392" s="20"/>
      <c r="S1392" s="20"/>
      <c r="T1392" s="20"/>
      <c r="U1392" s="20"/>
      <c r="V1392" s="20" t="s">
        <v>1113</v>
      </c>
      <c r="W1392" s="20" t="s">
        <v>1114</v>
      </c>
      <c r="X1392" s="20"/>
      <c r="Y1392" s="20"/>
      <c r="Z1392" s="20"/>
      <c r="AA1392" s="20"/>
      <c r="AB1392" s="20"/>
      <c r="AC1392" s="20"/>
      <c r="AD1392" s="20"/>
      <c r="AE1392" s="20"/>
      <c r="AF1392" s="20"/>
      <c r="AG1392" s="20"/>
      <c r="AH1392" s="20"/>
      <c r="AI1392" s="20"/>
      <c r="AJ1392" s="20" t="s">
        <v>62</v>
      </c>
      <c r="AK1392" s="20" t="s">
        <v>63</v>
      </c>
      <c r="AL1392" s="20"/>
      <c r="AM1392" s="20"/>
      <c r="AN1392" s="20" t="s">
        <v>64</v>
      </c>
      <c r="AO1392" s="20"/>
      <c r="AP1392" s="20"/>
      <c r="AQ1392" s="20"/>
      <c r="AR1392" s="20"/>
      <c r="AS1392" s="20"/>
      <c r="AT1392" s="20"/>
      <c r="AU1392" s="20"/>
      <c r="AV1392" s="20"/>
      <c r="AW1392" s="20"/>
      <c r="AX1392" s="20"/>
      <c r="AY1392" s="20"/>
      <c r="AZ1392" s="20"/>
      <c r="BA1392" s="20" t="s">
        <v>1116</v>
      </c>
      <c r="BB1392" s="20" t="s">
        <v>1117</v>
      </c>
      <c r="BC1392" s="20" t="s">
        <v>1101</v>
      </c>
      <c r="BD1392" s="20"/>
      <c r="BE1392" s="20" t="s">
        <v>69</v>
      </c>
      <c r="BF1392" s="20"/>
      <c r="BG1392" s="20"/>
      <c r="BH1392" s="20" t="s">
        <v>1118</v>
      </c>
      <c r="BI1392" s="20"/>
    </row>
    <row r="1393" spans="1:60" x14ac:dyDescent="0.2">
      <c r="A1393" t="s">
        <v>1287</v>
      </c>
      <c r="B1393" t="e">
        <f>VLOOKUP(Table1[[#This Row],[Full Name]],payroll_active[],1,0)</f>
        <v>#N/A</v>
      </c>
      <c r="C1393" t="e">
        <f>VLOOKUP(Table1[[#This Row],[Full Name]],Table36[],1,0)</f>
        <v>#N/A</v>
      </c>
      <c r="D1393" s="1">
        <v>43203.545138888891</v>
      </c>
      <c r="E1393" t="s">
        <v>59</v>
      </c>
      <c r="F1393" t="s">
        <v>1284</v>
      </c>
      <c r="N1393" t="s">
        <v>1285</v>
      </c>
      <c r="O1393" t="s">
        <v>1286</v>
      </c>
      <c r="P1393" t="s">
        <v>526</v>
      </c>
      <c r="AJ1393" t="s">
        <v>62</v>
      </c>
      <c r="AK1393" t="s">
        <v>63</v>
      </c>
      <c r="AN1393" t="s">
        <v>408</v>
      </c>
      <c r="AO1393" t="s">
        <v>526</v>
      </c>
      <c r="BA1393" t="s">
        <v>1288</v>
      </c>
      <c r="BB1393" t="s">
        <v>1289</v>
      </c>
      <c r="BC1393" t="s">
        <v>599</v>
      </c>
      <c r="BE1393" t="s">
        <v>69</v>
      </c>
      <c r="BH1393" t="s">
        <v>1290</v>
      </c>
    </row>
    <row r="1394" spans="1:60" x14ac:dyDescent="0.2">
      <c r="A1394" t="s">
        <v>2280</v>
      </c>
      <c r="B1394" t="e">
        <f>VLOOKUP(Table1[[#This Row],[Full Name]],payroll_active[],1,0)</f>
        <v>#N/A</v>
      </c>
      <c r="C1394" t="e">
        <f>VLOOKUP(Table1[[#This Row],[Full Name]],Table36[],1,0)</f>
        <v>#N/A</v>
      </c>
      <c r="D1394" s="1">
        <v>42990.605740740742</v>
      </c>
      <c r="E1394" t="s">
        <v>59</v>
      </c>
      <c r="F1394" t="s">
        <v>2279</v>
      </c>
      <c r="N1394" t="s">
        <v>1285</v>
      </c>
      <c r="O1394" t="s">
        <v>1286</v>
      </c>
      <c r="P1394" t="s">
        <v>526</v>
      </c>
      <c r="AJ1394" t="s">
        <v>62</v>
      </c>
      <c r="AK1394" t="s">
        <v>63</v>
      </c>
      <c r="AN1394" t="s">
        <v>408</v>
      </c>
      <c r="AO1394" t="s">
        <v>526</v>
      </c>
      <c r="BA1394" t="s">
        <v>2281</v>
      </c>
      <c r="BB1394" t="s">
        <v>2282</v>
      </c>
      <c r="BC1394" t="s">
        <v>2283</v>
      </c>
      <c r="BE1394" t="s">
        <v>69</v>
      </c>
      <c r="BH1394" t="s">
        <v>2284</v>
      </c>
    </row>
    <row r="1395" spans="1:60" x14ac:dyDescent="0.2">
      <c r="A1395" t="s">
        <v>3240</v>
      </c>
      <c r="B1395" t="e">
        <f>VLOOKUP(Table1[[#This Row],[Full Name]],payroll_active[],1,0)</f>
        <v>#N/A</v>
      </c>
      <c r="C1395" t="e">
        <f>VLOOKUP(Table1[[#This Row],[Full Name]],Table36[],1,0)</f>
        <v>#N/A</v>
      </c>
      <c r="D1395" s="1">
        <v>42789.531678240739</v>
      </c>
      <c r="E1395" t="s">
        <v>59</v>
      </c>
      <c r="F1395" t="s">
        <v>3239</v>
      </c>
      <c r="N1395" t="s">
        <v>1285</v>
      </c>
      <c r="O1395" t="s">
        <v>1286</v>
      </c>
      <c r="P1395" t="s">
        <v>526</v>
      </c>
      <c r="AJ1395" t="s">
        <v>62</v>
      </c>
      <c r="AK1395" t="s">
        <v>63</v>
      </c>
      <c r="AN1395" t="s">
        <v>408</v>
      </c>
      <c r="AO1395" t="s">
        <v>526</v>
      </c>
      <c r="BA1395" t="s">
        <v>3241</v>
      </c>
      <c r="BB1395" t="s">
        <v>3242</v>
      </c>
      <c r="BC1395" t="s">
        <v>3243</v>
      </c>
      <c r="BE1395" t="s">
        <v>69</v>
      </c>
      <c r="BH1395" t="s">
        <v>3244</v>
      </c>
    </row>
    <row r="1396" spans="1:60" x14ac:dyDescent="0.2">
      <c r="A1396" t="s">
        <v>3257</v>
      </c>
      <c r="B1396" t="e">
        <f>VLOOKUP(Table1[[#This Row],[Full Name]],payroll_active[],1,0)</f>
        <v>#N/A</v>
      </c>
      <c r="C1396" t="e">
        <f>VLOOKUP(Table1[[#This Row],[Full Name]],Table36[],1,0)</f>
        <v>#N/A</v>
      </c>
      <c r="D1396" s="1">
        <v>42789.531678240739</v>
      </c>
      <c r="E1396" t="s">
        <v>59</v>
      </c>
      <c r="F1396" t="s">
        <v>3255</v>
      </c>
      <c r="N1396" t="s">
        <v>1285</v>
      </c>
      <c r="O1396" t="s">
        <v>1286</v>
      </c>
      <c r="P1396" t="s">
        <v>526</v>
      </c>
      <c r="V1396" t="s">
        <v>3256</v>
      </c>
      <c r="AJ1396" t="s">
        <v>62</v>
      </c>
      <c r="AK1396" t="s">
        <v>63</v>
      </c>
      <c r="AN1396" t="s">
        <v>408</v>
      </c>
      <c r="AO1396" t="s">
        <v>526</v>
      </c>
      <c r="BA1396" t="s">
        <v>3258</v>
      </c>
      <c r="BB1396" t="s">
        <v>3259</v>
      </c>
      <c r="BC1396" t="s">
        <v>1200</v>
      </c>
      <c r="BE1396" t="s">
        <v>69</v>
      </c>
      <c r="BH1396" t="s">
        <v>3260</v>
      </c>
    </row>
    <row r="1397" spans="1:60" x14ac:dyDescent="0.2">
      <c r="A1397" t="s">
        <v>3268</v>
      </c>
      <c r="B1397" t="e">
        <f>VLOOKUP(Table1[[#This Row],[Full Name]],payroll_active[],1,0)</f>
        <v>#N/A</v>
      </c>
      <c r="C1397" t="e">
        <f>VLOOKUP(Table1[[#This Row],[Full Name]],Table36[],1,0)</f>
        <v>#N/A</v>
      </c>
      <c r="D1397" s="1">
        <v>42789.531678240739</v>
      </c>
      <c r="E1397" t="s">
        <v>59</v>
      </c>
      <c r="F1397" t="s">
        <v>3266</v>
      </c>
      <c r="N1397" t="s">
        <v>1285</v>
      </c>
      <c r="O1397" t="s">
        <v>1286</v>
      </c>
      <c r="P1397" t="s">
        <v>526</v>
      </c>
      <c r="V1397" t="s">
        <v>3267</v>
      </c>
      <c r="AJ1397" t="s">
        <v>62</v>
      </c>
      <c r="AK1397" t="s">
        <v>63</v>
      </c>
      <c r="AN1397" t="s">
        <v>408</v>
      </c>
      <c r="AO1397" t="s">
        <v>526</v>
      </c>
      <c r="BA1397" t="s">
        <v>3269</v>
      </c>
      <c r="BB1397" t="s">
        <v>3270</v>
      </c>
      <c r="BC1397" t="s">
        <v>937</v>
      </c>
      <c r="BE1397" t="s">
        <v>69</v>
      </c>
      <c r="BH1397" t="s">
        <v>3271</v>
      </c>
    </row>
    <row r="1398" spans="1:60" x14ac:dyDescent="0.2">
      <c r="A1398" t="s">
        <v>4937</v>
      </c>
      <c r="B1398" t="e">
        <f>VLOOKUP(Table1[[#This Row],[Full Name]],payroll_active[],1,0)</f>
        <v>#N/A</v>
      </c>
      <c r="C1398" t="e">
        <f>VLOOKUP(Table1[[#This Row],[Full Name]],Table36[],1,0)</f>
        <v>#N/A</v>
      </c>
      <c r="D1398" s="1">
        <v>42618.942175925928</v>
      </c>
      <c r="E1398" t="s">
        <v>1195</v>
      </c>
      <c r="F1398" t="s">
        <v>4936</v>
      </c>
      <c r="N1398" t="s">
        <v>1994</v>
      </c>
      <c r="O1398" t="s">
        <v>4919</v>
      </c>
      <c r="P1398" t="s">
        <v>526</v>
      </c>
      <c r="AJ1398" t="s">
        <v>62</v>
      </c>
      <c r="AK1398" t="s">
        <v>63</v>
      </c>
      <c r="AN1398" t="s">
        <v>408</v>
      </c>
      <c r="AO1398" t="s">
        <v>526</v>
      </c>
      <c r="BA1398" t="s">
        <v>4938</v>
      </c>
      <c r="BB1398" t="s">
        <v>4939</v>
      </c>
      <c r="BC1398" t="s">
        <v>521</v>
      </c>
      <c r="BE1398" t="s">
        <v>69</v>
      </c>
      <c r="BH1398" t="s">
        <v>4940</v>
      </c>
    </row>
    <row r="1399" spans="1:60" x14ac:dyDescent="0.2">
      <c r="A1399" t="s">
        <v>3630</v>
      </c>
      <c r="B1399" t="e">
        <f>VLOOKUP(Table1[[#This Row],[Full Name]],payroll_active[],1,0)</f>
        <v>#N/A</v>
      </c>
      <c r="C1399" t="e">
        <f>VLOOKUP(Table1[[#This Row],[Full Name]],Table36[],1,0)</f>
        <v>#N/A</v>
      </c>
      <c r="D1399" s="1">
        <v>42789.530949074076</v>
      </c>
      <c r="E1399" t="s">
        <v>59</v>
      </c>
      <c r="F1399" t="s">
        <v>3628</v>
      </c>
      <c r="M1399" t="s">
        <v>3629</v>
      </c>
      <c r="O1399" t="s">
        <v>391</v>
      </c>
      <c r="AJ1399" t="s">
        <v>62</v>
      </c>
      <c r="AK1399" t="s">
        <v>63</v>
      </c>
      <c r="AN1399" t="s">
        <v>64</v>
      </c>
      <c r="BA1399" t="s">
        <v>3631</v>
      </c>
      <c r="BB1399" t="s">
        <v>3632</v>
      </c>
      <c r="BC1399" t="s">
        <v>2187</v>
      </c>
      <c r="BE1399" t="s">
        <v>69</v>
      </c>
      <c r="BH1399" t="s">
        <v>3633</v>
      </c>
    </row>
    <row r="1400" spans="1:60" x14ac:dyDescent="0.2">
      <c r="A1400" t="s">
        <v>7107</v>
      </c>
      <c r="B1400" t="e">
        <f>VLOOKUP(Table1[[#This Row],[Full Name]],payroll_active[],1,0)</f>
        <v>#N/A</v>
      </c>
      <c r="C1400" t="e">
        <f>VLOOKUP(Table1[[#This Row],[Full Name]],Table36[],1,0)</f>
        <v>#N/A</v>
      </c>
      <c r="D1400" s="1">
        <v>42618.939976851849</v>
      </c>
      <c r="E1400" t="s">
        <v>1195</v>
      </c>
      <c r="F1400" t="s">
        <v>7106</v>
      </c>
      <c r="O1400" t="s">
        <v>391</v>
      </c>
      <c r="AJ1400" t="s">
        <v>62</v>
      </c>
      <c r="AK1400" t="s">
        <v>63</v>
      </c>
      <c r="AN1400" t="s">
        <v>64</v>
      </c>
      <c r="BA1400" t="s">
        <v>7108</v>
      </c>
      <c r="BB1400" t="s">
        <v>7109</v>
      </c>
      <c r="BC1400" t="s">
        <v>350</v>
      </c>
      <c r="BE1400" t="s">
        <v>69</v>
      </c>
      <c r="BH1400" t="s">
        <v>7110</v>
      </c>
    </row>
    <row r="1401" spans="1:60" x14ac:dyDescent="0.2">
      <c r="A1401" t="s">
        <v>7749</v>
      </c>
      <c r="B1401" t="e">
        <f>VLOOKUP(Table1[[#This Row],[Full Name]],payroll_active[],1,0)</f>
        <v>#N/A</v>
      </c>
      <c r="C1401" t="e">
        <f>VLOOKUP(Table1[[#This Row],[Full Name]],Table36[],1,0)</f>
        <v>#N/A</v>
      </c>
      <c r="D1401" s="1">
        <v>42618.939189814817</v>
      </c>
      <c r="E1401" t="s">
        <v>1195</v>
      </c>
      <c r="F1401" t="s">
        <v>7748</v>
      </c>
      <c r="N1401" t="s">
        <v>663</v>
      </c>
      <c r="O1401" t="s">
        <v>664</v>
      </c>
      <c r="P1401" t="s">
        <v>526</v>
      </c>
      <c r="AJ1401" t="s">
        <v>62</v>
      </c>
      <c r="AK1401" t="s">
        <v>63</v>
      </c>
      <c r="AN1401" t="s">
        <v>408</v>
      </c>
      <c r="AO1401" t="s">
        <v>526</v>
      </c>
      <c r="BA1401" t="s">
        <v>666</v>
      </c>
      <c r="BB1401" t="s">
        <v>3430</v>
      </c>
      <c r="BC1401" t="s">
        <v>668</v>
      </c>
      <c r="BE1401" t="s">
        <v>69</v>
      </c>
      <c r="BH1401" t="s">
        <v>7750</v>
      </c>
    </row>
    <row r="1402" spans="1:60" x14ac:dyDescent="0.2">
      <c r="A1402" t="s">
        <v>5536</v>
      </c>
      <c r="B1402" t="e">
        <f>VLOOKUP(Table1[[#This Row],[Full Name]],payroll_active[],1,0)</f>
        <v>#N/A</v>
      </c>
      <c r="C1402" t="e">
        <f>VLOOKUP(Table1[[#This Row],[Full Name]],Table36[],1,0)</f>
        <v>#N/A</v>
      </c>
      <c r="D1402" s="1">
        <v>42618.941562499997</v>
      </c>
      <c r="E1402" t="s">
        <v>1195</v>
      </c>
      <c r="F1402" t="s">
        <v>5535</v>
      </c>
      <c r="O1402" t="s">
        <v>3559</v>
      </c>
      <c r="AJ1402" t="s">
        <v>62</v>
      </c>
      <c r="AK1402" t="s">
        <v>63</v>
      </c>
      <c r="AN1402" t="s">
        <v>64</v>
      </c>
      <c r="BA1402" t="s">
        <v>5537</v>
      </c>
      <c r="BB1402" t="s">
        <v>5538</v>
      </c>
      <c r="BC1402" t="s">
        <v>5539</v>
      </c>
      <c r="BE1402" t="s">
        <v>69</v>
      </c>
      <c r="BH1402" t="s">
        <v>5540</v>
      </c>
    </row>
    <row r="1403" spans="1:60" x14ac:dyDescent="0.2">
      <c r="A1403" t="s">
        <v>1786</v>
      </c>
      <c r="B1403" t="e">
        <f>VLOOKUP(Table1[[#This Row],[Full Name]],payroll_active[],1,0)</f>
        <v>#N/A</v>
      </c>
      <c r="C1403" t="e">
        <f>VLOOKUP(Table1[[#This Row],[Full Name]],Table36[],1,0)</f>
        <v>#N/A</v>
      </c>
      <c r="D1403" s="1">
        <v>43119.618287037039</v>
      </c>
      <c r="E1403" t="s">
        <v>59</v>
      </c>
      <c r="F1403" t="s">
        <v>1785</v>
      </c>
      <c r="O1403" t="s">
        <v>1401</v>
      </c>
      <c r="AJ1403" t="s">
        <v>62</v>
      </c>
      <c r="AK1403" t="s">
        <v>63</v>
      </c>
      <c r="AN1403" t="s">
        <v>64</v>
      </c>
      <c r="BA1403" t="s">
        <v>1787</v>
      </c>
      <c r="BB1403" t="s">
        <v>1788</v>
      </c>
      <c r="BC1403" t="s">
        <v>135</v>
      </c>
      <c r="BE1403" t="s">
        <v>69</v>
      </c>
      <c r="BH1403" t="s">
        <v>1789</v>
      </c>
    </row>
    <row r="1404" spans="1:60" x14ac:dyDescent="0.2">
      <c r="A1404" t="s">
        <v>3599</v>
      </c>
      <c r="B1404" t="e">
        <f>VLOOKUP(Table1[[#This Row],[Full Name]],payroll_active[],1,0)</f>
        <v>#N/A</v>
      </c>
      <c r="C1404" t="e">
        <f>VLOOKUP(Table1[[#This Row],[Full Name]],Table36[],1,0)</f>
        <v>#N/A</v>
      </c>
      <c r="D1404" s="1">
        <v>42789.530960648153</v>
      </c>
      <c r="E1404" t="s">
        <v>59</v>
      </c>
      <c r="F1404" t="s">
        <v>3596</v>
      </c>
      <c r="O1404" t="s">
        <v>1401</v>
      </c>
      <c r="X1404" t="s">
        <v>3597</v>
      </c>
      <c r="AI1404" t="s">
        <v>3598</v>
      </c>
      <c r="AJ1404" t="s">
        <v>62</v>
      </c>
      <c r="AK1404" t="s">
        <v>63</v>
      </c>
      <c r="AN1404" t="s">
        <v>64</v>
      </c>
      <c r="BA1404" t="s">
        <v>3600</v>
      </c>
      <c r="BB1404" t="s">
        <v>3601</v>
      </c>
      <c r="BC1404" t="s">
        <v>745</v>
      </c>
      <c r="BE1404" t="s">
        <v>69</v>
      </c>
      <c r="BH1404" t="s">
        <v>3602</v>
      </c>
    </row>
    <row r="1405" spans="1:60" x14ac:dyDescent="0.2">
      <c r="A1405" t="s">
        <v>3714</v>
      </c>
      <c r="B1405" t="e">
        <f>VLOOKUP(Table1[[#This Row],[Full Name]],payroll_active[],1,0)</f>
        <v>#N/A</v>
      </c>
      <c r="C1405" t="e">
        <f>VLOOKUP(Table1[[#This Row],[Full Name]],Table36[],1,0)</f>
        <v>#N/A</v>
      </c>
      <c r="D1405" s="1">
        <v>42789.530925925923</v>
      </c>
      <c r="E1405" t="s">
        <v>59</v>
      </c>
      <c r="F1405" t="s">
        <v>3711</v>
      </c>
      <c r="O1405" t="s">
        <v>1401</v>
      </c>
      <c r="X1405" t="s">
        <v>3712</v>
      </c>
      <c r="AI1405" t="s">
        <v>3713</v>
      </c>
      <c r="AJ1405" t="s">
        <v>62</v>
      </c>
      <c r="AK1405" t="s">
        <v>63</v>
      </c>
      <c r="AN1405" t="s">
        <v>64</v>
      </c>
      <c r="BA1405" t="s">
        <v>3715</v>
      </c>
      <c r="BB1405" t="s">
        <v>3716</v>
      </c>
      <c r="BC1405" t="s">
        <v>3717</v>
      </c>
      <c r="BE1405" t="s">
        <v>69</v>
      </c>
      <c r="BH1405" t="s">
        <v>3718</v>
      </c>
    </row>
    <row r="1406" spans="1:60" x14ac:dyDescent="0.2">
      <c r="A1406" t="s">
        <v>4567</v>
      </c>
      <c r="B1406" t="e">
        <f>VLOOKUP(Table1[[#This Row],[Full Name]],payroll_active[],1,0)</f>
        <v>#N/A</v>
      </c>
      <c r="C1406" t="e">
        <f>VLOOKUP(Table1[[#This Row],[Full Name]],Table36[],1,0)</f>
        <v>#N/A</v>
      </c>
      <c r="D1406" s="1">
        <v>42618.942557870367</v>
      </c>
      <c r="E1406" t="s">
        <v>1195</v>
      </c>
      <c r="F1406" t="s">
        <v>4565</v>
      </c>
      <c r="M1406" t="s">
        <v>4566</v>
      </c>
      <c r="O1406" t="s">
        <v>1401</v>
      </c>
      <c r="AJ1406" t="s">
        <v>62</v>
      </c>
      <c r="AK1406" t="s">
        <v>63</v>
      </c>
      <c r="AN1406" t="s">
        <v>64</v>
      </c>
      <c r="BA1406" t="s">
        <v>4568</v>
      </c>
      <c r="BB1406" t="s">
        <v>4569</v>
      </c>
      <c r="BC1406" t="s">
        <v>4570</v>
      </c>
      <c r="BE1406" t="s">
        <v>69</v>
      </c>
      <c r="BH1406" t="s">
        <v>4571</v>
      </c>
    </row>
    <row r="1407" spans="1:60" x14ac:dyDescent="0.2">
      <c r="A1407" t="s">
        <v>4932</v>
      </c>
      <c r="B1407" t="e">
        <f>VLOOKUP(Table1[[#This Row],[Full Name]],payroll_active[],1,0)</f>
        <v>#N/A</v>
      </c>
      <c r="C1407" t="e">
        <f>VLOOKUP(Table1[[#This Row],[Full Name]],Table36[],1,0)</f>
        <v>#N/A</v>
      </c>
      <c r="D1407" s="1">
        <v>42618.942187499997</v>
      </c>
      <c r="E1407" t="s">
        <v>1195</v>
      </c>
      <c r="F1407" t="s">
        <v>4930</v>
      </c>
      <c r="O1407" t="s">
        <v>1401</v>
      </c>
      <c r="Y1407" t="s">
        <v>4931</v>
      </c>
      <c r="AJ1407" t="s">
        <v>62</v>
      </c>
      <c r="AK1407" t="s">
        <v>63</v>
      </c>
      <c r="AN1407" t="s">
        <v>64</v>
      </c>
      <c r="BA1407" t="s">
        <v>4933</v>
      </c>
      <c r="BB1407" t="s">
        <v>4934</v>
      </c>
      <c r="BC1407" t="s">
        <v>350</v>
      </c>
      <c r="BE1407" t="s">
        <v>69</v>
      </c>
      <c r="BH1407" t="s">
        <v>4935</v>
      </c>
    </row>
    <row r="1408" spans="1:60" x14ac:dyDescent="0.2">
      <c r="A1408" t="s">
        <v>4959</v>
      </c>
      <c r="B1408" t="e">
        <f>VLOOKUP(Table1[[#This Row],[Full Name]],payroll_active[],1,0)</f>
        <v>#N/A</v>
      </c>
      <c r="C1408" t="e">
        <f>VLOOKUP(Table1[[#This Row],[Full Name]],Table36[],1,0)</f>
        <v>#N/A</v>
      </c>
      <c r="D1408" s="1">
        <v>42618.942152777781</v>
      </c>
      <c r="E1408" t="s">
        <v>1195</v>
      </c>
      <c r="F1408" t="s">
        <v>4957</v>
      </c>
      <c r="M1408" t="s">
        <v>4958</v>
      </c>
      <c r="O1408" t="s">
        <v>1401</v>
      </c>
      <c r="AJ1408" t="s">
        <v>62</v>
      </c>
      <c r="AK1408" t="s">
        <v>63</v>
      </c>
      <c r="AN1408" t="s">
        <v>64</v>
      </c>
      <c r="BA1408" t="s">
        <v>749</v>
      </c>
      <c r="BB1408" t="s">
        <v>4960</v>
      </c>
      <c r="BC1408" t="s">
        <v>1463</v>
      </c>
      <c r="BE1408" t="s">
        <v>69</v>
      </c>
      <c r="BH1408" t="s">
        <v>4961</v>
      </c>
    </row>
    <row r="1409" spans="1:60" x14ac:dyDescent="0.2">
      <c r="A1409" t="s">
        <v>4964</v>
      </c>
      <c r="B1409" t="e">
        <f>VLOOKUP(Table1[[#This Row],[Full Name]],payroll_active[],1,0)</f>
        <v>#N/A</v>
      </c>
      <c r="C1409" t="e">
        <f>VLOOKUP(Table1[[#This Row],[Full Name]],Table36[],1,0)</f>
        <v>#N/A</v>
      </c>
      <c r="D1409" s="1">
        <v>42618.942129629628</v>
      </c>
      <c r="E1409" t="s">
        <v>1195</v>
      </c>
      <c r="F1409" t="s">
        <v>4962</v>
      </c>
      <c r="M1409" t="s">
        <v>4958</v>
      </c>
      <c r="O1409" t="s">
        <v>1401</v>
      </c>
      <c r="AI1409" t="s">
        <v>4963</v>
      </c>
      <c r="AJ1409" t="s">
        <v>62</v>
      </c>
      <c r="AK1409" t="s">
        <v>63</v>
      </c>
      <c r="AN1409" t="s">
        <v>64</v>
      </c>
      <c r="BA1409" t="s">
        <v>196</v>
      </c>
      <c r="BB1409" t="s">
        <v>4965</v>
      </c>
      <c r="BC1409" t="s">
        <v>1463</v>
      </c>
      <c r="BE1409" t="s">
        <v>69</v>
      </c>
      <c r="BH1409" t="s">
        <v>4966</v>
      </c>
    </row>
    <row r="1410" spans="1:60" x14ac:dyDescent="0.2">
      <c r="A1410" t="s">
        <v>5137</v>
      </c>
      <c r="B1410" t="e">
        <f>VLOOKUP(Table1[[#This Row],[Full Name]],payroll_active[],1,0)</f>
        <v>#N/A</v>
      </c>
      <c r="C1410" t="e">
        <f>VLOOKUP(Table1[[#This Row],[Full Name]],Table36[],1,0)</f>
        <v>#N/A</v>
      </c>
      <c r="D1410" s="1">
        <v>42618.941979166673</v>
      </c>
      <c r="E1410" t="s">
        <v>1195</v>
      </c>
      <c r="F1410" t="s">
        <v>5134</v>
      </c>
      <c r="O1410" t="s">
        <v>1401</v>
      </c>
      <c r="X1410" t="s">
        <v>5135</v>
      </c>
      <c r="AI1410" t="s">
        <v>5136</v>
      </c>
      <c r="AJ1410" t="s">
        <v>62</v>
      </c>
      <c r="AK1410" t="s">
        <v>63</v>
      </c>
      <c r="AN1410" t="s">
        <v>64</v>
      </c>
      <c r="BA1410" t="s">
        <v>5138</v>
      </c>
      <c r="BB1410" t="s">
        <v>5139</v>
      </c>
      <c r="BC1410" t="s">
        <v>1463</v>
      </c>
      <c r="BE1410" t="s">
        <v>69</v>
      </c>
      <c r="BH1410" t="s">
        <v>5140</v>
      </c>
    </row>
    <row r="1411" spans="1:60" x14ac:dyDescent="0.2">
      <c r="A1411" t="s">
        <v>6544</v>
      </c>
      <c r="B1411" t="e">
        <f>VLOOKUP(Table1[[#This Row],[Full Name]],payroll_active[],1,0)</f>
        <v>#N/A</v>
      </c>
      <c r="C1411" t="e">
        <f>VLOOKUP(Table1[[#This Row],[Full Name]],Table36[],1,0)</f>
        <v>#N/A</v>
      </c>
      <c r="D1411" s="1">
        <v>42618.940474537027</v>
      </c>
      <c r="E1411" t="s">
        <v>1195</v>
      </c>
      <c r="F1411" t="s">
        <v>6541</v>
      </c>
      <c r="M1411" t="s">
        <v>6542</v>
      </c>
      <c r="O1411" t="s">
        <v>1401</v>
      </c>
      <c r="X1411" t="s">
        <v>6543</v>
      </c>
      <c r="AJ1411" t="s">
        <v>62</v>
      </c>
      <c r="AK1411" t="s">
        <v>63</v>
      </c>
      <c r="AN1411" t="s">
        <v>64</v>
      </c>
      <c r="BA1411" t="s">
        <v>2591</v>
      </c>
      <c r="BB1411" t="s">
        <v>6545</v>
      </c>
      <c r="BC1411" t="s">
        <v>1463</v>
      </c>
      <c r="BE1411" t="s">
        <v>69</v>
      </c>
      <c r="BH1411" t="s">
        <v>6546</v>
      </c>
    </row>
    <row r="1412" spans="1:60" x14ac:dyDescent="0.2">
      <c r="A1412" t="s">
        <v>2235</v>
      </c>
      <c r="B1412" t="e">
        <f>VLOOKUP(Table1[[#This Row],[Full Name]],payroll_active[],1,0)</f>
        <v>#N/A</v>
      </c>
      <c r="C1412" t="e">
        <f>VLOOKUP(Table1[[#This Row],[Full Name]],Table36[],1,0)</f>
        <v>#N/A</v>
      </c>
      <c r="D1412" s="1">
        <v>42990.605752314812</v>
      </c>
      <c r="E1412" t="s">
        <v>59</v>
      </c>
      <c r="F1412" t="s">
        <v>2234</v>
      </c>
      <c r="O1412" t="s">
        <v>378</v>
      </c>
      <c r="P1412" t="s">
        <v>526</v>
      </c>
      <c r="AJ1412" t="s">
        <v>62</v>
      </c>
      <c r="AK1412" t="s">
        <v>63</v>
      </c>
      <c r="AN1412" t="s">
        <v>64</v>
      </c>
      <c r="BA1412" t="s">
        <v>2236</v>
      </c>
      <c r="BB1412" t="s">
        <v>2237</v>
      </c>
      <c r="BC1412" t="s">
        <v>2238</v>
      </c>
      <c r="BE1412" t="s">
        <v>69</v>
      </c>
      <c r="BH1412" t="s">
        <v>2239</v>
      </c>
    </row>
    <row r="1413" spans="1:60" x14ac:dyDescent="0.2">
      <c r="A1413" t="s">
        <v>3999</v>
      </c>
      <c r="B1413" t="e">
        <f>VLOOKUP(Table1[[#This Row],[Full Name]],payroll_active[],1,0)</f>
        <v>#N/A</v>
      </c>
      <c r="C1413" t="e">
        <f>VLOOKUP(Table1[[#This Row],[Full Name]],Table36[],1,0)</f>
        <v>#N/A</v>
      </c>
      <c r="D1413" s="1">
        <v>42618.943229166667</v>
      </c>
      <c r="E1413" t="s">
        <v>1195</v>
      </c>
      <c r="F1413" t="s">
        <v>3998</v>
      </c>
      <c r="O1413" t="s">
        <v>378</v>
      </c>
      <c r="AJ1413" t="s">
        <v>62</v>
      </c>
      <c r="AK1413" t="s">
        <v>63</v>
      </c>
      <c r="AN1413" t="s">
        <v>64</v>
      </c>
      <c r="BA1413" t="s">
        <v>1491</v>
      </c>
      <c r="BB1413" t="s">
        <v>4000</v>
      </c>
      <c r="BC1413" t="s">
        <v>4001</v>
      </c>
      <c r="BE1413" t="s">
        <v>69</v>
      </c>
      <c r="BH1413" t="s">
        <v>4002</v>
      </c>
    </row>
    <row r="1414" spans="1:60" x14ac:dyDescent="0.2">
      <c r="A1414" t="s">
        <v>4027</v>
      </c>
      <c r="B1414" t="e">
        <f>VLOOKUP(Table1[[#This Row],[Full Name]],payroll_active[],1,0)</f>
        <v>#N/A</v>
      </c>
      <c r="C1414" t="e">
        <f>VLOOKUP(Table1[[#This Row],[Full Name]],Table36[],1,0)</f>
        <v>#N/A</v>
      </c>
      <c r="D1414" s="1">
        <v>42618.943229166667</v>
      </c>
      <c r="E1414" t="s">
        <v>1195</v>
      </c>
      <c r="F1414" t="s">
        <v>4026</v>
      </c>
      <c r="O1414" t="s">
        <v>378</v>
      </c>
      <c r="AJ1414" t="s">
        <v>62</v>
      </c>
      <c r="AK1414" t="s">
        <v>63</v>
      </c>
      <c r="AN1414" t="s">
        <v>64</v>
      </c>
      <c r="BA1414" t="s">
        <v>4028</v>
      </c>
      <c r="BB1414" t="s">
        <v>4029</v>
      </c>
      <c r="BC1414" t="s">
        <v>382</v>
      </c>
      <c r="BE1414" t="s">
        <v>69</v>
      </c>
      <c r="BH1414" t="s">
        <v>4030</v>
      </c>
    </row>
    <row r="1415" spans="1:60" x14ac:dyDescent="0.2">
      <c r="A1415" t="s">
        <v>4072</v>
      </c>
      <c r="B1415" t="e">
        <f>VLOOKUP(Table1[[#This Row],[Full Name]],payroll_active[],1,0)</f>
        <v>#N/A</v>
      </c>
      <c r="C1415" t="e">
        <f>VLOOKUP(Table1[[#This Row],[Full Name]],Table36[],1,0)</f>
        <v>#N/A</v>
      </c>
      <c r="D1415" s="1">
        <v>42618.943148148152</v>
      </c>
      <c r="E1415" t="s">
        <v>1195</v>
      </c>
      <c r="F1415" t="s">
        <v>4071</v>
      </c>
      <c r="O1415" t="s">
        <v>378</v>
      </c>
      <c r="AJ1415" t="s">
        <v>62</v>
      </c>
      <c r="AK1415" t="s">
        <v>63</v>
      </c>
      <c r="AN1415" t="s">
        <v>64</v>
      </c>
      <c r="AO1415" t="s">
        <v>3982</v>
      </c>
      <c r="BA1415" t="s">
        <v>3111</v>
      </c>
      <c r="BB1415" t="s">
        <v>4073</v>
      </c>
      <c r="BC1415" t="s">
        <v>426</v>
      </c>
      <c r="BE1415" t="s">
        <v>69</v>
      </c>
      <c r="BH1415" t="s">
        <v>4074</v>
      </c>
    </row>
    <row r="1416" spans="1:60" x14ac:dyDescent="0.2">
      <c r="A1416" t="s">
        <v>1781</v>
      </c>
      <c r="B1416" t="e">
        <f>VLOOKUP(Table1[[#This Row],[Full Name]],payroll_active[],1,0)</f>
        <v>#N/A</v>
      </c>
      <c r="C1416" t="e">
        <f>VLOOKUP(Table1[[#This Row],[Full Name]],Table36[],1,0)</f>
        <v>#N/A</v>
      </c>
      <c r="D1416" s="1">
        <v>43119.618287037039</v>
      </c>
      <c r="E1416" t="s">
        <v>59</v>
      </c>
      <c r="F1416" t="s">
        <v>1779</v>
      </c>
      <c r="O1416" t="s">
        <v>1780</v>
      </c>
      <c r="AJ1416" t="s">
        <v>62</v>
      </c>
      <c r="AK1416" t="s">
        <v>63</v>
      </c>
      <c r="AN1416" t="s">
        <v>64</v>
      </c>
      <c r="BA1416" t="s">
        <v>1782</v>
      </c>
      <c r="BB1416" t="s">
        <v>1783</v>
      </c>
      <c r="BC1416" t="s">
        <v>440</v>
      </c>
      <c r="BE1416" t="s">
        <v>69</v>
      </c>
      <c r="BH1416" t="s">
        <v>1784</v>
      </c>
    </row>
    <row r="1417" spans="1:60" x14ac:dyDescent="0.2">
      <c r="A1417" t="s">
        <v>1829</v>
      </c>
      <c r="B1417" t="e">
        <f>VLOOKUP(Table1[[#This Row],[Full Name]],payroll_active[],1,0)</f>
        <v>#N/A</v>
      </c>
      <c r="C1417" t="e">
        <f>VLOOKUP(Table1[[#This Row],[Full Name]],Table36[],1,0)</f>
        <v>#N/A</v>
      </c>
      <c r="D1417" s="1">
        <v>43119.618275462963</v>
      </c>
      <c r="E1417" t="s">
        <v>59</v>
      </c>
      <c r="F1417" t="s">
        <v>1828</v>
      </c>
      <c r="N1417" t="s">
        <v>1692</v>
      </c>
      <c r="O1417" t="s">
        <v>1693</v>
      </c>
      <c r="P1417" t="s">
        <v>407</v>
      </c>
      <c r="AJ1417" t="s">
        <v>62</v>
      </c>
      <c r="AK1417" t="s">
        <v>63</v>
      </c>
      <c r="AN1417" t="s">
        <v>408</v>
      </c>
      <c r="AO1417" t="s">
        <v>407</v>
      </c>
      <c r="BA1417" t="s">
        <v>1830</v>
      </c>
      <c r="BB1417" t="s">
        <v>1831</v>
      </c>
      <c r="BC1417" t="s">
        <v>350</v>
      </c>
      <c r="BE1417" t="s">
        <v>69</v>
      </c>
      <c r="BH1417" t="s">
        <v>1832</v>
      </c>
    </row>
    <row r="1418" spans="1:60" x14ac:dyDescent="0.2">
      <c r="A1418" t="s">
        <v>2498</v>
      </c>
      <c r="B1418" t="e">
        <f>VLOOKUP(Table1[[#This Row],[Full Name]],payroll_active[],1,0)</f>
        <v>#N/A</v>
      </c>
      <c r="C1418" t="e">
        <f>VLOOKUP(Table1[[#This Row],[Full Name]],Table36[],1,0)</f>
        <v>#N/A</v>
      </c>
      <c r="D1418" s="1">
        <v>42895.599432870367</v>
      </c>
      <c r="E1418" t="s">
        <v>59</v>
      </c>
      <c r="F1418" t="s">
        <v>2497</v>
      </c>
      <c r="N1418" t="s">
        <v>1692</v>
      </c>
      <c r="O1418" t="s">
        <v>1693</v>
      </c>
      <c r="P1418" t="s">
        <v>526</v>
      </c>
      <c r="AJ1418" t="s">
        <v>62</v>
      </c>
      <c r="AK1418" t="s">
        <v>63</v>
      </c>
      <c r="AN1418" t="s">
        <v>408</v>
      </c>
      <c r="AO1418" t="s">
        <v>526</v>
      </c>
      <c r="BA1418" t="s">
        <v>2499</v>
      </c>
      <c r="BB1418" t="s">
        <v>2500</v>
      </c>
      <c r="BC1418" t="s">
        <v>477</v>
      </c>
      <c r="BE1418" t="s">
        <v>69</v>
      </c>
      <c r="BH1418" t="s">
        <v>2501</v>
      </c>
    </row>
    <row r="1419" spans="1:60" x14ac:dyDescent="0.2">
      <c r="A1419" t="s">
        <v>7321</v>
      </c>
      <c r="B1419" t="e">
        <f>VLOOKUP(Table1[[#This Row],[Full Name]],payroll_active[],1,0)</f>
        <v>#N/A</v>
      </c>
      <c r="C1419" t="e">
        <f>VLOOKUP(Table1[[#This Row],[Full Name]],Table36[],1,0)</f>
        <v>#N/A</v>
      </c>
      <c r="D1419" s="1">
        <v>42618.939837962957</v>
      </c>
      <c r="E1419" t="s">
        <v>1195</v>
      </c>
      <c r="F1419" t="s">
        <v>7319</v>
      </c>
      <c r="N1419" t="s">
        <v>1692</v>
      </c>
      <c r="O1419" t="s">
        <v>1693</v>
      </c>
      <c r="P1419" t="s">
        <v>407</v>
      </c>
      <c r="V1419" t="s">
        <v>7320</v>
      </c>
      <c r="AJ1419" t="s">
        <v>62</v>
      </c>
      <c r="AK1419" t="s">
        <v>63</v>
      </c>
      <c r="AN1419" t="s">
        <v>408</v>
      </c>
      <c r="AO1419" t="s">
        <v>407</v>
      </c>
      <c r="BA1419" t="s">
        <v>7322</v>
      </c>
      <c r="BB1419" t="s">
        <v>7323</v>
      </c>
      <c r="BC1419" t="s">
        <v>6056</v>
      </c>
      <c r="BE1419" t="s">
        <v>69</v>
      </c>
      <c r="BH1419" t="s">
        <v>7324</v>
      </c>
    </row>
    <row r="1420" spans="1:60" x14ac:dyDescent="0.2">
      <c r="A1420" t="s">
        <v>7467</v>
      </c>
      <c r="B1420" t="e">
        <f>VLOOKUP(Table1[[#This Row],[Full Name]],payroll_active[],1,0)</f>
        <v>#N/A</v>
      </c>
      <c r="C1420" t="e">
        <f>VLOOKUP(Table1[[#This Row],[Full Name]],Table36[],1,0)</f>
        <v>#N/A</v>
      </c>
      <c r="D1420" s="1">
        <v>42618.939444444448</v>
      </c>
      <c r="E1420" t="s">
        <v>1195</v>
      </c>
      <c r="F1420" t="s">
        <v>7466</v>
      </c>
      <c r="N1420" t="s">
        <v>1692</v>
      </c>
      <c r="O1420" t="s">
        <v>1693</v>
      </c>
      <c r="P1420" t="s">
        <v>407</v>
      </c>
      <c r="AJ1420" t="s">
        <v>62</v>
      </c>
      <c r="AK1420" t="s">
        <v>63</v>
      </c>
      <c r="AN1420" t="s">
        <v>408</v>
      </c>
      <c r="AO1420" t="s">
        <v>407</v>
      </c>
      <c r="BA1420" t="s">
        <v>6675</v>
      </c>
      <c r="BB1420" t="s">
        <v>7468</v>
      </c>
      <c r="BC1420" t="s">
        <v>382</v>
      </c>
      <c r="BE1420" t="s">
        <v>69</v>
      </c>
      <c r="BH1420" t="s">
        <v>7469</v>
      </c>
    </row>
    <row r="1421" spans="1:60" x14ac:dyDescent="0.2">
      <c r="A1421" t="s">
        <v>1250</v>
      </c>
      <c r="B1421" t="e">
        <f>VLOOKUP(Table1[[#This Row],[Full Name]],payroll_active[],1,0)</f>
        <v>#N/A</v>
      </c>
      <c r="C1421" t="e">
        <f>VLOOKUP(Table1[[#This Row],[Full Name]],Table36[],1,0)</f>
        <v>#N/A</v>
      </c>
      <c r="D1421" s="1">
        <v>43203.54515046296</v>
      </c>
      <c r="E1421" t="s">
        <v>59</v>
      </c>
      <c r="F1421" t="s">
        <v>1249</v>
      </c>
      <c r="N1421" t="s">
        <v>627</v>
      </c>
      <c r="O1421" t="s">
        <v>628</v>
      </c>
      <c r="P1421" t="s">
        <v>526</v>
      </c>
      <c r="AJ1421" t="s">
        <v>62</v>
      </c>
      <c r="AK1421" t="s">
        <v>63</v>
      </c>
      <c r="AN1421" t="s">
        <v>408</v>
      </c>
      <c r="AO1421" t="s">
        <v>526</v>
      </c>
      <c r="BA1421" t="s">
        <v>1251</v>
      </c>
      <c r="BB1421" t="s">
        <v>1252</v>
      </c>
      <c r="BC1421" t="s">
        <v>632</v>
      </c>
      <c r="BE1421" t="s">
        <v>69</v>
      </c>
      <c r="BH1421" t="s">
        <v>1253</v>
      </c>
    </row>
    <row r="1422" spans="1:60" x14ac:dyDescent="0.2">
      <c r="A1422" t="s">
        <v>8267</v>
      </c>
      <c r="B1422" t="e">
        <f>VLOOKUP(Table1[[#This Row],[Full Name]],payroll_active[],1,0)</f>
        <v>#N/A</v>
      </c>
      <c r="C1422" t="e">
        <f>VLOOKUP(Table1[[#This Row],[Full Name]],Table36[],1,0)</f>
        <v>#N/A</v>
      </c>
      <c r="D1422" s="1">
        <v>42618.938946759263</v>
      </c>
      <c r="E1422" t="s">
        <v>1195</v>
      </c>
      <c r="F1422" t="s">
        <v>8265</v>
      </c>
      <c r="M1422" t="s">
        <v>8266</v>
      </c>
      <c r="N1422" t="s">
        <v>627</v>
      </c>
      <c r="O1422" t="s">
        <v>628</v>
      </c>
      <c r="P1422" t="s">
        <v>407</v>
      </c>
      <c r="AJ1422" t="s">
        <v>62</v>
      </c>
      <c r="AK1422" t="s">
        <v>63</v>
      </c>
      <c r="AN1422" t="s">
        <v>408</v>
      </c>
      <c r="AO1422" t="s">
        <v>407</v>
      </c>
      <c r="BA1422" t="s">
        <v>8268</v>
      </c>
      <c r="BB1422" t="s">
        <v>6647</v>
      </c>
      <c r="BC1422" t="s">
        <v>440</v>
      </c>
      <c r="BE1422" t="s">
        <v>69</v>
      </c>
      <c r="BH1422" t="s">
        <v>8269</v>
      </c>
    </row>
    <row r="1423" spans="1:60" x14ac:dyDescent="0.2">
      <c r="A1423" t="s">
        <v>1330</v>
      </c>
      <c r="B1423" t="e">
        <f>VLOOKUP(Table1[[#This Row],[Full Name]],payroll_active[],1,0)</f>
        <v>#N/A</v>
      </c>
      <c r="C1423" t="e">
        <f>VLOOKUP(Table1[[#This Row],[Full Name]],Table36[],1,0)</f>
        <v>#N/A</v>
      </c>
      <c r="D1423" s="1">
        <v>43203.545138888891</v>
      </c>
      <c r="E1423" t="s">
        <v>59</v>
      </c>
      <c r="F1423" t="s">
        <v>1327</v>
      </c>
      <c r="N1423" t="s">
        <v>1328</v>
      </c>
      <c r="O1423" t="s">
        <v>1329</v>
      </c>
      <c r="P1423" t="s">
        <v>407</v>
      </c>
      <c r="AJ1423" t="s">
        <v>62</v>
      </c>
      <c r="AK1423" t="s">
        <v>63</v>
      </c>
      <c r="AN1423" t="s">
        <v>408</v>
      </c>
      <c r="AO1423" t="s">
        <v>407</v>
      </c>
      <c r="BA1423" t="s">
        <v>1331</v>
      </c>
      <c r="BB1423" t="s">
        <v>1332</v>
      </c>
      <c r="BC1423" t="s">
        <v>1333</v>
      </c>
      <c r="BE1423" t="s">
        <v>69</v>
      </c>
      <c r="BH1423" t="s">
        <v>1334</v>
      </c>
    </row>
    <row r="1424" spans="1:60" x14ac:dyDescent="0.2">
      <c r="A1424" t="s">
        <v>1823</v>
      </c>
      <c r="B1424" t="e">
        <f>VLOOKUP(Table1[[#This Row],[Full Name]],payroll_active[],1,0)</f>
        <v>#N/A</v>
      </c>
      <c r="C1424" t="e">
        <f>VLOOKUP(Table1[[#This Row],[Full Name]],Table36[],1,0)</f>
        <v>#N/A</v>
      </c>
      <c r="D1424" s="1">
        <v>43119.618275462963</v>
      </c>
      <c r="E1424" t="s">
        <v>59</v>
      </c>
      <c r="F1424" t="s">
        <v>1822</v>
      </c>
      <c r="N1424" t="s">
        <v>1328</v>
      </c>
      <c r="O1424" t="s">
        <v>1329</v>
      </c>
      <c r="P1424" t="s">
        <v>407</v>
      </c>
      <c r="AJ1424" t="s">
        <v>62</v>
      </c>
      <c r="AK1424" t="s">
        <v>63</v>
      </c>
      <c r="AN1424" t="s">
        <v>408</v>
      </c>
      <c r="AO1424" t="s">
        <v>407</v>
      </c>
      <c r="BA1424" t="s">
        <v>1824</v>
      </c>
      <c r="BB1424" t="s">
        <v>1825</v>
      </c>
      <c r="BC1424" t="s">
        <v>1826</v>
      </c>
      <c r="BE1424" t="s">
        <v>69</v>
      </c>
      <c r="BH1424" t="s">
        <v>1827</v>
      </c>
    </row>
    <row r="1425" spans="1:60" x14ac:dyDescent="0.2">
      <c r="A1425" t="s">
        <v>8101</v>
      </c>
      <c r="B1425" t="e">
        <f>VLOOKUP(Table1[[#This Row],[Full Name]],payroll_active[],1,0)</f>
        <v>#N/A</v>
      </c>
      <c r="C1425" t="e">
        <f>VLOOKUP(Table1[[#This Row],[Full Name]],Table36[],1,0)</f>
        <v>#N/A</v>
      </c>
      <c r="D1425" s="1">
        <v>42618.939016203702</v>
      </c>
      <c r="E1425" t="s">
        <v>1195</v>
      </c>
      <c r="F1425" t="s">
        <v>8099</v>
      </c>
      <c r="N1425" t="s">
        <v>1328</v>
      </c>
      <c r="O1425" t="s">
        <v>1329</v>
      </c>
      <c r="P1425" t="s">
        <v>407</v>
      </c>
      <c r="V1425" t="s">
        <v>8100</v>
      </c>
      <c r="AJ1425" t="s">
        <v>62</v>
      </c>
      <c r="AK1425" t="s">
        <v>63</v>
      </c>
      <c r="AN1425" t="s">
        <v>408</v>
      </c>
      <c r="AO1425" t="s">
        <v>407</v>
      </c>
      <c r="BA1425" t="s">
        <v>8102</v>
      </c>
      <c r="BB1425" t="s">
        <v>8103</v>
      </c>
      <c r="BC1425" t="s">
        <v>8104</v>
      </c>
      <c r="BE1425" t="s">
        <v>69</v>
      </c>
      <c r="BH1425" t="s">
        <v>8105</v>
      </c>
    </row>
    <row r="1426" spans="1:60" x14ac:dyDescent="0.2">
      <c r="A1426" t="s">
        <v>3840</v>
      </c>
      <c r="B1426" t="e">
        <f>VLOOKUP(Table1[[#This Row],[Full Name]],payroll_active[],1,0)</f>
        <v>#N/A</v>
      </c>
      <c r="C1426" t="e">
        <f>VLOOKUP(Table1[[#This Row],[Full Name]],Table36[],1,0)</f>
        <v>#N/A</v>
      </c>
      <c r="D1426" s="1">
        <v>42789.512962962966</v>
      </c>
      <c r="E1426" t="s">
        <v>1195</v>
      </c>
      <c r="F1426" t="s">
        <v>3839</v>
      </c>
      <c r="N1426" t="s">
        <v>602</v>
      </c>
      <c r="O1426" t="s">
        <v>603</v>
      </c>
      <c r="P1426" t="s">
        <v>526</v>
      </c>
      <c r="AJ1426" t="s">
        <v>62</v>
      </c>
      <c r="AK1426" t="s">
        <v>63</v>
      </c>
      <c r="AN1426" t="s">
        <v>408</v>
      </c>
      <c r="AO1426" t="s">
        <v>526</v>
      </c>
      <c r="BA1426" t="s">
        <v>3841</v>
      </c>
      <c r="BB1426" t="s">
        <v>3842</v>
      </c>
      <c r="BC1426" t="s">
        <v>607</v>
      </c>
      <c r="BE1426" t="s">
        <v>69</v>
      </c>
      <c r="BH1426" t="s">
        <v>3843</v>
      </c>
    </row>
    <row r="1427" spans="1:60" x14ac:dyDescent="0.2">
      <c r="A1427" t="s">
        <v>7913</v>
      </c>
      <c r="B1427" t="e">
        <f>VLOOKUP(Table1[[#This Row],[Full Name]],payroll_active[],1,0)</f>
        <v>#N/A</v>
      </c>
      <c r="C1427" t="e">
        <f>VLOOKUP(Table1[[#This Row],[Full Name]],Table36[],1,0)</f>
        <v>#N/A</v>
      </c>
      <c r="D1427" s="1">
        <v>42618.939085648148</v>
      </c>
      <c r="E1427" t="s">
        <v>1195</v>
      </c>
      <c r="F1427" t="s">
        <v>7912</v>
      </c>
      <c r="N1427" t="s">
        <v>602</v>
      </c>
      <c r="O1427" t="s">
        <v>603</v>
      </c>
      <c r="P1427" t="s">
        <v>407</v>
      </c>
      <c r="AJ1427" t="s">
        <v>62</v>
      </c>
      <c r="AK1427" t="s">
        <v>63</v>
      </c>
      <c r="AN1427" t="s">
        <v>408</v>
      </c>
      <c r="AO1427" t="s">
        <v>407</v>
      </c>
      <c r="BA1427" t="s">
        <v>7914</v>
      </c>
      <c r="BB1427" t="s">
        <v>7915</v>
      </c>
      <c r="BC1427" t="s">
        <v>7916</v>
      </c>
      <c r="BE1427" t="s">
        <v>69</v>
      </c>
      <c r="BH1427" t="s">
        <v>7917</v>
      </c>
    </row>
    <row r="1428" spans="1:60" x14ac:dyDescent="0.2">
      <c r="A1428" t="s">
        <v>2624</v>
      </c>
      <c r="B1428" t="e">
        <f>VLOOKUP(Table1[[#This Row],[Full Name]],payroll_active[],1,0)</f>
        <v>#N/A</v>
      </c>
      <c r="C1428" t="e">
        <f>VLOOKUP(Table1[[#This Row],[Full Name]],Table36[],1,0)</f>
        <v>#N/A</v>
      </c>
      <c r="D1428" s="1">
        <v>42895.599386574067</v>
      </c>
      <c r="E1428" t="s">
        <v>59</v>
      </c>
      <c r="F1428" t="s">
        <v>2620</v>
      </c>
      <c r="M1428" t="s">
        <v>2621</v>
      </c>
      <c r="N1428" t="s">
        <v>2622</v>
      </c>
      <c r="O1428" t="s">
        <v>2623</v>
      </c>
      <c r="P1428" t="s">
        <v>526</v>
      </c>
      <c r="AJ1428" t="s">
        <v>62</v>
      </c>
      <c r="AK1428" t="s">
        <v>63</v>
      </c>
      <c r="AN1428" t="s">
        <v>408</v>
      </c>
      <c r="AO1428" t="s">
        <v>526</v>
      </c>
      <c r="BA1428" t="s">
        <v>2625</v>
      </c>
      <c r="BB1428" t="s">
        <v>2626</v>
      </c>
      <c r="BC1428" t="s">
        <v>2627</v>
      </c>
      <c r="BE1428" t="s">
        <v>69</v>
      </c>
      <c r="BH1428" t="s">
        <v>2628</v>
      </c>
    </row>
    <row r="1429" spans="1:60" x14ac:dyDescent="0.2">
      <c r="A1429" t="s">
        <v>3324</v>
      </c>
      <c r="B1429" t="e">
        <f>VLOOKUP(Table1[[#This Row],[Full Name]],payroll_active[],1,0)</f>
        <v>#N/A</v>
      </c>
      <c r="C1429" t="e">
        <f>VLOOKUP(Table1[[#This Row],[Full Name]],Table36[],1,0)</f>
        <v>#N/A</v>
      </c>
      <c r="D1429" s="1">
        <v>42789.531655092593</v>
      </c>
      <c r="E1429" t="s">
        <v>59</v>
      </c>
      <c r="F1429" t="s">
        <v>3322</v>
      </c>
      <c r="M1429" t="s">
        <v>3323</v>
      </c>
      <c r="N1429" t="s">
        <v>2622</v>
      </c>
      <c r="O1429" t="s">
        <v>2623</v>
      </c>
      <c r="P1429" t="s">
        <v>526</v>
      </c>
      <c r="AJ1429" t="s">
        <v>62</v>
      </c>
      <c r="AK1429" t="s">
        <v>63</v>
      </c>
      <c r="AN1429" t="s">
        <v>408</v>
      </c>
      <c r="AO1429" t="s">
        <v>526</v>
      </c>
      <c r="BA1429" t="s">
        <v>3325</v>
      </c>
      <c r="BB1429" t="s">
        <v>3326</v>
      </c>
      <c r="BC1429" t="s">
        <v>811</v>
      </c>
      <c r="BE1429" t="s">
        <v>69</v>
      </c>
      <c r="BH1429" t="s">
        <v>3327</v>
      </c>
    </row>
    <row r="1430" spans="1:60" x14ac:dyDescent="0.2">
      <c r="A1430" t="s">
        <v>7846</v>
      </c>
      <c r="B1430" t="e">
        <f>VLOOKUP(Table1[[#This Row],[Full Name]],payroll_active[],1,0)</f>
        <v>#N/A</v>
      </c>
      <c r="C1430" t="e">
        <f>VLOOKUP(Table1[[#This Row],[Full Name]],Table36[],1,0)</f>
        <v>#N/A</v>
      </c>
      <c r="D1430" s="1">
        <v>42618.939108796287</v>
      </c>
      <c r="E1430" t="s">
        <v>1195</v>
      </c>
      <c r="F1430" t="s">
        <v>7845</v>
      </c>
      <c r="N1430" t="s">
        <v>2622</v>
      </c>
      <c r="O1430" t="s">
        <v>2623</v>
      </c>
      <c r="P1430" t="s">
        <v>526</v>
      </c>
      <c r="AJ1430" t="s">
        <v>62</v>
      </c>
      <c r="AK1430" t="s">
        <v>63</v>
      </c>
      <c r="AN1430" t="s">
        <v>408</v>
      </c>
      <c r="AO1430" t="s">
        <v>526</v>
      </c>
      <c r="BA1430" t="s">
        <v>4742</v>
      </c>
      <c r="BB1430" t="s">
        <v>7847</v>
      </c>
      <c r="BC1430" t="s">
        <v>811</v>
      </c>
      <c r="BE1430" t="s">
        <v>69</v>
      </c>
      <c r="BH1430" t="s">
        <v>7848</v>
      </c>
    </row>
    <row r="1431" spans="1:60" x14ac:dyDescent="0.2">
      <c r="A1431" t="s">
        <v>3340</v>
      </c>
      <c r="B1431" t="e">
        <f>VLOOKUP(Table1[[#This Row],[Full Name]],payroll_active[],1,0)</f>
        <v>#N/A</v>
      </c>
      <c r="C1431" t="e">
        <f>VLOOKUP(Table1[[#This Row],[Full Name]],Table36[],1,0)</f>
        <v>#N/A</v>
      </c>
      <c r="D1431" s="1">
        <v>42789.531643518523</v>
      </c>
      <c r="E1431" t="s">
        <v>59</v>
      </c>
      <c r="F1431" t="s">
        <v>3339</v>
      </c>
      <c r="N1431" t="s">
        <v>572</v>
      </c>
      <c r="O1431" t="s">
        <v>573</v>
      </c>
      <c r="P1431" t="s">
        <v>526</v>
      </c>
      <c r="AJ1431" t="s">
        <v>62</v>
      </c>
      <c r="AK1431" t="s">
        <v>63</v>
      </c>
      <c r="AN1431" t="s">
        <v>408</v>
      </c>
      <c r="AO1431" t="s">
        <v>526</v>
      </c>
      <c r="BA1431" t="s">
        <v>3341</v>
      </c>
      <c r="BB1431" t="s">
        <v>3342</v>
      </c>
      <c r="BC1431" t="s">
        <v>3343</v>
      </c>
      <c r="BE1431" t="s">
        <v>69</v>
      </c>
      <c r="BH1431" t="s">
        <v>3344</v>
      </c>
    </row>
    <row r="1432" spans="1:60" x14ac:dyDescent="0.2">
      <c r="A1432" t="s">
        <v>1705</v>
      </c>
      <c r="B1432" t="e">
        <f>VLOOKUP(Table1[[#This Row],[Full Name]],payroll_active[],1,0)</f>
        <v>#N/A</v>
      </c>
      <c r="C1432" t="e">
        <f>VLOOKUP(Table1[[#This Row],[Full Name]],Table36[],1,0)</f>
        <v>#N/A</v>
      </c>
      <c r="D1432" s="1">
        <v>43119.618298611109</v>
      </c>
      <c r="E1432" t="s">
        <v>59</v>
      </c>
      <c r="F1432" t="s">
        <v>1704</v>
      </c>
      <c r="O1432" t="s">
        <v>284</v>
      </c>
      <c r="AJ1432" t="s">
        <v>62</v>
      </c>
      <c r="AK1432" t="s">
        <v>63</v>
      </c>
      <c r="AN1432" t="s">
        <v>64</v>
      </c>
      <c r="BA1432" t="s">
        <v>1706</v>
      </c>
      <c r="BB1432" t="s">
        <v>1707</v>
      </c>
      <c r="BC1432" t="s">
        <v>288</v>
      </c>
      <c r="BE1432" t="s">
        <v>69</v>
      </c>
      <c r="BH1432" t="s">
        <v>1708</v>
      </c>
    </row>
    <row r="1433" spans="1:60" x14ac:dyDescent="0.2">
      <c r="A1433" t="s">
        <v>1710</v>
      </c>
      <c r="B1433" t="e">
        <f>VLOOKUP(Table1[[#This Row],[Full Name]],payroll_active[],1,0)</f>
        <v>#N/A</v>
      </c>
      <c r="C1433" t="e">
        <f>VLOOKUP(Table1[[#This Row],[Full Name]],Table36[],1,0)</f>
        <v>#N/A</v>
      </c>
      <c r="D1433" s="1">
        <v>43119.618298611109</v>
      </c>
      <c r="E1433" t="s">
        <v>59</v>
      </c>
      <c r="F1433" t="s">
        <v>1709</v>
      </c>
      <c r="O1433" t="s">
        <v>284</v>
      </c>
      <c r="AJ1433" t="s">
        <v>62</v>
      </c>
      <c r="AK1433" t="s">
        <v>63</v>
      </c>
      <c r="AN1433" t="s">
        <v>64</v>
      </c>
      <c r="BA1433" t="s">
        <v>1711</v>
      </c>
      <c r="BB1433" t="s">
        <v>1712</v>
      </c>
      <c r="BC1433" t="s">
        <v>288</v>
      </c>
      <c r="BE1433" t="s">
        <v>69</v>
      </c>
      <c r="BH1433" t="s">
        <v>1713</v>
      </c>
    </row>
    <row r="1434" spans="1:60" x14ac:dyDescent="0.2">
      <c r="A1434" t="s">
        <v>1715</v>
      </c>
      <c r="B1434" t="e">
        <f>VLOOKUP(Table1[[#This Row],[Full Name]],payroll_active[],1,0)</f>
        <v>#N/A</v>
      </c>
      <c r="C1434" t="e">
        <f>VLOOKUP(Table1[[#This Row],[Full Name]],Table36[],1,0)</f>
        <v>#N/A</v>
      </c>
      <c r="D1434" s="1">
        <v>43119.618298611109</v>
      </c>
      <c r="E1434" t="s">
        <v>59</v>
      </c>
      <c r="F1434" t="s">
        <v>1714</v>
      </c>
      <c r="O1434" t="s">
        <v>284</v>
      </c>
      <c r="AJ1434" t="s">
        <v>62</v>
      </c>
      <c r="AK1434" t="s">
        <v>63</v>
      </c>
      <c r="AN1434" t="s">
        <v>64</v>
      </c>
      <c r="BA1434" t="s">
        <v>1716</v>
      </c>
      <c r="BB1434" t="s">
        <v>1717</v>
      </c>
      <c r="BC1434" t="s">
        <v>288</v>
      </c>
      <c r="BE1434" t="s">
        <v>69</v>
      </c>
      <c r="BH1434" t="s">
        <v>1718</v>
      </c>
    </row>
    <row r="1435" spans="1:60" x14ac:dyDescent="0.2">
      <c r="A1435" t="s">
        <v>1720</v>
      </c>
      <c r="B1435" t="e">
        <f>VLOOKUP(Table1[[#This Row],[Full Name]],payroll_active[],1,0)</f>
        <v>#N/A</v>
      </c>
      <c r="C1435" t="e">
        <f>VLOOKUP(Table1[[#This Row],[Full Name]],Table36[],1,0)</f>
        <v>#N/A</v>
      </c>
      <c r="D1435" s="1">
        <v>43119.618298611109</v>
      </c>
      <c r="E1435" t="s">
        <v>59</v>
      </c>
      <c r="F1435" t="s">
        <v>1719</v>
      </c>
      <c r="O1435" t="s">
        <v>284</v>
      </c>
      <c r="AJ1435" t="s">
        <v>62</v>
      </c>
      <c r="AK1435" t="s">
        <v>63</v>
      </c>
      <c r="AN1435" t="s">
        <v>64</v>
      </c>
      <c r="BA1435" t="s">
        <v>1549</v>
      </c>
      <c r="BB1435" t="s">
        <v>1640</v>
      </c>
      <c r="BC1435" t="s">
        <v>288</v>
      </c>
      <c r="BE1435" t="s">
        <v>69</v>
      </c>
      <c r="BH1435" t="s">
        <v>1721</v>
      </c>
    </row>
    <row r="1436" spans="1:60" x14ac:dyDescent="0.2">
      <c r="A1436" t="s">
        <v>1723</v>
      </c>
      <c r="B1436" t="e">
        <f>VLOOKUP(Table1[[#This Row],[Full Name]],payroll_active[],1,0)</f>
        <v>#N/A</v>
      </c>
      <c r="C1436" t="e">
        <f>VLOOKUP(Table1[[#This Row],[Full Name]],Table36[],1,0)</f>
        <v>#N/A</v>
      </c>
      <c r="D1436" s="1">
        <v>43119.618298611109</v>
      </c>
      <c r="E1436" t="s">
        <v>59</v>
      </c>
      <c r="F1436" t="s">
        <v>1722</v>
      </c>
      <c r="O1436" t="s">
        <v>284</v>
      </c>
      <c r="AJ1436" t="s">
        <v>62</v>
      </c>
      <c r="AK1436" t="s">
        <v>63</v>
      </c>
      <c r="AN1436" t="s">
        <v>64</v>
      </c>
      <c r="BA1436" t="s">
        <v>1724</v>
      </c>
      <c r="BB1436" t="s">
        <v>1725</v>
      </c>
      <c r="BC1436" t="s">
        <v>288</v>
      </c>
      <c r="BE1436" t="s">
        <v>69</v>
      </c>
      <c r="BH1436" t="s">
        <v>1726</v>
      </c>
    </row>
    <row r="1437" spans="1:60" x14ac:dyDescent="0.2">
      <c r="A1437" t="s">
        <v>1728</v>
      </c>
      <c r="B1437" t="e">
        <f>VLOOKUP(Table1[[#This Row],[Full Name]],payroll_active[],1,0)</f>
        <v>#N/A</v>
      </c>
      <c r="C1437" t="e">
        <f>VLOOKUP(Table1[[#This Row],[Full Name]],Table36[],1,0)</f>
        <v>#N/A</v>
      </c>
      <c r="D1437" s="1">
        <v>43119.618298611109</v>
      </c>
      <c r="E1437" t="s">
        <v>59</v>
      </c>
      <c r="F1437" t="s">
        <v>1727</v>
      </c>
      <c r="O1437" t="s">
        <v>284</v>
      </c>
      <c r="AJ1437" t="s">
        <v>62</v>
      </c>
      <c r="AK1437" t="s">
        <v>63</v>
      </c>
      <c r="AN1437" t="s">
        <v>64</v>
      </c>
      <c r="BA1437" t="s">
        <v>1729</v>
      </c>
      <c r="BB1437" t="s">
        <v>1730</v>
      </c>
      <c r="BC1437" t="s">
        <v>288</v>
      </c>
      <c r="BE1437" t="s">
        <v>69</v>
      </c>
      <c r="BH1437" t="s">
        <v>1731</v>
      </c>
    </row>
    <row r="1438" spans="1:60" x14ac:dyDescent="0.2">
      <c r="A1438" t="s">
        <v>1733</v>
      </c>
      <c r="B1438" t="e">
        <f>VLOOKUP(Table1[[#This Row],[Full Name]],payroll_active[],1,0)</f>
        <v>#N/A</v>
      </c>
      <c r="C1438" t="e">
        <f>VLOOKUP(Table1[[#This Row],[Full Name]],Table36[],1,0)</f>
        <v>#N/A</v>
      </c>
      <c r="D1438" s="1">
        <v>43119.618298611109</v>
      </c>
      <c r="E1438" t="s">
        <v>59</v>
      </c>
      <c r="F1438" t="s">
        <v>1732</v>
      </c>
      <c r="O1438" t="s">
        <v>284</v>
      </c>
      <c r="AJ1438" t="s">
        <v>62</v>
      </c>
      <c r="AK1438" t="s">
        <v>63</v>
      </c>
      <c r="AN1438" t="s">
        <v>64</v>
      </c>
      <c r="BA1438" t="s">
        <v>1734</v>
      </c>
      <c r="BB1438" t="s">
        <v>1735</v>
      </c>
      <c r="BC1438" t="s">
        <v>288</v>
      </c>
      <c r="BE1438" t="s">
        <v>69</v>
      </c>
      <c r="BH1438" t="s">
        <v>1736</v>
      </c>
    </row>
    <row r="1439" spans="1:60" x14ac:dyDescent="0.2">
      <c r="A1439" t="s">
        <v>1738</v>
      </c>
      <c r="B1439" t="e">
        <f>VLOOKUP(Table1[[#This Row],[Full Name]],payroll_active[],1,0)</f>
        <v>#N/A</v>
      </c>
      <c r="C1439" t="e">
        <f>VLOOKUP(Table1[[#This Row],[Full Name]],Table36[],1,0)</f>
        <v>#N/A</v>
      </c>
      <c r="D1439" s="1">
        <v>43119.618298611109</v>
      </c>
      <c r="E1439" t="s">
        <v>59</v>
      </c>
      <c r="F1439" t="s">
        <v>1737</v>
      </c>
      <c r="O1439" t="s">
        <v>284</v>
      </c>
      <c r="AJ1439" t="s">
        <v>62</v>
      </c>
      <c r="AK1439" t="s">
        <v>63</v>
      </c>
      <c r="AN1439" t="s">
        <v>64</v>
      </c>
      <c r="BA1439" t="s">
        <v>1739</v>
      </c>
      <c r="BB1439" t="s">
        <v>1654</v>
      </c>
      <c r="BC1439" t="s">
        <v>288</v>
      </c>
      <c r="BE1439" t="s">
        <v>69</v>
      </c>
      <c r="BH1439" t="s">
        <v>1740</v>
      </c>
    </row>
    <row r="1440" spans="1:60" x14ac:dyDescent="0.2">
      <c r="A1440" t="s">
        <v>1742</v>
      </c>
      <c r="B1440" t="e">
        <f>VLOOKUP(Table1[[#This Row],[Full Name]],payroll_active[],1,0)</f>
        <v>#N/A</v>
      </c>
      <c r="C1440" t="e">
        <f>VLOOKUP(Table1[[#This Row],[Full Name]],Table36[],1,0)</f>
        <v>#N/A</v>
      </c>
      <c r="D1440" s="1">
        <v>43119.618287037039</v>
      </c>
      <c r="E1440" t="s">
        <v>59</v>
      </c>
      <c r="F1440" t="s">
        <v>1741</v>
      </c>
      <c r="O1440" t="s">
        <v>284</v>
      </c>
      <c r="AJ1440" t="s">
        <v>62</v>
      </c>
      <c r="AK1440" t="s">
        <v>63</v>
      </c>
      <c r="AN1440" t="s">
        <v>64</v>
      </c>
      <c r="BA1440" t="s">
        <v>1743</v>
      </c>
      <c r="BB1440" t="s">
        <v>463</v>
      </c>
      <c r="BC1440" t="s">
        <v>288</v>
      </c>
      <c r="BE1440" t="s">
        <v>69</v>
      </c>
      <c r="BH1440" t="s">
        <v>1744</v>
      </c>
    </row>
    <row r="1441" spans="1:60" x14ac:dyDescent="0.2">
      <c r="A1441" t="s">
        <v>1746</v>
      </c>
      <c r="B1441" t="e">
        <f>VLOOKUP(Table1[[#This Row],[Full Name]],payroll_active[],1,0)</f>
        <v>#N/A</v>
      </c>
      <c r="C1441" t="e">
        <f>VLOOKUP(Table1[[#This Row],[Full Name]],Table36[],1,0)</f>
        <v>#N/A</v>
      </c>
      <c r="D1441" s="1">
        <v>43119.618287037039</v>
      </c>
      <c r="E1441" t="s">
        <v>59</v>
      </c>
      <c r="F1441" t="s">
        <v>1745</v>
      </c>
      <c r="O1441" t="s">
        <v>284</v>
      </c>
      <c r="AJ1441" t="s">
        <v>62</v>
      </c>
      <c r="AK1441" t="s">
        <v>63</v>
      </c>
      <c r="AN1441" t="s">
        <v>64</v>
      </c>
      <c r="BA1441" t="s">
        <v>1747</v>
      </c>
      <c r="BB1441" t="s">
        <v>1748</v>
      </c>
      <c r="BC1441" t="s">
        <v>288</v>
      </c>
      <c r="BE1441" t="s">
        <v>69</v>
      </c>
      <c r="BH1441" t="s">
        <v>1749</v>
      </c>
    </row>
    <row r="1442" spans="1:60" x14ac:dyDescent="0.2">
      <c r="A1442" t="s">
        <v>6286</v>
      </c>
      <c r="B1442" t="e">
        <f>VLOOKUP(Table1[[#This Row],[Full Name]],payroll_active[],1,0)</f>
        <v>#N/A</v>
      </c>
      <c r="C1442" t="e">
        <f>VLOOKUP(Table1[[#This Row],[Full Name]],Table36[],1,0)</f>
        <v>#N/A</v>
      </c>
      <c r="D1442" s="1">
        <v>42618.940844907411</v>
      </c>
      <c r="E1442" t="s">
        <v>1195</v>
      </c>
      <c r="F1442" t="s">
        <v>6284</v>
      </c>
      <c r="M1442" t="s">
        <v>6285</v>
      </c>
      <c r="O1442" t="s">
        <v>284</v>
      </c>
      <c r="AJ1442" t="s">
        <v>62</v>
      </c>
      <c r="AK1442" t="s">
        <v>63</v>
      </c>
      <c r="AN1442" t="s">
        <v>64</v>
      </c>
      <c r="BA1442" t="s">
        <v>1497</v>
      </c>
      <c r="BB1442" t="s">
        <v>1074</v>
      </c>
      <c r="BC1442" t="s">
        <v>288</v>
      </c>
      <c r="BE1442" t="s">
        <v>69</v>
      </c>
      <c r="BH1442" t="s">
        <v>6287</v>
      </c>
    </row>
    <row r="1443" spans="1:60" x14ac:dyDescent="0.2">
      <c r="A1443" t="s">
        <v>6549</v>
      </c>
      <c r="B1443" t="e">
        <f>VLOOKUP(Table1[[#This Row],[Full Name]],payroll_active[],1,0)</f>
        <v>#N/A</v>
      </c>
      <c r="C1443" t="e">
        <f>VLOOKUP(Table1[[#This Row],[Full Name]],Table36[],1,0)</f>
        <v>#N/A</v>
      </c>
      <c r="D1443" s="1">
        <v>42618.940462962957</v>
      </c>
      <c r="E1443" t="s">
        <v>1195</v>
      </c>
      <c r="F1443" t="s">
        <v>6547</v>
      </c>
      <c r="M1443" t="s">
        <v>6548</v>
      </c>
      <c r="O1443" t="s">
        <v>284</v>
      </c>
      <c r="AJ1443" t="s">
        <v>62</v>
      </c>
      <c r="AK1443" t="s">
        <v>63</v>
      </c>
      <c r="AN1443" t="s">
        <v>64</v>
      </c>
      <c r="BA1443" t="s">
        <v>6550</v>
      </c>
      <c r="BB1443" t="s">
        <v>6551</v>
      </c>
      <c r="BC1443" t="s">
        <v>288</v>
      </c>
      <c r="BE1443" t="s">
        <v>69</v>
      </c>
      <c r="BH1443" t="s">
        <v>6552</v>
      </c>
    </row>
    <row r="1444" spans="1:60" x14ac:dyDescent="0.2">
      <c r="A1444" t="s">
        <v>1562</v>
      </c>
      <c r="B1444" t="e">
        <f>VLOOKUP(Table1[[#This Row],[Full Name]],payroll_active[],1,0)</f>
        <v>#N/A</v>
      </c>
      <c r="C1444" t="e">
        <f>VLOOKUP(Table1[[#This Row],[Full Name]],Table36[],1,0)</f>
        <v>#N/A</v>
      </c>
      <c r="D1444" s="1">
        <v>43119.618333333332</v>
      </c>
      <c r="E1444" t="s">
        <v>59</v>
      </c>
      <c r="F1444" t="s">
        <v>1561</v>
      </c>
      <c r="O1444" t="s">
        <v>138</v>
      </c>
      <c r="AJ1444" t="s">
        <v>62</v>
      </c>
      <c r="AK1444" t="s">
        <v>63</v>
      </c>
      <c r="AN1444" t="s">
        <v>64</v>
      </c>
      <c r="BA1444" t="s">
        <v>1563</v>
      </c>
      <c r="BB1444" t="s">
        <v>1564</v>
      </c>
      <c r="BC1444" t="s">
        <v>142</v>
      </c>
      <c r="BE1444" t="s">
        <v>69</v>
      </c>
      <c r="BH1444" t="s">
        <v>1565</v>
      </c>
    </row>
    <row r="1445" spans="1:60" x14ac:dyDescent="0.2">
      <c r="A1445" t="s">
        <v>1567</v>
      </c>
      <c r="B1445" t="e">
        <f>VLOOKUP(Table1[[#This Row],[Full Name]],payroll_active[],1,0)</f>
        <v>#N/A</v>
      </c>
      <c r="C1445" t="e">
        <f>VLOOKUP(Table1[[#This Row],[Full Name]],Table36[],1,0)</f>
        <v>#N/A</v>
      </c>
      <c r="D1445" s="1">
        <v>43119.618333333332</v>
      </c>
      <c r="E1445" t="s">
        <v>59</v>
      </c>
      <c r="F1445" t="s">
        <v>1566</v>
      </c>
      <c r="O1445" t="s">
        <v>138</v>
      </c>
      <c r="AJ1445" t="s">
        <v>62</v>
      </c>
      <c r="AK1445" t="s">
        <v>63</v>
      </c>
      <c r="AN1445" t="s">
        <v>64</v>
      </c>
      <c r="BA1445" t="s">
        <v>1568</v>
      </c>
      <c r="BB1445" t="s">
        <v>1569</v>
      </c>
      <c r="BC1445" t="s">
        <v>142</v>
      </c>
      <c r="BE1445" t="s">
        <v>69</v>
      </c>
      <c r="BH1445" t="s">
        <v>1570</v>
      </c>
    </row>
    <row r="1446" spans="1:60" x14ac:dyDescent="0.2">
      <c r="A1446" t="s">
        <v>1572</v>
      </c>
      <c r="B1446" t="e">
        <f>VLOOKUP(Table1[[#This Row],[Full Name]],payroll_active[],1,0)</f>
        <v>#N/A</v>
      </c>
      <c r="C1446" t="e">
        <f>VLOOKUP(Table1[[#This Row],[Full Name]],Table36[],1,0)</f>
        <v>#N/A</v>
      </c>
      <c r="D1446" s="1">
        <v>43119.618333333332</v>
      </c>
      <c r="E1446" t="s">
        <v>59</v>
      </c>
      <c r="F1446" t="s">
        <v>1571</v>
      </c>
      <c r="O1446" t="s">
        <v>138</v>
      </c>
      <c r="AJ1446" t="s">
        <v>62</v>
      </c>
      <c r="AK1446" t="s">
        <v>63</v>
      </c>
      <c r="AN1446" t="s">
        <v>64</v>
      </c>
      <c r="BA1446" t="s">
        <v>1573</v>
      </c>
      <c r="BB1446" t="s">
        <v>1574</v>
      </c>
      <c r="BC1446" t="s">
        <v>142</v>
      </c>
      <c r="BE1446" t="s">
        <v>69</v>
      </c>
      <c r="BH1446" t="s">
        <v>1575</v>
      </c>
    </row>
    <row r="1447" spans="1:60" x14ac:dyDescent="0.2">
      <c r="A1447" t="s">
        <v>1577</v>
      </c>
      <c r="B1447" t="e">
        <f>VLOOKUP(Table1[[#This Row],[Full Name]],payroll_active[],1,0)</f>
        <v>#N/A</v>
      </c>
      <c r="C1447" t="e">
        <f>VLOOKUP(Table1[[#This Row],[Full Name]],Table36[],1,0)</f>
        <v>#N/A</v>
      </c>
      <c r="D1447" s="1">
        <v>43119.618333333332</v>
      </c>
      <c r="E1447" t="s">
        <v>59</v>
      </c>
      <c r="F1447" t="s">
        <v>1576</v>
      </c>
      <c r="O1447" t="s">
        <v>138</v>
      </c>
      <c r="AJ1447" t="s">
        <v>62</v>
      </c>
      <c r="AK1447" t="s">
        <v>63</v>
      </c>
      <c r="AN1447" t="s">
        <v>64</v>
      </c>
      <c r="BA1447" t="s">
        <v>1392</v>
      </c>
      <c r="BB1447" t="s">
        <v>1578</v>
      </c>
      <c r="BC1447" t="s">
        <v>142</v>
      </c>
      <c r="BE1447" t="s">
        <v>69</v>
      </c>
      <c r="BH1447" t="s">
        <v>1579</v>
      </c>
    </row>
    <row r="1448" spans="1:60" x14ac:dyDescent="0.2">
      <c r="A1448" t="s">
        <v>1581</v>
      </c>
      <c r="B1448" t="e">
        <f>VLOOKUP(Table1[[#This Row],[Full Name]],payroll_active[],1,0)</f>
        <v>#N/A</v>
      </c>
      <c r="C1448" t="e">
        <f>VLOOKUP(Table1[[#This Row],[Full Name]],Table36[],1,0)</f>
        <v>#N/A</v>
      </c>
      <c r="D1448" s="1">
        <v>43119.618333333332</v>
      </c>
      <c r="E1448" t="s">
        <v>59</v>
      </c>
      <c r="F1448" t="s">
        <v>1580</v>
      </c>
      <c r="O1448" t="s">
        <v>138</v>
      </c>
      <c r="AJ1448" t="s">
        <v>62</v>
      </c>
      <c r="AK1448" t="s">
        <v>63</v>
      </c>
      <c r="AN1448" t="s">
        <v>64</v>
      </c>
      <c r="BA1448" t="s">
        <v>1582</v>
      </c>
      <c r="BB1448" t="s">
        <v>1583</v>
      </c>
      <c r="BC1448" t="s">
        <v>142</v>
      </c>
      <c r="BE1448" t="s">
        <v>69</v>
      </c>
      <c r="BH1448" t="s">
        <v>1584</v>
      </c>
    </row>
    <row r="1449" spans="1:60" x14ac:dyDescent="0.2">
      <c r="A1449" t="s">
        <v>1596</v>
      </c>
      <c r="B1449" t="e">
        <f>VLOOKUP(Table1[[#This Row],[Full Name]],payroll_active[],1,0)</f>
        <v>#N/A</v>
      </c>
      <c r="C1449" t="e">
        <f>VLOOKUP(Table1[[#This Row],[Full Name]],Table36[],1,0)</f>
        <v>#N/A</v>
      </c>
      <c r="D1449" s="1">
        <v>43119.618321759262</v>
      </c>
      <c r="E1449" t="s">
        <v>59</v>
      </c>
      <c r="F1449" t="s">
        <v>1595</v>
      </c>
      <c r="O1449" t="s">
        <v>138</v>
      </c>
      <c r="AJ1449" t="s">
        <v>62</v>
      </c>
      <c r="AK1449" t="s">
        <v>63</v>
      </c>
      <c r="AN1449" t="s">
        <v>64</v>
      </c>
      <c r="BA1449" t="s">
        <v>1597</v>
      </c>
      <c r="BB1449" t="s">
        <v>1598</v>
      </c>
      <c r="BC1449" t="s">
        <v>142</v>
      </c>
      <c r="BE1449" t="s">
        <v>69</v>
      </c>
      <c r="BH1449" t="s">
        <v>1599</v>
      </c>
    </row>
    <row r="1450" spans="1:60" x14ac:dyDescent="0.2">
      <c r="A1450" t="s">
        <v>1601</v>
      </c>
      <c r="B1450" t="e">
        <f>VLOOKUP(Table1[[#This Row],[Full Name]],payroll_active[],1,0)</f>
        <v>#N/A</v>
      </c>
      <c r="C1450" t="e">
        <f>VLOOKUP(Table1[[#This Row],[Full Name]],Table36[],1,0)</f>
        <v>#N/A</v>
      </c>
      <c r="D1450" s="1">
        <v>43119.618321759262</v>
      </c>
      <c r="E1450" t="s">
        <v>59</v>
      </c>
      <c r="F1450" t="s">
        <v>1600</v>
      </c>
      <c r="O1450" t="s">
        <v>138</v>
      </c>
      <c r="AJ1450" t="s">
        <v>62</v>
      </c>
      <c r="AK1450" t="s">
        <v>63</v>
      </c>
      <c r="AN1450" t="s">
        <v>64</v>
      </c>
      <c r="BA1450" t="s">
        <v>1602</v>
      </c>
      <c r="BB1450" t="s">
        <v>1603</v>
      </c>
      <c r="BC1450" t="s">
        <v>142</v>
      </c>
      <c r="BE1450" t="s">
        <v>69</v>
      </c>
      <c r="BH1450" t="s">
        <v>1604</v>
      </c>
    </row>
    <row r="1451" spans="1:60" x14ac:dyDescent="0.2">
      <c r="A1451" t="s">
        <v>1614</v>
      </c>
      <c r="B1451" t="e">
        <f>VLOOKUP(Table1[[#This Row],[Full Name]],payroll_active[],1,0)</f>
        <v>#N/A</v>
      </c>
      <c r="C1451" t="e">
        <f>VLOOKUP(Table1[[#This Row],[Full Name]],Table36[],1,0)</f>
        <v>#N/A</v>
      </c>
      <c r="D1451" s="1">
        <v>43119.618321759262</v>
      </c>
      <c r="E1451" t="s">
        <v>59</v>
      </c>
      <c r="F1451" t="s">
        <v>1613</v>
      </c>
      <c r="O1451" t="s">
        <v>138</v>
      </c>
      <c r="AJ1451" t="s">
        <v>62</v>
      </c>
      <c r="AK1451" t="s">
        <v>63</v>
      </c>
      <c r="AN1451" t="s">
        <v>64</v>
      </c>
      <c r="BA1451" t="s">
        <v>1615</v>
      </c>
      <c r="BB1451" t="s">
        <v>1616</v>
      </c>
      <c r="BC1451" t="s">
        <v>142</v>
      </c>
      <c r="BE1451" t="s">
        <v>69</v>
      </c>
      <c r="BH1451" t="s">
        <v>1617</v>
      </c>
    </row>
    <row r="1452" spans="1:60" x14ac:dyDescent="0.2">
      <c r="A1452" t="s">
        <v>1619</v>
      </c>
      <c r="B1452" t="e">
        <f>VLOOKUP(Table1[[#This Row],[Full Name]],payroll_active[],1,0)</f>
        <v>#N/A</v>
      </c>
      <c r="C1452" t="e">
        <f>VLOOKUP(Table1[[#This Row],[Full Name]],Table36[],1,0)</f>
        <v>#N/A</v>
      </c>
      <c r="D1452" s="1">
        <v>43119.618321759262</v>
      </c>
      <c r="E1452" t="s">
        <v>59</v>
      </c>
      <c r="F1452" t="s">
        <v>1618</v>
      </c>
      <c r="O1452" t="s">
        <v>138</v>
      </c>
      <c r="AJ1452" t="s">
        <v>62</v>
      </c>
      <c r="AK1452" t="s">
        <v>63</v>
      </c>
      <c r="AN1452" t="s">
        <v>64</v>
      </c>
      <c r="BA1452" t="s">
        <v>1620</v>
      </c>
      <c r="BB1452" t="s">
        <v>1621</v>
      </c>
      <c r="BC1452" t="s">
        <v>142</v>
      </c>
      <c r="BE1452" t="s">
        <v>69</v>
      </c>
      <c r="BH1452" t="s">
        <v>1622</v>
      </c>
    </row>
    <row r="1453" spans="1:60" x14ac:dyDescent="0.2">
      <c r="A1453" t="s">
        <v>1624</v>
      </c>
      <c r="B1453" t="e">
        <f>VLOOKUP(Table1[[#This Row],[Full Name]],payroll_active[],1,0)</f>
        <v>#N/A</v>
      </c>
      <c r="C1453" t="e">
        <f>VLOOKUP(Table1[[#This Row],[Full Name]],Table36[],1,0)</f>
        <v>#N/A</v>
      </c>
      <c r="D1453" s="1">
        <v>43119.618321759262</v>
      </c>
      <c r="E1453" t="s">
        <v>59</v>
      </c>
      <c r="F1453" t="s">
        <v>1623</v>
      </c>
      <c r="O1453" t="s">
        <v>138</v>
      </c>
      <c r="AJ1453" t="s">
        <v>62</v>
      </c>
      <c r="AK1453" t="s">
        <v>63</v>
      </c>
      <c r="AN1453" t="s">
        <v>64</v>
      </c>
      <c r="BA1453" t="s">
        <v>1625</v>
      </c>
      <c r="BB1453" t="s">
        <v>1626</v>
      </c>
      <c r="BC1453" t="s">
        <v>142</v>
      </c>
      <c r="BE1453" t="s">
        <v>69</v>
      </c>
      <c r="BH1453" t="s">
        <v>1627</v>
      </c>
    </row>
    <row r="1454" spans="1:60" x14ac:dyDescent="0.2">
      <c r="A1454" t="s">
        <v>1629</v>
      </c>
      <c r="B1454" t="e">
        <f>VLOOKUP(Table1[[#This Row],[Full Name]],payroll_active[],1,0)</f>
        <v>#N/A</v>
      </c>
      <c r="C1454" t="e">
        <f>VLOOKUP(Table1[[#This Row],[Full Name]],Table36[],1,0)</f>
        <v>#N/A</v>
      </c>
      <c r="D1454" s="1">
        <v>43119.618321759262</v>
      </c>
      <c r="E1454" t="s">
        <v>59</v>
      </c>
      <c r="F1454" t="s">
        <v>1628</v>
      </c>
      <c r="O1454" t="s">
        <v>138</v>
      </c>
      <c r="AJ1454" t="s">
        <v>62</v>
      </c>
      <c r="AK1454" t="s">
        <v>63</v>
      </c>
      <c r="AN1454" t="s">
        <v>64</v>
      </c>
      <c r="BA1454" t="s">
        <v>1630</v>
      </c>
      <c r="BB1454" t="s">
        <v>1631</v>
      </c>
      <c r="BC1454" t="s">
        <v>142</v>
      </c>
      <c r="BE1454" t="s">
        <v>69</v>
      </c>
      <c r="BH1454" t="s">
        <v>1632</v>
      </c>
    </row>
    <row r="1455" spans="1:60" x14ac:dyDescent="0.2">
      <c r="A1455" t="s">
        <v>1634</v>
      </c>
      <c r="B1455" t="e">
        <f>VLOOKUP(Table1[[#This Row],[Full Name]],payroll_active[],1,0)</f>
        <v>#N/A</v>
      </c>
      <c r="C1455" t="e">
        <f>VLOOKUP(Table1[[#This Row],[Full Name]],Table36[],1,0)</f>
        <v>#N/A</v>
      </c>
      <c r="D1455" s="1">
        <v>43119.618321759262</v>
      </c>
      <c r="E1455" t="s">
        <v>59</v>
      </c>
      <c r="F1455" t="s">
        <v>1633</v>
      </c>
      <c r="O1455" t="s">
        <v>138</v>
      </c>
      <c r="AJ1455" t="s">
        <v>62</v>
      </c>
      <c r="AK1455" t="s">
        <v>63</v>
      </c>
      <c r="AN1455" t="s">
        <v>64</v>
      </c>
      <c r="BA1455" t="s">
        <v>1635</v>
      </c>
      <c r="BB1455" t="s">
        <v>1636</v>
      </c>
      <c r="BC1455" t="s">
        <v>142</v>
      </c>
      <c r="BE1455" t="s">
        <v>69</v>
      </c>
      <c r="BH1455" t="s">
        <v>1637</v>
      </c>
    </row>
    <row r="1456" spans="1:60" x14ac:dyDescent="0.2">
      <c r="A1456" t="s">
        <v>1639</v>
      </c>
      <c r="B1456" t="e">
        <f>VLOOKUP(Table1[[#This Row],[Full Name]],payroll_active[],1,0)</f>
        <v>#N/A</v>
      </c>
      <c r="C1456" t="e">
        <f>VLOOKUP(Table1[[#This Row],[Full Name]],Table36[],1,0)</f>
        <v>#N/A</v>
      </c>
      <c r="D1456" s="1">
        <v>43119.618310185193</v>
      </c>
      <c r="E1456" t="s">
        <v>59</v>
      </c>
      <c r="F1456" t="s">
        <v>1638</v>
      </c>
      <c r="O1456" t="s">
        <v>138</v>
      </c>
      <c r="AJ1456" t="s">
        <v>62</v>
      </c>
      <c r="AK1456" t="s">
        <v>63</v>
      </c>
      <c r="AN1456" t="s">
        <v>64</v>
      </c>
      <c r="BA1456" t="s">
        <v>221</v>
      </c>
      <c r="BB1456" t="s">
        <v>1640</v>
      </c>
      <c r="BC1456" t="s">
        <v>142</v>
      </c>
      <c r="BE1456" t="s">
        <v>69</v>
      </c>
      <c r="BH1456" t="s">
        <v>1641</v>
      </c>
    </row>
    <row r="1457" spans="1:60" x14ac:dyDescent="0.2">
      <c r="A1457" t="s">
        <v>1643</v>
      </c>
      <c r="B1457" t="e">
        <f>VLOOKUP(Table1[[#This Row],[Full Name]],payroll_active[],1,0)</f>
        <v>#N/A</v>
      </c>
      <c r="C1457" t="e">
        <f>VLOOKUP(Table1[[#This Row],[Full Name]],Table36[],1,0)</f>
        <v>#N/A</v>
      </c>
      <c r="D1457" s="1">
        <v>43119.618310185193</v>
      </c>
      <c r="E1457" t="s">
        <v>59</v>
      </c>
      <c r="F1457" t="s">
        <v>1642</v>
      </c>
      <c r="O1457" t="s">
        <v>138</v>
      </c>
      <c r="AJ1457" t="s">
        <v>62</v>
      </c>
      <c r="AK1457" t="s">
        <v>63</v>
      </c>
      <c r="AN1457" t="s">
        <v>64</v>
      </c>
      <c r="BA1457" t="s">
        <v>1644</v>
      </c>
      <c r="BB1457" t="s">
        <v>1645</v>
      </c>
      <c r="BC1457" t="s">
        <v>142</v>
      </c>
      <c r="BE1457" t="s">
        <v>69</v>
      </c>
      <c r="BH1457" t="s">
        <v>1646</v>
      </c>
    </row>
    <row r="1458" spans="1:60" x14ac:dyDescent="0.2">
      <c r="A1458" t="s">
        <v>1648</v>
      </c>
      <c r="B1458" t="e">
        <f>VLOOKUP(Table1[[#This Row],[Full Name]],payroll_active[],1,0)</f>
        <v>#N/A</v>
      </c>
      <c r="C1458" t="e">
        <f>VLOOKUP(Table1[[#This Row],[Full Name]],Table36[],1,0)</f>
        <v>#N/A</v>
      </c>
      <c r="D1458" s="1">
        <v>43119.618310185193</v>
      </c>
      <c r="E1458" t="s">
        <v>59</v>
      </c>
      <c r="F1458" t="s">
        <v>1647</v>
      </c>
      <c r="O1458" t="s">
        <v>138</v>
      </c>
      <c r="AJ1458" t="s">
        <v>62</v>
      </c>
      <c r="AK1458" t="s">
        <v>63</v>
      </c>
      <c r="AN1458" t="s">
        <v>64</v>
      </c>
      <c r="BA1458" t="s">
        <v>1649</v>
      </c>
      <c r="BB1458" t="s">
        <v>207</v>
      </c>
      <c r="BC1458" t="s">
        <v>142</v>
      </c>
      <c r="BE1458" t="s">
        <v>69</v>
      </c>
      <c r="BH1458" t="s">
        <v>1650</v>
      </c>
    </row>
    <row r="1459" spans="1:60" x14ac:dyDescent="0.2">
      <c r="A1459" t="s">
        <v>1652</v>
      </c>
      <c r="B1459" t="e">
        <f>VLOOKUP(Table1[[#This Row],[Full Name]],payroll_active[],1,0)</f>
        <v>#N/A</v>
      </c>
      <c r="C1459" t="e">
        <f>VLOOKUP(Table1[[#This Row],[Full Name]],Table36[],1,0)</f>
        <v>#N/A</v>
      </c>
      <c r="D1459" s="1">
        <v>43119.618310185193</v>
      </c>
      <c r="E1459" t="s">
        <v>59</v>
      </c>
      <c r="F1459" t="s">
        <v>1651</v>
      </c>
      <c r="O1459" t="s">
        <v>138</v>
      </c>
      <c r="AJ1459" t="s">
        <v>62</v>
      </c>
      <c r="AK1459" t="s">
        <v>63</v>
      </c>
      <c r="AN1459" t="s">
        <v>64</v>
      </c>
      <c r="BA1459" t="s">
        <v>1653</v>
      </c>
      <c r="BB1459" t="s">
        <v>1654</v>
      </c>
      <c r="BC1459" t="s">
        <v>142</v>
      </c>
      <c r="BE1459" t="s">
        <v>69</v>
      </c>
      <c r="BH1459" t="s">
        <v>1655</v>
      </c>
    </row>
    <row r="1460" spans="1:60" x14ac:dyDescent="0.2">
      <c r="A1460" t="s">
        <v>1657</v>
      </c>
      <c r="B1460" t="e">
        <f>VLOOKUP(Table1[[#This Row],[Full Name]],payroll_active[],1,0)</f>
        <v>#N/A</v>
      </c>
      <c r="C1460" t="e">
        <f>VLOOKUP(Table1[[#This Row],[Full Name]],Table36[],1,0)</f>
        <v>#N/A</v>
      </c>
      <c r="D1460" s="1">
        <v>43119.618310185193</v>
      </c>
      <c r="E1460" t="s">
        <v>59</v>
      </c>
      <c r="F1460" t="s">
        <v>1656</v>
      </c>
      <c r="O1460" t="s">
        <v>138</v>
      </c>
      <c r="AJ1460" t="s">
        <v>62</v>
      </c>
      <c r="AK1460" t="s">
        <v>63</v>
      </c>
      <c r="AN1460" t="s">
        <v>64</v>
      </c>
      <c r="BA1460" t="s">
        <v>1658</v>
      </c>
      <c r="BB1460" t="s">
        <v>1659</v>
      </c>
      <c r="BC1460" t="s">
        <v>142</v>
      </c>
      <c r="BE1460" t="s">
        <v>69</v>
      </c>
      <c r="BH1460" t="s">
        <v>1660</v>
      </c>
    </row>
    <row r="1461" spans="1:60" x14ac:dyDescent="0.2">
      <c r="A1461" t="s">
        <v>1662</v>
      </c>
      <c r="B1461" t="e">
        <f>VLOOKUP(Table1[[#This Row],[Full Name]],payroll_active[],1,0)</f>
        <v>#N/A</v>
      </c>
      <c r="C1461" t="e">
        <f>VLOOKUP(Table1[[#This Row],[Full Name]],Table36[],1,0)</f>
        <v>#N/A</v>
      </c>
      <c r="D1461" s="1">
        <v>43119.618310185193</v>
      </c>
      <c r="E1461" t="s">
        <v>59</v>
      </c>
      <c r="F1461" t="s">
        <v>1661</v>
      </c>
      <c r="O1461" t="s">
        <v>138</v>
      </c>
      <c r="AJ1461" t="s">
        <v>62</v>
      </c>
      <c r="AK1461" t="s">
        <v>63</v>
      </c>
      <c r="AN1461" t="s">
        <v>64</v>
      </c>
      <c r="BA1461" t="s">
        <v>1663</v>
      </c>
      <c r="BB1461" t="s">
        <v>1664</v>
      </c>
      <c r="BC1461" t="s">
        <v>142</v>
      </c>
      <c r="BE1461" t="s">
        <v>69</v>
      </c>
      <c r="BH1461" t="s">
        <v>1665</v>
      </c>
    </row>
    <row r="1462" spans="1:60" x14ac:dyDescent="0.2">
      <c r="A1462" t="s">
        <v>1667</v>
      </c>
      <c r="B1462" t="e">
        <f>VLOOKUP(Table1[[#This Row],[Full Name]],payroll_active[],1,0)</f>
        <v>#N/A</v>
      </c>
      <c r="C1462" t="e">
        <f>VLOOKUP(Table1[[#This Row],[Full Name]],Table36[],1,0)</f>
        <v>#N/A</v>
      </c>
      <c r="D1462" s="1">
        <v>43119.618310185193</v>
      </c>
      <c r="E1462" t="s">
        <v>59</v>
      </c>
      <c r="F1462" t="s">
        <v>1666</v>
      </c>
      <c r="O1462" t="s">
        <v>138</v>
      </c>
      <c r="AJ1462" t="s">
        <v>62</v>
      </c>
      <c r="AK1462" t="s">
        <v>63</v>
      </c>
      <c r="AN1462" t="s">
        <v>64</v>
      </c>
      <c r="BA1462" t="s">
        <v>1668</v>
      </c>
      <c r="BB1462" t="s">
        <v>1669</v>
      </c>
      <c r="BC1462" t="s">
        <v>142</v>
      </c>
      <c r="BE1462" t="s">
        <v>69</v>
      </c>
      <c r="BH1462" t="s">
        <v>1670</v>
      </c>
    </row>
    <row r="1463" spans="1:60" x14ac:dyDescent="0.2">
      <c r="A1463" t="s">
        <v>1672</v>
      </c>
      <c r="B1463" t="e">
        <f>VLOOKUP(Table1[[#This Row],[Full Name]],payroll_active[],1,0)</f>
        <v>#N/A</v>
      </c>
      <c r="C1463" t="e">
        <f>VLOOKUP(Table1[[#This Row],[Full Name]],Table36[],1,0)</f>
        <v>#N/A</v>
      </c>
      <c r="D1463" s="1">
        <v>43119.618310185193</v>
      </c>
      <c r="E1463" t="s">
        <v>59</v>
      </c>
      <c r="F1463" t="s">
        <v>1671</v>
      </c>
      <c r="O1463" t="s">
        <v>138</v>
      </c>
      <c r="AJ1463" t="s">
        <v>62</v>
      </c>
      <c r="AK1463" t="s">
        <v>63</v>
      </c>
      <c r="AN1463" t="s">
        <v>64</v>
      </c>
      <c r="BA1463" t="s">
        <v>1673</v>
      </c>
      <c r="BB1463" t="s">
        <v>1674</v>
      </c>
      <c r="BC1463" t="s">
        <v>142</v>
      </c>
      <c r="BE1463" t="s">
        <v>69</v>
      </c>
      <c r="BH1463" t="s">
        <v>1675</v>
      </c>
    </row>
    <row r="1464" spans="1:60" x14ac:dyDescent="0.2">
      <c r="A1464" t="s">
        <v>1677</v>
      </c>
      <c r="B1464" t="e">
        <f>VLOOKUP(Table1[[#This Row],[Full Name]],payroll_active[],1,0)</f>
        <v>#N/A</v>
      </c>
      <c r="C1464" t="e">
        <f>VLOOKUP(Table1[[#This Row],[Full Name]],Table36[],1,0)</f>
        <v>#N/A</v>
      </c>
      <c r="D1464" s="1">
        <v>43119.618310185193</v>
      </c>
      <c r="E1464" t="s">
        <v>59</v>
      </c>
      <c r="F1464" t="s">
        <v>1676</v>
      </c>
      <c r="O1464" t="s">
        <v>138</v>
      </c>
      <c r="AJ1464" t="s">
        <v>62</v>
      </c>
      <c r="AK1464" t="s">
        <v>63</v>
      </c>
      <c r="AN1464" t="s">
        <v>64</v>
      </c>
      <c r="BA1464" t="s">
        <v>1678</v>
      </c>
      <c r="BB1464" t="s">
        <v>1679</v>
      </c>
      <c r="BC1464" t="s">
        <v>142</v>
      </c>
      <c r="BE1464" t="s">
        <v>69</v>
      </c>
      <c r="BH1464" t="s">
        <v>1680</v>
      </c>
    </row>
    <row r="1465" spans="1:60" x14ac:dyDescent="0.2">
      <c r="A1465" t="s">
        <v>1682</v>
      </c>
      <c r="B1465" t="e">
        <f>VLOOKUP(Table1[[#This Row],[Full Name]],payroll_active[],1,0)</f>
        <v>#N/A</v>
      </c>
      <c r="C1465" t="e">
        <f>VLOOKUP(Table1[[#This Row],[Full Name]],Table36[],1,0)</f>
        <v>#N/A</v>
      </c>
      <c r="D1465" s="1">
        <v>43119.618310185193</v>
      </c>
      <c r="E1465" t="s">
        <v>59</v>
      </c>
      <c r="F1465" t="s">
        <v>1681</v>
      </c>
      <c r="O1465" t="s">
        <v>138</v>
      </c>
      <c r="AJ1465" t="s">
        <v>62</v>
      </c>
      <c r="AK1465" t="s">
        <v>63</v>
      </c>
      <c r="AN1465" t="s">
        <v>64</v>
      </c>
      <c r="BA1465" t="s">
        <v>1683</v>
      </c>
      <c r="BB1465" t="s">
        <v>1684</v>
      </c>
      <c r="BC1465" t="s">
        <v>142</v>
      </c>
      <c r="BE1465" t="s">
        <v>69</v>
      </c>
      <c r="BH1465" t="s">
        <v>1685</v>
      </c>
    </row>
    <row r="1466" spans="1:60" x14ac:dyDescent="0.2">
      <c r="A1466" t="s">
        <v>1687</v>
      </c>
      <c r="B1466" t="e">
        <f>VLOOKUP(Table1[[#This Row],[Full Name]],payroll_active[],1,0)</f>
        <v>#N/A</v>
      </c>
      <c r="C1466" t="e">
        <f>VLOOKUP(Table1[[#This Row],[Full Name]],Table36[],1,0)</f>
        <v>#N/A</v>
      </c>
      <c r="D1466" s="1">
        <v>43119.618310185193</v>
      </c>
      <c r="E1466" t="s">
        <v>59</v>
      </c>
      <c r="F1466" t="s">
        <v>1686</v>
      </c>
      <c r="O1466" t="s">
        <v>138</v>
      </c>
      <c r="AJ1466" t="s">
        <v>62</v>
      </c>
      <c r="AK1466" t="s">
        <v>63</v>
      </c>
      <c r="AN1466" t="s">
        <v>64</v>
      </c>
      <c r="BA1466" t="s">
        <v>1688</v>
      </c>
      <c r="BB1466" t="s">
        <v>1689</v>
      </c>
      <c r="BC1466" t="s">
        <v>142</v>
      </c>
      <c r="BE1466" t="s">
        <v>69</v>
      </c>
      <c r="BH1466" t="s">
        <v>1690</v>
      </c>
    </row>
    <row r="1467" spans="1:60" x14ac:dyDescent="0.2">
      <c r="A1467" t="s">
        <v>1700</v>
      </c>
      <c r="B1467" t="e">
        <f>VLOOKUP(Table1[[#This Row],[Full Name]],payroll_active[],1,0)</f>
        <v>#N/A</v>
      </c>
      <c r="C1467" t="e">
        <f>VLOOKUP(Table1[[#This Row],[Full Name]],Table36[],1,0)</f>
        <v>#N/A</v>
      </c>
      <c r="D1467" s="1">
        <v>43119.618298611109</v>
      </c>
      <c r="E1467" t="s">
        <v>59</v>
      </c>
      <c r="F1467" t="s">
        <v>1699</v>
      </c>
      <c r="O1467" t="s">
        <v>138</v>
      </c>
      <c r="AJ1467" t="s">
        <v>62</v>
      </c>
      <c r="AK1467" t="s">
        <v>63</v>
      </c>
      <c r="AN1467" t="s">
        <v>64</v>
      </c>
      <c r="BA1467" t="s">
        <v>1701</v>
      </c>
      <c r="BB1467" t="s">
        <v>1702</v>
      </c>
      <c r="BC1467" t="s">
        <v>142</v>
      </c>
      <c r="BE1467" t="s">
        <v>69</v>
      </c>
      <c r="BH1467" t="s">
        <v>1703</v>
      </c>
    </row>
    <row r="1468" spans="1:60" x14ac:dyDescent="0.2">
      <c r="A1468" t="s">
        <v>2136</v>
      </c>
      <c r="B1468" t="e">
        <f>VLOOKUP(Table1[[#This Row],[Full Name]],payroll_active[],1,0)</f>
        <v>#N/A</v>
      </c>
      <c r="C1468" t="e">
        <f>VLOOKUP(Table1[[#This Row],[Full Name]],Table36[],1,0)</f>
        <v>#N/A</v>
      </c>
      <c r="D1468" s="1">
        <v>42990.670185185183</v>
      </c>
      <c r="E1468" t="s">
        <v>59</v>
      </c>
      <c r="F1468" t="s">
        <v>2134</v>
      </c>
      <c r="O1468" t="s">
        <v>138</v>
      </c>
      <c r="P1468" t="s">
        <v>526</v>
      </c>
      <c r="V1468" t="s">
        <v>2135</v>
      </c>
      <c r="AJ1468" t="s">
        <v>62</v>
      </c>
      <c r="AK1468" t="s">
        <v>63</v>
      </c>
      <c r="AN1468" t="s">
        <v>64</v>
      </c>
      <c r="BA1468" t="s">
        <v>2137</v>
      </c>
      <c r="BB1468" t="s">
        <v>2138</v>
      </c>
      <c r="BC1468" t="s">
        <v>142</v>
      </c>
      <c r="BE1468" t="s">
        <v>69</v>
      </c>
      <c r="BH1468" t="s">
        <v>2139</v>
      </c>
    </row>
    <row r="1469" spans="1:60" x14ac:dyDescent="0.2">
      <c r="A1469" t="s">
        <v>5230</v>
      </c>
      <c r="B1469" t="e">
        <f>VLOOKUP(Table1[[#This Row],[Full Name]],payroll_active[],1,0)</f>
        <v>#N/A</v>
      </c>
      <c r="C1469" t="e">
        <f>VLOOKUP(Table1[[#This Row],[Full Name]],Table36[],1,0)</f>
        <v>#N/A</v>
      </c>
      <c r="D1469" s="1">
        <v>42618.941840277781</v>
      </c>
      <c r="E1469" t="s">
        <v>1195</v>
      </c>
      <c r="F1469" t="s">
        <v>5229</v>
      </c>
      <c r="O1469" t="s">
        <v>131</v>
      </c>
      <c r="AJ1469" t="s">
        <v>62</v>
      </c>
      <c r="AK1469" t="s">
        <v>63</v>
      </c>
      <c r="AN1469" t="s">
        <v>64</v>
      </c>
      <c r="BA1469" t="s">
        <v>4469</v>
      </c>
      <c r="BB1469" t="s">
        <v>5231</v>
      </c>
      <c r="BC1469" t="s">
        <v>5232</v>
      </c>
      <c r="BE1469" t="s">
        <v>69</v>
      </c>
      <c r="BH1469" t="s">
        <v>5233</v>
      </c>
    </row>
    <row r="1470" spans="1:60" x14ac:dyDescent="0.2">
      <c r="A1470" t="s">
        <v>4612</v>
      </c>
      <c r="B1470" t="e">
        <f>VLOOKUP(Table1[[#This Row],[Full Name]],payroll_active[],1,0)</f>
        <v>#N/A</v>
      </c>
      <c r="C1470" t="e">
        <f>VLOOKUP(Table1[[#This Row],[Full Name]],Table36[],1,0)</f>
        <v>#N/A</v>
      </c>
      <c r="D1470" s="1">
        <v>42618.942523148151</v>
      </c>
      <c r="E1470" t="s">
        <v>1195</v>
      </c>
      <c r="F1470" t="s">
        <v>4611</v>
      </c>
      <c r="O1470" t="s">
        <v>4501</v>
      </c>
      <c r="AJ1470" t="s">
        <v>62</v>
      </c>
      <c r="AK1470" t="s">
        <v>63</v>
      </c>
      <c r="AN1470" t="s">
        <v>64</v>
      </c>
      <c r="BA1470" t="s">
        <v>4613</v>
      </c>
      <c r="BB1470" t="s">
        <v>4614</v>
      </c>
      <c r="BC1470" t="s">
        <v>4615</v>
      </c>
      <c r="BE1470" t="s">
        <v>69</v>
      </c>
      <c r="BH1470" t="s">
        <v>4616</v>
      </c>
    </row>
    <row r="1471" spans="1:60" x14ac:dyDescent="0.2">
      <c r="A1471" t="s">
        <v>4389</v>
      </c>
      <c r="B1471" t="e">
        <f>VLOOKUP(Table1[[#This Row],[Full Name]],payroll_active[],1,0)</f>
        <v>#N/A</v>
      </c>
      <c r="C1471" t="e">
        <f>VLOOKUP(Table1[[#This Row],[Full Name]],Table36[],1,0)</f>
        <v>#N/A</v>
      </c>
      <c r="D1471" s="1">
        <v>42618.942731481482</v>
      </c>
      <c r="E1471" t="s">
        <v>1195</v>
      </c>
      <c r="F1471" t="s">
        <v>4388</v>
      </c>
      <c r="O1471" t="s">
        <v>2787</v>
      </c>
      <c r="AJ1471" t="s">
        <v>62</v>
      </c>
      <c r="AK1471" t="s">
        <v>63</v>
      </c>
      <c r="AN1471" t="s">
        <v>64</v>
      </c>
      <c r="BA1471" t="s">
        <v>4390</v>
      </c>
      <c r="BB1471" t="s">
        <v>4391</v>
      </c>
      <c r="BC1471" t="s">
        <v>2792</v>
      </c>
      <c r="BE1471" t="s">
        <v>69</v>
      </c>
      <c r="BH1471" t="s">
        <v>4392</v>
      </c>
    </row>
    <row r="1472" spans="1:60" x14ac:dyDescent="0.2">
      <c r="A1472" t="s">
        <v>4154</v>
      </c>
      <c r="B1472" t="e">
        <f>VLOOKUP(Table1[[#This Row],[Full Name]],payroll_active[],1,0)</f>
        <v>#N/A</v>
      </c>
      <c r="C1472" t="e">
        <f>VLOOKUP(Table1[[#This Row],[Full Name]],Table36[],1,0)</f>
        <v>#N/A</v>
      </c>
      <c r="D1472" s="1">
        <v>42618.943067129629</v>
      </c>
      <c r="E1472" t="s">
        <v>1195</v>
      </c>
      <c r="F1472" t="s">
        <v>4153</v>
      </c>
      <c r="O1472" t="s">
        <v>117</v>
      </c>
      <c r="AJ1472" t="s">
        <v>62</v>
      </c>
      <c r="AK1472" t="s">
        <v>63</v>
      </c>
      <c r="AN1472" t="s">
        <v>64</v>
      </c>
      <c r="BA1472" t="s">
        <v>4155</v>
      </c>
      <c r="BB1472" t="s">
        <v>4156</v>
      </c>
      <c r="BC1472" t="s">
        <v>121</v>
      </c>
      <c r="BE1472" t="s">
        <v>69</v>
      </c>
      <c r="BH1472" t="s">
        <v>4157</v>
      </c>
    </row>
    <row r="1473" spans="1:60" x14ac:dyDescent="0.2">
      <c r="A1473" t="s">
        <v>4125</v>
      </c>
      <c r="B1473" t="e">
        <f>VLOOKUP(Table1[[#This Row],[Full Name]],payroll_active[],1,0)</f>
        <v>#N/A</v>
      </c>
      <c r="C1473" t="e">
        <f>VLOOKUP(Table1[[#This Row],[Full Name]],Table36[],1,0)</f>
        <v>#N/A</v>
      </c>
      <c r="D1473" s="1">
        <v>42618.943090277768</v>
      </c>
      <c r="E1473" t="s">
        <v>1195</v>
      </c>
      <c r="F1473" t="s">
        <v>4124</v>
      </c>
      <c r="O1473" t="s">
        <v>4044</v>
      </c>
      <c r="AJ1473" t="s">
        <v>62</v>
      </c>
      <c r="AK1473" t="s">
        <v>63</v>
      </c>
      <c r="AN1473" t="s">
        <v>64</v>
      </c>
      <c r="BA1473" t="s">
        <v>4126</v>
      </c>
      <c r="BB1473" t="s">
        <v>4127</v>
      </c>
      <c r="BC1473" t="s">
        <v>4100</v>
      </c>
      <c r="BE1473" t="s">
        <v>69</v>
      </c>
      <c r="BH1473" t="s">
        <v>4128</v>
      </c>
    </row>
    <row r="1474" spans="1:60" x14ac:dyDescent="0.2">
      <c r="A1474" t="s">
        <v>3994</v>
      </c>
      <c r="B1474" t="e">
        <f>VLOOKUP(Table1[[#This Row],[Full Name]],payroll_active[],1,0)</f>
        <v>#N/A</v>
      </c>
      <c r="C1474" t="e">
        <f>VLOOKUP(Table1[[#This Row],[Full Name]],Table36[],1,0)</f>
        <v>#N/A</v>
      </c>
      <c r="D1474" s="1">
        <v>42618.943240740737</v>
      </c>
      <c r="E1474" t="s">
        <v>1195</v>
      </c>
      <c r="F1474" t="s">
        <v>3993</v>
      </c>
      <c r="O1474" t="s">
        <v>3988</v>
      </c>
      <c r="AJ1474" t="s">
        <v>62</v>
      </c>
      <c r="AK1474" t="s">
        <v>63</v>
      </c>
      <c r="AN1474" t="s">
        <v>64</v>
      </c>
      <c r="BA1474" t="s">
        <v>3995</v>
      </c>
      <c r="BB1474" t="s">
        <v>3996</v>
      </c>
      <c r="BC1474" t="s">
        <v>3991</v>
      </c>
      <c r="BE1474" t="s">
        <v>69</v>
      </c>
      <c r="BH1474" t="s">
        <v>3997</v>
      </c>
    </row>
    <row r="1475" spans="1:60" x14ac:dyDescent="0.2">
      <c r="A1475" t="s">
        <v>6925</v>
      </c>
      <c r="B1475" t="e">
        <f>VLOOKUP(Table1[[#This Row],[Full Name]],payroll_active[],1,0)</f>
        <v>#N/A</v>
      </c>
      <c r="C1475" t="e">
        <f>VLOOKUP(Table1[[#This Row],[Full Name]],Table36[],1,0)</f>
        <v>#N/A</v>
      </c>
      <c r="D1475" s="1">
        <v>42618.940115740741</v>
      </c>
      <c r="E1475" t="s">
        <v>1195</v>
      </c>
      <c r="F1475" t="s">
        <v>6924</v>
      </c>
      <c r="O1475" t="s">
        <v>3787</v>
      </c>
      <c r="AJ1475" t="s">
        <v>62</v>
      </c>
      <c r="AK1475" t="s">
        <v>63</v>
      </c>
      <c r="AN1475" t="s">
        <v>64</v>
      </c>
      <c r="BA1475" t="s">
        <v>6926</v>
      </c>
      <c r="BB1475" t="s">
        <v>6927</v>
      </c>
      <c r="BC1475" t="s">
        <v>6928</v>
      </c>
      <c r="BE1475" t="s">
        <v>69</v>
      </c>
      <c r="BH1475" t="s">
        <v>6929</v>
      </c>
    </row>
    <row r="1476" spans="1:60" x14ac:dyDescent="0.2">
      <c r="A1476" t="s">
        <v>7123</v>
      </c>
      <c r="B1476" t="e">
        <f>VLOOKUP(Table1[[#This Row],[Full Name]],payroll_active[],1,0)</f>
        <v>#N/A</v>
      </c>
      <c r="C1476" t="e">
        <f>VLOOKUP(Table1[[#This Row],[Full Name]],Table36[],1,0)</f>
        <v>#N/A</v>
      </c>
      <c r="D1476" s="1">
        <v>42618.939965277779</v>
      </c>
      <c r="E1476" t="s">
        <v>1195</v>
      </c>
      <c r="F1476" t="s">
        <v>7122</v>
      </c>
      <c r="O1476" t="s">
        <v>3787</v>
      </c>
      <c r="AJ1476" t="s">
        <v>62</v>
      </c>
      <c r="AK1476" t="s">
        <v>63</v>
      </c>
      <c r="AN1476" t="s">
        <v>64</v>
      </c>
      <c r="BA1476" t="s">
        <v>3045</v>
      </c>
      <c r="BB1476" t="s">
        <v>7124</v>
      </c>
      <c r="BC1476" t="s">
        <v>3790</v>
      </c>
      <c r="BE1476" t="s">
        <v>69</v>
      </c>
      <c r="BH1476" t="s">
        <v>7125</v>
      </c>
    </row>
    <row r="1477" spans="1:60" x14ac:dyDescent="0.2">
      <c r="A1477" t="s">
        <v>1553</v>
      </c>
      <c r="B1477" t="e">
        <f>VLOOKUP(Table1[[#This Row],[Full Name]],payroll_active[],1,0)</f>
        <v>#N/A</v>
      </c>
      <c r="C1477" t="e">
        <f>VLOOKUP(Table1[[#This Row],[Full Name]],Table36[],1,0)</f>
        <v>#N/A</v>
      </c>
      <c r="D1477" s="1">
        <v>43119.618333333332</v>
      </c>
      <c r="E1477" t="s">
        <v>59</v>
      </c>
      <c r="F1477" t="s">
        <v>1552</v>
      </c>
      <c r="O1477" t="s">
        <v>103</v>
      </c>
      <c r="AJ1477" t="s">
        <v>62</v>
      </c>
      <c r="AK1477" t="s">
        <v>63</v>
      </c>
      <c r="AN1477" t="s">
        <v>64</v>
      </c>
      <c r="BA1477" t="s">
        <v>1554</v>
      </c>
      <c r="BB1477" t="s">
        <v>1555</v>
      </c>
      <c r="BC1477" t="s">
        <v>1421</v>
      </c>
      <c r="BE1477" t="s">
        <v>69</v>
      </c>
      <c r="BH1477" t="s">
        <v>1556</v>
      </c>
    </row>
    <row r="1478" spans="1:60" x14ac:dyDescent="0.2">
      <c r="A1478" t="s">
        <v>3794</v>
      </c>
      <c r="B1478" t="e">
        <f>VLOOKUP(Table1[[#This Row],[Full Name]],payroll_active[],1,0)</f>
        <v>#N/A</v>
      </c>
      <c r="C1478" t="e">
        <f>VLOOKUP(Table1[[#This Row],[Full Name]],Table36[],1,0)</f>
        <v>#N/A</v>
      </c>
      <c r="D1478" s="1">
        <v>42789.530868055554</v>
      </c>
      <c r="E1478" t="s">
        <v>59</v>
      </c>
      <c r="F1478" t="s">
        <v>3792</v>
      </c>
      <c r="M1478" t="s">
        <v>3793</v>
      </c>
      <c r="O1478" t="s">
        <v>103</v>
      </c>
      <c r="AJ1478" t="s">
        <v>62</v>
      </c>
      <c r="AK1478" t="s">
        <v>63</v>
      </c>
      <c r="AN1478" t="s">
        <v>64</v>
      </c>
      <c r="BA1478" t="s">
        <v>3795</v>
      </c>
      <c r="BB1478" t="s">
        <v>3796</v>
      </c>
      <c r="BC1478" t="s">
        <v>1421</v>
      </c>
      <c r="BE1478" t="s">
        <v>69</v>
      </c>
      <c r="BH1478" t="s">
        <v>3797</v>
      </c>
    </row>
    <row r="1479" spans="1:60" x14ac:dyDescent="0.2">
      <c r="A1479" t="s">
        <v>3799</v>
      </c>
      <c r="B1479" t="e">
        <f>VLOOKUP(Table1[[#This Row],[Full Name]],payroll_active[],1,0)</f>
        <v>#N/A</v>
      </c>
      <c r="C1479" t="e">
        <f>VLOOKUP(Table1[[#This Row],[Full Name]],Table36[],1,0)</f>
        <v>#N/A</v>
      </c>
      <c r="D1479" s="1">
        <v>42789.530868055554</v>
      </c>
      <c r="E1479" t="s">
        <v>59</v>
      </c>
      <c r="F1479" t="s">
        <v>3798</v>
      </c>
      <c r="M1479" t="s">
        <v>3793</v>
      </c>
      <c r="O1479" t="s">
        <v>103</v>
      </c>
      <c r="AJ1479" t="s">
        <v>62</v>
      </c>
      <c r="AK1479" t="s">
        <v>63</v>
      </c>
      <c r="AN1479" t="s">
        <v>64</v>
      </c>
      <c r="BA1479" t="s">
        <v>3800</v>
      </c>
      <c r="BB1479" t="s">
        <v>891</v>
      </c>
      <c r="BC1479" t="s">
        <v>1421</v>
      </c>
      <c r="BE1479" t="s">
        <v>69</v>
      </c>
      <c r="BH1479" t="s">
        <v>3801</v>
      </c>
    </row>
    <row r="1480" spans="1:60" x14ac:dyDescent="0.2">
      <c r="A1480" t="s">
        <v>3803</v>
      </c>
      <c r="B1480" t="e">
        <f>VLOOKUP(Table1[[#This Row],[Full Name]],payroll_active[],1,0)</f>
        <v>#N/A</v>
      </c>
      <c r="C1480" t="e">
        <f>VLOOKUP(Table1[[#This Row],[Full Name]],Table36[],1,0)</f>
        <v>#N/A</v>
      </c>
      <c r="D1480" s="1">
        <v>42789.530868055554</v>
      </c>
      <c r="E1480" t="s">
        <v>59</v>
      </c>
      <c r="F1480" t="s">
        <v>3802</v>
      </c>
      <c r="M1480" t="s">
        <v>3793</v>
      </c>
      <c r="O1480" t="s">
        <v>103</v>
      </c>
      <c r="AJ1480" t="s">
        <v>62</v>
      </c>
      <c r="AK1480" t="s">
        <v>63</v>
      </c>
      <c r="AN1480" t="s">
        <v>64</v>
      </c>
      <c r="BA1480" t="s">
        <v>3804</v>
      </c>
      <c r="BB1480" t="s">
        <v>3805</v>
      </c>
      <c r="BC1480" t="s">
        <v>1421</v>
      </c>
      <c r="BE1480" t="s">
        <v>69</v>
      </c>
      <c r="BH1480" t="s">
        <v>3806</v>
      </c>
    </row>
    <row r="1481" spans="1:60" x14ac:dyDescent="0.2">
      <c r="A1481" t="s">
        <v>6467</v>
      </c>
      <c r="B1481" t="e">
        <f>VLOOKUP(Table1[[#This Row],[Full Name]],payroll_active[],1,0)</f>
        <v>#N/A</v>
      </c>
      <c r="C1481" t="e">
        <f>VLOOKUP(Table1[[#This Row],[Full Name]],Table36[],1,0)</f>
        <v>#N/A</v>
      </c>
      <c r="D1481" s="1">
        <v>42618.940567129634</v>
      </c>
      <c r="E1481" t="s">
        <v>1195</v>
      </c>
      <c r="F1481" t="s">
        <v>6466</v>
      </c>
      <c r="M1481" t="s">
        <v>3793</v>
      </c>
      <c r="O1481" t="s">
        <v>103</v>
      </c>
      <c r="AJ1481" t="s">
        <v>62</v>
      </c>
      <c r="AK1481" t="s">
        <v>63</v>
      </c>
      <c r="AN1481" t="s">
        <v>64</v>
      </c>
      <c r="BA1481" t="s">
        <v>6468</v>
      </c>
      <c r="BB1481" t="s">
        <v>5442</v>
      </c>
      <c r="BC1481" t="s">
        <v>1421</v>
      </c>
      <c r="BE1481" t="s">
        <v>69</v>
      </c>
      <c r="BH1481" t="s">
        <v>6469</v>
      </c>
    </row>
    <row r="1482" spans="1:60" x14ac:dyDescent="0.2">
      <c r="A1482" t="s">
        <v>6476</v>
      </c>
      <c r="B1482" t="e">
        <f>VLOOKUP(Table1[[#This Row],[Full Name]],payroll_active[],1,0)</f>
        <v>#N/A</v>
      </c>
      <c r="C1482" t="e">
        <f>VLOOKUP(Table1[[#This Row],[Full Name]],Table36[],1,0)</f>
        <v>#N/A</v>
      </c>
      <c r="D1482" s="1">
        <v>42618.940555555557</v>
      </c>
      <c r="E1482" t="s">
        <v>1195</v>
      </c>
      <c r="F1482" t="s">
        <v>6475</v>
      </c>
      <c r="O1482" t="s">
        <v>103</v>
      </c>
      <c r="AJ1482" t="s">
        <v>62</v>
      </c>
      <c r="AK1482" t="s">
        <v>63</v>
      </c>
      <c r="AN1482" t="s">
        <v>64</v>
      </c>
      <c r="BA1482" t="s">
        <v>6477</v>
      </c>
      <c r="BB1482" t="s">
        <v>3985</v>
      </c>
      <c r="BC1482" t="s">
        <v>6478</v>
      </c>
      <c r="BE1482" t="s">
        <v>69</v>
      </c>
      <c r="BH1482" t="s">
        <v>6479</v>
      </c>
    </row>
    <row r="1483" spans="1:60" x14ac:dyDescent="0.2">
      <c r="A1483" t="s">
        <v>6490</v>
      </c>
      <c r="B1483" t="e">
        <f>VLOOKUP(Table1[[#This Row],[Full Name]],payroll_active[],1,0)</f>
        <v>#N/A</v>
      </c>
      <c r="C1483" t="e">
        <f>VLOOKUP(Table1[[#This Row],[Full Name]],Table36[],1,0)</f>
        <v>#N/A</v>
      </c>
      <c r="D1483" s="1">
        <v>42618.94054398148</v>
      </c>
      <c r="E1483" t="s">
        <v>1195</v>
      </c>
      <c r="F1483" t="s">
        <v>6489</v>
      </c>
      <c r="M1483" t="s">
        <v>3793</v>
      </c>
      <c r="O1483" t="s">
        <v>103</v>
      </c>
      <c r="AJ1483" t="s">
        <v>62</v>
      </c>
      <c r="AK1483" t="s">
        <v>63</v>
      </c>
      <c r="AN1483" t="s">
        <v>64</v>
      </c>
      <c r="BA1483" t="s">
        <v>2566</v>
      </c>
      <c r="BB1483" t="s">
        <v>6491</v>
      </c>
      <c r="BC1483" t="s">
        <v>1421</v>
      </c>
      <c r="BE1483" t="s">
        <v>69</v>
      </c>
      <c r="BH1483" t="s">
        <v>6492</v>
      </c>
    </row>
    <row r="1484" spans="1:60" x14ac:dyDescent="0.2">
      <c r="A1484" t="s">
        <v>6585</v>
      </c>
      <c r="B1484" t="e">
        <f>VLOOKUP(Table1[[#This Row],[Full Name]],payroll_active[],1,0)</f>
        <v>#N/A</v>
      </c>
      <c r="C1484" t="e">
        <f>VLOOKUP(Table1[[#This Row],[Full Name]],Table36[],1,0)</f>
        <v>#N/A</v>
      </c>
      <c r="D1484" s="1">
        <v>42618.940451388888</v>
      </c>
      <c r="E1484" t="s">
        <v>1195</v>
      </c>
      <c r="F1484" t="s">
        <v>6584</v>
      </c>
      <c r="M1484" t="s">
        <v>3793</v>
      </c>
      <c r="O1484" t="s">
        <v>103</v>
      </c>
      <c r="AJ1484" t="s">
        <v>62</v>
      </c>
      <c r="AK1484" t="s">
        <v>63</v>
      </c>
      <c r="AN1484" t="s">
        <v>64</v>
      </c>
      <c r="BA1484" t="s">
        <v>6586</v>
      </c>
      <c r="BB1484" t="s">
        <v>6587</v>
      </c>
      <c r="BC1484" t="s">
        <v>1421</v>
      </c>
      <c r="BE1484" t="s">
        <v>69</v>
      </c>
      <c r="BH1484" t="s">
        <v>6588</v>
      </c>
    </row>
    <row r="1485" spans="1:60" x14ac:dyDescent="0.2">
      <c r="A1485" t="s">
        <v>6597</v>
      </c>
      <c r="B1485" t="e">
        <f>VLOOKUP(Table1[[#This Row],[Full Name]],payroll_active[],1,0)</f>
        <v>#N/A</v>
      </c>
      <c r="C1485" t="e">
        <f>VLOOKUP(Table1[[#This Row],[Full Name]],Table36[],1,0)</f>
        <v>#N/A</v>
      </c>
      <c r="D1485" s="1">
        <v>42618.940451388888</v>
      </c>
      <c r="E1485" t="s">
        <v>1195</v>
      </c>
      <c r="F1485" t="s">
        <v>6596</v>
      </c>
      <c r="M1485" t="s">
        <v>3793</v>
      </c>
      <c r="O1485" t="s">
        <v>103</v>
      </c>
      <c r="AJ1485" t="s">
        <v>62</v>
      </c>
      <c r="AK1485" t="s">
        <v>63</v>
      </c>
      <c r="AN1485" t="s">
        <v>64</v>
      </c>
      <c r="BA1485" t="s">
        <v>6598</v>
      </c>
      <c r="BB1485" t="s">
        <v>6599</v>
      </c>
      <c r="BC1485" t="s">
        <v>1421</v>
      </c>
      <c r="BE1485" t="s">
        <v>69</v>
      </c>
      <c r="BH1485" t="s">
        <v>6600</v>
      </c>
    </row>
    <row r="1486" spans="1:60" x14ac:dyDescent="0.2">
      <c r="A1486" t="s">
        <v>6606</v>
      </c>
      <c r="B1486" t="e">
        <f>VLOOKUP(Table1[[#This Row],[Full Name]],payroll_active[],1,0)</f>
        <v>#N/A</v>
      </c>
      <c r="C1486" t="e">
        <f>VLOOKUP(Table1[[#This Row],[Full Name]],Table36[],1,0)</f>
        <v>#N/A</v>
      </c>
      <c r="D1486" s="1">
        <v>42618.940428240741</v>
      </c>
      <c r="E1486" t="s">
        <v>1195</v>
      </c>
      <c r="F1486" t="s">
        <v>6605</v>
      </c>
      <c r="M1486" t="s">
        <v>3793</v>
      </c>
      <c r="O1486" t="s">
        <v>103</v>
      </c>
      <c r="AJ1486" t="s">
        <v>62</v>
      </c>
      <c r="AK1486" t="s">
        <v>63</v>
      </c>
      <c r="AN1486" t="s">
        <v>64</v>
      </c>
      <c r="BA1486" t="s">
        <v>6607</v>
      </c>
      <c r="BB1486" t="s">
        <v>6608</v>
      </c>
      <c r="BC1486" t="s">
        <v>1421</v>
      </c>
      <c r="BE1486" t="s">
        <v>69</v>
      </c>
      <c r="BH1486" t="s">
        <v>6609</v>
      </c>
    </row>
    <row r="1487" spans="1:60" x14ac:dyDescent="0.2">
      <c r="A1487" t="s">
        <v>6611</v>
      </c>
      <c r="B1487" t="e">
        <f>VLOOKUP(Table1[[#This Row],[Full Name]],payroll_active[],1,0)</f>
        <v>#N/A</v>
      </c>
      <c r="C1487" t="e">
        <f>VLOOKUP(Table1[[#This Row],[Full Name]],Table36[],1,0)</f>
        <v>#N/A</v>
      </c>
      <c r="D1487" s="1">
        <v>42618.940428240741</v>
      </c>
      <c r="E1487" t="s">
        <v>1195</v>
      </c>
      <c r="F1487" t="s">
        <v>6610</v>
      </c>
      <c r="M1487" t="s">
        <v>3793</v>
      </c>
      <c r="O1487" t="s">
        <v>103</v>
      </c>
      <c r="AJ1487" t="s">
        <v>62</v>
      </c>
      <c r="AK1487" t="s">
        <v>63</v>
      </c>
      <c r="AN1487" t="s">
        <v>64</v>
      </c>
      <c r="BA1487" t="s">
        <v>1164</v>
      </c>
      <c r="BB1487" t="s">
        <v>6612</v>
      </c>
      <c r="BC1487" t="s">
        <v>1421</v>
      </c>
      <c r="BE1487" t="s">
        <v>69</v>
      </c>
      <c r="BH1487" t="s">
        <v>6613</v>
      </c>
    </row>
    <row r="1488" spans="1:60" x14ac:dyDescent="0.2">
      <c r="A1488" t="s">
        <v>6674</v>
      </c>
      <c r="B1488" t="e">
        <f>VLOOKUP(Table1[[#This Row],[Full Name]],payroll_active[],1,0)</f>
        <v>#N/A</v>
      </c>
      <c r="C1488" t="e">
        <f>VLOOKUP(Table1[[#This Row],[Full Name]],Table36[],1,0)</f>
        <v>#N/A</v>
      </c>
      <c r="D1488" s="1">
        <v>42618.940370370372</v>
      </c>
      <c r="E1488" t="s">
        <v>1195</v>
      </c>
      <c r="F1488" t="s">
        <v>6673</v>
      </c>
      <c r="M1488" t="s">
        <v>3793</v>
      </c>
      <c r="O1488" t="s">
        <v>103</v>
      </c>
      <c r="AJ1488" t="s">
        <v>62</v>
      </c>
      <c r="AK1488" t="s">
        <v>63</v>
      </c>
      <c r="AN1488" t="s">
        <v>64</v>
      </c>
      <c r="BA1488" t="s">
        <v>6675</v>
      </c>
      <c r="BB1488" t="s">
        <v>6676</v>
      </c>
      <c r="BC1488" t="s">
        <v>1421</v>
      </c>
      <c r="BE1488" t="s">
        <v>69</v>
      </c>
      <c r="BH1488" t="s">
        <v>6677</v>
      </c>
    </row>
    <row r="1489" spans="1:60" x14ac:dyDescent="0.2">
      <c r="A1489" t="s">
        <v>6698</v>
      </c>
      <c r="B1489" t="e">
        <f>VLOOKUP(Table1[[#This Row],[Full Name]],payroll_active[],1,0)</f>
        <v>#N/A</v>
      </c>
      <c r="C1489" t="e">
        <f>VLOOKUP(Table1[[#This Row],[Full Name]],Table36[],1,0)</f>
        <v>#N/A</v>
      </c>
      <c r="D1489" s="1">
        <v>42618.940347222233</v>
      </c>
      <c r="E1489" t="s">
        <v>1195</v>
      </c>
      <c r="F1489" t="s">
        <v>6697</v>
      </c>
      <c r="M1489" t="s">
        <v>3793</v>
      </c>
      <c r="O1489" t="s">
        <v>103</v>
      </c>
      <c r="AJ1489" t="s">
        <v>62</v>
      </c>
      <c r="AK1489" t="s">
        <v>63</v>
      </c>
      <c r="AN1489" t="s">
        <v>64</v>
      </c>
      <c r="BA1489" t="s">
        <v>6699</v>
      </c>
      <c r="BB1489" t="s">
        <v>6700</v>
      </c>
      <c r="BC1489" t="s">
        <v>1421</v>
      </c>
      <c r="BE1489" t="s">
        <v>69</v>
      </c>
      <c r="BH1489" t="s">
        <v>6701</v>
      </c>
    </row>
    <row r="1490" spans="1:60" x14ac:dyDescent="0.2">
      <c r="A1490" t="s">
        <v>6719</v>
      </c>
      <c r="B1490" t="e">
        <f>VLOOKUP(Table1[[#This Row],[Full Name]],payroll_active[],1,0)</f>
        <v>#N/A</v>
      </c>
      <c r="C1490" t="e">
        <f>VLOOKUP(Table1[[#This Row],[Full Name]],Table36[],1,0)</f>
        <v>#N/A</v>
      </c>
      <c r="D1490" s="1">
        <v>42618.940324074072</v>
      </c>
      <c r="E1490" t="s">
        <v>1195</v>
      </c>
      <c r="F1490" t="s">
        <v>6718</v>
      </c>
      <c r="M1490" t="s">
        <v>3793</v>
      </c>
      <c r="O1490" t="s">
        <v>103</v>
      </c>
      <c r="AJ1490" t="s">
        <v>62</v>
      </c>
      <c r="AK1490" t="s">
        <v>63</v>
      </c>
      <c r="AN1490" t="s">
        <v>64</v>
      </c>
      <c r="BA1490" t="s">
        <v>6720</v>
      </c>
      <c r="BB1490" t="s">
        <v>6721</v>
      </c>
      <c r="BC1490" t="s">
        <v>1421</v>
      </c>
      <c r="BE1490" t="s">
        <v>69</v>
      </c>
      <c r="BH1490" t="s">
        <v>6722</v>
      </c>
    </row>
    <row r="1491" spans="1:60" x14ac:dyDescent="0.2">
      <c r="A1491" t="s">
        <v>8035</v>
      </c>
      <c r="B1491" t="e">
        <f>VLOOKUP(Table1[[#This Row],[Full Name]],payroll_active[],1,0)</f>
        <v>#N/A</v>
      </c>
      <c r="C1491" t="e">
        <f>VLOOKUP(Table1[[#This Row],[Full Name]],Table36[],1,0)</f>
        <v>#N/A</v>
      </c>
      <c r="D1491" s="1">
        <v>42618.939039351862</v>
      </c>
      <c r="E1491" t="s">
        <v>1195</v>
      </c>
      <c r="F1491" t="s">
        <v>8034</v>
      </c>
      <c r="O1491" t="s">
        <v>1479</v>
      </c>
      <c r="AJ1491" t="s">
        <v>62</v>
      </c>
      <c r="AK1491" t="s">
        <v>63</v>
      </c>
      <c r="AN1491" t="s">
        <v>64</v>
      </c>
      <c r="BA1491" t="s">
        <v>8036</v>
      </c>
      <c r="BB1491" t="s">
        <v>8037</v>
      </c>
      <c r="BC1491" t="s">
        <v>135</v>
      </c>
      <c r="BE1491" t="s">
        <v>69</v>
      </c>
      <c r="BH1491" t="s">
        <v>8038</v>
      </c>
    </row>
    <row r="1492" spans="1:60" x14ac:dyDescent="0.2">
      <c r="A1492" t="s">
        <v>1407</v>
      </c>
      <c r="B1492" t="e">
        <f>VLOOKUP(Table1[[#This Row],[Full Name]],payroll_active[],1,0)</f>
        <v>#N/A</v>
      </c>
      <c r="C1492" t="e">
        <f>VLOOKUP(Table1[[#This Row],[Full Name]],Table36[],1,0)</f>
        <v>#N/A</v>
      </c>
      <c r="D1492" s="1">
        <v>43203.545127314806</v>
      </c>
      <c r="E1492" t="s">
        <v>59</v>
      </c>
      <c r="F1492" t="s">
        <v>1406</v>
      </c>
      <c r="O1492" t="s">
        <v>96</v>
      </c>
      <c r="AJ1492" t="s">
        <v>62</v>
      </c>
      <c r="AK1492" t="s">
        <v>63</v>
      </c>
      <c r="AN1492" t="s">
        <v>64</v>
      </c>
      <c r="BA1492" t="s">
        <v>1408</v>
      </c>
      <c r="BB1492" t="s">
        <v>1409</v>
      </c>
      <c r="BC1492" t="s">
        <v>1410</v>
      </c>
      <c r="BE1492" t="s">
        <v>69</v>
      </c>
      <c r="BH1492" t="s">
        <v>1411</v>
      </c>
    </row>
    <row r="1493" spans="1:60" x14ac:dyDescent="0.2">
      <c r="A1493" t="s">
        <v>1424</v>
      </c>
      <c r="B1493" t="e">
        <f>VLOOKUP(Table1[[#This Row],[Full Name]],payroll_active[],1,0)</f>
        <v>#N/A</v>
      </c>
      <c r="C1493" t="e">
        <f>VLOOKUP(Table1[[#This Row],[Full Name]],Table36[],1,0)</f>
        <v>#N/A</v>
      </c>
      <c r="D1493" s="1">
        <v>43203.545127314806</v>
      </c>
      <c r="E1493" t="s">
        <v>59</v>
      </c>
      <c r="F1493" t="s">
        <v>1423</v>
      </c>
      <c r="O1493" t="s">
        <v>96</v>
      </c>
      <c r="AJ1493" t="s">
        <v>62</v>
      </c>
      <c r="AK1493" t="s">
        <v>63</v>
      </c>
      <c r="AN1493" t="s">
        <v>64</v>
      </c>
      <c r="BA1493" t="s">
        <v>1425</v>
      </c>
      <c r="BB1493" t="s">
        <v>1426</v>
      </c>
      <c r="BC1493" t="s">
        <v>1410</v>
      </c>
      <c r="BE1493" t="s">
        <v>69</v>
      </c>
      <c r="BH1493" t="s">
        <v>1427</v>
      </c>
    </row>
    <row r="1494" spans="1:60" x14ac:dyDescent="0.2">
      <c r="A1494" t="s">
        <v>5829</v>
      </c>
      <c r="B1494" t="e">
        <f>VLOOKUP(Table1[[#This Row],[Full Name]],payroll_active[],1,0)</f>
        <v>#N/A</v>
      </c>
      <c r="C1494" t="e">
        <f>VLOOKUP(Table1[[#This Row],[Full Name]],Table36[],1,0)</f>
        <v>#N/A</v>
      </c>
      <c r="D1494" s="1">
        <v>42618.941250000003</v>
      </c>
      <c r="E1494" t="s">
        <v>1195</v>
      </c>
      <c r="F1494" t="s">
        <v>5828</v>
      </c>
      <c r="O1494" t="s">
        <v>96</v>
      </c>
      <c r="AJ1494" t="s">
        <v>62</v>
      </c>
      <c r="AK1494" t="s">
        <v>63</v>
      </c>
      <c r="AN1494" t="s">
        <v>64</v>
      </c>
      <c r="BA1494" t="s">
        <v>5830</v>
      </c>
      <c r="BB1494" t="s">
        <v>5516</v>
      </c>
      <c r="BC1494" t="s">
        <v>100</v>
      </c>
      <c r="BE1494" t="s">
        <v>69</v>
      </c>
      <c r="BH1494" t="s">
        <v>5831</v>
      </c>
    </row>
    <row r="1495" spans="1:60" x14ac:dyDescent="0.2">
      <c r="A1495" t="s">
        <v>6176</v>
      </c>
      <c r="B1495" t="e">
        <f>VLOOKUP(Table1[[#This Row],[Full Name]],payroll_active[],1,0)</f>
        <v>#N/A</v>
      </c>
      <c r="C1495" t="e">
        <f>VLOOKUP(Table1[[#This Row],[Full Name]],Table36[],1,0)</f>
        <v>#N/A</v>
      </c>
      <c r="D1495" s="1">
        <v>42618.940949074073</v>
      </c>
      <c r="E1495" t="s">
        <v>1195</v>
      </c>
      <c r="F1495" t="s">
        <v>6175</v>
      </c>
      <c r="O1495" t="s">
        <v>96</v>
      </c>
      <c r="AJ1495" t="s">
        <v>62</v>
      </c>
      <c r="AK1495" t="s">
        <v>63</v>
      </c>
      <c r="AN1495" t="s">
        <v>64</v>
      </c>
      <c r="BA1495" t="s">
        <v>6177</v>
      </c>
      <c r="BB1495" t="s">
        <v>6178</v>
      </c>
      <c r="BC1495" t="s">
        <v>5767</v>
      </c>
      <c r="BE1495" t="s">
        <v>69</v>
      </c>
      <c r="BH1495" t="s">
        <v>6179</v>
      </c>
    </row>
    <row r="1496" spans="1:60" x14ac:dyDescent="0.2">
      <c r="A1496" t="s">
        <v>6181</v>
      </c>
      <c r="B1496" t="e">
        <f>VLOOKUP(Table1[[#This Row],[Full Name]],payroll_active[],1,0)</f>
        <v>#N/A</v>
      </c>
      <c r="C1496" t="e">
        <f>VLOOKUP(Table1[[#This Row],[Full Name]],Table36[],1,0)</f>
        <v>#N/A</v>
      </c>
      <c r="D1496" s="1">
        <v>42618.940949074073</v>
      </c>
      <c r="E1496" t="s">
        <v>1195</v>
      </c>
      <c r="F1496" t="s">
        <v>6180</v>
      </c>
      <c r="O1496" t="s">
        <v>96</v>
      </c>
      <c r="AJ1496" t="s">
        <v>62</v>
      </c>
      <c r="AK1496" t="s">
        <v>63</v>
      </c>
      <c r="AN1496" t="s">
        <v>64</v>
      </c>
      <c r="BA1496" t="s">
        <v>6182</v>
      </c>
      <c r="BB1496" t="s">
        <v>543</v>
      </c>
      <c r="BC1496" t="s">
        <v>6183</v>
      </c>
      <c r="BE1496" t="s">
        <v>69</v>
      </c>
      <c r="BH1496" t="s">
        <v>6184</v>
      </c>
    </row>
    <row r="1497" spans="1:60" x14ac:dyDescent="0.2">
      <c r="A1497" t="s">
        <v>1370</v>
      </c>
      <c r="B1497" t="e">
        <f>VLOOKUP(Table1[[#This Row],[Full Name]],payroll_active[],1,0)</f>
        <v>#N/A</v>
      </c>
      <c r="C1497" t="e">
        <f>VLOOKUP(Table1[[#This Row],[Full Name]],Table36[],1,0)</f>
        <v>#N/A</v>
      </c>
      <c r="D1497" s="1">
        <v>43203.545138888891</v>
      </c>
      <c r="E1497" t="s">
        <v>59</v>
      </c>
      <c r="F1497" t="s">
        <v>1367</v>
      </c>
      <c r="N1497" t="s">
        <v>1368</v>
      </c>
      <c r="O1497" t="s">
        <v>1369</v>
      </c>
      <c r="P1497" t="s">
        <v>407</v>
      </c>
      <c r="AJ1497" t="s">
        <v>62</v>
      </c>
      <c r="AK1497" t="s">
        <v>63</v>
      </c>
      <c r="AN1497" t="s">
        <v>408</v>
      </c>
      <c r="AO1497" t="s">
        <v>407</v>
      </c>
      <c r="BA1497" t="s">
        <v>302</v>
      </c>
      <c r="BB1497" t="s">
        <v>1371</v>
      </c>
      <c r="BC1497" t="s">
        <v>957</v>
      </c>
      <c r="BE1497" t="s">
        <v>69</v>
      </c>
      <c r="BH1497" t="s">
        <v>1372</v>
      </c>
    </row>
    <row r="1498" spans="1:60" x14ac:dyDescent="0.2">
      <c r="A1498" t="s">
        <v>8287</v>
      </c>
      <c r="B1498" t="e">
        <f>VLOOKUP(Table1[[#This Row],[Full Name]],payroll_active[],1,0)</f>
        <v>#N/A</v>
      </c>
      <c r="C1498" t="e">
        <f>VLOOKUP(Table1[[#This Row],[Full Name]],Table36[],1,0)</f>
        <v>#N/A</v>
      </c>
      <c r="D1498" s="1">
        <v>42618.938935185193</v>
      </c>
      <c r="E1498" t="s">
        <v>1195</v>
      </c>
      <c r="F1498" t="s">
        <v>8286</v>
      </c>
      <c r="N1498" t="s">
        <v>1368</v>
      </c>
      <c r="O1498" t="s">
        <v>1369</v>
      </c>
      <c r="P1498" t="s">
        <v>407</v>
      </c>
      <c r="AJ1498" t="s">
        <v>62</v>
      </c>
      <c r="AK1498" t="s">
        <v>63</v>
      </c>
      <c r="AN1498" t="s">
        <v>408</v>
      </c>
      <c r="AO1498" t="s">
        <v>407</v>
      </c>
      <c r="BA1498" t="s">
        <v>8288</v>
      </c>
      <c r="BB1498" t="s">
        <v>8289</v>
      </c>
      <c r="BC1498" t="s">
        <v>8290</v>
      </c>
      <c r="BE1498" t="s">
        <v>69</v>
      </c>
      <c r="BH1498" t="s">
        <v>8291</v>
      </c>
    </row>
    <row r="1499" spans="1:60" x14ac:dyDescent="0.2">
      <c r="A1499" t="s">
        <v>7504</v>
      </c>
      <c r="B1499" t="e">
        <f>VLOOKUP(Table1[[#This Row],[Full Name]],payroll_active[],1,0)</f>
        <v>#N/A</v>
      </c>
      <c r="C1499" t="e">
        <f>VLOOKUP(Table1[[#This Row],[Full Name]],Table36[],1,0)</f>
        <v>#N/A</v>
      </c>
      <c r="D1499" s="1">
        <v>42618.939375000002</v>
      </c>
      <c r="E1499" t="s">
        <v>1195</v>
      </c>
      <c r="F1499" t="s">
        <v>7503</v>
      </c>
      <c r="O1499" t="s">
        <v>2446</v>
      </c>
      <c r="AJ1499" t="s">
        <v>62</v>
      </c>
      <c r="AK1499" t="s">
        <v>63</v>
      </c>
      <c r="AN1499" t="s">
        <v>64</v>
      </c>
      <c r="BA1499" t="s">
        <v>7505</v>
      </c>
      <c r="BB1499" t="s">
        <v>7506</v>
      </c>
      <c r="BC1499" t="s">
        <v>7495</v>
      </c>
      <c r="BE1499" t="s">
        <v>69</v>
      </c>
      <c r="BH1499" t="s">
        <v>7507</v>
      </c>
    </row>
    <row r="1500" spans="1:60" x14ac:dyDescent="0.2">
      <c r="A1500" t="s">
        <v>3818</v>
      </c>
      <c r="B1500" t="e">
        <f>VLOOKUP(Table1[[#This Row],[Full Name]],payroll_active[],1,0)</f>
        <v>#N/A</v>
      </c>
      <c r="C1500" t="e">
        <f>VLOOKUP(Table1[[#This Row],[Full Name]],Table36[],1,0)</f>
        <v>#N/A</v>
      </c>
      <c r="D1500" s="1">
        <v>42789.530856481477</v>
      </c>
      <c r="E1500" t="s">
        <v>59</v>
      </c>
      <c r="F1500" t="s">
        <v>3817</v>
      </c>
      <c r="O1500" t="s">
        <v>84</v>
      </c>
      <c r="AJ1500" t="s">
        <v>62</v>
      </c>
      <c r="AK1500" t="s">
        <v>63</v>
      </c>
      <c r="AN1500" t="s">
        <v>64</v>
      </c>
      <c r="BA1500" t="s">
        <v>3819</v>
      </c>
      <c r="BB1500" t="s">
        <v>3820</v>
      </c>
      <c r="BC1500" t="s">
        <v>88</v>
      </c>
      <c r="BE1500" t="s">
        <v>69</v>
      </c>
      <c r="BH1500" t="s">
        <v>3821</v>
      </c>
    </row>
    <row r="1501" spans="1:60" x14ac:dyDescent="0.2">
      <c r="A1501" t="s">
        <v>7476</v>
      </c>
      <c r="B1501" t="e">
        <f>VLOOKUP(Table1[[#This Row],[Full Name]],payroll_active[],1,0)</f>
        <v>#N/A</v>
      </c>
      <c r="C1501" t="e">
        <f>VLOOKUP(Table1[[#This Row],[Full Name]],Table36[],1,0)</f>
        <v>#N/A</v>
      </c>
      <c r="D1501" s="1">
        <v>42618.939386574071</v>
      </c>
      <c r="E1501" t="s">
        <v>1195</v>
      </c>
      <c r="F1501" t="s">
        <v>7475</v>
      </c>
      <c r="O1501" t="s">
        <v>84</v>
      </c>
      <c r="AJ1501" t="s">
        <v>62</v>
      </c>
      <c r="AK1501" t="s">
        <v>63</v>
      </c>
      <c r="AN1501" t="s">
        <v>64</v>
      </c>
      <c r="BA1501" t="s">
        <v>7477</v>
      </c>
      <c r="BB1501" t="s">
        <v>7478</v>
      </c>
      <c r="BC1501" t="s">
        <v>7479</v>
      </c>
      <c r="BE1501" t="s">
        <v>69</v>
      </c>
      <c r="BH1501" t="s">
        <v>7480</v>
      </c>
    </row>
    <row r="1502" spans="1:60" x14ac:dyDescent="0.2">
      <c r="A1502" t="s">
        <v>8094</v>
      </c>
      <c r="B1502" t="e">
        <f>VLOOKUP(Table1[[#This Row],[Full Name]],payroll_active[],1,0)</f>
        <v>#N/A</v>
      </c>
      <c r="C1502" t="e">
        <f>VLOOKUP(Table1[[#This Row],[Full Name]],Table36[],1,0)</f>
        <v>#N/A</v>
      </c>
      <c r="D1502" s="1">
        <v>42618.939016203702</v>
      </c>
      <c r="E1502" t="s">
        <v>1195</v>
      </c>
      <c r="F1502" t="s">
        <v>8093</v>
      </c>
      <c r="O1502" t="s">
        <v>84</v>
      </c>
      <c r="AJ1502" t="s">
        <v>62</v>
      </c>
      <c r="AK1502" t="s">
        <v>63</v>
      </c>
      <c r="AN1502" t="s">
        <v>64</v>
      </c>
      <c r="BA1502" t="s">
        <v>8095</v>
      </c>
      <c r="BB1502" t="s">
        <v>8096</v>
      </c>
      <c r="BC1502" t="s">
        <v>8097</v>
      </c>
      <c r="BE1502" t="s">
        <v>69</v>
      </c>
      <c r="BH1502" t="s">
        <v>8098</v>
      </c>
    </row>
    <row r="1503" spans="1:60" x14ac:dyDescent="0.2">
      <c r="A1503" t="s">
        <v>7981</v>
      </c>
      <c r="B1503" t="e">
        <f>VLOOKUP(Table1[[#This Row],[Full Name]],payroll_active[],1,0)</f>
        <v>#N/A</v>
      </c>
      <c r="C1503" t="e">
        <f>VLOOKUP(Table1[[#This Row],[Full Name]],Table36[],1,0)</f>
        <v>#N/A</v>
      </c>
      <c r="D1503" s="1">
        <v>42618.939062500001</v>
      </c>
      <c r="E1503" t="s">
        <v>1195</v>
      </c>
      <c r="F1503" t="s">
        <v>7980</v>
      </c>
      <c r="O1503" t="s">
        <v>72</v>
      </c>
      <c r="AJ1503" t="s">
        <v>62</v>
      </c>
      <c r="AK1503" t="s">
        <v>63</v>
      </c>
      <c r="AN1503" t="s">
        <v>64</v>
      </c>
      <c r="BA1503" t="s">
        <v>3914</v>
      </c>
      <c r="BB1503" t="s">
        <v>7982</v>
      </c>
      <c r="BC1503" t="s">
        <v>2450</v>
      </c>
      <c r="BE1503" t="s">
        <v>69</v>
      </c>
      <c r="BH1503" t="s">
        <v>7983</v>
      </c>
    </row>
    <row r="1504" spans="1:60" x14ac:dyDescent="0.2">
      <c r="A1504" t="s">
        <v>8030</v>
      </c>
      <c r="B1504" t="e">
        <f>VLOOKUP(Table1[[#This Row],[Full Name]],payroll_active[],1,0)</f>
        <v>#N/A</v>
      </c>
      <c r="C1504" t="e">
        <f>VLOOKUP(Table1[[#This Row],[Full Name]],Table36[],1,0)</f>
        <v>#N/A</v>
      </c>
      <c r="D1504" s="1">
        <v>42618.939039351862</v>
      </c>
      <c r="E1504" t="s">
        <v>1195</v>
      </c>
      <c r="F1504" t="s">
        <v>8029</v>
      </c>
      <c r="O1504" t="s">
        <v>72</v>
      </c>
      <c r="AJ1504" t="s">
        <v>62</v>
      </c>
      <c r="AK1504" t="s">
        <v>63</v>
      </c>
      <c r="AN1504" t="s">
        <v>64</v>
      </c>
      <c r="BA1504" t="s">
        <v>8031</v>
      </c>
      <c r="BB1504" t="s">
        <v>8032</v>
      </c>
      <c r="BC1504" t="s">
        <v>76</v>
      </c>
      <c r="BE1504" t="s">
        <v>69</v>
      </c>
      <c r="BH1504" t="s">
        <v>8033</v>
      </c>
    </row>
    <row r="1505" spans="1:60" x14ac:dyDescent="0.2">
      <c r="A1505" t="s">
        <v>7815</v>
      </c>
      <c r="B1505" t="e">
        <f>VLOOKUP(Table1[[#This Row],[Full Name]],payroll_active[],1,0)</f>
        <v>#N/A</v>
      </c>
      <c r="C1505" t="e">
        <f>VLOOKUP(Table1[[#This Row],[Full Name]],Table36[],1,0)</f>
        <v>#N/A</v>
      </c>
      <c r="D1505" s="1">
        <v>42618.939143518517</v>
      </c>
      <c r="E1505" t="s">
        <v>1195</v>
      </c>
      <c r="F1505" t="s">
        <v>7814</v>
      </c>
      <c r="O1505" t="s">
        <v>61</v>
      </c>
      <c r="AJ1505" t="s">
        <v>62</v>
      </c>
      <c r="AK1505" t="s">
        <v>63</v>
      </c>
      <c r="AN1505" t="s">
        <v>64</v>
      </c>
      <c r="BA1505" t="s">
        <v>7816</v>
      </c>
      <c r="BB1505" t="s">
        <v>2950</v>
      </c>
      <c r="BC1505" t="s">
        <v>135</v>
      </c>
      <c r="BE1505" t="s">
        <v>69</v>
      </c>
      <c r="BH1505" t="s">
        <v>7817</v>
      </c>
    </row>
    <row r="1506" spans="1:60" x14ac:dyDescent="0.2">
      <c r="A1506" t="s">
        <v>3374</v>
      </c>
      <c r="B1506" t="e">
        <f>VLOOKUP(Table1[[#This Row],[Full Name]],payroll_active[],1,0)</f>
        <v>#N/A</v>
      </c>
      <c r="C1506" t="e">
        <f>VLOOKUP(Table1[[#This Row],[Full Name]],Table36[],1,0)</f>
        <v>#N/A</v>
      </c>
      <c r="D1506" s="1">
        <v>42789.531631944446</v>
      </c>
      <c r="E1506" t="s">
        <v>59</v>
      </c>
      <c r="F1506" t="s">
        <v>3373</v>
      </c>
      <c r="N1506" t="s">
        <v>546</v>
      </c>
      <c r="O1506" t="s">
        <v>547</v>
      </c>
      <c r="P1506" t="s">
        <v>526</v>
      </c>
      <c r="AJ1506" t="s">
        <v>62</v>
      </c>
      <c r="AK1506" t="s">
        <v>63</v>
      </c>
      <c r="AN1506" t="s">
        <v>408</v>
      </c>
      <c r="AO1506" t="s">
        <v>526</v>
      </c>
      <c r="BA1506" t="s">
        <v>3375</v>
      </c>
      <c r="BB1506" t="s">
        <v>3376</v>
      </c>
      <c r="BC1506" t="s">
        <v>2685</v>
      </c>
      <c r="BE1506" t="s">
        <v>69</v>
      </c>
      <c r="BH1506" t="s">
        <v>3377</v>
      </c>
    </row>
    <row r="1507" spans="1:60" x14ac:dyDescent="0.2">
      <c r="A1507" t="s">
        <v>3876</v>
      </c>
      <c r="B1507" t="e">
        <f>VLOOKUP(Table1[[#This Row],[Full Name]],payroll_active[],1,0)</f>
        <v>#N/A</v>
      </c>
      <c r="C1507" t="e">
        <f>VLOOKUP(Table1[[#This Row],[Full Name]],Table36[],1,0)</f>
        <v>#N/A</v>
      </c>
      <c r="D1507" s="1">
        <v>42788.839444444442</v>
      </c>
      <c r="E1507" t="s">
        <v>1195</v>
      </c>
      <c r="F1507" t="s">
        <v>3875</v>
      </c>
      <c r="N1507" t="s">
        <v>546</v>
      </c>
      <c r="O1507" t="s">
        <v>547</v>
      </c>
      <c r="P1507" t="s">
        <v>526</v>
      </c>
      <c r="AJ1507" t="s">
        <v>62</v>
      </c>
      <c r="AK1507" t="s">
        <v>63</v>
      </c>
      <c r="AN1507" t="s">
        <v>408</v>
      </c>
      <c r="AO1507" t="s">
        <v>526</v>
      </c>
      <c r="BA1507" t="s">
        <v>3877</v>
      </c>
      <c r="BB1507" t="s">
        <v>3878</v>
      </c>
      <c r="BC1507" t="s">
        <v>382</v>
      </c>
      <c r="BE1507" t="s">
        <v>69</v>
      </c>
      <c r="BH1507" t="s">
        <v>3879</v>
      </c>
    </row>
    <row r="1508" spans="1:60" x14ac:dyDescent="0.2">
      <c r="A1508" t="s">
        <v>2586</v>
      </c>
      <c r="B1508" t="e">
        <f>VLOOKUP(Table1[[#This Row],[Full Name]],payroll_active[],1,0)</f>
        <v>#N/A</v>
      </c>
      <c r="C1508" t="e">
        <f>VLOOKUP(Table1[[#This Row],[Full Name]],Table36[],1,0)</f>
        <v>#N/A</v>
      </c>
      <c r="D1508" s="1">
        <v>42895.599398148152</v>
      </c>
      <c r="E1508" t="s">
        <v>59</v>
      </c>
      <c r="F1508" t="s">
        <v>2583</v>
      </c>
      <c r="N1508" t="s">
        <v>2584</v>
      </c>
      <c r="O1508" t="s">
        <v>2585</v>
      </c>
      <c r="P1508" t="s">
        <v>526</v>
      </c>
      <c r="AJ1508" t="s">
        <v>62</v>
      </c>
      <c r="AK1508" t="s">
        <v>63</v>
      </c>
      <c r="AN1508" t="s">
        <v>408</v>
      </c>
      <c r="AO1508" t="s">
        <v>526</v>
      </c>
      <c r="BA1508" t="s">
        <v>2566</v>
      </c>
      <c r="BB1508" t="s">
        <v>2587</v>
      </c>
      <c r="BC1508" t="s">
        <v>737</v>
      </c>
      <c r="BE1508" t="s">
        <v>69</v>
      </c>
      <c r="BH1508" t="s">
        <v>2588</v>
      </c>
    </row>
    <row r="1509" spans="1:60" x14ac:dyDescent="0.2">
      <c r="A1509" t="s">
        <v>2770</v>
      </c>
      <c r="B1509" t="e">
        <f>VLOOKUP(Table1[[#This Row],[Full Name]],payroll_active[],1,0)</f>
        <v>#N/A</v>
      </c>
      <c r="C1509" t="e">
        <f>VLOOKUP(Table1[[#This Row],[Full Name]],Table36[],1,0)</f>
        <v>#N/A</v>
      </c>
      <c r="D1509" s="1">
        <v>42790.667280092603</v>
      </c>
      <c r="E1509" t="s">
        <v>59</v>
      </c>
      <c r="F1509" t="s">
        <v>2768</v>
      </c>
      <c r="N1509" t="s">
        <v>2584</v>
      </c>
      <c r="O1509" t="s">
        <v>2585</v>
      </c>
      <c r="P1509" t="s">
        <v>526</v>
      </c>
      <c r="V1509" t="s">
        <v>2769</v>
      </c>
      <c r="AJ1509" t="s">
        <v>62</v>
      </c>
      <c r="AK1509" t="s">
        <v>63</v>
      </c>
      <c r="AN1509" t="s">
        <v>408</v>
      </c>
      <c r="AO1509" t="s">
        <v>526</v>
      </c>
      <c r="BA1509" t="s">
        <v>2771</v>
      </c>
      <c r="BB1509" t="s">
        <v>2772</v>
      </c>
      <c r="BC1509" t="s">
        <v>369</v>
      </c>
      <c r="BE1509" t="s">
        <v>69</v>
      </c>
      <c r="BH1509" t="s">
        <v>2773</v>
      </c>
    </row>
    <row r="1510" spans="1:60" x14ac:dyDescent="0.2">
      <c r="A1510" t="s">
        <v>3392</v>
      </c>
      <c r="B1510" t="e">
        <f>VLOOKUP(Table1[[#This Row],[Full Name]],payroll_active[],1,0)</f>
        <v>#N/A</v>
      </c>
      <c r="C1510" t="e">
        <f>VLOOKUP(Table1[[#This Row],[Full Name]],Table36[],1,0)</f>
        <v>#N/A</v>
      </c>
      <c r="D1510" s="1">
        <v>42789.53162037037</v>
      </c>
      <c r="E1510" t="s">
        <v>59</v>
      </c>
      <c r="F1510" t="s">
        <v>3391</v>
      </c>
      <c r="N1510" t="s">
        <v>2584</v>
      </c>
      <c r="O1510" t="s">
        <v>2585</v>
      </c>
      <c r="P1510" t="s">
        <v>526</v>
      </c>
      <c r="AJ1510" t="s">
        <v>62</v>
      </c>
      <c r="AK1510" t="s">
        <v>63</v>
      </c>
      <c r="AN1510" t="s">
        <v>408</v>
      </c>
      <c r="AO1510" t="s">
        <v>526</v>
      </c>
      <c r="BA1510" t="s">
        <v>2096</v>
      </c>
      <c r="BB1510" t="s">
        <v>3393</v>
      </c>
      <c r="BC1510" t="s">
        <v>3394</v>
      </c>
      <c r="BE1510" t="s">
        <v>69</v>
      </c>
      <c r="BH1510" t="s">
        <v>3395</v>
      </c>
    </row>
    <row r="1511" spans="1:60" x14ac:dyDescent="0.2">
      <c r="A1511" t="s">
        <v>7701</v>
      </c>
      <c r="B1511" t="e">
        <f>VLOOKUP(Table1[[#This Row],[Full Name]],payroll_active[],1,0)</f>
        <v>#N/A</v>
      </c>
      <c r="C1511" t="e">
        <f>VLOOKUP(Table1[[#This Row],[Full Name]],Table36[],1,0)</f>
        <v>#N/A</v>
      </c>
      <c r="D1511" s="1">
        <v>42618.939212962963</v>
      </c>
      <c r="E1511" t="s">
        <v>1195</v>
      </c>
      <c r="F1511" t="s">
        <v>7699</v>
      </c>
      <c r="M1511" t="s">
        <v>7700</v>
      </c>
      <c r="N1511" t="s">
        <v>2584</v>
      </c>
      <c r="O1511" t="s">
        <v>2585</v>
      </c>
      <c r="P1511" t="s">
        <v>526</v>
      </c>
      <c r="AJ1511" t="s">
        <v>62</v>
      </c>
      <c r="AK1511" t="s">
        <v>63</v>
      </c>
      <c r="AN1511" t="s">
        <v>408</v>
      </c>
      <c r="AO1511" t="s">
        <v>526</v>
      </c>
      <c r="BA1511" t="s">
        <v>7702</v>
      </c>
      <c r="BB1511" t="s">
        <v>7703</v>
      </c>
      <c r="BC1511" t="s">
        <v>2098</v>
      </c>
      <c r="BE1511" t="s">
        <v>69</v>
      </c>
      <c r="BH1511" t="s">
        <v>7704</v>
      </c>
    </row>
    <row r="1512" spans="1:60" x14ac:dyDescent="0.2">
      <c r="A1512" t="s">
        <v>2717</v>
      </c>
      <c r="B1512" t="e">
        <f>VLOOKUP(Table1[[#This Row],[Full Name]],payroll_active[],1,0)</f>
        <v>#N/A</v>
      </c>
      <c r="C1512" t="e">
        <f>VLOOKUP(Table1[[#This Row],[Full Name]],Table36[],1,0)</f>
        <v>#N/A</v>
      </c>
      <c r="D1512" s="1">
        <v>42895.599351851852</v>
      </c>
      <c r="E1512" t="s">
        <v>59</v>
      </c>
      <c r="F1512" t="s">
        <v>2714</v>
      </c>
      <c r="M1512" t="s">
        <v>2715</v>
      </c>
      <c r="N1512" t="s">
        <v>2219</v>
      </c>
      <c r="O1512" t="s">
        <v>2716</v>
      </c>
      <c r="P1512" t="s">
        <v>526</v>
      </c>
      <c r="AJ1512" t="s">
        <v>62</v>
      </c>
      <c r="AK1512" t="s">
        <v>63</v>
      </c>
      <c r="AN1512" t="s">
        <v>408</v>
      </c>
      <c r="AO1512" t="s">
        <v>526</v>
      </c>
      <c r="BA1512" t="s">
        <v>2718</v>
      </c>
      <c r="BB1512" t="s">
        <v>2719</v>
      </c>
      <c r="BC1512" t="s">
        <v>434</v>
      </c>
      <c r="BE1512" t="s">
        <v>69</v>
      </c>
      <c r="BH1512" t="s">
        <v>2720</v>
      </c>
    </row>
    <row r="1513" spans="1:60" x14ac:dyDescent="0.2">
      <c r="A1513" t="s">
        <v>1931</v>
      </c>
      <c r="B1513" t="e">
        <f>VLOOKUP(Table1[[#This Row],[Full Name]],payroll_active[],1,0)</f>
        <v>#N/A</v>
      </c>
      <c r="C1513" t="e">
        <f>VLOOKUP(Table1[[#This Row],[Full Name]],Table36[],1,0)</f>
        <v>#N/A</v>
      </c>
      <c r="D1513" s="1">
        <v>43119.618252314824</v>
      </c>
      <c r="E1513" t="s">
        <v>59</v>
      </c>
      <c r="F1513" t="s">
        <v>1930</v>
      </c>
      <c r="N1513" t="s">
        <v>1606</v>
      </c>
      <c r="O1513" t="s">
        <v>1607</v>
      </c>
      <c r="P1513" t="s">
        <v>526</v>
      </c>
      <c r="AJ1513" t="s">
        <v>62</v>
      </c>
      <c r="AK1513" t="s">
        <v>63</v>
      </c>
      <c r="AN1513" t="s">
        <v>408</v>
      </c>
      <c r="AO1513" t="s">
        <v>526</v>
      </c>
      <c r="BA1513" t="s">
        <v>1932</v>
      </c>
      <c r="BB1513" t="s">
        <v>1933</v>
      </c>
      <c r="BC1513" t="s">
        <v>737</v>
      </c>
      <c r="BE1513" t="s">
        <v>69</v>
      </c>
      <c r="BH1513" t="s">
        <v>1934</v>
      </c>
    </row>
    <row r="1514" spans="1:60" x14ac:dyDescent="0.2">
      <c r="A1514" t="s">
        <v>2751</v>
      </c>
      <c r="B1514" t="e">
        <f>VLOOKUP(Table1[[#This Row],[Full Name]],payroll_active[],1,0)</f>
        <v>#N/A</v>
      </c>
      <c r="C1514" t="e">
        <f>VLOOKUP(Table1[[#This Row],[Full Name]],Table36[],1,0)</f>
        <v>#N/A</v>
      </c>
      <c r="D1514" s="1">
        <v>42790.667523148149</v>
      </c>
      <c r="E1514" t="s">
        <v>59</v>
      </c>
      <c r="F1514" t="s">
        <v>2750</v>
      </c>
      <c r="M1514" t="s">
        <v>2738</v>
      </c>
      <c r="N1514" t="s">
        <v>1923</v>
      </c>
      <c r="O1514" t="s">
        <v>1924</v>
      </c>
      <c r="P1514" t="s">
        <v>526</v>
      </c>
      <c r="AJ1514" t="s">
        <v>62</v>
      </c>
      <c r="AK1514" t="s">
        <v>63</v>
      </c>
      <c r="AN1514" t="s">
        <v>408</v>
      </c>
      <c r="AO1514" t="s">
        <v>526</v>
      </c>
      <c r="BA1514" t="s">
        <v>2752</v>
      </c>
      <c r="BB1514" t="s">
        <v>2753</v>
      </c>
      <c r="BC1514" t="s">
        <v>434</v>
      </c>
      <c r="BE1514" t="s">
        <v>69</v>
      </c>
      <c r="BH1514" t="s">
        <v>2754</v>
      </c>
    </row>
    <row r="1515" spans="1:60" x14ac:dyDescent="0.2">
      <c r="A1515" t="s">
        <v>2704</v>
      </c>
      <c r="B1515" t="e">
        <f>VLOOKUP(Table1[[#This Row],[Full Name]],payroll_active[],1,0)</f>
        <v>#N/A</v>
      </c>
      <c r="C1515" t="e">
        <f>VLOOKUP(Table1[[#This Row],[Full Name]],Table36[],1,0)</f>
        <v>#N/A</v>
      </c>
      <c r="D1515" s="1">
        <v>42895.599363425928</v>
      </c>
      <c r="E1515" t="s">
        <v>59</v>
      </c>
      <c r="F1515" t="s">
        <v>2703</v>
      </c>
      <c r="N1515" t="s">
        <v>539</v>
      </c>
      <c r="O1515" t="s">
        <v>540</v>
      </c>
      <c r="P1515" t="s">
        <v>526</v>
      </c>
      <c r="AJ1515" t="s">
        <v>62</v>
      </c>
      <c r="AK1515" t="s">
        <v>63</v>
      </c>
      <c r="AN1515" t="s">
        <v>408</v>
      </c>
      <c r="AO1515" t="s">
        <v>526</v>
      </c>
      <c r="BA1515" t="s">
        <v>2705</v>
      </c>
      <c r="BB1515" t="s">
        <v>2706</v>
      </c>
      <c r="BC1515" t="s">
        <v>916</v>
      </c>
      <c r="BE1515" t="s">
        <v>69</v>
      </c>
      <c r="BH1515" t="s">
        <v>2707</v>
      </c>
    </row>
    <row r="1516" spans="1:60" x14ac:dyDescent="0.2">
      <c r="A1516" t="s">
        <v>1918</v>
      </c>
      <c r="B1516" t="e">
        <f>VLOOKUP(Table1[[#This Row],[Full Name]],payroll_active[],1,0)</f>
        <v>#N/A</v>
      </c>
      <c r="C1516" t="e">
        <f>VLOOKUP(Table1[[#This Row],[Full Name]],Table36[],1,0)</f>
        <v>#N/A</v>
      </c>
      <c r="D1516" s="1">
        <v>43119.618252314824</v>
      </c>
      <c r="E1516" t="s">
        <v>59</v>
      </c>
      <c r="F1516" t="s">
        <v>1917</v>
      </c>
      <c r="N1516" t="s">
        <v>524</v>
      </c>
      <c r="O1516" t="s">
        <v>525</v>
      </c>
      <c r="P1516" t="s">
        <v>526</v>
      </c>
      <c r="AJ1516" t="s">
        <v>62</v>
      </c>
      <c r="AK1516" t="s">
        <v>63</v>
      </c>
      <c r="AN1516" t="s">
        <v>408</v>
      </c>
      <c r="AO1516" t="s">
        <v>526</v>
      </c>
      <c r="BA1516" t="s">
        <v>1919</v>
      </c>
      <c r="BB1516" t="s">
        <v>1920</v>
      </c>
      <c r="BC1516" t="s">
        <v>536</v>
      </c>
      <c r="BE1516" t="s">
        <v>69</v>
      </c>
      <c r="BH1516" t="s">
        <v>1921</v>
      </c>
    </row>
    <row r="1517" spans="1:60" x14ac:dyDescent="0.2">
      <c r="A1517" t="s">
        <v>2727</v>
      </c>
      <c r="B1517" t="e">
        <f>VLOOKUP(Table1[[#This Row],[Full Name]],payroll_active[],1,0)</f>
        <v>#N/A</v>
      </c>
      <c r="C1517" t="e">
        <f>VLOOKUP(Table1[[#This Row],[Full Name]],Table36[],1,0)</f>
        <v>#N/A</v>
      </c>
      <c r="D1517" s="1">
        <v>42895.599351851852</v>
      </c>
      <c r="E1517" t="s">
        <v>59</v>
      </c>
      <c r="F1517" t="s">
        <v>2726</v>
      </c>
      <c r="N1517" t="s">
        <v>524</v>
      </c>
      <c r="O1517" t="s">
        <v>525</v>
      </c>
      <c r="P1517" t="s">
        <v>526</v>
      </c>
      <c r="AJ1517" t="s">
        <v>62</v>
      </c>
      <c r="AK1517" t="s">
        <v>63</v>
      </c>
      <c r="AN1517" t="s">
        <v>408</v>
      </c>
      <c r="AO1517" t="s">
        <v>526</v>
      </c>
      <c r="BA1517" t="s">
        <v>2728</v>
      </c>
      <c r="BB1517" t="s">
        <v>2729</v>
      </c>
      <c r="BC1517" t="s">
        <v>434</v>
      </c>
      <c r="BE1517" t="s">
        <v>69</v>
      </c>
      <c r="BH1517" t="s">
        <v>2730</v>
      </c>
    </row>
    <row r="1518" spans="1:60" x14ac:dyDescent="0.2">
      <c r="A1518" t="s">
        <v>1238</v>
      </c>
      <c r="B1518" t="e">
        <f>VLOOKUP(Table1[[#This Row],[Full Name]],payroll_active[],1,0)</f>
        <v>#N/A</v>
      </c>
      <c r="C1518" t="e">
        <f>VLOOKUP(Table1[[#This Row],[Full Name]],Table36[],1,0)</f>
        <v>#N/A</v>
      </c>
      <c r="D1518" s="1">
        <v>43203.54515046296</v>
      </c>
      <c r="E1518" t="s">
        <v>59</v>
      </c>
      <c r="F1518" t="s">
        <v>1237</v>
      </c>
      <c r="N1518" t="s">
        <v>405</v>
      </c>
      <c r="O1518" t="s">
        <v>406</v>
      </c>
      <c r="P1518" t="s">
        <v>526</v>
      </c>
      <c r="AJ1518" t="s">
        <v>62</v>
      </c>
      <c r="AK1518" t="s">
        <v>63</v>
      </c>
      <c r="AN1518" t="s">
        <v>408</v>
      </c>
      <c r="AO1518" t="s">
        <v>526</v>
      </c>
      <c r="BA1518" t="s">
        <v>1239</v>
      </c>
      <c r="BB1518" t="s">
        <v>1240</v>
      </c>
      <c r="BC1518" t="s">
        <v>937</v>
      </c>
      <c r="BE1518" t="s">
        <v>69</v>
      </c>
      <c r="BH1518" t="s">
        <v>1241</v>
      </c>
    </row>
    <row r="1519" spans="1:60" x14ac:dyDescent="0.2">
      <c r="A1519" t="s">
        <v>1265</v>
      </c>
      <c r="B1519" t="e">
        <f>VLOOKUP(Table1[[#This Row],[Full Name]],payroll_active[],1,0)</f>
        <v>#N/A</v>
      </c>
      <c r="C1519" t="e">
        <f>VLOOKUP(Table1[[#This Row],[Full Name]],Table36[],1,0)</f>
        <v>#N/A</v>
      </c>
      <c r="D1519" s="1">
        <v>43203.54515046296</v>
      </c>
      <c r="E1519" t="s">
        <v>59</v>
      </c>
      <c r="F1519" t="s">
        <v>1264</v>
      </c>
      <c r="N1519" t="s">
        <v>405</v>
      </c>
      <c r="O1519" t="s">
        <v>406</v>
      </c>
      <c r="P1519" t="s">
        <v>526</v>
      </c>
      <c r="AJ1519" t="s">
        <v>62</v>
      </c>
      <c r="AK1519" t="s">
        <v>63</v>
      </c>
      <c r="AN1519" t="s">
        <v>408</v>
      </c>
      <c r="AO1519" t="s">
        <v>526</v>
      </c>
      <c r="BA1519" t="s">
        <v>1266</v>
      </c>
      <c r="BB1519" t="s">
        <v>1267</v>
      </c>
      <c r="BC1519" t="s">
        <v>937</v>
      </c>
      <c r="BE1519" t="s">
        <v>69</v>
      </c>
      <c r="BH1519" t="s">
        <v>1268</v>
      </c>
    </row>
    <row r="1520" spans="1:60" x14ac:dyDescent="0.2">
      <c r="A1520" t="s">
        <v>1908</v>
      </c>
      <c r="B1520" t="e">
        <f>VLOOKUP(Table1[[#This Row],[Full Name]],payroll_active[],1,0)</f>
        <v>#N/A</v>
      </c>
      <c r="C1520" t="e">
        <f>VLOOKUP(Table1[[#This Row],[Full Name]],Table36[],1,0)</f>
        <v>#N/A</v>
      </c>
      <c r="D1520" s="1">
        <v>43119.618252314824</v>
      </c>
      <c r="E1520" t="s">
        <v>59</v>
      </c>
      <c r="F1520" t="s">
        <v>1907</v>
      </c>
      <c r="N1520" t="s">
        <v>405</v>
      </c>
      <c r="O1520" t="s">
        <v>406</v>
      </c>
      <c r="P1520" t="s">
        <v>526</v>
      </c>
      <c r="AJ1520" t="s">
        <v>62</v>
      </c>
      <c r="AK1520" t="s">
        <v>63</v>
      </c>
      <c r="AN1520" t="s">
        <v>408</v>
      </c>
      <c r="AO1520" t="s">
        <v>526</v>
      </c>
      <c r="BA1520" t="s">
        <v>1909</v>
      </c>
      <c r="BB1520" t="s">
        <v>1910</v>
      </c>
      <c r="BC1520" t="s">
        <v>937</v>
      </c>
      <c r="BE1520" t="s">
        <v>69</v>
      </c>
      <c r="BH1520" t="s">
        <v>1911</v>
      </c>
    </row>
    <row r="1521" spans="1:60" x14ac:dyDescent="0.2">
      <c r="A1521" t="s">
        <v>1913</v>
      </c>
      <c r="B1521" t="e">
        <f>VLOOKUP(Table1[[#This Row],[Full Name]],payroll_active[],1,0)</f>
        <v>#N/A</v>
      </c>
      <c r="C1521" t="e">
        <f>VLOOKUP(Table1[[#This Row],[Full Name]],Table36[],1,0)</f>
        <v>#N/A</v>
      </c>
      <c r="D1521" s="1">
        <v>43119.618252314824</v>
      </c>
      <c r="E1521" t="s">
        <v>59</v>
      </c>
      <c r="F1521" t="s">
        <v>1912</v>
      </c>
      <c r="N1521" t="s">
        <v>405</v>
      </c>
      <c r="O1521" t="s">
        <v>406</v>
      </c>
      <c r="P1521" t="s">
        <v>526</v>
      </c>
      <c r="AJ1521" t="s">
        <v>62</v>
      </c>
      <c r="AK1521" t="s">
        <v>63</v>
      </c>
      <c r="AN1521" t="s">
        <v>408</v>
      </c>
      <c r="AO1521" t="s">
        <v>526</v>
      </c>
      <c r="BA1521" t="s">
        <v>1914</v>
      </c>
      <c r="BB1521" t="s">
        <v>1915</v>
      </c>
      <c r="BC1521" t="s">
        <v>937</v>
      </c>
      <c r="BE1521" t="s">
        <v>69</v>
      </c>
      <c r="BH1521" t="s">
        <v>1916</v>
      </c>
    </row>
    <row r="1522" spans="1:60" x14ac:dyDescent="0.2">
      <c r="A1522" t="s">
        <v>2407</v>
      </c>
      <c r="B1522" t="e">
        <f>VLOOKUP(Table1[[#This Row],[Full Name]],payroll_active[],1,0)</f>
        <v>#N/A</v>
      </c>
      <c r="C1522" t="e">
        <f>VLOOKUP(Table1[[#This Row],[Full Name]],Table36[],1,0)</f>
        <v>#N/A</v>
      </c>
      <c r="D1522" s="1">
        <v>42990.605717592603</v>
      </c>
      <c r="E1522" t="s">
        <v>59</v>
      </c>
      <c r="F1522" t="s">
        <v>2406</v>
      </c>
      <c r="N1522" t="s">
        <v>405</v>
      </c>
      <c r="O1522" t="s">
        <v>406</v>
      </c>
      <c r="P1522" t="s">
        <v>526</v>
      </c>
      <c r="AJ1522" t="s">
        <v>62</v>
      </c>
      <c r="AK1522" t="s">
        <v>63</v>
      </c>
      <c r="AN1522" t="s">
        <v>408</v>
      </c>
      <c r="AO1522" t="s">
        <v>526</v>
      </c>
      <c r="BA1522" t="s">
        <v>2408</v>
      </c>
      <c r="BB1522" t="s">
        <v>2409</v>
      </c>
      <c r="BC1522" t="s">
        <v>2410</v>
      </c>
      <c r="BE1522" t="s">
        <v>69</v>
      </c>
      <c r="BH1522" t="s">
        <v>2411</v>
      </c>
    </row>
    <row r="1523" spans="1:60" x14ac:dyDescent="0.2">
      <c r="A1523" t="s">
        <v>2756</v>
      </c>
      <c r="B1523" t="e">
        <f>VLOOKUP(Table1[[#This Row],[Full Name]],payroll_active[],1,0)</f>
        <v>#N/A</v>
      </c>
      <c r="C1523" t="e">
        <f>VLOOKUP(Table1[[#This Row],[Full Name]],Table36[],1,0)</f>
        <v>#N/A</v>
      </c>
      <c r="D1523" s="1">
        <v>42790.66741898148</v>
      </c>
      <c r="E1523" t="s">
        <v>59</v>
      </c>
      <c r="F1523" t="s">
        <v>2755</v>
      </c>
      <c r="N1523" t="s">
        <v>405</v>
      </c>
      <c r="O1523" t="s">
        <v>406</v>
      </c>
      <c r="P1523" t="s">
        <v>526</v>
      </c>
      <c r="AJ1523" t="s">
        <v>62</v>
      </c>
      <c r="AK1523" t="s">
        <v>63</v>
      </c>
      <c r="AN1523" t="s">
        <v>408</v>
      </c>
      <c r="AO1523" t="s">
        <v>526</v>
      </c>
      <c r="BA1523" t="s">
        <v>2757</v>
      </c>
      <c r="BB1523" t="s">
        <v>207</v>
      </c>
      <c r="BC1523" t="s">
        <v>937</v>
      </c>
      <c r="BE1523" t="s">
        <v>69</v>
      </c>
      <c r="BH1523" t="s">
        <v>2758</v>
      </c>
    </row>
    <row r="1524" spans="1:60" x14ac:dyDescent="0.2">
      <c r="A1524" t="s">
        <v>2816</v>
      </c>
      <c r="B1524" t="e">
        <f>VLOOKUP(Table1[[#This Row],[Full Name]],payroll_active[],1,0)</f>
        <v>#N/A</v>
      </c>
      <c r="C1524" t="e">
        <f>VLOOKUP(Table1[[#This Row],[Full Name]],Table36[],1,0)</f>
        <v>#N/A</v>
      </c>
      <c r="D1524" s="1">
        <v>42790.666087962964</v>
      </c>
      <c r="E1524" t="s">
        <v>59</v>
      </c>
      <c r="F1524" t="s">
        <v>2815</v>
      </c>
      <c r="N1524" t="s">
        <v>405</v>
      </c>
      <c r="O1524" t="s">
        <v>406</v>
      </c>
      <c r="P1524" t="s">
        <v>526</v>
      </c>
      <c r="AJ1524" t="s">
        <v>62</v>
      </c>
      <c r="AK1524" t="s">
        <v>63</v>
      </c>
      <c r="AN1524" t="s">
        <v>408</v>
      </c>
      <c r="AO1524" t="s">
        <v>526</v>
      </c>
      <c r="BA1524" t="s">
        <v>2817</v>
      </c>
      <c r="BB1524" t="s">
        <v>2818</v>
      </c>
      <c r="BC1524" t="s">
        <v>937</v>
      </c>
      <c r="BE1524" t="s">
        <v>69</v>
      </c>
      <c r="BH1524" t="s">
        <v>2819</v>
      </c>
    </row>
    <row r="1525" spans="1:60" x14ac:dyDescent="0.2">
      <c r="A1525" t="s">
        <v>2848</v>
      </c>
      <c r="B1525" t="e">
        <f>VLOOKUP(Table1[[#This Row],[Full Name]],payroll_active[],1,0)</f>
        <v>#N/A</v>
      </c>
      <c r="C1525" t="e">
        <f>VLOOKUP(Table1[[#This Row],[Full Name]],Table36[],1,0)</f>
        <v>#N/A</v>
      </c>
      <c r="D1525" s="1">
        <v>42789.531828703701</v>
      </c>
      <c r="E1525" t="s">
        <v>59</v>
      </c>
      <c r="F1525" t="s">
        <v>2847</v>
      </c>
      <c r="N1525" t="s">
        <v>405</v>
      </c>
      <c r="O1525" t="s">
        <v>406</v>
      </c>
      <c r="P1525" t="s">
        <v>526</v>
      </c>
      <c r="AJ1525" t="s">
        <v>62</v>
      </c>
      <c r="AK1525" t="s">
        <v>63</v>
      </c>
      <c r="AN1525" t="s">
        <v>408</v>
      </c>
      <c r="AO1525" t="s">
        <v>526</v>
      </c>
      <c r="BA1525" t="s">
        <v>568</v>
      </c>
      <c r="BB1525" t="s">
        <v>2849</v>
      </c>
      <c r="BC1525" t="s">
        <v>1200</v>
      </c>
      <c r="BE1525" t="s">
        <v>69</v>
      </c>
      <c r="BH1525" t="s">
        <v>2850</v>
      </c>
    </row>
    <row r="1526" spans="1:60" x14ac:dyDescent="0.2">
      <c r="A1526" t="s">
        <v>2860</v>
      </c>
      <c r="B1526" t="e">
        <f>VLOOKUP(Table1[[#This Row],[Full Name]],payroll_active[],1,0)</f>
        <v>#N/A</v>
      </c>
      <c r="C1526" t="e">
        <f>VLOOKUP(Table1[[#This Row],[Full Name]],Table36[],1,0)</f>
        <v>#N/A</v>
      </c>
      <c r="D1526" s="1">
        <v>42789.531817129631</v>
      </c>
      <c r="E1526" t="s">
        <v>59</v>
      </c>
      <c r="F1526" t="s">
        <v>2858</v>
      </c>
      <c r="M1526" t="s">
        <v>2859</v>
      </c>
      <c r="N1526" t="s">
        <v>405</v>
      </c>
      <c r="O1526" t="s">
        <v>406</v>
      </c>
      <c r="P1526" t="s">
        <v>526</v>
      </c>
      <c r="AJ1526" t="s">
        <v>62</v>
      </c>
      <c r="AK1526" t="s">
        <v>63</v>
      </c>
      <c r="AN1526" t="s">
        <v>408</v>
      </c>
      <c r="AO1526" t="s">
        <v>526</v>
      </c>
      <c r="BA1526" t="s">
        <v>1425</v>
      </c>
      <c r="BB1526" t="s">
        <v>2861</v>
      </c>
      <c r="BC1526" t="s">
        <v>937</v>
      </c>
      <c r="BE1526" t="s">
        <v>69</v>
      </c>
      <c r="BH1526" t="s">
        <v>2862</v>
      </c>
    </row>
    <row r="1527" spans="1:60" x14ac:dyDescent="0.2">
      <c r="A1527" t="s">
        <v>5131</v>
      </c>
      <c r="B1527" t="e">
        <f>VLOOKUP(Table1[[#This Row],[Full Name]],payroll_active[],1,0)</f>
        <v>#N/A</v>
      </c>
      <c r="C1527" t="e">
        <f>VLOOKUP(Table1[[#This Row],[Full Name]],Table36[],1,0)</f>
        <v>#N/A</v>
      </c>
      <c r="D1527" s="1">
        <v>42618.941979166673</v>
      </c>
      <c r="E1527" t="s">
        <v>1195</v>
      </c>
      <c r="F1527" t="s">
        <v>5130</v>
      </c>
      <c r="N1527" t="s">
        <v>405</v>
      </c>
      <c r="O1527" t="s">
        <v>406</v>
      </c>
      <c r="P1527" t="s">
        <v>407</v>
      </c>
      <c r="AJ1527" t="s">
        <v>62</v>
      </c>
      <c r="AK1527" t="s">
        <v>63</v>
      </c>
      <c r="AN1527" t="s">
        <v>408</v>
      </c>
      <c r="AO1527" t="s">
        <v>407</v>
      </c>
      <c r="BA1527" t="s">
        <v>410</v>
      </c>
      <c r="BB1527" t="s">
        <v>5132</v>
      </c>
      <c r="BC1527" t="s">
        <v>412</v>
      </c>
      <c r="BE1527" t="s">
        <v>69</v>
      </c>
      <c r="BH1527" t="s">
        <v>5133</v>
      </c>
    </row>
    <row r="1528" spans="1:60" x14ac:dyDescent="0.2">
      <c r="A1528" t="s">
        <v>2574</v>
      </c>
      <c r="B1528" t="e">
        <f>VLOOKUP(Table1[[#This Row],[Full Name]],payroll_active[],1,0)</f>
        <v>#N/A</v>
      </c>
      <c r="C1528" t="e">
        <f>VLOOKUP(Table1[[#This Row],[Full Name]],Table36[],1,0)</f>
        <v>#N/A</v>
      </c>
      <c r="D1528" s="1">
        <v>42895.599409722221</v>
      </c>
      <c r="E1528" t="s">
        <v>59</v>
      </c>
      <c r="F1528" t="s">
        <v>2570</v>
      </c>
      <c r="M1528" t="s">
        <v>2571</v>
      </c>
      <c r="N1528" t="s">
        <v>2572</v>
      </c>
      <c r="O1528" t="s">
        <v>2573</v>
      </c>
      <c r="P1528" t="s">
        <v>407</v>
      </c>
      <c r="AJ1528" t="s">
        <v>62</v>
      </c>
      <c r="AK1528" t="s">
        <v>63</v>
      </c>
      <c r="AN1528" t="s">
        <v>408</v>
      </c>
      <c r="AO1528" t="s">
        <v>407</v>
      </c>
      <c r="BA1528" t="s">
        <v>2575</v>
      </c>
      <c r="BB1528" t="s">
        <v>2576</v>
      </c>
      <c r="BC1528" t="s">
        <v>827</v>
      </c>
      <c r="BE1528" t="s">
        <v>69</v>
      </c>
      <c r="BH1528" t="s">
        <v>2577</v>
      </c>
    </row>
    <row r="1529" spans="1:60" x14ac:dyDescent="0.2">
      <c r="A1529" t="s">
        <v>7582</v>
      </c>
      <c r="B1529" t="e">
        <f>VLOOKUP(Table1[[#This Row],[Full Name]],payroll_active[],1,0)</f>
        <v>#N/A</v>
      </c>
      <c r="C1529" t="e">
        <f>VLOOKUP(Table1[[#This Row],[Full Name]],Table36[],1,0)</f>
        <v>#N/A</v>
      </c>
      <c r="D1529" s="1">
        <v>42618.939340277779</v>
      </c>
      <c r="E1529" t="s">
        <v>1195</v>
      </c>
      <c r="F1529" t="s">
        <v>7580</v>
      </c>
      <c r="N1529" t="s">
        <v>2564</v>
      </c>
      <c r="O1529" t="s">
        <v>7581</v>
      </c>
      <c r="P1529" t="s">
        <v>407</v>
      </c>
      <c r="AJ1529" t="s">
        <v>62</v>
      </c>
      <c r="AK1529" t="s">
        <v>63</v>
      </c>
      <c r="AN1529" t="s">
        <v>408</v>
      </c>
      <c r="AO1529" t="s">
        <v>407</v>
      </c>
      <c r="BA1529" t="s">
        <v>7583</v>
      </c>
      <c r="BB1529" t="s">
        <v>2132</v>
      </c>
      <c r="BC1529" t="s">
        <v>350</v>
      </c>
      <c r="BE1529" t="s">
        <v>69</v>
      </c>
      <c r="BH1529" t="s">
        <v>7584</v>
      </c>
    </row>
    <row r="1530" spans="1:60" x14ac:dyDescent="0.2">
      <c r="A1530" t="s">
        <v>2242</v>
      </c>
      <c r="B1530" t="e">
        <f>VLOOKUP(Table1[[#This Row],[Full Name]],payroll_active[],1,0)</f>
        <v>#N/A</v>
      </c>
      <c r="C1530" t="e">
        <f>VLOOKUP(Table1[[#This Row],[Full Name]],Table36[],1,0)</f>
        <v>#N/A</v>
      </c>
      <c r="D1530" s="1">
        <v>42990.605752314812</v>
      </c>
      <c r="E1530" t="s">
        <v>59</v>
      </c>
      <c r="F1530" t="s">
        <v>2240</v>
      </c>
      <c r="M1530" t="s">
        <v>2241</v>
      </c>
      <c r="P1530" t="s">
        <v>526</v>
      </c>
      <c r="AJ1530" t="s">
        <v>62</v>
      </c>
      <c r="AK1530" t="s">
        <v>63</v>
      </c>
      <c r="AN1530" t="s">
        <v>408</v>
      </c>
      <c r="BA1530" t="s">
        <v>2243</v>
      </c>
      <c r="BB1530" t="s">
        <v>2244</v>
      </c>
      <c r="BC1530" t="s">
        <v>2245</v>
      </c>
      <c r="BE1530" t="s">
        <v>69</v>
      </c>
      <c r="BH1530" t="s">
        <v>2246</v>
      </c>
    </row>
    <row r="1531" spans="1:60" x14ac:dyDescent="0.2">
      <c r="A1531" t="s">
        <v>6404</v>
      </c>
      <c r="B1531" t="e">
        <f>VLOOKUP(Table1[[#This Row],[Full Name]],payroll_active[],1,0)</f>
        <v>#N/A</v>
      </c>
      <c r="C1531" t="e">
        <f>VLOOKUP(Table1[[#This Row],[Full Name]],Table36[],1,0)</f>
        <v>#N/A</v>
      </c>
      <c r="D1531" s="1">
        <v>42618.940706018519</v>
      </c>
      <c r="E1531" t="s">
        <v>1195</v>
      </c>
      <c r="F1531" t="s">
        <v>6402</v>
      </c>
      <c r="M1531" t="s">
        <v>6403</v>
      </c>
      <c r="P1531" t="s">
        <v>526</v>
      </c>
      <c r="AJ1531" t="s">
        <v>62</v>
      </c>
      <c r="AK1531" t="s">
        <v>63</v>
      </c>
      <c r="AN1531" t="s">
        <v>408</v>
      </c>
      <c r="BA1531" t="s">
        <v>6405</v>
      </c>
      <c r="BB1531" t="s">
        <v>6406</v>
      </c>
      <c r="BC1531" t="s">
        <v>6407</v>
      </c>
      <c r="BE1531" t="s">
        <v>69</v>
      </c>
      <c r="BH1531" t="s">
        <v>6408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to_deactivate</vt:lpstr>
      <vt:lpstr>IMPORT minus majority</vt:lpstr>
      <vt:lpstr>IMPORT correct majority</vt:lpstr>
      <vt:lpstr>all_active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Alison Mullin</cp:lastModifiedBy>
  <cp:revision/>
  <dcterms:created xsi:type="dcterms:W3CDTF">2019-01-28T17:25:08Z</dcterms:created>
  <dcterms:modified xsi:type="dcterms:W3CDTF">2019-01-30T22:09:35Z</dcterms:modified>
  <cp:category/>
  <dc:identifier/>
  <cp:contentStatus/>
  <dc:language/>
  <cp:version/>
</cp:coreProperties>
</file>