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nites\Desktop\excel\Chocolate Sales Analysis- Dashboard\"/>
    </mc:Choice>
  </mc:AlternateContent>
  <xr:revisionPtr revIDLastSave="0" documentId="13_ncr:1_{78E1E776-551B-4735-BBB6-44D7BB7199EB}" xr6:coauthVersionLast="47" xr6:coauthVersionMax="47" xr10:uidLastSave="{00000000-0000-0000-0000-000000000000}"/>
  <bookViews>
    <workbookView xWindow="-110" yWindow="-110" windowWidth="19420" windowHeight="10300" activeTab="5" xr2:uid="{26D4546B-D2A1-4444-8EAF-A6228F96F0C1}"/>
  </bookViews>
  <sheets>
    <sheet name="Sales" sheetId="6" r:id="rId1"/>
    <sheet name="Product" sheetId="7" r:id="rId2"/>
    <sheet name="People" sheetId="9" r:id="rId3"/>
    <sheet name="Location" sheetId="8" r:id="rId4"/>
    <sheet name="Calculation" sheetId="11" r:id="rId5"/>
    <sheet name="Dahboard" sheetId="10" r:id="rId6"/>
    <sheet name="Assets" sheetId="4" r:id="rId7"/>
  </sheets>
  <definedNames>
    <definedName name="_xlcn.WorksheetConnection_ChocSalesData.xlsxlocations" hidden="1">locations[]</definedName>
    <definedName name="_xlcn.WorksheetConnection_ChocSalesData.xlsxpeople" hidden="1">people[]</definedName>
    <definedName name="_xlcn.WorksheetConnection_ChocSalesData.xlsxproducts" hidden="1">products[]</definedName>
    <definedName name="_xlcn.WorksheetConnection_ChocSalesData.xlsxsales" hidden="1">sales[]</definedName>
    <definedName name="amount.bar.limit">Calculation!$K$78</definedName>
    <definedName name="amount.bar.limit2">Calculation!$Q$168</definedName>
    <definedName name="country.maps">Assets!$B$44:$B$49</definedName>
    <definedName name="country.names">Assets!$C$44:$C$49</definedName>
    <definedName name="graph.options">Calculation!$Q$82:$Q$85</definedName>
    <definedName name="map.1">INDEX(country.maps,Calculation!$U$59)</definedName>
    <definedName name="map.2">INDEX(country.maps,Calculation!$U$60)</definedName>
    <definedName name="map.3">INDEX(country.maps,Calculation!$U$61)</definedName>
    <definedName name="map.4">INDEX(country.maps,Calculation!$U$62)</definedName>
    <definedName name="map.6">INDEX(country.maps,Calculation!$U$64)</definedName>
    <definedName name="maps.5">INDEX(country.maps,Calculation!$U$63)</definedName>
    <definedName name="profit.icon.status">Calculation!$P$4</definedName>
    <definedName name="selected.team">Calculation!$Q$68</definedName>
    <definedName name="Slicer_Category">#N/A</definedName>
    <definedName name="sort.option.for.people.table">Calculation!$Q$95:$Q$98</definedName>
    <definedName name="sort.option.list">Calculation!$I$48:$I$49</definedName>
    <definedName name="sort.options.product.table">Calculation!$K$172:$K$176</definedName>
    <definedName name="starting.date.for.trend">Calculation!$P$8</definedName>
    <definedName name="team.names">_xlfn.ANCHORARRAY(Calculation!$P$95)</definedName>
  </definedNames>
  <calcPr calcId="191029"/>
  <pivotCaches>
    <pivotCache cacheId="0" r:id="rId8"/>
    <pivotCache cacheId="1" r:id="rId9"/>
    <pivotCache cacheId="2" r:id="rId10"/>
    <pivotCache cacheId="3" r:id="rId11"/>
    <pivotCache cacheId="4" r:id="rId12"/>
    <pivotCache cacheId="5" r:id="rId13"/>
    <pivotCache cacheId="6" r:id="rId14"/>
    <pivotCache cacheId="7" r:id="rId15"/>
    <pivotCache cacheId="8" r:id="rId16"/>
    <pivotCache cacheId="9" r:id="rId17"/>
  </pivotCaches>
  <extLst>
    <ext xmlns:x14="http://schemas.microsoft.com/office/spreadsheetml/2009/9/main" uri="{876F7934-8845-4945-9796-88D515C7AA90}">
      <x14:pivotCaches>
        <pivotCache cacheId="10"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Choc-Sales-Data.xlsx!sales"/>
          <x15:modelTable id="products" name="products" connection="WorksheetConnection_Choc-Sales-Data.xlsx!products"/>
          <x15:modelTable id="people" name="people" connection="WorksheetConnection_Choc-Sales-Data.xlsx!people"/>
          <x15:modelTable id="locations" name="locations" connection="WorksheetConnection_Choc-Sales-Data.xlsx!locations"/>
        </x15:modelTables>
        <x15:modelRelationships>
          <x15:modelRelationship fromTable="sales" fromColumn="Product" toTable="products" toColumn="Product"/>
          <x15:modelRelationship fromTable="sales" fromColumn="Sales Person" toTable="people" toColumn="Sales person"/>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 i="11" l="1"/>
  <c r="L182" i="11"/>
  <c r="L179" i="11"/>
  <c r="L180" i="11" s="1"/>
  <c r="L184" i="11" s="1"/>
  <c r="AH168" i="11"/>
  <c r="AH169" i="11" s="1"/>
  <c r="AM171" i="11"/>
  <c r="AN171" i="11" s="1"/>
  <c r="AO171" i="11" s="1"/>
  <c r="AP171" i="11" s="1"/>
  <c r="AQ171" i="11" s="1"/>
  <c r="AR171" i="11" s="1"/>
  <c r="AS171" i="11" s="1"/>
  <c r="AT171" i="11" s="1"/>
  <c r="AU171" i="11" s="1"/>
  <c r="AV171" i="11" s="1"/>
  <c r="AW171" i="11" s="1"/>
  <c r="AX171" i="11" s="1"/>
  <c r="AY171" i="11" s="1"/>
  <c r="AZ171" i="11" s="1"/>
  <c r="BA171" i="11" s="1"/>
  <c r="BB171" i="11" s="1"/>
  <c r="BC171" i="11" s="1"/>
  <c r="BD171" i="11" s="1"/>
  <c r="BE171" i="11" s="1"/>
  <c r="BF171" i="11" s="1"/>
  <c r="BG171" i="11" s="1"/>
  <c r="BH171" i="11" s="1"/>
  <c r="BI171" i="11" s="1"/>
  <c r="AK171" i="11"/>
  <c r="AL171" i="11" s="1"/>
  <c r="AJ171" i="11"/>
  <c r="AI171" i="11"/>
  <c r="AH171" i="11"/>
  <c r="Q168" i="11"/>
  <c r="N173" i="11"/>
  <c r="N174" i="11"/>
  <c r="N175" i="11"/>
  <c r="N176" i="11"/>
  <c r="N177" i="11"/>
  <c r="N178" i="11"/>
  <c r="N179" i="11"/>
  <c r="N180" i="11"/>
  <c r="N181" i="11"/>
  <c r="N182" i="11"/>
  <c r="N183" i="11"/>
  <c r="N184" i="11"/>
  <c r="N185" i="11"/>
  <c r="N186" i="11"/>
  <c r="N187" i="11"/>
  <c r="N188" i="11"/>
  <c r="N189" i="11"/>
  <c r="N190" i="11"/>
  <c r="N191" i="11"/>
  <c r="N192" i="11"/>
  <c r="N193" i="11"/>
  <c r="N172" i="11"/>
  <c r="O172" i="11" a="1"/>
  <c r="O172" i="11" s="1"/>
  <c r="T153" i="11"/>
  <c r="T154" i="11"/>
  <c r="T152" i="11"/>
  <c r="R153" i="11"/>
  <c r="R154" i="11"/>
  <c r="R152" i="11"/>
  <c r="S153" i="11"/>
  <c r="S154" i="11"/>
  <c r="S152" i="11"/>
  <c r="P153" i="11"/>
  <c r="P154" i="11"/>
  <c r="O153" i="11"/>
  <c r="O154" i="11"/>
  <c r="P152" i="11"/>
  <c r="O152" i="11"/>
  <c r="N153" i="11"/>
  <c r="N154" i="11"/>
  <c r="N152" i="11"/>
  <c r="M153" i="11"/>
  <c r="M154" i="11"/>
  <c r="M152" i="11"/>
  <c r="J153" i="11"/>
  <c r="K153" i="11" s="1"/>
  <c r="J154" i="11"/>
  <c r="K154" i="11" s="1"/>
  <c r="J152" i="11"/>
  <c r="K152" i="11" s="1"/>
  <c r="Q102" i="11"/>
  <c r="S96" i="11" s="1"/>
  <c r="N28" i="10" s="1"/>
  <c r="Q68" i="11"/>
  <c r="P72" i="11" s="1"/>
  <c r="P95" i="11" a="1"/>
  <c r="P95" i="11" s="1"/>
  <c r="Q89" i="11"/>
  <c r="Q90" i="11" s="1"/>
  <c r="K14" i="4" a="1"/>
  <c r="K14" i="4" s="1"/>
  <c r="P7" i="11"/>
  <c r="P8" i="11" s="1"/>
  <c r="W81" i="11" s="1"/>
  <c r="X81" i="11" s="1"/>
  <c r="Y81" i="11" s="1"/>
  <c r="Z81" i="11" s="1"/>
  <c r="AA81" i="11" s="1"/>
  <c r="AB81" i="11" s="1"/>
  <c r="AC81" i="11" s="1"/>
  <c r="AD81" i="11" s="1"/>
  <c r="AE81" i="11" s="1"/>
  <c r="AF81" i="11" s="1"/>
  <c r="AG81" i="11" s="1"/>
  <c r="AH81" i="11" s="1"/>
  <c r="AI81" i="11" s="1"/>
  <c r="AJ81" i="11" s="1"/>
  <c r="AK81" i="11" s="1"/>
  <c r="AL81" i="11" s="1"/>
  <c r="AM81" i="11" s="1"/>
  <c r="AN81" i="11" s="1"/>
  <c r="AO81" i="11" s="1"/>
  <c r="AP81" i="11" s="1"/>
  <c r="AQ81" i="11" s="1"/>
  <c r="AR81" i="11" s="1"/>
  <c r="AS81" i="11" s="1"/>
  <c r="AT81" i="11" s="1"/>
  <c r="AU81" i="11" s="1"/>
  <c r="AV81" i="11" s="1"/>
  <c r="AW81" i="11" s="1"/>
  <c r="AX81" i="11" s="1"/>
  <c r="S72" i="11"/>
  <c r="S73" i="11"/>
  <c r="S74" i="11"/>
  <c r="S71" i="11"/>
  <c r="R72" i="11"/>
  <c r="R73" i="11"/>
  <c r="R74" i="11"/>
  <c r="R71" i="11"/>
  <c r="Q72" i="11"/>
  <c r="Q73" i="11"/>
  <c r="Q74" i="11"/>
  <c r="Q71" i="11"/>
  <c r="O72" i="11"/>
  <c r="O73" i="11"/>
  <c r="O74" i="11"/>
  <c r="O71" i="11"/>
  <c r="L72" i="11"/>
  <c r="L73" i="11"/>
  <c r="L74" i="11"/>
  <c r="L71" i="11"/>
  <c r="K72" i="11"/>
  <c r="K73" i="11"/>
  <c r="K74" i="11"/>
  <c r="K71" i="11"/>
  <c r="J72" i="11"/>
  <c r="J73" i="11"/>
  <c r="J74" i="11"/>
  <c r="J71" i="11"/>
  <c r="I52" i="11"/>
  <c r="I53" i="11" s="1"/>
  <c r="J59" i="11"/>
  <c r="K59" i="11"/>
  <c r="J60" i="11"/>
  <c r="K60" i="11"/>
  <c r="J61" i="11"/>
  <c r="K61" i="11"/>
  <c r="J62" i="11"/>
  <c r="K62" i="11"/>
  <c r="J63" i="11"/>
  <c r="K63" i="11"/>
  <c r="J64" i="11"/>
  <c r="K64" i="11"/>
  <c r="G59" i="11"/>
  <c r="H59" i="11"/>
  <c r="I59" i="11"/>
  <c r="G60" i="11"/>
  <c r="H60" i="11"/>
  <c r="I60" i="11"/>
  <c r="G61" i="11"/>
  <c r="H61" i="11"/>
  <c r="I61" i="11"/>
  <c r="G62" i="11"/>
  <c r="H62" i="11"/>
  <c r="I62" i="11"/>
  <c r="G63" i="11"/>
  <c r="H63" i="11"/>
  <c r="I63" i="11"/>
  <c r="G64" i="11"/>
  <c r="H64" i="11"/>
  <c r="I64" i="11"/>
  <c r="K48" i="11"/>
  <c r="L48" i="11"/>
  <c r="M48" i="11"/>
  <c r="K49" i="11"/>
  <c r="L49" i="11"/>
  <c r="M49" i="11"/>
  <c r="K50" i="11"/>
  <c r="L50" i="11"/>
  <c r="M50" i="11"/>
  <c r="K51" i="11"/>
  <c r="L51" i="11"/>
  <c r="M51" i="11"/>
  <c r="K52" i="11"/>
  <c r="L52" i="11"/>
  <c r="M52" i="11"/>
  <c r="K53" i="11"/>
  <c r="L53" i="11"/>
  <c r="M53" i="11"/>
  <c r="E4" i="11"/>
  <c r="G4" i="11" s="1"/>
  <c r="U19" i="11"/>
  <c r="U20" i="11"/>
  <c r="U21" i="11"/>
  <c r="U22" i="11"/>
  <c r="U23" i="11"/>
  <c r="U24" i="11"/>
  <c r="T20" i="11"/>
  <c r="X20" i="11" s="1"/>
  <c r="T21" i="11"/>
  <c r="X21" i="11" s="1"/>
  <c r="T22" i="11"/>
  <c r="X22" i="11" s="1"/>
  <c r="T23" i="11"/>
  <c r="X23" i="11" s="1"/>
  <c r="T24" i="11"/>
  <c r="X24" i="11" s="1"/>
  <c r="T19" i="11"/>
  <c r="X19" i="11" s="1"/>
  <c r="Q24" i="11"/>
  <c r="P24" i="11"/>
  <c r="Q23" i="11"/>
  <c r="P23" i="11"/>
  <c r="Q22" i="11"/>
  <c r="P22" i="11"/>
  <c r="Q21" i="11"/>
  <c r="P21" i="11"/>
  <c r="Q20" i="11"/>
  <c r="P20" i="11"/>
  <c r="Q19" i="11"/>
  <c r="P19" i="11"/>
  <c r="L173" i="11" l="1"/>
  <c r="L172" i="11"/>
  <c r="L176" i="11"/>
  <c r="L175" i="11"/>
  <c r="L174" i="11"/>
  <c r="AB172" i="11" a="1"/>
  <c r="AB172" i="11" s="1"/>
  <c r="S21" i="10" s="1"/>
  <c r="W172" i="11" a="1"/>
  <c r="W172" i="11" s="1"/>
  <c r="Q103" i="11"/>
  <c r="Q107" i="11" s="1"/>
  <c r="S97" i="11"/>
  <c r="O28" i="10" s="1"/>
  <c r="S95" i="11"/>
  <c r="M28" i="10" s="1"/>
  <c r="S98" i="11"/>
  <c r="P28" i="10" s="1"/>
  <c r="P73" i="11"/>
  <c r="J82" i="11" a="1"/>
  <c r="J82" i="11" s="1"/>
  <c r="P71" i="11"/>
  <c r="P74" i="11"/>
  <c r="O48" i="11" a="1"/>
  <c r="O48" i="11" s="1"/>
  <c r="X66" i="11"/>
  <c r="O59" i="11" a="1"/>
  <c r="Y59" i="11" s="1" a="1"/>
  <c r="Y59" i="11" s="1"/>
  <c r="Y24" i="11"/>
  <c r="Y19" i="11"/>
  <c r="Y23" i="11"/>
  <c r="Y22" i="11"/>
  <c r="Y21" i="11"/>
  <c r="Y20" i="11"/>
  <c r="R19" i="11"/>
  <c r="F8" i="10" s="1"/>
  <c r="F9" i="10" s="1"/>
  <c r="R21" i="11"/>
  <c r="F20" i="10" s="1"/>
  <c r="F21" i="10" s="1"/>
  <c r="R22" i="11"/>
  <c r="F26" i="10" s="1"/>
  <c r="F27" i="10" s="1"/>
  <c r="R20" i="11"/>
  <c r="F14" i="10" s="1"/>
  <c r="F15" i="10" s="1"/>
  <c r="R23" i="11"/>
  <c r="F33" i="10" s="1"/>
  <c r="F34" i="10" s="1"/>
  <c r="R24" i="11"/>
  <c r="F39" i="10" s="1"/>
  <c r="F40" i="10" s="1"/>
  <c r="W171" i="11" l="1" a="1"/>
  <c r="W171" i="11" s="1"/>
  <c r="T20" i="10" s="1"/>
  <c r="T21" i="10"/>
  <c r="AG172" i="11" a="1"/>
  <c r="AG172" i="11" s="1"/>
  <c r="S30" i="10"/>
  <c r="S29" i="10"/>
  <c r="S28" i="10"/>
  <c r="S27" i="10"/>
  <c r="S42" i="10"/>
  <c r="S26" i="10"/>
  <c r="S41" i="10"/>
  <c r="S25" i="10"/>
  <c r="S40" i="10"/>
  <c r="S24" i="10"/>
  <c r="S36" i="10"/>
  <c r="S39" i="10"/>
  <c r="S35" i="10"/>
  <c r="S23" i="10"/>
  <c r="S34" i="10"/>
  <c r="S38" i="10"/>
  <c r="S33" i="10"/>
  <c r="S22" i="10"/>
  <c r="S32" i="10"/>
  <c r="S37" i="10"/>
  <c r="S31" i="10"/>
  <c r="T39" i="10"/>
  <c r="V29" i="10"/>
  <c r="U28" i="10"/>
  <c r="T30" i="10"/>
  <c r="X26" i="10"/>
  <c r="W41" i="10"/>
  <c r="U35" i="10"/>
  <c r="T32" i="10"/>
  <c r="V39" i="10"/>
  <c r="X29" i="10"/>
  <c r="V38" i="10"/>
  <c r="W42" i="10"/>
  <c r="U36" i="10"/>
  <c r="T33" i="10"/>
  <c r="W26" i="10"/>
  <c r="W28" i="10"/>
  <c r="U22" i="10"/>
  <c r="W36" i="10"/>
  <c r="X37" i="10"/>
  <c r="U25" i="10"/>
  <c r="T25" i="10"/>
  <c r="X42" i="10"/>
  <c r="X30" i="10"/>
  <c r="V36" i="10"/>
  <c r="V33" i="10"/>
  <c r="U21" i="10"/>
  <c r="X40" i="10"/>
  <c r="W25" i="10"/>
  <c r="V41" i="10"/>
  <c r="V34" i="10"/>
  <c r="V22" i="10"/>
  <c r="T35" i="10"/>
  <c r="T24" i="10"/>
  <c r="X34" i="10"/>
  <c r="X39" i="10"/>
  <c r="W31" i="10"/>
  <c r="V28" i="10"/>
  <c r="U30" i="10"/>
  <c r="T31" i="10"/>
  <c r="W39" i="10"/>
  <c r="V21" i="10"/>
  <c r="W27" i="10"/>
  <c r="U33" i="10"/>
  <c r="X23" i="10"/>
  <c r="T37" i="10"/>
  <c r="X24" i="10"/>
  <c r="W23" i="10"/>
  <c r="T22" i="10"/>
  <c r="V23" i="10"/>
  <c r="W30" i="10"/>
  <c r="V37" i="10"/>
  <c r="W35" i="10"/>
  <c r="T41" i="10"/>
  <c r="U26" i="10"/>
  <c r="V27" i="10"/>
  <c r="U34" i="10"/>
  <c r="W38" i="10"/>
  <c r="W34" i="10"/>
  <c r="X41" i="10"/>
  <c r="U24" i="10"/>
  <c r="X27" i="10"/>
  <c r="U32" i="10"/>
  <c r="V31" i="10"/>
  <c r="V35" i="10"/>
  <c r="T27" i="10"/>
  <c r="W24" i="10"/>
  <c r="T29" i="10"/>
  <c r="X21" i="10"/>
  <c r="X25" i="10"/>
  <c r="V42" i="10"/>
  <c r="W33" i="10"/>
  <c r="W22" i="10"/>
  <c r="W40" i="10"/>
  <c r="X28" i="10"/>
  <c r="U39" i="10"/>
  <c r="T42" i="10"/>
  <c r="W37" i="10"/>
  <c r="T36" i="10"/>
  <c r="U38" i="10"/>
  <c r="X38" i="10"/>
  <c r="U31" i="10"/>
  <c r="X32" i="10"/>
  <c r="U37" i="10"/>
  <c r="U42" i="10"/>
  <c r="X31" i="10"/>
  <c r="X33" i="10"/>
  <c r="V32" i="10"/>
  <c r="T28" i="10"/>
  <c r="W29" i="10"/>
  <c r="V24" i="10"/>
  <c r="X35" i="10"/>
  <c r="V25" i="10"/>
  <c r="X36" i="10"/>
  <c r="U29" i="10"/>
  <c r="W21" i="10"/>
  <c r="V26" i="10"/>
  <c r="U40" i="10"/>
  <c r="W32" i="10"/>
  <c r="U41" i="10"/>
  <c r="V30" i="10"/>
  <c r="T26" i="10"/>
  <c r="V40" i="10"/>
  <c r="U23" i="10"/>
  <c r="T40" i="10"/>
  <c r="T23" i="10"/>
  <c r="T38" i="10"/>
  <c r="U27" i="10"/>
  <c r="X22" i="10"/>
  <c r="T34" i="10"/>
  <c r="K78" i="11"/>
  <c r="M29" i="10" a="1"/>
  <c r="M29" i="10" s="1"/>
  <c r="V82" i="11" a="1"/>
  <c r="V82" i="11" s="1"/>
  <c r="Y61" i="11" a="1"/>
  <c r="Y61" i="11" s="1"/>
  <c r="I21" i="10" s="1"/>
  <c r="Y60" i="11" a="1"/>
  <c r="Y60" i="11" s="1"/>
  <c r="I16" i="10" s="1"/>
  <c r="Y63" i="11" a="1"/>
  <c r="Y63" i="11" s="1"/>
  <c r="I33" i="10" s="1"/>
  <c r="Y62" i="11" a="1"/>
  <c r="Y62" i="11" s="1"/>
  <c r="I28" i="10" s="1"/>
  <c r="Y64" i="11" a="1"/>
  <c r="Y64" i="11" s="1"/>
  <c r="I40" i="10" s="1"/>
  <c r="X63" i="11" a="1"/>
  <c r="X63" i="11" s="1"/>
  <c r="I32" i="10" s="1"/>
  <c r="X64" i="11" a="1"/>
  <c r="X64" i="11" s="1"/>
  <c r="I39" i="10" s="1"/>
  <c r="X59" i="11" a="1"/>
  <c r="X59" i="11" s="1"/>
  <c r="I9" i="10" s="1"/>
  <c r="I10" i="10"/>
  <c r="X60" i="11" a="1"/>
  <c r="X60" i="11" s="1"/>
  <c r="I15" i="10" s="1"/>
  <c r="X61" i="11" a="1"/>
  <c r="X61" i="11" s="1"/>
  <c r="I20" i="10" s="1"/>
  <c r="X62" i="11" a="1"/>
  <c r="X62" i="11" s="1"/>
  <c r="I27" i="10" s="1"/>
  <c r="O59" i="11"/>
  <c r="W64" i="11"/>
  <c r="I38" i="10" s="1"/>
  <c r="W61" i="11"/>
  <c r="I19" i="10" s="1"/>
  <c r="W60" i="11"/>
  <c r="I14" i="10" s="1"/>
  <c r="W62" i="11"/>
  <c r="I26" i="10" s="1"/>
  <c r="W63" i="11"/>
  <c r="I31" i="10" s="1"/>
  <c r="U60" i="11"/>
  <c r="U61" i="11"/>
  <c r="U64" i="11"/>
  <c r="U62" i="11"/>
  <c r="U63" i="11"/>
  <c r="V20" i="10" l="1"/>
  <c r="U20" i="10"/>
  <c r="W20" i="10"/>
  <c r="X20" i="10"/>
  <c r="AI172" i="11" a="1"/>
  <c r="AI172" i="11" s="1"/>
  <c r="AP172" i="11" a="1"/>
  <c r="AP172" i="11" s="1"/>
  <c r="AW172" i="11" a="1"/>
  <c r="AW172" i="11" s="1"/>
  <c r="AT172" i="11" a="1"/>
  <c r="AT172" i="11" s="1"/>
  <c r="AR172" i="11" a="1"/>
  <c r="AR172" i="11" s="1"/>
  <c r="BH172" i="11" a="1"/>
  <c r="BH172" i="11" s="1"/>
  <c r="BB172" i="11" a="1"/>
  <c r="BB172" i="11" s="1"/>
  <c r="AH172" i="11" a="1"/>
  <c r="AH172" i="11" s="1"/>
  <c r="BI172" i="11" a="1"/>
  <c r="BI172" i="11" s="1"/>
  <c r="AJ172" i="11" a="1"/>
  <c r="AJ172" i="11" s="1"/>
  <c r="BG172" i="11" a="1"/>
  <c r="BG172" i="11" s="1"/>
  <c r="AU172" i="11" a="1"/>
  <c r="AU172" i="11" s="1"/>
  <c r="BF172" i="11" a="1"/>
  <c r="BF172" i="11" s="1"/>
  <c r="AS172" i="11" a="1"/>
  <c r="AS172" i="11" s="1"/>
  <c r="BE172" i="11" a="1"/>
  <c r="BE172" i="11" s="1"/>
  <c r="AQ172" i="11" a="1"/>
  <c r="AQ172" i="11" s="1"/>
  <c r="BD172" i="11" a="1"/>
  <c r="BD172" i="11" s="1"/>
  <c r="AO172" i="11" a="1"/>
  <c r="AO172" i="11" s="1"/>
  <c r="AN172" i="11" a="1"/>
  <c r="AN172" i="11" s="1"/>
  <c r="BC172" i="11" a="1"/>
  <c r="BC172" i="11" s="1"/>
  <c r="BA172" i="11" a="1"/>
  <c r="BA172" i="11" s="1"/>
  <c r="AM172" i="11" a="1"/>
  <c r="AM172" i="11" s="1"/>
  <c r="AZ172" i="11" a="1"/>
  <c r="AZ172" i="11" s="1"/>
  <c r="AL172" i="11" a="1"/>
  <c r="AL172" i="11" s="1"/>
  <c r="AY172" i="11" a="1"/>
  <c r="AY172" i="11" s="1"/>
  <c r="AV172" i="11" a="1"/>
  <c r="AV172" i="11" s="1"/>
  <c r="AX172" i="11" a="1"/>
  <c r="AX172" i="11" s="1"/>
  <c r="AK172" i="11" a="1"/>
  <c r="AK172" i="11" s="1"/>
  <c r="X82" i="11" a="1"/>
  <c r="X82" i="11" s="1"/>
  <c r="AN82" i="11" a="1"/>
  <c r="AN82" i="11" s="1"/>
  <c r="AA82" i="11" a="1"/>
  <c r="AA82" i="11" s="1"/>
  <c r="AC82" i="11" a="1"/>
  <c r="AC82" i="11" s="1"/>
  <c r="AT82" i="11" a="1"/>
  <c r="AT82" i="11" s="1"/>
  <c r="AF82" i="11" a="1"/>
  <c r="AF82" i="11" s="1"/>
  <c r="AW82" i="11" a="1"/>
  <c r="AW82" i="11" s="1"/>
  <c r="W82" i="11" a="1"/>
  <c r="W82" i="11" s="1"/>
  <c r="Y82" i="11" a="1"/>
  <c r="Y82" i="11" s="1"/>
  <c r="AO82" i="11" a="1"/>
  <c r="AO82" i="11" s="1"/>
  <c r="AQ82" i="11" a="1"/>
  <c r="AQ82" i="11" s="1"/>
  <c r="AR82" i="11" a="1"/>
  <c r="AR82" i="11" s="1"/>
  <c r="AS82" i="11" a="1"/>
  <c r="AS82" i="11" s="1"/>
  <c r="AE82" i="11" a="1"/>
  <c r="AE82" i="11" s="1"/>
  <c r="AG82" i="11" a="1"/>
  <c r="AG82" i="11" s="1"/>
  <c r="AX82" i="11" a="1"/>
  <c r="AX82" i="11" s="1"/>
  <c r="AJ82" i="11" a="1"/>
  <c r="AJ82" i="11" s="1"/>
  <c r="AL82" i="11" a="1"/>
  <c r="AL82" i="11" s="1"/>
  <c r="AM82" i="11" a="1"/>
  <c r="AM82" i="11" s="1"/>
  <c r="Z82" i="11" a="1"/>
  <c r="Z82" i="11" s="1"/>
  <c r="AP82" i="11" a="1"/>
  <c r="AP82" i="11" s="1"/>
  <c r="AB82" i="11" a="1"/>
  <c r="AB82" i="11" s="1"/>
  <c r="AD82" i="11" a="1"/>
  <c r="AD82" i="11" s="1"/>
  <c r="AV82" i="11" a="1"/>
  <c r="AV82" i="11" s="1"/>
  <c r="AH82" i="11" a="1"/>
  <c r="AH82" i="11" s="1"/>
  <c r="AU82" i="11" a="1"/>
  <c r="AU82" i="11" s="1"/>
  <c r="AI82" i="11" a="1"/>
  <c r="AI82" i="11" s="1"/>
  <c r="AK82" i="11" a="1"/>
  <c r="AK82" i="11" s="1"/>
  <c r="U59" i="11"/>
  <c r="W59" i="11"/>
  <c r="I8"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333C42-116B-4AB2-A27F-6F4EF28B4D0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D65A4CD-05BF-4EAA-AA53-E505ECF2B484}" name="WorksheetConnection_Choc-Sales-Data.xlsx!locations" type="102" refreshedVersion="8" minRefreshableVersion="5">
    <extLst>
      <ext xmlns:x15="http://schemas.microsoft.com/office/spreadsheetml/2010/11/main" uri="{DE250136-89BD-433C-8126-D09CA5730AF9}">
        <x15:connection id="locations">
          <x15:rangePr sourceName="_xlcn.WorksheetConnection_ChocSalesData.xlsxlocations"/>
        </x15:connection>
      </ext>
    </extLst>
  </connection>
  <connection id="3" xr16:uid="{98A2DD75-85A2-4A51-BE7B-D4FFC8C48B0A}" name="WorksheetConnection_Choc-Sales-Data.xlsx!people" type="102" refreshedVersion="8" minRefreshableVersion="5">
    <extLst>
      <ext xmlns:x15="http://schemas.microsoft.com/office/spreadsheetml/2010/11/main" uri="{DE250136-89BD-433C-8126-D09CA5730AF9}">
        <x15:connection id="people">
          <x15:rangePr sourceName="_xlcn.WorksheetConnection_ChocSalesData.xlsxpeople"/>
        </x15:connection>
      </ext>
    </extLst>
  </connection>
  <connection id="4" xr16:uid="{3CCB2190-0AAF-437A-984A-6A5E64ADAC6F}" name="WorksheetConnection_Choc-Sales-Data.xlsx!products" type="102" refreshedVersion="8" minRefreshableVersion="5">
    <extLst>
      <ext xmlns:x15="http://schemas.microsoft.com/office/spreadsheetml/2010/11/main" uri="{DE250136-89BD-433C-8126-D09CA5730AF9}">
        <x15:connection id="products">
          <x15:rangePr sourceName="_xlcn.WorksheetConnection_ChocSalesData.xlsxproducts"/>
        </x15:connection>
      </ext>
    </extLst>
  </connection>
  <connection id="5" xr16:uid="{6E24954A-CDE8-4FF3-9957-7CACFBFE437C}" name="WorksheetConnection_Choc-Sales-Data.xlsx!sales" type="102" refreshedVersion="8" minRefreshableVersion="5">
    <extLst>
      <ext xmlns:x15="http://schemas.microsoft.com/office/spreadsheetml/2010/11/main" uri="{DE250136-89BD-433C-8126-D09CA5730AF9}">
        <x15:connection id="sales">
          <x15:rangePr sourceName="_xlcn.WorksheetConnection_ChocSalesData.xlsx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<sst xmlns="http://schemas.openxmlformats.org/spreadsheetml/2006/main" count="11856" uniqueCount="187">
  <si>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</si>
  <si>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</si>
  <si>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</si>
  <si>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</si>
  <si>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</si>
  <si>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</si>
  <si>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</si>
  <si>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</si>
  <si>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</si>
  <si>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</si>
  <si>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</si>
  <si>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</si>
  <si>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</si>
  <si>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</si>
  <si>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</si>
  <si>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</si>
  <si>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</si>
  <si>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</si>
  <si>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</si>
  <si>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</si>
  <si>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</si>
  <si>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</si>
  <si>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</si>
  <si>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</si>
  <si>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</si>
  <si>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</si>
  <si>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</si>
  <si>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</si>
  <si>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</si>
  <si>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</si>
  <si>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</si>
  <si>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</si>
  <si>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</si>
  <si>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</si>
  <si>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</si>
  <si>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</si>
  <si>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</si>
  <si>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</si>
  <si>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</si>
  <si>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</si>
  <si>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</si>
  <si>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</si>
  <si>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</si>
  <si>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</si>
  <si>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</si>
  <si>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</si>
  <si>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</si>
  <si>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</si>
  <si>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</si>
  <si>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</si>
  <si>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</si>
  <si>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</si>
  <si>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</si>
  <si>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</si>
  <si>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</si>
  <si>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</si>
  <si>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</si>
  <si>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</si>
  <si>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</si>
  <si>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</si>
  <si>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</si>
  <si>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</si>
  <si>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</si>
  <si>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</si>
  <si>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</si>
  <si>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</si>
  <si>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</si>
  <si>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</si>
  <si>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</si>
  <si>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</si>
  <si>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</si>
  <si>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</si>
  <si>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</si>
  <si>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</si>
  <si>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</si>
  <si>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</si>
  <si>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</si>
  <si>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</si>
  <si>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Tempo</t>
  </si>
  <si>
    <t>SAMPLE TILE</t>
  </si>
  <si>
    <t>Image</t>
  </si>
  <si>
    <t>Country</t>
  </si>
  <si>
    <t>Labels</t>
  </si>
  <si>
    <t>Calculation Worksheet</t>
  </si>
  <si>
    <t>Sum of Amount</t>
  </si>
  <si>
    <t>Sum of Boxes</t>
  </si>
  <si>
    <t>Values</t>
  </si>
  <si>
    <t>Total Shipments</t>
  </si>
  <si>
    <t>Total Cost</t>
  </si>
  <si>
    <t>Total Profit</t>
  </si>
  <si>
    <t>Profit %</t>
  </si>
  <si>
    <t>2021</t>
  </si>
  <si>
    <t>2022</t>
  </si>
  <si>
    <t>Jan</t>
  </si>
  <si>
    <t>Feb</t>
  </si>
  <si>
    <t>Mar</t>
  </si>
  <si>
    <t>Apr</t>
  </si>
  <si>
    <t>May</t>
  </si>
  <si>
    <t>Jun</t>
  </si>
  <si>
    <t>Jul</t>
  </si>
  <si>
    <t>Aug</t>
  </si>
  <si>
    <t>Sep</t>
  </si>
  <si>
    <t>Oct</t>
  </si>
  <si>
    <t>Nov</t>
  </si>
  <si>
    <t>Dec</t>
  </si>
  <si>
    <t>Date (Year)</t>
  </si>
  <si>
    <t>Date (Month)</t>
  </si>
  <si>
    <t>Summary For Dashboard</t>
  </si>
  <si>
    <t>KPI</t>
  </si>
  <si>
    <t>This Month</t>
  </si>
  <si>
    <t>Previous Month</t>
  </si>
  <si>
    <t>Total Amount</t>
  </si>
  <si>
    <t>Shipments</t>
  </si>
  <si>
    <t>MoM %</t>
  </si>
  <si>
    <t>Overall</t>
  </si>
  <si>
    <t>Selected</t>
  </si>
  <si>
    <t>Display</t>
  </si>
  <si>
    <t>Format Code</t>
  </si>
  <si>
    <t>$#,,.00 "mn"</t>
  </si>
  <si>
    <t>#,#,.0 "k"</t>
  </si>
  <si>
    <t>#,##</t>
  </si>
  <si>
    <t>$#,,.00 "m"</t>
  </si>
  <si>
    <t>0.0%</t>
  </si>
  <si>
    <t>Category Selected?</t>
  </si>
  <si>
    <t>Row Labels</t>
  </si>
  <si>
    <t>MAPS</t>
  </si>
  <si>
    <t>FOR SELECTED</t>
  </si>
  <si>
    <t>FOR ALL</t>
  </si>
  <si>
    <t>SORT OPTIONS</t>
  </si>
  <si>
    <t>Sales</t>
  </si>
  <si>
    <t>Profit</t>
  </si>
  <si>
    <t>Selected Option</t>
  </si>
  <si>
    <t>Pivot Values</t>
  </si>
  <si>
    <t>Sorted Values</t>
  </si>
  <si>
    <t>Selected Values</t>
  </si>
  <si>
    <t>Selected Portion</t>
  </si>
  <si>
    <t>Pivot Values By Mistake</t>
  </si>
  <si>
    <t>Sorted List</t>
  </si>
  <si>
    <t>Map ID #</t>
  </si>
  <si>
    <t>For Dashboard</t>
  </si>
  <si>
    <t>Value</t>
  </si>
  <si>
    <t>Value(Selected)</t>
  </si>
  <si>
    <t>Title</t>
  </si>
  <si>
    <t>PEOPLE</t>
  </si>
  <si>
    <t>Teams</t>
  </si>
  <si>
    <t>X</t>
  </si>
  <si>
    <t>Y</t>
  </si>
  <si>
    <t>⭐</t>
  </si>
  <si>
    <t>Selected Team</t>
  </si>
  <si>
    <t>Size 2</t>
  </si>
  <si>
    <t>Sales(formated)</t>
  </si>
  <si>
    <t>Profit(Formated)</t>
  </si>
  <si>
    <t>Filterd Data</t>
  </si>
  <si>
    <t>Max Rounded</t>
  </si>
  <si>
    <t>Profit Icons</t>
  </si>
  <si>
    <t>ON</t>
  </si>
  <si>
    <t>Latest Sales Date</t>
  </si>
  <si>
    <t>28 days ago</t>
  </si>
  <si>
    <t>Trends Option</t>
  </si>
  <si>
    <t>Shipped ?</t>
  </si>
  <si>
    <t>Person</t>
  </si>
  <si>
    <t>Sort Options</t>
  </si>
  <si>
    <t>Sort Order</t>
  </si>
  <si>
    <t>Team Names</t>
  </si>
  <si>
    <t>Sort by</t>
  </si>
  <si>
    <t>Pick a team</t>
  </si>
  <si>
    <t>↓</t>
  </si>
  <si>
    <t>Table Headers</t>
  </si>
  <si>
    <t>Is on Slicer</t>
  </si>
  <si>
    <r>
      <t xml:space="preserve"> </t>
    </r>
    <r>
      <rPr>
        <b/>
        <sz val="20"/>
        <rFont val="Calibri"/>
        <family val="2"/>
      </rPr>
      <t>●</t>
    </r>
  </si>
  <si>
    <t>Blank</t>
  </si>
  <si>
    <t>Cost %</t>
  </si>
  <si>
    <t>For Disply</t>
  </si>
  <si>
    <t>$#,,.00</t>
  </si>
  <si>
    <t>Disply Label</t>
  </si>
  <si>
    <t>Profit Icon</t>
  </si>
  <si>
    <t>SORT BY COLUM#</t>
  </si>
  <si>
    <t>Data From Pivot</t>
  </si>
  <si>
    <t>Is CAT on slicer ?</t>
  </si>
  <si>
    <t>Sorted data</t>
  </si>
  <si>
    <t>Table Header</t>
  </si>
  <si>
    <t xml:space="preserve"> ↓</t>
  </si>
  <si>
    <t>Is CAT on Slicer</t>
  </si>
  <si>
    <t>In last 28 Days</t>
  </si>
  <si>
    <t>Select Trend</t>
  </si>
  <si>
    <t>Profit Indicators</t>
  </si>
  <si>
    <t>Last 28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</si>
</sst>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_);[Red]\(&quot;$&quot;#,##0\)"/>
    <numFmt numFmtId="165" formatCode="&quot;$&quot;#,##0.00_);[Red]\(&quot;$&quot;#,##0.00\)"/>
    <numFmt numFmtId="166" formatCode="_-[$$-409]* #,##0.00_ ;_-[$$-409]* \-#,##0.00\ ;_-[$$-409]* &quot;-&quot;??_ ;_-@_ "/>
    <numFmt numFmtId="167" formatCode="[$$-409]#,##0"/>
    <numFmt numFmtId="168" formatCode="0.00%;\-0.00%;0.00%"/>
    <numFmt numFmtId="169" formatCode="0%;\-0%;0%"/>
    <numFmt numFmtId="170" formatCode=";;;"/>
  </numFmts>
  <fonts count="21"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0"/>
      <name val="Arial"/>
      <family val="2"/>
      <scheme val="minor"/>
    </font>
    <font>
      <sz val="14"/>
      <color rgb="FF00B0F0"/>
      <name val="Barlow Condensed ExtraBold"/>
      <scheme val="major"/>
    </font>
    <font>
      <b/>
      <sz val="11"/>
      <color rgb="FF00B0F0"/>
      <name val="Arial"/>
      <family val="2"/>
      <scheme val="minor"/>
    </font>
    <font>
      <sz val="11"/>
      <color rgb="FFAD7E1F"/>
      <name val="Arial"/>
      <family val="2"/>
      <scheme val="minor"/>
    </font>
    <font>
      <sz val="11"/>
      <color theme="2" tint="-0.499984740745262"/>
      <name val="Arial"/>
      <family val="2"/>
      <scheme val="minor"/>
    </font>
    <font>
      <sz val="16"/>
      <color theme="1"/>
      <name val="Arial"/>
      <family val="2"/>
      <scheme val="minor"/>
    </font>
    <font>
      <sz val="11"/>
      <name val="Arial"/>
      <family val="2"/>
      <scheme val="minor"/>
    </font>
    <font>
      <sz val="11"/>
      <color theme="0" tint="-0.34998626667073579"/>
      <name val="Arial"/>
      <family val="2"/>
      <scheme val="minor"/>
    </font>
    <font>
      <b/>
      <sz val="14"/>
      <color rgb="FFAD7E1F"/>
      <name val="Arial"/>
      <family val="2"/>
      <scheme val="minor"/>
    </font>
    <font>
      <sz val="14"/>
      <color theme="7" tint="-0.249977111117893"/>
      <name val="Arial"/>
      <family val="2"/>
      <scheme val="minor"/>
    </font>
    <font>
      <sz val="18"/>
      <color theme="1"/>
      <name val="Arial"/>
      <family val="2"/>
      <scheme val="minor"/>
    </font>
    <font>
      <b/>
      <sz val="16"/>
      <color theme="1"/>
      <name val="Calibri"/>
      <family val="2"/>
    </font>
    <font>
      <b/>
      <sz val="20"/>
      <name val="Calibri"/>
      <family val="2"/>
    </font>
    <font>
      <sz val="11"/>
      <color theme="1"/>
      <name val="Calibri"/>
      <family val="2"/>
    </font>
    <font>
      <sz val="11"/>
      <color theme="0" tint="-0.249977111117893"/>
      <name val="Arial"/>
      <family val="2"/>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1C1C1C"/>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1" tint="4.9989318521683403E-2"/>
        <bgColor indexed="64"/>
      </patternFill>
    </fill>
    <fill>
      <patternFill patternType="solid">
        <fgColor theme="1" tint="0.14999847407452621"/>
        <bgColor indexed="64"/>
      </patternFill>
    </fill>
  </fills>
  <borders count="1">
    <border>
      <left/>
      <right/>
      <top/>
      <bottom/>
      <diagonal/>
    </border>
  </borders>
  <cellStyleXfs count="1">
    <xf numFmtId="0" fontId="0" fillId="0" borderId="0"/>
  </cellStyleXfs>
  <cellXfs count="49">
    <xf numFmtId="0" fontId="0" fillId="0" borderId="0" xfId="0"/>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0" borderId="0" xfId="0" applyAlignment="1">
      <alignment vertical="top"/>
    </xf>
    <xf numFmtId="0" fontId="2" fillId="0" borderId="0" xfId="0" applyFont="1"/>
    <xf numFmtId="0" fontId="0" fillId="2" borderId="0" xfId="0" applyFill="1"/>
    <xf numFmtId="0" fontId="1" fillId="2" borderId="0" xfId="0" applyFont="1" applyFill="1" applyAlignment="1">
      <alignment horizontal="left" vertical="center"/>
    </xf>
    <xf numFmtId="0" fontId="0" fillId="0" borderId="0" xfId="0" pivotButton="1"/>
    <xf numFmtId="0" fontId="0" fillId="0" borderId="0" xfId="0" applyAlignment="1">
      <alignment horizontal="left"/>
    </xf>
    <xf numFmtId="0" fontId="2" fillId="3" borderId="0" xfId="0" applyFont="1" applyFill="1"/>
    <xf numFmtId="10" fontId="0" fillId="0" borderId="0" xfId="0" applyNumberFormat="1"/>
    <xf numFmtId="9" fontId="0" fillId="0" borderId="0" xfId="0" applyNumberFormat="1"/>
    <xf numFmtId="167" fontId="0" fillId="0" borderId="0" xfId="0" applyNumberFormat="1"/>
    <xf numFmtId="1" fontId="0" fillId="0" borderId="0" xfId="0" applyNumberFormat="1"/>
    <xf numFmtId="49" fontId="0" fillId="0" borderId="0" xfId="0" applyNumberFormat="1"/>
    <xf numFmtId="0" fontId="0" fillId="3" borderId="0" xfId="0" applyFill="1"/>
    <xf numFmtId="168" fontId="0" fillId="0" borderId="0" xfId="0" applyNumberFormat="1"/>
    <xf numFmtId="9" fontId="6" fillId="4" borderId="0" xfId="0" applyNumberFormat="1" applyFont="1" applyFill="1" applyAlignment="1">
      <alignment horizontal="center" vertical="center"/>
    </xf>
    <xf numFmtId="0" fontId="0" fillId="4" borderId="0" xfId="0" applyFill="1"/>
    <xf numFmtId="9" fontId="6" fillId="4" borderId="0" xfId="0" applyNumberFormat="1" applyFont="1" applyFill="1"/>
    <xf numFmtId="0" fontId="7" fillId="4" borderId="0" xfId="0" applyFont="1" applyFill="1"/>
    <xf numFmtId="0" fontId="8" fillId="4" borderId="0" xfId="0" applyFont="1" applyFill="1"/>
    <xf numFmtId="0" fontId="9" fillId="4" borderId="0" xfId="0" applyFont="1" applyFill="1"/>
    <xf numFmtId="0" fontId="10" fillId="4" borderId="0" xfId="0" applyFont="1" applyFill="1"/>
    <xf numFmtId="0" fontId="12" fillId="3" borderId="0" xfId="0" applyFont="1" applyFill="1"/>
    <xf numFmtId="0" fontId="13" fillId="4" borderId="0" xfId="0" applyFont="1" applyFill="1"/>
    <xf numFmtId="167" fontId="13" fillId="4" borderId="0" xfId="0" applyNumberFormat="1" applyFont="1" applyFill="1"/>
    <xf numFmtId="168" fontId="13" fillId="4" borderId="0" xfId="0" applyNumberFormat="1" applyFont="1" applyFill="1"/>
    <xf numFmtId="0" fontId="14" fillId="4" borderId="0" xfId="0" applyFont="1" applyFill="1" applyAlignment="1">
      <alignment horizontal="center"/>
    </xf>
    <xf numFmtId="0" fontId="5" fillId="0" borderId="0" xfId="0" applyFont="1"/>
    <xf numFmtId="0" fontId="4" fillId="0" borderId="0" xfId="0" applyFont="1"/>
    <xf numFmtId="0" fontId="0" fillId="6" borderId="0" xfId="0" applyFill="1"/>
    <xf numFmtId="0" fontId="15" fillId="7" borderId="0" xfId="0" applyFont="1" applyFill="1"/>
    <xf numFmtId="0" fontId="11" fillId="5" borderId="0" xfId="0" applyFont="1" applyFill="1" applyAlignment="1">
      <alignment vertical="center"/>
    </xf>
    <xf numFmtId="0" fontId="16" fillId="5" borderId="0" xfId="0" applyFont="1" applyFill="1" applyAlignment="1">
      <alignment vertical="center"/>
    </xf>
    <xf numFmtId="0" fontId="17" fillId="0" borderId="0" xfId="0" applyFont="1"/>
    <xf numFmtId="169" fontId="0" fillId="0" borderId="0" xfId="0" applyNumberFormat="1"/>
    <xf numFmtId="0" fontId="0" fillId="0" borderId="0" xfId="0" applyAlignment="1">
      <alignment horizontal="center" vertical="center"/>
    </xf>
    <xf numFmtId="0" fontId="19" fillId="0" borderId="0" xfId="0" applyFont="1"/>
    <xf numFmtId="170" fontId="0" fillId="8" borderId="0" xfId="0" applyNumberFormat="1" applyFill="1" applyAlignment="1">
      <alignment horizontal="center" vertical="center"/>
    </xf>
    <xf numFmtId="170" fontId="6" fillId="8" borderId="0" xfId="0" applyNumberFormat="1" applyFont="1" applyFill="1"/>
    <xf numFmtId="1" fontId="13" fillId="4" borderId="0" xfId="0" applyNumberFormat="1" applyFont="1" applyFill="1"/>
    <xf numFmtId="9" fontId="13" fillId="4" borderId="0" xfId="0" applyNumberFormat="1" applyFont="1" applyFill="1"/>
    <xf numFmtId="9" fontId="0" fillId="4" borderId="0" xfId="0" applyNumberFormat="1" applyFill="1"/>
    <xf numFmtId="0" fontId="11" fillId="5" borderId="0" xfId="0" applyFont="1" applyFill="1" applyAlignment="1">
      <alignment horizontal="center" vertical="center"/>
    </xf>
    <xf numFmtId="0" fontId="20" fillId="4" borderId="0" xfId="0" applyFont="1" applyFill="1"/>
  </cellXfs>
  <cellStyles count="1">
    <cellStyle name="Normal" xfId="0" builtinId="0"/>
  </cellStyles>
  <dxfs count="34">
    <dxf>
      <fill>
        <patternFill>
          <bgColor theme="2" tint="-0.749961851863155"/>
        </patternFill>
      </fill>
    </dxf>
    <dxf>
      <fill>
        <patternFill>
          <bgColor rgb="FFFFC000"/>
        </patternFill>
      </fill>
    </dxf>
    <dxf>
      <fill>
        <patternFill>
          <bgColor theme="2" tint="-0.749961851863155"/>
        </patternFill>
      </fill>
    </dxf>
    <dxf>
      <fill>
        <patternFill patternType="solid">
          <fgColor auto="1"/>
          <bgColor theme="8" tint="-0.24994659260841701"/>
        </patternFill>
      </fill>
    </dxf>
    <dxf>
      <font>
        <color theme="7"/>
      </font>
    </dxf>
    <dxf>
      <numFmt numFmtId="1" formatCode="0"/>
    </dxf>
    <dxf>
      <numFmt numFmtId="14" formatCode="0.00%"/>
    </dxf>
    <dxf>
      <numFmt numFmtId="167" formatCode="[$$-409]#,##0"/>
    </dxf>
    <dxf>
      <numFmt numFmtId="166" formatCode="_-[$$-409]* #,##0.00_ ;_-[$$-409]* \-#,##0.00\ ;_-[$$-409]* &quot;-&quot;??_ ;_-@_ "/>
    </dxf>
    <dxf>
      <numFmt numFmtId="171" formatCode="&quot;₹&quot;\ 0.00"/>
    </dxf>
    <dxf>
      <numFmt numFmtId="171" formatCode="&quot;₹&quot;\ 0.00"/>
    </dxf>
    <dxf>
      <numFmt numFmtId="167" formatCode="[$$-409]#,##0"/>
    </dxf>
    <dxf>
      <numFmt numFmtId="167" formatCode="[$$-409]#,##0"/>
    </dxf>
    <dxf>
      <numFmt numFmtId="0" formatCode="General"/>
    </dxf>
    <dxf>
      <numFmt numFmtId="167" formatCode="[$$-409]#,##0"/>
    </dxf>
    <dxf>
      <numFmt numFmtId="167" formatCode="[$$-409]#,##0"/>
    </dxf>
    <dxf>
      <numFmt numFmtId="166" formatCode="_-[$$-409]* #,##0.00_ ;_-[$$-409]* \-#,##0.00\ ;_-[$$-409]* &quot;-&quot;??_ ;_-@_ "/>
    </dxf>
    <dxf>
      <numFmt numFmtId="166" formatCode="_-[$$-409]* #,##0.00_ ;_-[$$-409]* \-#,##0.00\ ;_-[$$-409]* &quot;-&quot;??_ ;_-@_ "/>
    </dxf>
    <dxf>
      <numFmt numFmtId="166" formatCode="_-[$$-409]* #,##0.00_ ;_-[$$-409]* \-#,##0.00\ ;_-[$$-409]* &quot;-&quot;??_ ;_-@_ "/>
    </dxf>
    <dxf>
      <numFmt numFmtId="167" formatCode="[$$-409]#,##0"/>
    </dxf>
    <dxf>
      <numFmt numFmtId="14" formatCode="0.00%"/>
    </dxf>
    <dxf>
      <numFmt numFmtId="167" formatCode="[$$-409]#,##0"/>
    </dxf>
    <dxf>
      <numFmt numFmtId="167" formatCode="[$$-409]#,##0"/>
    </dxf>
    <dxf>
      <numFmt numFmtId="1" formatCode="0"/>
    </dxf>
    <dxf>
      <numFmt numFmtId="167" formatCode="[$$-409]#,##0"/>
    </dxf>
    <dxf>
      <numFmt numFmtId="171" formatCode="&quot;₹&quot;\ 0.00"/>
    </dxf>
    <dxf>
      <numFmt numFmtId="171" formatCode="&quot;₹&quot;\ 0.00"/>
    </dxf>
    <dxf>
      <numFmt numFmtId="165" formatCode="&quot;$&quot;#,##0.00_);[Red]\(&quot;$&quot;#,##0.00\)"/>
    </dxf>
    <dxf>
      <numFmt numFmtId="165" formatCode="&quot;$&quot;#,##0.00_);[Red]\(&quot;$&quot;#,##0.00\)"/>
    </dxf>
    <dxf>
      <numFmt numFmtId="3" formatCode="#,##0"/>
    </dxf>
    <dxf>
      <numFmt numFmtId="164" formatCode="&quot;$&quot;#,##0_);[Red]\(&quot;$&quot;#,##0\)"/>
    </dxf>
    <dxf>
      <numFmt numFmtId="172" formatCode="m/d/yyyy"/>
    </dxf>
    <dxf>
      <font>
        <b/>
        <color theme="1"/>
      </font>
      <border>
        <bottom style="thin">
          <color theme="7"/>
        </bottom>
        <vertical/>
        <horizontal/>
      </border>
    </dxf>
    <dxf>
      <font>
        <color rgb="FF111111"/>
      </font>
      <fill>
        <patternFill>
          <bgColor rgb="FF333333"/>
        </patternFill>
      </fill>
      <border diagonalUp="0" diagonalDown="0">
        <left/>
        <right/>
        <top/>
        <bottom/>
        <vertical/>
        <horizontal/>
      </border>
    </dxf>
  </dxfs>
  <tableStyles count="1" defaultTableStyle="TableStyleMedium2" defaultPivotStyle="PivotStyleLight16">
    <tableStyle name="Slicer for DB" pivot="0" table="0" count="10" xr9:uid="{184E115E-712D-4888-BB95-5F47121BDD9E}">
      <tableStyleElement type="wholeTable" dxfId="33"/>
      <tableStyleElement type="headerRow" dxfId="32"/>
    </tableStyle>
  </tableStyles>
  <colors>
    <mruColors>
      <color rgb="FF111111"/>
      <color rgb="FF1C1C1C"/>
      <color rgb="FF292929"/>
      <color rgb="FF333333"/>
      <color rgb="FFAD7E1F"/>
      <color rgb="FF0000FF"/>
      <color rgb="FF3333FF"/>
      <color rgb="FF080808"/>
      <color rgb="FFFFFFFF"/>
      <color rgb="FF00009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sharedStrings" Target="sharedStrings.xml"/><Relationship Id="rId10" Type="http://schemas.openxmlformats.org/officeDocument/2006/relationships/pivotCacheDefinition" Target="pivotCache/pivotCacheDefinition3.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76143860395828"/>
          <c:y val="7.7046548956661312E-2"/>
          <c:w val="0.60247747747747749"/>
          <c:h val="0.85874799357945431"/>
        </c:manualLayout>
      </c:layout>
      <c:doughnutChart>
        <c:varyColors val="1"/>
        <c:ser>
          <c:idx val="0"/>
          <c:order val="0"/>
          <c:dPt>
            <c:idx val="0"/>
            <c:bubble3D val="0"/>
            <c:spPr>
              <a:noFill/>
              <a:ln w="19050">
                <a:noFill/>
              </a:ln>
              <a:effectLst/>
            </c:spPr>
            <c:extLst>
              <c:ext xmlns:c16="http://schemas.microsoft.com/office/drawing/2014/chart" uri="{C3380CC4-5D6E-409C-BE32-E72D297353CC}">
                <c16:uniqueId val="{00000001-5363-472A-9BFC-46BD55DA2A3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2-5363-472A-9BFC-46BD55DA2A38}"/>
              </c:ext>
            </c:extLst>
          </c:dPt>
          <c:dPt>
            <c:idx val="2"/>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5363-472A-9BFC-46BD55DA2A38}"/>
              </c:ext>
            </c:extLst>
          </c:dPt>
          <c:cat>
            <c:strRef>
              <c:f>Calculation!$L$151:$N$151</c:f>
              <c:strCache>
                <c:ptCount val="3"/>
                <c:pt idx="0">
                  <c:v>Blank</c:v>
                </c:pt>
                <c:pt idx="1">
                  <c:v>Profit %</c:v>
                </c:pt>
                <c:pt idx="2">
                  <c:v>Cost %</c:v>
                </c:pt>
              </c:strCache>
            </c:strRef>
          </c:cat>
          <c:val>
            <c:numRef>
              <c:f>Calculation!$L$152:$N$152</c:f>
              <c:numCache>
                <c:formatCode>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0-5363-472A-9BFC-46BD55DA2A38}"/>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3.0110792436628588E-3"/>
          <c:w val="1"/>
          <c:h val="0.99698897157494326"/>
        </c:manualLayout>
      </c:layout>
      <c:bubbleChart>
        <c:varyColors val="0"/>
        <c:ser>
          <c:idx val="0"/>
          <c:order val="0"/>
          <c:tx>
            <c:strRef>
              <c:f>Calculation!$N$70</c:f>
              <c:strCache>
                <c:ptCount val="1"/>
                <c:pt idx="0">
                  <c:v>Y</c:v>
                </c:pt>
              </c:strCache>
            </c:strRef>
          </c:tx>
          <c:spPr>
            <a:solidFill>
              <a:schemeClr val="bg1">
                <a:lumMod val="65000"/>
              </a:schemeClr>
            </a:solidFill>
            <a:ln>
              <a:noFill/>
            </a:ln>
            <a:effectLst>
              <a:glow rad="63500">
                <a:schemeClr val="accent1">
                  <a:satMod val="175000"/>
                  <a:alpha val="40000"/>
                </a:schemeClr>
              </a:glow>
            </a:effectLst>
          </c:spPr>
          <c:invertIfNegative val="0"/>
          <c:dLbls>
            <c:dLbl>
              <c:idx val="0"/>
              <c:tx>
                <c:rich>
                  <a:bodyPr rot="0" spcFirstLastPara="1" vertOverflow="clip" horzOverflow="clip" vert="horz" wrap="square" lIns="36576" tIns="18288" rIns="36576" bIns="18288" anchor="ctr" anchorCtr="1">
                    <a:spAutoFit/>
                  </a:bodyPr>
                  <a:lstStyle/>
                  <a:p>
                    <a:pPr algn="ctr">
                      <a:defRPr lang="en-US" sz="1000" b="0" i="0" u="none" strike="noStrike" kern="1200" baseline="0">
                        <a:solidFill>
                          <a:schemeClr val="tx1"/>
                        </a:solidFill>
                        <a:latin typeface="+mn-lt"/>
                        <a:ea typeface="+mn-ea"/>
                        <a:cs typeface="+mn-cs"/>
                      </a:defRPr>
                    </a:pPr>
                    <a:fld id="{DFF0CC41-4914-48E9-B01C-049EBD8C5CD7}" type="CELLRANGE">
                      <a:rPr lang="en-US"/>
                      <a:pPr algn="ctr">
                        <a:defRPr/>
                      </a:pPr>
                      <a:t>[CELLRANGE]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lgn="ct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 xmlns:c16="http://schemas.microsoft.com/office/drawing/2014/chart" uri="{C3380CC4-5D6E-409C-BE32-E72D297353CC}">
                  <c16:uniqueId val="{00000000-8903-43BB-873A-2E396FD7F906}"/>
                </c:ext>
              </c:extLst>
            </c:dLbl>
            <c:dLbl>
              <c:idx val="1"/>
              <c:layout>
                <c:manualLayout>
                  <c:x val="-0.12555248187640097"/>
                  <c:y val="9.6078226797065673E-3"/>
                </c:manualLayout>
              </c:layout>
              <c:tx>
                <c:rich>
                  <a:bodyPr/>
                  <a:lstStyle/>
                  <a:p>
                    <a:fld id="{5307E9BD-2D5A-4BAF-A8C5-205706E03A2E}"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903-43BB-873A-2E396FD7F906}"/>
                </c:ext>
              </c:extLst>
            </c:dLbl>
            <c:dLbl>
              <c:idx val="2"/>
              <c:layout>
                <c:manualLayout>
                  <c:x val="-0.11451341474297225"/>
                  <c:y val="2.1284017887161872E-3"/>
                </c:manualLayout>
              </c:layout>
              <c:tx>
                <c:rich>
                  <a:bodyPr/>
                  <a:lstStyle/>
                  <a:p>
                    <a:fld id="{CA63662A-DFF3-4FD3-8C65-A784CCB000DE}"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903-43BB-873A-2E396FD7F906}"/>
                </c:ext>
              </c:extLst>
            </c:dLbl>
            <c:dLbl>
              <c:idx val="3"/>
              <c:layout>
                <c:manualLayout>
                  <c:x val="-0.14536398596656908"/>
                  <c:y val="-1.2173119693399017E-3"/>
                </c:manualLayout>
              </c:layout>
              <c:tx>
                <c:rich>
                  <a:bodyPr/>
                  <a:lstStyle/>
                  <a:p>
                    <a:fld id="{F4F6758D-3E0A-4AB6-8AC9-B22A6DF5B66C}"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layout>
                    <c:manualLayout>
                      <c:w val="0.16757931414911667"/>
                      <c:h val="0.20728967636233256"/>
                    </c:manualLayout>
                  </c15:layout>
                  <c15:dlblFieldTable/>
                  <c15:showDataLabelsRange val="1"/>
                </c:ext>
                <c:ext xmlns:c16="http://schemas.microsoft.com/office/drawing/2014/chart" uri="{C3380CC4-5D6E-409C-BE32-E72D297353CC}">
                  <c16:uniqueId val="{00000003-8903-43BB-873A-2E396FD7F906}"/>
                </c:ext>
              </c:extLst>
            </c:dLbl>
            <c:spPr>
              <a:no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Calculation!$M$71:$M$74</c:f>
              <c:numCache>
                <c:formatCode>General</c:formatCode>
                <c:ptCount val="4"/>
                <c:pt idx="0">
                  <c:v>1</c:v>
                </c:pt>
                <c:pt idx="1">
                  <c:v>2</c:v>
                </c:pt>
                <c:pt idx="2">
                  <c:v>1</c:v>
                </c:pt>
                <c:pt idx="3">
                  <c:v>2</c:v>
                </c:pt>
              </c:numCache>
            </c:numRef>
          </c:xVal>
          <c:yVal>
            <c:numRef>
              <c:f>Calculation!$N$71:$N$74</c:f>
              <c:numCache>
                <c:formatCode>General</c:formatCode>
                <c:ptCount val="4"/>
                <c:pt idx="0">
                  <c:v>2</c:v>
                </c:pt>
                <c:pt idx="1">
                  <c:v>2</c:v>
                </c:pt>
                <c:pt idx="2">
                  <c:v>1</c:v>
                </c:pt>
                <c:pt idx="3">
                  <c:v>1</c:v>
                </c:pt>
              </c:numCache>
            </c:numRef>
          </c:yVal>
          <c:bubbleSize>
            <c:numRef>
              <c:f>Calculation!$O$71:$O$74</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Calculation!$S$71:$S$74</c15:f>
                <c15:dlblRangeCache>
                  <c:ptCount val="4"/>
                  <c:pt idx="0">
                    <c:v>Yummies⭐
$7.89 mn
$5.47 mn</c:v>
                  </c:pt>
                  <c:pt idx="1">
                    <c:v>Delish
$6.14 mn
$4.23 mn</c:v>
                  </c:pt>
                  <c:pt idx="2">
                    <c:v>Jucies
$4.24 mn
$2.91 mn</c:v>
                  </c:pt>
                  <c:pt idx="3">
                    <c:v>Tempo
$3.44 mn
$2.41 mn</c:v>
                  </c:pt>
                </c15:dlblRangeCache>
              </c15:datalabelsRange>
            </c:ext>
            <c:ext xmlns:c16="http://schemas.microsoft.com/office/drawing/2014/chart" uri="{C3380CC4-5D6E-409C-BE32-E72D297353CC}">
              <c16:uniqueId val="{00000004-8903-43BB-873A-2E396FD7F906}"/>
            </c:ext>
          </c:extLst>
        </c:ser>
        <c:ser>
          <c:idx val="1"/>
          <c:order val="1"/>
          <c:tx>
            <c:strRef>
              <c:f>Calculation!$P$68</c:f>
              <c:strCache>
                <c:ptCount val="1"/>
                <c:pt idx="0">
                  <c:v>Selected Team</c:v>
                </c:pt>
              </c:strCache>
            </c:strRef>
          </c:tx>
          <c:spPr>
            <a:solidFill>
              <a:srgbClr val="00B0F0"/>
            </a:solidFill>
            <a:ln w="25400">
              <a:noFill/>
            </a:ln>
            <a:effectLst>
              <a:outerShdw blurRad="482600" dist="50800" dir="5400000" sx="30000" sy="30000" algn="ctr" rotWithShape="0">
                <a:srgbClr val="00B0F0"/>
              </a:outerShdw>
            </a:effectLst>
          </c:spPr>
          <c:invertIfNegative val="0"/>
          <c:xVal>
            <c:numRef>
              <c:f>Calculation!$M$71:$M$74</c:f>
              <c:numCache>
                <c:formatCode>General</c:formatCode>
                <c:ptCount val="4"/>
                <c:pt idx="0">
                  <c:v>1</c:v>
                </c:pt>
                <c:pt idx="1">
                  <c:v>2</c:v>
                </c:pt>
                <c:pt idx="2">
                  <c:v>1</c:v>
                </c:pt>
                <c:pt idx="3">
                  <c:v>2</c:v>
                </c:pt>
              </c:numCache>
            </c:numRef>
          </c:xVal>
          <c:yVal>
            <c:numRef>
              <c:f>Calculation!$N$71:$N$74</c:f>
              <c:numCache>
                <c:formatCode>General</c:formatCode>
                <c:ptCount val="4"/>
                <c:pt idx="0">
                  <c:v>2</c:v>
                </c:pt>
                <c:pt idx="1">
                  <c:v>2</c:v>
                </c:pt>
                <c:pt idx="2">
                  <c:v>1</c:v>
                </c:pt>
                <c:pt idx="3">
                  <c:v>1</c:v>
                </c:pt>
              </c:numCache>
            </c:numRef>
          </c:yVal>
          <c:bubbleSize>
            <c:numRef>
              <c:f>Calculation!$P$71:$P$74</c:f>
              <c:numCache>
                <c:formatCode>General</c:formatCode>
                <c:ptCount val="4"/>
                <c:pt idx="0">
                  <c:v>#N/A</c:v>
                </c:pt>
                <c:pt idx="1">
                  <c:v>#N/A</c:v>
                </c:pt>
                <c:pt idx="2">
                  <c:v>4237639</c:v>
                </c:pt>
                <c:pt idx="3">
                  <c:v>#N/A</c:v>
                </c:pt>
              </c:numCache>
            </c:numRef>
          </c:bubbleSize>
          <c:bubble3D val="0"/>
          <c:extLst>
            <c:ext xmlns:c16="http://schemas.microsoft.com/office/drawing/2014/chart" uri="{C3380CC4-5D6E-409C-BE32-E72D297353CC}">
              <c16:uniqueId val="{00000005-8903-43BB-873A-2E396FD7F906}"/>
            </c:ext>
          </c:extLst>
        </c:ser>
        <c:dLbls>
          <c:showLegendKey val="0"/>
          <c:showVal val="0"/>
          <c:showCatName val="0"/>
          <c:showSerName val="0"/>
          <c:showPercent val="0"/>
          <c:showBubbleSize val="0"/>
        </c:dLbls>
        <c:bubbleScale val="200"/>
        <c:showNegBubbles val="0"/>
        <c:axId val="555790768"/>
        <c:axId val="556100000"/>
      </c:bubbleChart>
      <c:valAx>
        <c:axId val="555790768"/>
        <c:scaling>
          <c:orientation val="minMax"/>
          <c:max val="2.5"/>
          <c:min val="0.5"/>
        </c:scaling>
        <c:delete val="1"/>
        <c:axPos val="b"/>
        <c:numFmt formatCode="General" sourceLinked="1"/>
        <c:majorTickMark val="out"/>
        <c:minorTickMark val="none"/>
        <c:tickLblPos val="nextTo"/>
        <c:crossAx val="556100000"/>
        <c:crosses val="autoZero"/>
        <c:crossBetween val="midCat"/>
      </c:valAx>
      <c:valAx>
        <c:axId val="556100000"/>
        <c:scaling>
          <c:orientation val="minMax"/>
          <c:min val="0.5"/>
        </c:scaling>
        <c:delete val="1"/>
        <c:axPos val="l"/>
        <c:numFmt formatCode="General" sourceLinked="1"/>
        <c:majorTickMark val="out"/>
        <c:minorTickMark val="none"/>
        <c:tickLblPos val="nextTo"/>
        <c:crossAx val="555790768"/>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16350939882936"/>
          <c:y val="0"/>
          <c:w val="0.81024757040505069"/>
          <c:h val="1"/>
        </c:manualLayout>
      </c:layout>
      <c:doughnutChart>
        <c:varyColors val="1"/>
        <c:ser>
          <c:idx val="0"/>
          <c:order val="0"/>
          <c:dPt>
            <c:idx val="0"/>
            <c:bubble3D val="0"/>
            <c:spPr>
              <a:noFill/>
              <a:ln w="19050">
                <a:noFill/>
              </a:ln>
              <a:effectLst/>
            </c:spPr>
            <c:extLst>
              <c:ext xmlns:c16="http://schemas.microsoft.com/office/drawing/2014/chart" uri="{C3380CC4-5D6E-409C-BE32-E72D297353CC}">
                <c16:uniqueId val="{00000001-FB68-4C29-BF46-F78EE3808D33}"/>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FB68-4C29-BF46-F78EE3808D33}"/>
              </c:ext>
            </c:extLst>
          </c:dPt>
          <c:dPt>
            <c:idx val="2"/>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5-FB68-4C29-BF46-F78EE3808D33}"/>
              </c:ext>
            </c:extLst>
          </c:dPt>
          <c:cat>
            <c:strRef>
              <c:f>Calculation!$L$151:$N$151</c:f>
              <c:strCache>
                <c:ptCount val="3"/>
                <c:pt idx="0">
                  <c:v>Blank</c:v>
                </c:pt>
                <c:pt idx="1">
                  <c:v>Profit %</c:v>
                </c:pt>
                <c:pt idx="2">
                  <c:v>Cost %</c:v>
                </c:pt>
              </c:strCache>
            </c:strRef>
          </c:cat>
          <c:val>
            <c:numRef>
              <c:f>Calculation!$L$152:$N$152</c:f>
              <c:numCache>
                <c:formatCode>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6-FB68-4C29-BF46-F78EE3808D33}"/>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2207561892601269E-2"/>
          <c:y val="0"/>
          <c:w val="0.81024757040505069"/>
          <c:h val="1"/>
        </c:manualLayout>
      </c:layout>
      <c:doughnutChart>
        <c:varyColors val="1"/>
        <c:ser>
          <c:idx val="0"/>
          <c:order val="0"/>
          <c:dPt>
            <c:idx val="0"/>
            <c:bubble3D val="0"/>
            <c:spPr>
              <a:noFill/>
              <a:ln w="19050">
                <a:noFill/>
              </a:ln>
              <a:effectLst/>
            </c:spPr>
            <c:extLst>
              <c:ext xmlns:c16="http://schemas.microsoft.com/office/drawing/2014/chart" uri="{C3380CC4-5D6E-409C-BE32-E72D297353CC}">
                <c16:uniqueId val="{00000001-C8F1-46FD-8BB9-85FBCFE27582}"/>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C8F1-46FD-8BB9-85FBCFE27582}"/>
              </c:ext>
            </c:extLst>
          </c:dPt>
          <c:dPt>
            <c:idx val="2"/>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5-C8F1-46FD-8BB9-85FBCFE27582}"/>
              </c:ext>
            </c:extLst>
          </c:dPt>
          <c:cat>
            <c:strRef>
              <c:f>Calculation!$L$151:$N$151</c:f>
              <c:strCache>
                <c:ptCount val="3"/>
                <c:pt idx="0">
                  <c:v>Blank</c:v>
                </c:pt>
                <c:pt idx="1">
                  <c:v>Profit %</c:v>
                </c:pt>
                <c:pt idx="2">
                  <c:v>Cost %</c:v>
                </c:pt>
              </c:strCache>
            </c:strRef>
          </c:cat>
          <c:val>
            <c:numRef>
              <c:f>Calculation!$L$152:$N$152</c:f>
              <c:numCache>
                <c:formatCode>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6-C8F1-46FD-8BB9-85FBCFE27582}"/>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45815827785143"/>
          <c:y val="0"/>
          <c:w val="0.81024757040505069"/>
          <c:h val="1"/>
        </c:manualLayout>
      </c:layout>
      <c:doughnutChart>
        <c:varyColors val="1"/>
        <c:ser>
          <c:idx val="0"/>
          <c:order val="0"/>
          <c:dPt>
            <c:idx val="0"/>
            <c:bubble3D val="0"/>
            <c:spPr>
              <a:noFill/>
              <a:ln w="19050">
                <a:noFill/>
              </a:ln>
              <a:effectLst/>
            </c:spPr>
            <c:extLst>
              <c:ext xmlns:c16="http://schemas.microsoft.com/office/drawing/2014/chart" uri="{C3380CC4-5D6E-409C-BE32-E72D297353CC}">
                <c16:uniqueId val="{00000001-EC1E-469B-8E92-581E0E41FDBC}"/>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EC1E-469B-8E92-581E0E41FDBC}"/>
              </c:ext>
            </c:extLst>
          </c:dPt>
          <c:dPt>
            <c:idx val="2"/>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5-EC1E-469B-8E92-581E0E41FDBC}"/>
              </c:ext>
            </c:extLst>
          </c:dPt>
          <c:cat>
            <c:strRef>
              <c:f>Calculation!$L$151:$N$151</c:f>
              <c:strCache>
                <c:ptCount val="3"/>
                <c:pt idx="0">
                  <c:v>Blank</c:v>
                </c:pt>
                <c:pt idx="1">
                  <c:v>Profit %</c:v>
                </c:pt>
                <c:pt idx="2">
                  <c:v>Cost %</c:v>
                </c:pt>
              </c:strCache>
            </c:strRef>
          </c:cat>
          <c:val>
            <c:numRef>
              <c:f>Calculation!$L$152:$N$152</c:f>
              <c:numCache>
                <c:formatCode>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6-EC1E-469B-8E92-581E0E41FDBC}"/>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4.emf"/><Relationship Id="rId18" Type="http://schemas.openxmlformats.org/officeDocument/2006/relationships/image" Target="../media/image19.png"/><Relationship Id="rId3" Type="http://schemas.openxmlformats.org/officeDocument/2006/relationships/image" Target="../media/image5.svg"/><Relationship Id="rId21" Type="http://schemas.openxmlformats.org/officeDocument/2006/relationships/chart" Target="../charts/chart3.xml"/><Relationship Id="rId7" Type="http://schemas.openxmlformats.org/officeDocument/2006/relationships/image" Target="../media/image9.svg"/><Relationship Id="rId12" Type="http://schemas.openxmlformats.org/officeDocument/2006/relationships/image" Target="../media/image13.emf"/><Relationship Id="rId17" Type="http://schemas.openxmlformats.org/officeDocument/2006/relationships/image" Target="../media/image18.emf"/><Relationship Id="rId2" Type="http://schemas.openxmlformats.org/officeDocument/2006/relationships/image" Target="../media/image4.png"/><Relationship Id="rId16" Type="http://schemas.openxmlformats.org/officeDocument/2006/relationships/image" Target="../media/image17.emf"/><Relationship Id="rId20" Type="http://schemas.openxmlformats.org/officeDocument/2006/relationships/chart" Target="../charts/chart2.xml"/><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2.svg"/><Relationship Id="rId5" Type="http://schemas.openxmlformats.org/officeDocument/2006/relationships/image" Target="../media/image7.svg"/><Relationship Id="rId15" Type="http://schemas.openxmlformats.org/officeDocument/2006/relationships/image" Target="../media/image16.emf"/><Relationship Id="rId23" Type="http://schemas.openxmlformats.org/officeDocument/2006/relationships/chart" Target="../charts/chart5.xml"/><Relationship Id="rId10" Type="http://schemas.openxmlformats.org/officeDocument/2006/relationships/image" Target="../media/image1.png"/><Relationship Id="rId19" Type="http://schemas.openxmlformats.org/officeDocument/2006/relationships/image" Target="../media/image20.svg"/><Relationship Id="rId4" Type="http://schemas.openxmlformats.org/officeDocument/2006/relationships/image" Target="../media/image6.png"/><Relationship Id="rId9" Type="http://schemas.openxmlformats.org/officeDocument/2006/relationships/image" Target="../media/image11.svg"/><Relationship Id="rId14" Type="http://schemas.openxmlformats.org/officeDocument/2006/relationships/image" Target="../media/image15.emf"/><Relationship Id="rId22" Type="http://schemas.openxmlformats.org/officeDocument/2006/relationships/chart" Target="../charts/chart4.xml"/></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2.svg"/><Relationship Id="rId18" Type="http://schemas.openxmlformats.org/officeDocument/2006/relationships/image" Target="../media/image37.png"/><Relationship Id="rId26" Type="http://schemas.openxmlformats.org/officeDocument/2006/relationships/image" Target="../media/image45.png"/><Relationship Id="rId3" Type="http://schemas.openxmlformats.org/officeDocument/2006/relationships/image" Target="../media/image29.svg"/><Relationship Id="rId21" Type="http://schemas.openxmlformats.org/officeDocument/2006/relationships/image" Target="../media/image40.png"/><Relationship Id="rId7" Type="http://schemas.openxmlformats.org/officeDocument/2006/relationships/image" Target="../media/image11.svg"/><Relationship Id="rId12" Type="http://schemas.openxmlformats.org/officeDocument/2006/relationships/image" Target="../media/image1.png"/><Relationship Id="rId17" Type="http://schemas.openxmlformats.org/officeDocument/2006/relationships/image" Target="../media/image36.png"/><Relationship Id="rId25" Type="http://schemas.openxmlformats.org/officeDocument/2006/relationships/image" Target="../media/image44.svg"/><Relationship Id="rId2" Type="http://schemas.openxmlformats.org/officeDocument/2006/relationships/image" Target="../media/image28.png"/><Relationship Id="rId16" Type="http://schemas.openxmlformats.org/officeDocument/2006/relationships/image" Target="../media/image35.png"/><Relationship Id="rId20" Type="http://schemas.openxmlformats.org/officeDocument/2006/relationships/image" Target="../media/image39.png"/><Relationship Id="rId1" Type="http://schemas.openxmlformats.org/officeDocument/2006/relationships/image" Target="../media/image27.png"/><Relationship Id="rId6" Type="http://schemas.openxmlformats.org/officeDocument/2006/relationships/image" Target="../media/image10.png"/><Relationship Id="rId11" Type="http://schemas.openxmlformats.org/officeDocument/2006/relationships/image" Target="../media/image33.svg"/><Relationship Id="rId24" Type="http://schemas.openxmlformats.org/officeDocument/2006/relationships/image" Target="../media/image43.png"/><Relationship Id="rId5" Type="http://schemas.openxmlformats.org/officeDocument/2006/relationships/image" Target="../media/image31.svg"/><Relationship Id="rId15" Type="http://schemas.openxmlformats.org/officeDocument/2006/relationships/image" Target="../media/image34.svg"/><Relationship Id="rId23" Type="http://schemas.openxmlformats.org/officeDocument/2006/relationships/image" Target="../media/image42.svg"/><Relationship Id="rId10" Type="http://schemas.openxmlformats.org/officeDocument/2006/relationships/image" Target="../media/image4.png"/><Relationship Id="rId19" Type="http://schemas.openxmlformats.org/officeDocument/2006/relationships/image" Target="../media/image38.png"/><Relationship Id="rId4" Type="http://schemas.openxmlformats.org/officeDocument/2006/relationships/image" Target="../media/image30.png"/><Relationship Id="rId9" Type="http://schemas.openxmlformats.org/officeDocument/2006/relationships/image" Target="../media/image32.svg"/><Relationship Id="rId14" Type="http://schemas.openxmlformats.org/officeDocument/2006/relationships/image" Target="../media/image6.png"/><Relationship Id="rId22" Type="http://schemas.openxmlformats.org/officeDocument/2006/relationships/image" Target="../media/image41.png"/><Relationship Id="rId27" Type="http://schemas.openxmlformats.org/officeDocument/2006/relationships/image" Target="../media/image46.svg"/></Relationships>
</file>

<file path=xl/drawings/_rels/vmlDrawing1.v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21.png"/><Relationship Id="rId6" Type="http://schemas.openxmlformats.org/officeDocument/2006/relationships/image" Target="../media/image26.png"/><Relationship Id="rId5" Type="http://schemas.openxmlformats.org/officeDocument/2006/relationships/image" Target="../media/image25.png"/><Relationship Id="rId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14</xdr:col>
      <xdr:colOff>882650</xdr:colOff>
      <xdr:row>25</xdr:row>
      <xdr:rowOff>82551</xdr:rowOff>
    </xdr:from>
    <xdr:to>
      <xdr:col>16</xdr:col>
      <xdr:colOff>69849</xdr:colOff>
      <xdr:row>32</xdr:row>
      <xdr:rowOff>25401</xdr:rowOff>
    </xdr:to>
    <mc:AlternateContent xmlns:mc="http://schemas.openxmlformats.org/markup-compatibility/2006" xmlns:a14="http://schemas.microsoft.com/office/drawing/2010/main">
      <mc:Choice Requires="a14">
        <xdr:graphicFrame macro="">
          <xdr:nvGraphicFramePr>
            <xdr:cNvPr id="2" name="Category">
              <a:extLst>
                <a:ext uri="{FF2B5EF4-FFF2-40B4-BE49-F238E27FC236}">
                  <a16:creationId xmlns:a16="http://schemas.microsoft.com/office/drawing/2014/main" id="{906DA30E-BCB4-30D5-4608-665EBB77340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766550" y="4737101"/>
              <a:ext cx="1828800" cy="1187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19050</xdr:colOff>
      <xdr:row>26</xdr:row>
      <xdr:rowOff>19051</xdr:rowOff>
    </xdr:from>
    <xdr:to>
      <xdr:col>20</xdr:col>
      <xdr:colOff>201930</xdr:colOff>
      <xdr:row>27</xdr:row>
      <xdr:rowOff>20956</xdr:rowOff>
    </xdr:to>
    <xdr:pic>
      <xdr:nvPicPr>
        <xdr:cNvPr id="6" name="Graphic 5" descr="Shopping cart with solid fill">
          <a:extLst>
            <a:ext uri="{FF2B5EF4-FFF2-40B4-BE49-F238E27FC236}">
              <a16:creationId xmlns:a16="http://schemas.microsoft.com/office/drawing/2014/main" id="{69F3CA3F-56FC-4AC6-9D48-D0B602BAB0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773650" y="4851401"/>
          <a:ext cx="182880" cy="179705"/>
        </a:xfrm>
        <a:prstGeom prst="rect">
          <a:avLst/>
        </a:prstGeom>
      </xdr:spPr>
    </xdr:pic>
    <xdr:clientData/>
  </xdr:twoCellAnchor>
  <xdr:twoCellAnchor>
    <xdr:from>
      <xdr:col>20</xdr:col>
      <xdr:colOff>209550</xdr:colOff>
      <xdr:row>26</xdr:row>
      <xdr:rowOff>0</xdr:rowOff>
    </xdr:from>
    <xdr:to>
      <xdr:col>21</xdr:col>
      <xdr:colOff>460375</xdr:colOff>
      <xdr:row>27</xdr:row>
      <xdr:rowOff>47626</xdr:rowOff>
    </xdr:to>
    <xdr:sp macro="" textlink="">
      <xdr:nvSpPr>
        <xdr:cNvPr id="7" name="TextBox 6">
          <a:extLst>
            <a:ext uri="{FF2B5EF4-FFF2-40B4-BE49-F238E27FC236}">
              <a16:creationId xmlns:a16="http://schemas.microsoft.com/office/drawing/2014/main" id="{52C59A19-41C0-4EC3-A791-491CC08B4052}"/>
            </a:ext>
          </a:extLst>
        </xdr:cNvPr>
        <xdr:cNvSpPr txBox="1"/>
      </xdr:nvSpPr>
      <xdr:spPr>
        <a:xfrm>
          <a:off x="17964150" y="483235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20</xdr:col>
      <xdr:colOff>0</xdr:colOff>
      <xdr:row>26</xdr:row>
      <xdr:rowOff>142876</xdr:rowOff>
    </xdr:from>
    <xdr:to>
      <xdr:col>22</xdr:col>
      <xdr:colOff>469900</xdr:colOff>
      <xdr:row>29</xdr:row>
      <xdr:rowOff>142876</xdr:rowOff>
    </xdr:to>
    <xdr:sp macro="" textlink="">
      <xdr:nvSpPr>
        <xdr:cNvPr id="8" name="TextBox 7">
          <a:extLst>
            <a:ext uri="{FF2B5EF4-FFF2-40B4-BE49-F238E27FC236}">
              <a16:creationId xmlns:a16="http://schemas.microsoft.com/office/drawing/2014/main" id="{298A24F4-217C-4528-B1EB-515726DAAECE}"/>
            </a:ext>
          </a:extLst>
        </xdr:cNvPr>
        <xdr:cNvSpPr txBox="1"/>
      </xdr:nvSpPr>
      <xdr:spPr>
        <a:xfrm>
          <a:off x="17754600" y="4975226"/>
          <a:ext cx="2146300" cy="5334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xdr:from>
      <xdr:col>4</xdr:col>
      <xdr:colOff>171450</xdr:colOff>
      <xdr:row>154</xdr:row>
      <xdr:rowOff>79375</xdr:rowOff>
    </xdr:from>
    <xdr:to>
      <xdr:col>6</xdr:col>
      <xdr:colOff>1028700</xdr:colOff>
      <xdr:row>165</xdr:row>
      <xdr:rowOff>101600</xdr:rowOff>
    </xdr:to>
    <xdr:graphicFrame macro="">
      <xdr:nvGraphicFramePr>
        <xdr:cNvPr id="4" name="Chart 3">
          <a:extLst>
            <a:ext uri="{FF2B5EF4-FFF2-40B4-BE49-F238E27FC236}">
              <a16:creationId xmlns:a16="http://schemas.microsoft.com/office/drawing/2014/main" id="{EF3D2044-7741-E8A3-3683-1A19B89A7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0.33784</cdr:x>
      <cdr:y>0.2809</cdr:y>
    </cdr:from>
    <cdr:to>
      <cdr:x>0.65541</cdr:x>
      <cdr:y>0.72713</cdr:y>
    </cdr:to>
    <cdr:sp macro="" textlink="Calculation!$M$152">
      <cdr:nvSpPr>
        <cdr:cNvPr id="2" name="Oval 1">
          <a:extLst xmlns:a="http://schemas.openxmlformats.org/drawingml/2006/main">
            <a:ext uri="{FF2B5EF4-FFF2-40B4-BE49-F238E27FC236}">
              <a16:creationId xmlns:a16="http://schemas.microsoft.com/office/drawing/2014/main" id="{7E9B68A7-A4F9-55F2-4926-329847C315B8}"/>
            </a:ext>
          </a:extLst>
        </cdr:cNvPr>
        <cdr:cNvSpPr/>
      </cdr:nvSpPr>
      <cdr:spPr>
        <a:xfrm xmlns:a="http://schemas.openxmlformats.org/drawingml/2006/main">
          <a:off x="952500" y="555625"/>
          <a:ext cx="895350" cy="882650"/>
        </a:xfrm>
        <a:prstGeom xmlns:a="http://schemas.openxmlformats.org/drawingml/2006/main" prst="ellipse">
          <a:avLst/>
        </a:prstGeom>
        <a:solidFill xmlns:a="http://schemas.openxmlformats.org/drawingml/2006/main">
          <a:schemeClr val="bg2">
            <a:lumMod val="75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7570E199-F66D-4C30-834B-A693E3C3E919}" type="TxLink">
            <a:rPr lang="en-US" sz="1100" b="0" i="0" u="none" strike="noStrike">
              <a:solidFill>
                <a:srgbClr val="000000"/>
              </a:solidFill>
              <a:latin typeface="Arial"/>
              <a:cs typeface="Arial"/>
            </a:rPr>
            <a:pPr algn="ctr"/>
            <a:t>69%</a:t>
          </a:fld>
          <a:endParaRPr lang="en-US"/>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126995</xdr:colOff>
      <xdr:row>1</xdr:row>
      <xdr:rowOff>68386</xdr:rowOff>
    </xdr:from>
    <xdr:to>
      <xdr:col>7</xdr:col>
      <xdr:colOff>156308</xdr:colOff>
      <xdr:row>4</xdr:row>
      <xdr:rowOff>127001</xdr:rowOff>
    </xdr:to>
    <xdr:sp macro="" textlink="">
      <xdr:nvSpPr>
        <xdr:cNvPr id="2" name="Rectangle 1">
          <a:extLst>
            <a:ext uri="{FF2B5EF4-FFF2-40B4-BE49-F238E27FC236}">
              <a16:creationId xmlns:a16="http://schemas.microsoft.com/office/drawing/2014/main" id="{28EB036F-6E7C-14E6-E46C-BA5CEA321A14}"/>
            </a:ext>
          </a:extLst>
        </xdr:cNvPr>
        <xdr:cNvSpPr/>
      </xdr:nvSpPr>
      <xdr:spPr>
        <a:xfrm>
          <a:off x="312610" y="224694"/>
          <a:ext cx="3165236" cy="527538"/>
        </a:xfrm>
        <a:prstGeom prst="rect">
          <a:avLst/>
        </a:prstGeom>
        <a:noFill/>
      </xdr:spPr>
      <xdr:style>
        <a:lnRef idx="0">
          <a:schemeClr val="dk1"/>
        </a:lnRef>
        <a:fillRef idx="3">
          <a:schemeClr val="dk1"/>
        </a:fillRef>
        <a:effectRef idx="3">
          <a:schemeClr val="dk1"/>
        </a:effectRef>
        <a:fontRef idx="minor">
          <a:schemeClr val="lt1"/>
        </a:fontRef>
      </xdr:style>
      <xdr:txBody>
        <a:bodyPr vertOverflow="clip" horzOverflow="clip" rtlCol="0" anchor="b"/>
        <a:lstStyle/>
        <a:p>
          <a:pPr algn="l"/>
          <a:r>
            <a:rPr lang="en-IN" sz="4000" b="0" i="1">
              <a:ln>
                <a:solidFill>
                  <a:sysClr val="windowText" lastClr="000000"/>
                </a:soli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effectLst>
                <a:glow rad="139700">
                  <a:schemeClr val="accent2">
                    <a:satMod val="175000"/>
                    <a:alpha val="40000"/>
                  </a:schemeClr>
                </a:glow>
                <a:reflection blurRad="6350" stA="0" endPos="45500" dir="5400000" sy="-100000" algn="bl" rotWithShape="0"/>
              </a:effectLst>
              <a:latin typeface="+mj-lt"/>
            </a:rPr>
            <a:t>Chocolate</a:t>
          </a:r>
          <a:r>
            <a:rPr lang="en-IN" sz="4000" b="0" i="1" baseline="0">
              <a:ln>
                <a:solidFill>
                  <a:sysClr val="windowText" lastClr="000000"/>
                </a:soli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effectLst>
                <a:glow rad="139700">
                  <a:schemeClr val="accent2">
                    <a:satMod val="175000"/>
                    <a:alpha val="40000"/>
                  </a:schemeClr>
                </a:glow>
                <a:reflection blurRad="6350" stA="0" endPos="45500" dir="5400000" sy="-100000" algn="bl" rotWithShape="0"/>
              </a:effectLst>
              <a:latin typeface="+mj-lt"/>
            </a:rPr>
            <a:t> Sales</a:t>
          </a:r>
          <a:endParaRPr lang="en-IN" sz="4000" b="0" i="1">
            <a:ln>
              <a:solidFill>
                <a:sysClr val="windowText" lastClr="000000"/>
              </a:soli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effectLst>
              <a:glow rad="139700">
                <a:schemeClr val="accent2">
                  <a:satMod val="175000"/>
                  <a:alpha val="40000"/>
                </a:schemeClr>
              </a:glow>
              <a:reflection blurRad="6350" stA="0" endPos="45500" dir="5400000" sy="-100000" algn="bl" rotWithShape="0"/>
            </a:effectLst>
            <a:latin typeface="+mj-lt"/>
          </a:endParaRPr>
        </a:p>
      </xdr:txBody>
    </xdr:sp>
    <xdr:clientData/>
  </xdr:twoCellAnchor>
  <xdr:twoCellAnchor editAs="absolute">
    <xdr:from>
      <xdr:col>7</xdr:col>
      <xdr:colOff>200264</xdr:colOff>
      <xdr:row>0</xdr:row>
      <xdr:rowOff>140406</xdr:rowOff>
    </xdr:from>
    <xdr:to>
      <xdr:col>7</xdr:col>
      <xdr:colOff>726337</xdr:colOff>
      <xdr:row>4</xdr:row>
      <xdr:rowOff>31053</xdr:rowOff>
    </xdr:to>
    <xdr:pic>
      <xdr:nvPicPr>
        <xdr:cNvPr id="3" name="Picture 2">
          <a:extLst>
            <a:ext uri="{FF2B5EF4-FFF2-40B4-BE49-F238E27FC236}">
              <a16:creationId xmlns:a16="http://schemas.microsoft.com/office/drawing/2014/main" id="{30954A63-D0E7-4141-8C0D-10C13201B2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97649" y="140406"/>
          <a:ext cx="526073" cy="515878"/>
        </a:xfrm>
        <a:prstGeom prst="rect">
          <a:avLst/>
        </a:prstGeom>
      </xdr:spPr>
    </xdr:pic>
    <xdr:clientData/>
  </xdr:twoCellAnchor>
  <xdr:twoCellAnchor editAs="oneCell">
    <xdr:from>
      <xdr:col>2</xdr:col>
      <xdr:colOff>3174</xdr:colOff>
      <xdr:row>11</xdr:row>
      <xdr:rowOff>129932</xdr:rowOff>
    </xdr:from>
    <xdr:to>
      <xdr:col>2</xdr:col>
      <xdr:colOff>291174</xdr:colOff>
      <xdr:row>13</xdr:row>
      <xdr:rowOff>112774</xdr:rowOff>
    </xdr:to>
    <xdr:pic>
      <xdr:nvPicPr>
        <xdr:cNvPr id="13" name="Graphic 12">
          <a:extLst>
            <a:ext uri="{FF2B5EF4-FFF2-40B4-BE49-F238E27FC236}">
              <a16:creationId xmlns:a16="http://schemas.microsoft.com/office/drawing/2014/main" id="{79BC6821-7311-4C5E-851B-BF18A1E7ED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88789" y="1898163"/>
          <a:ext cx="288000" cy="295457"/>
        </a:xfrm>
        <a:prstGeom prst="rect">
          <a:avLst/>
        </a:prstGeom>
        <a:effectLst/>
      </xdr:spPr>
    </xdr:pic>
    <xdr:clientData/>
  </xdr:twoCellAnchor>
  <xdr:twoCellAnchor>
    <xdr:from>
      <xdr:col>2</xdr:col>
      <xdr:colOff>323850</xdr:colOff>
      <xdr:row>12</xdr:row>
      <xdr:rowOff>26460</xdr:rowOff>
    </xdr:from>
    <xdr:to>
      <xdr:col>4</xdr:col>
      <xdr:colOff>115025</xdr:colOff>
      <xdr:row>13</xdr:row>
      <xdr:rowOff>39352</xdr:rowOff>
    </xdr:to>
    <xdr:sp macro="" textlink="">
      <xdr:nvSpPr>
        <xdr:cNvPr id="14" name="TextBox 13">
          <a:extLst>
            <a:ext uri="{FF2B5EF4-FFF2-40B4-BE49-F238E27FC236}">
              <a16:creationId xmlns:a16="http://schemas.microsoft.com/office/drawing/2014/main" id="{DE8ED3B0-AD31-4083-B031-5CE78291C83B}"/>
            </a:ext>
          </a:extLst>
        </xdr:cNvPr>
        <xdr:cNvSpPr txBox="1"/>
      </xdr:nvSpPr>
      <xdr:spPr>
        <a:xfrm>
          <a:off x="509465" y="1950998"/>
          <a:ext cx="1119791" cy="1692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BOXES</a:t>
          </a:r>
        </a:p>
      </xdr:txBody>
    </xdr:sp>
    <xdr:clientData/>
  </xdr:twoCellAnchor>
  <xdr:twoCellAnchor>
    <xdr:from>
      <xdr:col>2</xdr:col>
      <xdr:colOff>138111</xdr:colOff>
      <xdr:row>13</xdr:row>
      <xdr:rowOff>6718</xdr:rowOff>
    </xdr:from>
    <xdr:to>
      <xdr:col>5</xdr:col>
      <xdr:colOff>307273</xdr:colOff>
      <xdr:row>18</xdr:row>
      <xdr:rowOff>15643</xdr:rowOff>
    </xdr:to>
    <xdr:sp macro="" textlink="Calculation!$X$20">
      <xdr:nvSpPr>
        <xdr:cNvPr id="15" name="TextBox 15">
          <a:extLst>
            <a:ext uri="{FF2B5EF4-FFF2-40B4-BE49-F238E27FC236}">
              <a16:creationId xmlns:a16="http://schemas.microsoft.com/office/drawing/2014/main" id="{68F52F2F-D346-4752-9921-551C4455C739}"/>
            </a:ext>
          </a:extLst>
        </xdr:cNvPr>
        <xdr:cNvSpPr txBox="1"/>
      </xdr:nvSpPr>
      <xdr:spPr>
        <a:xfrm>
          <a:off x="323726" y="2087564"/>
          <a:ext cx="2162085" cy="63415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74C7787B-2ABB-48D5-A57C-A3D299E46197}" type="TxLink">
            <a:rPr lang="en-US" sz="2800" b="0" i="0" u="none" strike="noStrike">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effectLst/>
              <a:latin typeface="+mj-lt"/>
              <a:ea typeface="+mn-ea"/>
              <a:cs typeface="Arial"/>
            </a:rPr>
            <a:pPr marL="0" indent="0"/>
            <a:t>1,344.6 k</a:t>
          </a:fld>
          <a:endParaRPr lang="en-US" sz="2800" b="0" i="0" u="none" strike="noStrike">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effectLst/>
            <a:latin typeface="+mj-lt"/>
            <a:ea typeface="+mn-ea"/>
            <a:cs typeface="Arial"/>
          </a:endParaRPr>
        </a:p>
      </xdr:txBody>
    </xdr:sp>
    <xdr:clientData/>
  </xdr:twoCellAnchor>
  <xdr:twoCellAnchor editAs="oneCell">
    <xdr:from>
      <xdr:col>2</xdr:col>
      <xdr:colOff>29633</xdr:colOff>
      <xdr:row>18</xdr:row>
      <xdr:rowOff>99402</xdr:rowOff>
    </xdr:from>
    <xdr:to>
      <xdr:col>2</xdr:col>
      <xdr:colOff>317633</xdr:colOff>
      <xdr:row>20</xdr:row>
      <xdr:rowOff>37510</xdr:rowOff>
    </xdr:to>
    <xdr:pic>
      <xdr:nvPicPr>
        <xdr:cNvPr id="16" name="Graphic 15">
          <a:extLst>
            <a:ext uri="{FF2B5EF4-FFF2-40B4-BE49-F238E27FC236}">
              <a16:creationId xmlns:a16="http://schemas.microsoft.com/office/drawing/2014/main" id="{94427AF3-991B-4052-B551-F757C40B893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391095" y="2805479"/>
          <a:ext cx="288000" cy="299569"/>
        </a:xfrm>
        <a:prstGeom prst="rect">
          <a:avLst/>
        </a:prstGeom>
        <a:effectLst/>
      </xdr:spPr>
    </xdr:pic>
    <xdr:clientData/>
  </xdr:twoCellAnchor>
  <xdr:twoCellAnchor>
    <xdr:from>
      <xdr:col>2</xdr:col>
      <xdr:colOff>363536</xdr:colOff>
      <xdr:row>19</xdr:row>
      <xdr:rowOff>40297</xdr:rowOff>
    </xdr:from>
    <xdr:to>
      <xdr:col>4</xdr:col>
      <xdr:colOff>154711</xdr:colOff>
      <xdr:row>20</xdr:row>
      <xdr:rowOff>4344</xdr:rowOff>
    </xdr:to>
    <xdr:sp macro="" textlink="">
      <xdr:nvSpPr>
        <xdr:cNvPr id="17" name="TextBox 16">
          <a:extLst>
            <a:ext uri="{FF2B5EF4-FFF2-40B4-BE49-F238E27FC236}">
              <a16:creationId xmlns:a16="http://schemas.microsoft.com/office/drawing/2014/main" id="{CBC94FFB-C0F0-4924-8C4E-499DA1D48292}"/>
            </a:ext>
          </a:extLst>
        </xdr:cNvPr>
        <xdr:cNvSpPr txBox="1"/>
      </xdr:nvSpPr>
      <xdr:spPr>
        <a:xfrm>
          <a:off x="724998" y="2902682"/>
          <a:ext cx="1119790" cy="1692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SHIPMENTS</a:t>
          </a:r>
        </a:p>
      </xdr:txBody>
    </xdr:sp>
    <xdr:clientData/>
  </xdr:twoCellAnchor>
  <xdr:twoCellAnchor>
    <xdr:from>
      <xdr:col>2</xdr:col>
      <xdr:colOff>191843</xdr:colOff>
      <xdr:row>19</xdr:row>
      <xdr:rowOff>166687</xdr:rowOff>
    </xdr:from>
    <xdr:to>
      <xdr:col>5</xdr:col>
      <xdr:colOff>361005</xdr:colOff>
      <xdr:row>24</xdr:row>
      <xdr:rowOff>175612</xdr:rowOff>
    </xdr:to>
    <xdr:sp macro="" textlink="Calculation!$X$21">
      <xdr:nvSpPr>
        <xdr:cNvPr id="18" name="TextBox 17">
          <a:extLst>
            <a:ext uri="{FF2B5EF4-FFF2-40B4-BE49-F238E27FC236}">
              <a16:creationId xmlns:a16="http://schemas.microsoft.com/office/drawing/2014/main" id="{B7B6D9E4-C55B-4F1F-A381-8E31FC35742B}"/>
            </a:ext>
          </a:extLst>
        </xdr:cNvPr>
        <xdr:cNvSpPr txBox="1"/>
      </xdr:nvSpPr>
      <xdr:spPr>
        <a:xfrm>
          <a:off x="553305" y="3029072"/>
          <a:ext cx="2162085" cy="83930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2D795513-7FD5-4B06-BBE5-871E610A381A}" type="TxLink">
            <a:rPr lang="en-US" sz="2800" b="0" i="0" u="none" strike="noStrike">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effectLst/>
              <a:latin typeface="+mj-lt"/>
              <a:ea typeface="+mn-ea"/>
              <a:cs typeface="Arial"/>
            </a:rPr>
            <a:pPr marL="0" indent="0"/>
            <a:t>3,791</a:t>
          </a:fld>
          <a:endParaRPr lang="en-US" sz="2800" b="0" i="0" u="none" strike="noStrike">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effectLst/>
            <a:latin typeface="+mj-lt"/>
            <a:ea typeface="+mn-ea"/>
            <a:cs typeface="Arial"/>
          </a:endParaRPr>
        </a:p>
      </xdr:txBody>
    </xdr:sp>
    <xdr:clientData/>
  </xdr:twoCellAnchor>
  <xdr:twoCellAnchor editAs="oneCell">
    <xdr:from>
      <xdr:col>2</xdr:col>
      <xdr:colOff>6432</xdr:colOff>
      <xdr:row>24</xdr:row>
      <xdr:rowOff>156523</xdr:rowOff>
    </xdr:from>
    <xdr:to>
      <xdr:col>2</xdr:col>
      <xdr:colOff>294432</xdr:colOff>
      <xdr:row>26</xdr:row>
      <xdr:rowOff>100590</xdr:rowOff>
    </xdr:to>
    <xdr:pic>
      <xdr:nvPicPr>
        <xdr:cNvPr id="19" name="Graphic 18">
          <a:extLst>
            <a:ext uri="{FF2B5EF4-FFF2-40B4-BE49-F238E27FC236}">
              <a16:creationId xmlns:a16="http://schemas.microsoft.com/office/drawing/2014/main" id="{0FACBF37-8159-4ACD-981A-E26455CDEEE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367894" y="3849292"/>
          <a:ext cx="288000" cy="295760"/>
        </a:xfrm>
        <a:prstGeom prst="rect">
          <a:avLst/>
        </a:prstGeom>
        <a:effectLst/>
      </xdr:spPr>
    </xdr:pic>
    <xdr:clientData/>
  </xdr:twoCellAnchor>
  <xdr:twoCellAnchor>
    <xdr:from>
      <xdr:col>2</xdr:col>
      <xdr:colOff>369713</xdr:colOff>
      <xdr:row>25</xdr:row>
      <xdr:rowOff>26253</xdr:rowOff>
    </xdr:from>
    <xdr:to>
      <xdr:col>4</xdr:col>
      <xdr:colOff>160888</xdr:colOff>
      <xdr:row>26</xdr:row>
      <xdr:rowOff>39145</xdr:rowOff>
    </xdr:to>
    <xdr:sp macro="" textlink="">
      <xdr:nvSpPr>
        <xdr:cNvPr id="20" name="TextBox 19">
          <a:extLst>
            <a:ext uri="{FF2B5EF4-FFF2-40B4-BE49-F238E27FC236}">
              <a16:creationId xmlns:a16="http://schemas.microsoft.com/office/drawing/2014/main" id="{A9A571BC-CE7E-494C-AF6A-347605CC5A02}"/>
            </a:ext>
          </a:extLst>
        </xdr:cNvPr>
        <xdr:cNvSpPr txBox="1"/>
      </xdr:nvSpPr>
      <xdr:spPr>
        <a:xfrm>
          <a:off x="731175" y="3914407"/>
          <a:ext cx="1119790" cy="1692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2</xdr:col>
      <xdr:colOff>132825</xdr:colOff>
      <xdr:row>26</xdr:row>
      <xdr:rowOff>10241</xdr:rowOff>
    </xdr:from>
    <xdr:to>
      <xdr:col>5</xdr:col>
      <xdr:colOff>301987</xdr:colOff>
      <xdr:row>30</xdr:row>
      <xdr:rowOff>12816</xdr:rowOff>
    </xdr:to>
    <xdr:sp macro="" textlink="Calculation!$X$22">
      <xdr:nvSpPr>
        <xdr:cNvPr id="21" name="TextBox 20">
          <a:extLst>
            <a:ext uri="{FF2B5EF4-FFF2-40B4-BE49-F238E27FC236}">
              <a16:creationId xmlns:a16="http://schemas.microsoft.com/office/drawing/2014/main" id="{EF7E10C5-1C0C-4DCD-A230-79E7148DBC20}"/>
            </a:ext>
          </a:extLst>
        </xdr:cNvPr>
        <xdr:cNvSpPr txBox="1"/>
      </xdr:nvSpPr>
      <xdr:spPr>
        <a:xfrm>
          <a:off x="494287" y="4054703"/>
          <a:ext cx="2162085" cy="68642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D03E218-3B16-4190-89D1-9EEF5254C07E}" type="TxLink">
            <a:rPr lang="en-US" sz="2800" b="0" i="0" u="none" strike="noStrike">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effectLst>
                <a:glow rad="88900">
                  <a:srgbClr val="080808">
                    <a:alpha val="44000"/>
                  </a:srgbClr>
                </a:glow>
              </a:effectLst>
              <a:latin typeface="+mj-lt"/>
              <a:ea typeface="+mn-ea"/>
              <a:cs typeface="Arial"/>
            </a:rPr>
            <a:pPr marL="0" indent="0"/>
            <a:t>$6.68 m</a:t>
          </a:fld>
          <a:endParaRPr lang="en-US" sz="2800" b="0" i="0" u="none" strike="noStrike">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effectLst>
              <a:glow rad="88900">
                <a:srgbClr val="080808">
                  <a:alpha val="44000"/>
                </a:srgbClr>
              </a:glow>
            </a:effectLst>
            <a:latin typeface="+mj-lt"/>
            <a:ea typeface="+mn-ea"/>
            <a:cs typeface="Arial"/>
          </a:endParaRPr>
        </a:p>
      </xdr:txBody>
    </xdr:sp>
    <xdr:clientData/>
  </xdr:twoCellAnchor>
  <xdr:twoCellAnchor editAs="oneCell">
    <xdr:from>
      <xdr:col>2</xdr:col>
      <xdr:colOff>20812</xdr:colOff>
      <xdr:row>30</xdr:row>
      <xdr:rowOff>50691</xdr:rowOff>
    </xdr:from>
    <xdr:to>
      <xdr:col>2</xdr:col>
      <xdr:colOff>308812</xdr:colOff>
      <xdr:row>32</xdr:row>
      <xdr:rowOff>37646</xdr:rowOff>
    </xdr:to>
    <xdr:pic>
      <xdr:nvPicPr>
        <xdr:cNvPr id="22" name="Graphic 21">
          <a:extLst>
            <a:ext uri="{FF2B5EF4-FFF2-40B4-BE49-F238E27FC236}">
              <a16:creationId xmlns:a16="http://schemas.microsoft.com/office/drawing/2014/main" id="{48DC42D1-0E87-4C11-B810-084C04AF5BF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382274" y="4778999"/>
          <a:ext cx="288000" cy="299570"/>
        </a:xfrm>
        <a:prstGeom prst="rect">
          <a:avLst/>
        </a:prstGeom>
      </xdr:spPr>
    </xdr:pic>
    <xdr:clientData/>
  </xdr:twoCellAnchor>
  <xdr:twoCellAnchor>
    <xdr:from>
      <xdr:col>2</xdr:col>
      <xdr:colOff>347596</xdr:colOff>
      <xdr:row>30</xdr:row>
      <xdr:rowOff>115738</xdr:rowOff>
    </xdr:from>
    <xdr:to>
      <xdr:col>4</xdr:col>
      <xdr:colOff>140535</xdr:colOff>
      <xdr:row>31</xdr:row>
      <xdr:rowOff>128631</xdr:rowOff>
    </xdr:to>
    <xdr:sp macro="" textlink="">
      <xdr:nvSpPr>
        <xdr:cNvPr id="23" name="TextBox 22">
          <a:extLst>
            <a:ext uri="{FF2B5EF4-FFF2-40B4-BE49-F238E27FC236}">
              <a16:creationId xmlns:a16="http://schemas.microsoft.com/office/drawing/2014/main" id="{5F327F3B-D748-4F34-A0F5-97B60D7919D7}"/>
            </a:ext>
          </a:extLst>
        </xdr:cNvPr>
        <xdr:cNvSpPr txBox="1"/>
      </xdr:nvSpPr>
      <xdr:spPr>
        <a:xfrm>
          <a:off x="709058" y="4844046"/>
          <a:ext cx="1121554" cy="1692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2</xdr:col>
      <xdr:colOff>136757</xdr:colOff>
      <xdr:row>31</xdr:row>
      <xdr:rowOff>119484</xdr:rowOff>
    </xdr:from>
    <xdr:to>
      <xdr:col>5</xdr:col>
      <xdr:colOff>284395</xdr:colOff>
      <xdr:row>37</xdr:row>
      <xdr:rowOff>3039</xdr:rowOff>
    </xdr:to>
    <xdr:sp macro="" textlink="Calculation!$X$23">
      <xdr:nvSpPr>
        <xdr:cNvPr id="24" name="TextBox 23">
          <a:extLst>
            <a:ext uri="{FF2B5EF4-FFF2-40B4-BE49-F238E27FC236}">
              <a16:creationId xmlns:a16="http://schemas.microsoft.com/office/drawing/2014/main" id="{C28BE6BC-9A4C-4FF5-9C94-B15F98573549}"/>
            </a:ext>
          </a:extLst>
        </xdr:cNvPr>
        <xdr:cNvSpPr txBox="1"/>
      </xdr:nvSpPr>
      <xdr:spPr>
        <a:xfrm>
          <a:off x="498219" y="5004099"/>
          <a:ext cx="2140561" cy="821402"/>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43ED99F8-03F2-42B7-8282-BE4F4B47D8EA}" type="TxLink">
            <a:rPr lang="en-US" sz="2800" b="0" i="0" u="none" strike="noStrike">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effectLst>
                <a:glow rad="114300">
                  <a:schemeClr val="tx1">
                    <a:alpha val="24000"/>
                  </a:schemeClr>
                </a:glow>
              </a:effectLst>
              <a:latin typeface="+mj-lt"/>
              <a:ea typeface="+mn-ea"/>
              <a:cs typeface="Arial"/>
            </a:rPr>
            <a:pPr marL="0" indent="0"/>
            <a:t>$15.02 m</a:t>
          </a:fld>
          <a:endParaRPr lang="en-US" sz="2800" b="0" i="0" u="none" strike="noStrike">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effectLst>
              <a:glow rad="114300">
                <a:schemeClr val="tx1">
                  <a:alpha val="24000"/>
                </a:schemeClr>
              </a:glow>
            </a:effectLst>
            <a:latin typeface="+mj-lt"/>
            <a:ea typeface="+mn-ea"/>
            <a:cs typeface="Arial"/>
          </a:endParaRPr>
        </a:p>
      </xdr:txBody>
    </xdr:sp>
    <xdr:clientData/>
  </xdr:twoCellAnchor>
  <xdr:twoCellAnchor editAs="oneCell">
    <xdr:from>
      <xdr:col>2</xdr:col>
      <xdr:colOff>62267</xdr:colOff>
      <xdr:row>36</xdr:row>
      <xdr:rowOff>123350</xdr:rowOff>
    </xdr:from>
    <xdr:to>
      <xdr:col>2</xdr:col>
      <xdr:colOff>350267</xdr:colOff>
      <xdr:row>38</xdr:row>
      <xdr:rowOff>115872</xdr:rowOff>
    </xdr:to>
    <xdr:pic>
      <xdr:nvPicPr>
        <xdr:cNvPr id="28" name="Graphic 27">
          <a:extLst>
            <a:ext uri="{FF2B5EF4-FFF2-40B4-BE49-F238E27FC236}">
              <a16:creationId xmlns:a16="http://schemas.microsoft.com/office/drawing/2014/main" id="{94638F54-FAC2-441E-8168-A1E380C30E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423729" y="5789504"/>
          <a:ext cx="288000" cy="305137"/>
        </a:xfrm>
        <a:prstGeom prst="rect">
          <a:avLst/>
        </a:prstGeom>
      </xdr:spPr>
    </xdr:pic>
    <xdr:clientData/>
  </xdr:twoCellAnchor>
  <xdr:twoCellAnchor>
    <xdr:from>
      <xdr:col>2</xdr:col>
      <xdr:colOff>414892</xdr:colOff>
      <xdr:row>37</xdr:row>
      <xdr:rowOff>23268</xdr:rowOff>
    </xdr:from>
    <xdr:to>
      <xdr:col>4</xdr:col>
      <xdr:colOff>206067</xdr:colOff>
      <xdr:row>38</xdr:row>
      <xdr:rowOff>36161</xdr:rowOff>
    </xdr:to>
    <xdr:sp macro="" textlink="">
      <xdr:nvSpPr>
        <xdr:cNvPr id="29" name="TextBox 28">
          <a:extLst>
            <a:ext uri="{FF2B5EF4-FFF2-40B4-BE49-F238E27FC236}">
              <a16:creationId xmlns:a16="http://schemas.microsoft.com/office/drawing/2014/main" id="{BF8D4D23-C95B-40FE-B12A-FBACE7DCB3AF}"/>
            </a:ext>
          </a:extLst>
        </xdr:cNvPr>
        <xdr:cNvSpPr txBox="1"/>
      </xdr:nvSpPr>
      <xdr:spPr>
        <a:xfrm>
          <a:off x="776354" y="5845730"/>
          <a:ext cx="1119790" cy="1692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r>
            <a:rPr lang="en-US" sz="1000" baseline="0">
              <a:solidFill>
                <a:schemeClr val="tx1">
                  <a:lumMod val="50000"/>
                  <a:lumOff val="50000"/>
                </a:schemeClr>
              </a:solidFill>
              <a:effectLst/>
              <a:latin typeface="+mn-lt"/>
              <a:ea typeface="+mn-ea"/>
              <a:cs typeface="+mn-cs"/>
            </a:rPr>
            <a:t> %</a:t>
          </a:r>
          <a:endParaRPr lang="en-US" sz="1000">
            <a:solidFill>
              <a:schemeClr val="tx1">
                <a:lumMod val="50000"/>
                <a:lumOff val="50000"/>
              </a:schemeClr>
            </a:solidFill>
            <a:effectLst/>
            <a:latin typeface="+mn-lt"/>
            <a:ea typeface="+mn-ea"/>
            <a:cs typeface="+mn-cs"/>
          </a:endParaRPr>
        </a:p>
      </xdr:txBody>
    </xdr:sp>
    <xdr:clientData/>
  </xdr:twoCellAnchor>
  <xdr:twoCellAnchor>
    <xdr:from>
      <xdr:col>2</xdr:col>
      <xdr:colOff>249781</xdr:colOff>
      <xdr:row>38</xdr:row>
      <xdr:rowOff>1235</xdr:rowOff>
    </xdr:from>
    <xdr:to>
      <xdr:col>5</xdr:col>
      <xdr:colOff>398858</xdr:colOff>
      <xdr:row>43</xdr:row>
      <xdr:rowOff>69804</xdr:rowOff>
    </xdr:to>
    <xdr:sp macro="" textlink="Calculation!$X$24">
      <xdr:nvSpPr>
        <xdr:cNvPr id="30" name="TextBox 29">
          <a:extLst>
            <a:ext uri="{FF2B5EF4-FFF2-40B4-BE49-F238E27FC236}">
              <a16:creationId xmlns:a16="http://schemas.microsoft.com/office/drawing/2014/main" id="{8330809A-FD74-4ADA-8676-05946E1C3795}"/>
            </a:ext>
          </a:extLst>
        </xdr:cNvPr>
        <xdr:cNvSpPr txBox="1"/>
      </xdr:nvSpPr>
      <xdr:spPr>
        <a:xfrm>
          <a:off x="611243" y="5980004"/>
          <a:ext cx="2142000" cy="8208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62C8A5E-1F97-46EA-B9CB-B21726750F9D}" type="TxLink">
            <a:rPr lang="en-US" sz="2800" b="0" i="0" u="none" strike="noStrike">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effectLst>
                <a:glow rad="114300">
                  <a:schemeClr val="tx1">
                    <a:alpha val="24000"/>
                  </a:schemeClr>
                </a:glow>
              </a:effectLst>
              <a:latin typeface="+mj-lt"/>
              <a:ea typeface="+mn-ea"/>
              <a:cs typeface="Arial"/>
            </a:rPr>
            <a:pPr marL="0" indent="0"/>
            <a:t>69.2%</a:t>
          </a:fld>
          <a:endParaRPr lang="en-US" sz="2800" b="0" i="0" u="none" strike="noStrike">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effectLst>
              <a:glow rad="114300">
                <a:schemeClr val="tx1">
                  <a:alpha val="24000"/>
                </a:schemeClr>
              </a:glow>
            </a:effectLst>
            <a:latin typeface="+mj-lt"/>
            <a:ea typeface="+mn-ea"/>
            <a:cs typeface="Arial"/>
          </a:endParaRPr>
        </a:p>
      </xdr:txBody>
    </xdr:sp>
    <xdr:clientData/>
  </xdr:twoCellAnchor>
  <xdr:twoCellAnchor>
    <xdr:from>
      <xdr:col>2</xdr:col>
      <xdr:colOff>4722</xdr:colOff>
      <xdr:row>5</xdr:row>
      <xdr:rowOff>115440</xdr:rowOff>
    </xdr:from>
    <xdr:to>
      <xdr:col>2</xdr:col>
      <xdr:colOff>293049</xdr:colOff>
      <xdr:row>7</xdr:row>
      <xdr:rowOff>129668</xdr:rowOff>
    </xdr:to>
    <xdr:pic>
      <xdr:nvPicPr>
        <xdr:cNvPr id="4" name="Graphic 3" descr="Shopping cart with solid fill">
          <a:extLst>
            <a:ext uri="{FF2B5EF4-FFF2-40B4-BE49-F238E27FC236}">
              <a16:creationId xmlns:a16="http://schemas.microsoft.com/office/drawing/2014/main" id="{AB9CB4DE-446E-4B35-A4DB-97691008480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90337" y="896978"/>
          <a:ext cx="288327" cy="287767"/>
        </a:xfrm>
        <a:prstGeom prst="rect">
          <a:avLst/>
        </a:prstGeom>
        <a:effectLst/>
      </xdr:spPr>
    </xdr:pic>
    <xdr:clientData/>
  </xdr:twoCellAnchor>
  <xdr:twoCellAnchor>
    <xdr:from>
      <xdr:col>2</xdr:col>
      <xdr:colOff>319088</xdr:colOff>
      <xdr:row>6</xdr:row>
      <xdr:rowOff>43350</xdr:rowOff>
    </xdr:from>
    <xdr:to>
      <xdr:col>4</xdr:col>
      <xdr:colOff>110263</xdr:colOff>
      <xdr:row>7</xdr:row>
      <xdr:rowOff>95525</xdr:rowOff>
    </xdr:to>
    <xdr:sp macro="" textlink="">
      <xdr:nvSpPr>
        <xdr:cNvPr id="5" name="TextBox 4">
          <a:extLst>
            <a:ext uri="{FF2B5EF4-FFF2-40B4-BE49-F238E27FC236}">
              <a16:creationId xmlns:a16="http://schemas.microsoft.com/office/drawing/2014/main" id="{B481CCB4-5B80-4EDF-B1A6-74801EE78C94}"/>
            </a:ext>
          </a:extLst>
        </xdr:cNvPr>
        <xdr:cNvSpPr txBox="1"/>
      </xdr:nvSpPr>
      <xdr:spPr>
        <a:xfrm>
          <a:off x="504703" y="981196"/>
          <a:ext cx="1119791" cy="16940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xdr:col>
      <xdr:colOff>83078</xdr:colOff>
      <xdr:row>7</xdr:row>
      <xdr:rowOff>69482</xdr:rowOff>
    </xdr:from>
    <xdr:to>
      <xdr:col>5</xdr:col>
      <xdr:colOff>252240</xdr:colOff>
      <xdr:row>12</xdr:row>
      <xdr:rowOff>78407</xdr:rowOff>
    </xdr:to>
    <xdr:sp macro="" textlink="Calculation!$X$19">
      <xdr:nvSpPr>
        <xdr:cNvPr id="6" name="TextBox 5">
          <a:extLst>
            <a:ext uri="{FF2B5EF4-FFF2-40B4-BE49-F238E27FC236}">
              <a16:creationId xmlns:a16="http://schemas.microsoft.com/office/drawing/2014/main" id="{BC774687-C33E-453C-A679-5229E606B1D2}"/>
            </a:ext>
          </a:extLst>
        </xdr:cNvPr>
        <xdr:cNvSpPr txBox="1"/>
      </xdr:nvSpPr>
      <xdr:spPr>
        <a:xfrm>
          <a:off x="268693" y="1124559"/>
          <a:ext cx="2162085" cy="87838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8FEEF4A-E419-4C83-96CC-3F045E888217}" type="TxLink">
            <a:rPr lang="en-US" sz="2800" b="0" i="0" u="none" strike="noStrike">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effectLst/>
              <a:latin typeface="+mj-lt"/>
              <a:ea typeface="+mn-ea"/>
              <a:cs typeface="Arial"/>
            </a:rPr>
            <a:pPr marL="0" indent="0"/>
            <a:t>$21.70 mn</a:t>
          </a:fld>
          <a:endParaRPr lang="en-US" sz="2800" b="0" i="0" u="none" strike="noStrike">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effectLst/>
            <a:latin typeface="+mj-lt"/>
            <a:ea typeface="+mn-ea"/>
            <a:cs typeface="Arial"/>
          </a:endParaRPr>
        </a:p>
      </xdr:txBody>
    </xdr:sp>
    <xdr:clientData/>
  </xdr:twoCellAnchor>
  <xdr:twoCellAnchor>
    <xdr:from>
      <xdr:col>2</xdr:col>
      <xdr:colOff>134937</xdr:colOff>
      <xdr:row>9</xdr:row>
      <xdr:rowOff>87313</xdr:rowOff>
    </xdr:from>
    <xdr:to>
      <xdr:col>3</xdr:col>
      <xdr:colOff>333375</xdr:colOff>
      <xdr:row>11</xdr:row>
      <xdr:rowOff>1</xdr:rowOff>
    </xdr:to>
    <xdr:sp macro="" textlink="Calculation!$Y19">
      <xdr:nvSpPr>
        <xdr:cNvPr id="31" name="Rectangle 30">
          <a:extLst>
            <a:ext uri="{FF2B5EF4-FFF2-40B4-BE49-F238E27FC236}">
              <a16:creationId xmlns:a16="http://schemas.microsoft.com/office/drawing/2014/main" id="{03ADEBB1-3268-087C-AF2F-A0DF188E8B39}"/>
            </a:ext>
          </a:extLst>
        </xdr:cNvPr>
        <xdr:cNvSpPr/>
      </xdr:nvSpPr>
      <xdr:spPr>
        <a:xfrm>
          <a:off x="320552" y="1542928"/>
          <a:ext cx="862746" cy="22530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A1EC156A-87F6-480F-97A3-F0428A613416}" type="TxLink">
            <a:rPr lang="en-US" sz="1200" b="1" i="1" u="none" strike="noStrike">
              <a:solidFill>
                <a:schemeClr val="accent2"/>
              </a:solidFill>
              <a:latin typeface="Arial"/>
              <a:ea typeface="+mn-ea"/>
              <a:cs typeface="Arial"/>
            </a:rPr>
            <a:pPr marL="0" indent="0" algn="l"/>
            <a:t>$3.88 mn</a:t>
          </a:fld>
          <a:endParaRPr lang="en-IN" sz="1200" b="1" i="1" u="none" strike="noStrike">
            <a:solidFill>
              <a:schemeClr val="accent2"/>
            </a:solidFill>
            <a:latin typeface="Arial"/>
            <a:ea typeface="+mn-ea"/>
            <a:cs typeface="Arial"/>
          </a:endParaRPr>
        </a:p>
      </xdr:txBody>
    </xdr:sp>
    <xdr:clientData/>
  </xdr:twoCellAnchor>
  <xdr:oneCellAnchor>
    <xdr:from>
      <xdr:col>4</xdr:col>
      <xdr:colOff>452438</xdr:colOff>
      <xdr:row>13</xdr:row>
      <xdr:rowOff>7938</xdr:rowOff>
    </xdr:from>
    <xdr:ext cx="184731" cy="254557"/>
    <xdr:sp macro="" textlink="">
      <xdr:nvSpPr>
        <xdr:cNvPr id="32" name="TextBox 31">
          <a:extLst>
            <a:ext uri="{FF2B5EF4-FFF2-40B4-BE49-F238E27FC236}">
              <a16:creationId xmlns:a16="http://schemas.microsoft.com/office/drawing/2014/main" id="{4510307D-9EC3-8922-FF71-E1925914BBF9}"/>
            </a:ext>
          </a:extLst>
        </xdr:cNvPr>
        <xdr:cNvSpPr txBox="1"/>
      </xdr:nvSpPr>
      <xdr:spPr>
        <a:xfrm>
          <a:off x="2135188" y="157956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159836</xdr:colOff>
      <xdr:row>22</xdr:row>
      <xdr:rowOff>88940</xdr:rowOff>
    </xdr:from>
    <xdr:to>
      <xdr:col>3</xdr:col>
      <xdr:colOff>358274</xdr:colOff>
      <xdr:row>24</xdr:row>
      <xdr:rowOff>104816</xdr:rowOff>
    </xdr:to>
    <xdr:sp macro="" textlink="Calculation!$Y21">
      <xdr:nvSpPr>
        <xdr:cNvPr id="33" name="Rectangle 32">
          <a:extLst>
            <a:ext uri="{FF2B5EF4-FFF2-40B4-BE49-F238E27FC236}">
              <a16:creationId xmlns:a16="http://schemas.microsoft.com/office/drawing/2014/main" id="{ACBA6E06-B128-40BF-8CAC-9A45B33552DA}"/>
            </a:ext>
          </a:extLst>
        </xdr:cNvPr>
        <xdr:cNvSpPr/>
      </xdr:nvSpPr>
      <xdr:spPr>
        <a:xfrm>
          <a:off x="521298" y="3469094"/>
          <a:ext cx="862745" cy="32849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3866FBE-4ECB-45F3-989B-59F5A69CC7C0}" type="TxLink">
            <a:rPr lang="en-US" sz="1200" b="1" i="1" u="none" strike="noStrike">
              <a:solidFill>
                <a:schemeClr val="accent2"/>
              </a:solidFill>
              <a:latin typeface="Arial"/>
              <a:ea typeface="+mn-ea"/>
              <a:cs typeface="Arial"/>
            </a:rPr>
            <a:pPr marL="0" indent="0" algn="l"/>
            <a:t>697</a:t>
          </a:fld>
          <a:endParaRPr lang="en-IN" sz="1200" b="1" i="1" u="none" strike="noStrike">
            <a:solidFill>
              <a:schemeClr val="accent2"/>
            </a:solidFill>
            <a:latin typeface="Arial"/>
            <a:ea typeface="+mn-ea"/>
            <a:cs typeface="Arial"/>
          </a:endParaRPr>
        </a:p>
      </xdr:txBody>
    </xdr:sp>
    <xdr:clientData/>
  </xdr:twoCellAnchor>
  <xdr:twoCellAnchor>
    <xdr:from>
      <xdr:col>2</xdr:col>
      <xdr:colOff>146228</xdr:colOff>
      <xdr:row>15</xdr:row>
      <xdr:rowOff>113594</xdr:rowOff>
    </xdr:from>
    <xdr:to>
      <xdr:col>3</xdr:col>
      <xdr:colOff>344666</xdr:colOff>
      <xdr:row>18</xdr:row>
      <xdr:rowOff>26282</xdr:rowOff>
    </xdr:to>
    <xdr:sp macro="" textlink="Calculation!$Y20">
      <xdr:nvSpPr>
        <xdr:cNvPr id="34" name="Rectangle 33">
          <a:extLst>
            <a:ext uri="{FF2B5EF4-FFF2-40B4-BE49-F238E27FC236}">
              <a16:creationId xmlns:a16="http://schemas.microsoft.com/office/drawing/2014/main" id="{827A1AC6-9037-4EC2-8710-4B852E3CBCE1}"/>
            </a:ext>
          </a:extLst>
        </xdr:cNvPr>
        <xdr:cNvSpPr/>
      </xdr:nvSpPr>
      <xdr:spPr>
        <a:xfrm>
          <a:off x="513117" y="2230261"/>
          <a:ext cx="861660" cy="44185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BBAAB3F-623D-42A9-BF29-8E9320C70F56}" type="TxLink">
            <a:rPr lang="en-US" sz="1200" b="1" i="1" u="none" strike="noStrike">
              <a:solidFill>
                <a:schemeClr val="accent2"/>
              </a:solidFill>
              <a:latin typeface="Arial"/>
              <a:ea typeface="+mn-ea"/>
              <a:cs typeface="Arial"/>
            </a:rPr>
            <a:pPr marL="0" indent="0" algn="l"/>
            <a:t>222.2 k</a:t>
          </a:fld>
          <a:endParaRPr lang="en-IN" sz="1200" b="1" i="1" u="none" strike="noStrike">
            <a:solidFill>
              <a:schemeClr val="accent2"/>
            </a:solidFill>
            <a:latin typeface="Arial"/>
            <a:ea typeface="+mn-ea"/>
            <a:cs typeface="Arial"/>
          </a:endParaRPr>
        </a:p>
      </xdr:txBody>
    </xdr:sp>
    <xdr:clientData/>
  </xdr:twoCellAnchor>
  <xdr:twoCellAnchor>
    <xdr:from>
      <xdr:col>2</xdr:col>
      <xdr:colOff>197340</xdr:colOff>
      <xdr:row>28</xdr:row>
      <xdr:rowOff>74270</xdr:rowOff>
    </xdr:from>
    <xdr:to>
      <xdr:col>3</xdr:col>
      <xdr:colOff>395779</xdr:colOff>
      <xdr:row>30</xdr:row>
      <xdr:rowOff>26035</xdr:rowOff>
    </xdr:to>
    <xdr:sp macro="" textlink="Calculation!$Y22">
      <xdr:nvSpPr>
        <xdr:cNvPr id="35" name="Rectangle 34">
          <a:extLst>
            <a:ext uri="{FF2B5EF4-FFF2-40B4-BE49-F238E27FC236}">
              <a16:creationId xmlns:a16="http://schemas.microsoft.com/office/drawing/2014/main" id="{E14FE7C9-EFA2-4A9C-9B8F-6EC2F9E40A67}"/>
            </a:ext>
          </a:extLst>
        </xdr:cNvPr>
        <xdr:cNvSpPr/>
      </xdr:nvSpPr>
      <xdr:spPr>
        <a:xfrm>
          <a:off x="558802" y="4460655"/>
          <a:ext cx="862746" cy="29368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A5428AD-A0E4-41B2-867D-5F097E088971}" type="TxLink">
            <a:rPr lang="en-US" sz="1200" b="1" i="1" u="none" strike="noStrike">
              <a:solidFill>
                <a:schemeClr val="accent2"/>
              </a:solidFill>
              <a:latin typeface="Arial"/>
              <a:ea typeface="+mn-ea"/>
              <a:cs typeface="Arial"/>
            </a:rPr>
            <a:pPr marL="0" indent="0" algn="l"/>
            <a:t>$.53 m</a:t>
          </a:fld>
          <a:endParaRPr lang="en-IN" sz="1200" b="1" i="1" u="none" strike="noStrike">
            <a:solidFill>
              <a:schemeClr val="accent2"/>
            </a:solidFill>
            <a:latin typeface="Arial"/>
            <a:ea typeface="+mn-ea"/>
            <a:cs typeface="Arial"/>
          </a:endParaRPr>
        </a:p>
      </xdr:txBody>
    </xdr:sp>
    <xdr:clientData/>
  </xdr:twoCellAnchor>
  <xdr:twoCellAnchor>
    <xdr:from>
      <xdr:col>2</xdr:col>
      <xdr:colOff>202115</xdr:colOff>
      <xdr:row>34</xdr:row>
      <xdr:rowOff>63064</xdr:rowOff>
    </xdr:from>
    <xdr:to>
      <xdr:col>3</xdr:col>
      <xdr:colOff>400554</xdr:colOff>
      <xdr:row>36</xdr:row>
      <xdr:rowOff>138410</xdr:rowOff>
    </xdr:to>
    <xdr:sp macro="" textlink="Calculation!$Y23">
      <xdr:nvSpPr>
        <xdr:cNvPr id="36" name="Rectangle 35">
          <a:extLst>
            <a:ext uri="{FF2B5EF4-FFF2-40B4-BE49-F238E27FC236}">
              <a16:creationId xmlns:a16="http://schemas.microsoft.com/office/drawing/2014/main" id="{E165F0A6-BD1F-4E1A-8FF4-ACEF76462AE5}"/>
            </a:ext>
          </a:extLst>
        </xdr:cNvPr>
        <xdr:cNvSpPr/>
      </xdr:nvSpPr>
      <xdr:spPr>
        <a:xfrm>
          <a:off x="563577" y="5416602"/>
          <a:ext cx="862746" cy="38796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DF59689-4D08-4B28-A681-E7F091AD5E27}" type="TxLink">
            <a:rPr lang="en-US" sz="1200" b="1" i="1" u="none" strike="noStrike">
              <a:solidFill>
                <a:schemeClr val="accent2"/>
              </a:solidFill>
              <a:latin typeface="Arial"/>
              <a:ea typeface="+mn-ea"/>
              <a:cs typeface="Arial"/>
            </a:rPr>
            <a:pPr marL="0" indent="0" algn="l"/>
            <a:t>$3.34 m</a:t>
          </a:fld>
          <a:endParaRPr lang="en-IN" sz="1200" b="1" i="1" u="none" strike="noStrike">
            <a:solidFill>
              <a:schemeClr val="accent2"/>
            </a:solidFill>
            <a:latin typeface="Arial"/>
            <a:ea typeface="+mn-ea"/>
            <a:cs typeface="Arial"/>
          </a:endParaRPr>
        </a:p>
      </xdr:txBody>
    </xdr:sp>
    <xdr:clientData/>
  </xdr:twoCellAnchor>
  <xdr:twoCellAnchor>
    <xdr:from>
      <xdr:col>2</xdr:col>
      <xdr:colOff>270933</xdr:colOff>
      <xdr:row>40</xdr:row>
      <xdr:rowOff>81652</xdr:rowOff>
    </xdr:from>
    <xdr:to>
      <xdr:col>3</xdr:col>
      <xdr:colOff>542626</xdr:colOff>
      <xdr:row>42</xdr:row>
      <xdr:rowOff>14883</xdr:rowOff>
    </xdr:to>
    <xdr:sp macro="" textlink="Calculation!$Y24">
      <xdr:nvSpPr>
        <xdr:cNvPr id="37" name="Rectangle 36">
          <a:extLst>
            <a:ext uri="{FF2B5EF4-FFF2-40B4-BE49-F238E27FC236}">
              <a16:creationId xmlns:a16="http://schemas.microsoft.com/office/drawing/2014/main" id="{B09A6A0E-5F73-4327-9F3F-C255977441D6}"/>
            </a:ext>
          </a:extLst>
        </xdr:cNvPr>
        <xdr:cNvSpPr/>
      </xdr:nvSpPr>
      <xdr:spPr>
        <a:xfrm>
          <a:off x="632395" y="6373037"/>
          <a:ext cx="936000" cy="324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C1EFCC9-EE27-4F1B-B7EA-8DF0F1F6BC08}" type="TxLink">
            <a:rPr lang="en-US" sz="1200" b="1" i="1" u="none" strike="noStrike">
              <a:solidFill>
                <a:schemeClr val="accent2"/>
              </a:solidFill>
              <a:latin typeface="Arial"/>
              <a:ea typeface="+mn-ea"/>
              <a:cs typeface="Arial"/>
            </a:rPr>
            <a:pPr marL="0" indent="0" algn="l"/>
            <a:t>86.2%</a:t>
          </a:fld>
          <a:endParaRPr lang="en-IN" sz="1200" b="1" i="1" u="none" strike="noStrike">
            <a:solidFill>
              <a:schemeClr val="accent2"/>
            </a:solidFill>
            <a:latin typeface="Arial"/>
            <a:ea typeface="+mn-ea"/>
            <a:cs typeface="Arial"/>
          </a:endParaRPr>
        </a:p>
      </xdr:txBody>
    </xdr:sp>
    <xdr:clientData/>
  </xdr:twoCellAnchor>
  <xdr:twoCellAnchor editAs="absolute">
    <xdr:from>
      <xdr:col>24</xdr:col>
      <xdr:colOff>312615</xdr:colOff>
      <xdr:row>3</xdr:row>
      <xdr:rowOff>48845</xdr:rowOff>
    </xdr:from>
    <xdr:to>
      <xdr:col>25</xdr:col>
      <xdr:colOff>89834</xdr:colOff>
      <xdr:row>10</xdr:row>
      <xdr:rowOff>129845</xdr:rowOff>
    </xdr:to>
    <mc:AlternateContent xmlns:mc="http://schemas.openxmlformats.org/markup-compatibility/2006" xmlns:a14="http://schemas.microsoft.com/office/drawing/2010/main">
      <mc:Choice Requires="a14">
        <xdr:graphicFrame macro="">
          <xdr:nvGraphicFramePr>
            <xdr:cNvPr id="52" name="Category 1">
              <a:extLst>
                <a:ext uri="{FF2B5EF4-FFF2-40B4-BE49-F238E27FC236}">
                  <a16:creationId xmlns:a16="http://schemas.microsoft.com/office/drawing/2014/main" id="{5B83E7EF-20D5-4034-9D31-CC03A29445FC}"/>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7330615" y="517768"/>
              <a:ext cx="783450" cy="12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38794</xdr:colOff>
      <xdr:row>11</xdr:row>
      <xdr:rowOff>83039</xdr:rowOff>
    </xdr:from>
    <xdr:to>
      <xdr:col>5</xdr:col>
      <xdr:colOff>565871</xdr:colOff>
      <xdr:row>11</xdr:row>
      <xdr:rowOff>83039</xdr:rowOff>
    </xdr:to>
    <xdr:cxnSp macro="">
      <xdr:nvCxnSpPr>
        <xdr:cNvPr id="54" name="Straight Connector 53">
          <a:extLst>
            <a:ext uri="{FF2B5EF4-FFF2-40B4-BE49-F238E27FC236}">
              <a16:creationId xmlns:a16="http://schemas.microsoft.com/office/drawing/2014/main" id="{D6978381-4E8B-9096-46A1-E6A65BED28CC}"/>
            </a:ext>
          </a:extLst>
        </xdr:cNvPr>
        <xdr:cNvCxnSpPr/>
      </xdr:nvCxnSpPr>
      <xdr:spPr>
        <a:xfrm>
          <a:off x="400256" y="1851270"/>
          <a:ext cx="2520000" cy="0"/>
        </a:xfrm>
        <a:prstGeom prst="line">
          <a:avLst/>
        </a:prstGeom>
        <a:ln w="19050">
          <a:solidFill>
            <a:schemeClr val="tx1">
              <a:lumMod val="75000"/>
              <a:lumOff val="2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6498</xdr:colOff>
      <xdr:row>18</xdr:row>
      <xdr:rowOff>121645</xdr:rowOff>
    </xdr:from>
    <xdr:to>
      <xdr:col>5</xdr:col>
      <xdr:colOff>533575</xdr:colOff>
      <xdr:row>18</xdr:row>
      <xdr:rowOff>121645</xdr:rowOff>
    </xdr:to>
    <xdr:cxnSp macro="">
      <xdr:nvCxnSpPr>
        <xdr:cNvPr id="55" name="Straight Connector 54">
          <a:extLst>
            <a:ext uri="{FF2B5EF4-FFF2-40B4-BE49-F238E27FC236}">
              <a16:creationId xmlns:a16="http://schemas.microsoft.com/office/drawing/2014/main" id="{FDF00D0C-3B5E-46B2-8497-0DA7CD31EF1C}"/>
            </a:ext>
          </a:extLst>
        </xdr:cNvPr>
        <xdr:cNvCxnSpPr/>
      </xdr:nvCxnSpPr>
      <xdr:spPr>
        <a:xfrm>
          <a:off x="367960" y="2827722"/>
          <a:ext cx="2520000" cy="0"/>
        </a:xfrm>
        <a:prstGeom prst="line">
          <a:avLst/>
        </a:prstGeom>
        <a:ln w="19050">
          <a:solidFill>
            <a:schemeClr val="tx1">
              <a:lumMod val="75000"/>
              <a:lumOff val="2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69696</xdr:colOff>
      <xdr:row>24</xdr:row>
      <xdr:rowOff>111405</xdr:rowOff>
    </xdr:from>
    <xdr:to>
      <xdr:col>5</xdr:col>
      <xdr:colOff>596773</xdr:colOff>
      <xdr:row>24</xdr:row>
      <xdr:rowOff>111405</xdr:rowOff>
    </xdr:to>
    <xdr:cxnSp macro="">
      <xdr:nvCxnSpPr>
        <xdr:cNvPr id="56" name="Straight Connector 55">
          <a:extLst>
            <a:ext uri="{FF2B5EF4-FFF2-40B4-BE49-F238E27FC236}">
              <a16:creationId xmlns:a16="http://schemas.microsoft.com/office/drawing/2014/main" id="{7D47422B-AAB9-47E5-8467-6DA8A8E726A6}"/>
            </a:ext>
          </a:extLst>
        </xdr:cNvPr>
        <xdr:cNvCxnSpPr/>
      </xdr:nvCxnSpPr>
      <xdr:spPr>
        <a:xfrm>
          <a:off x="431158" y="3804174"/>
          <a:ext cx="2520000" cy="0"/>
        </a:xfrm>
        <a:prstGeom prst="line">
          <a:avLst/>
        </a:prstGeom>
        <a:ln w="19050">
          <a:solidFill>
            <a:schemeClr val="tx1">
              <a:lumMod val="75000"/>
              <a:lumOff val="2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82392</xdr:colOff>
      <xdr:row>30</xdr:row>
      <xdr:rowOff>52318</xdr:rowOff>
    </xdr:from>
    <xdr:to>
      <xdr:col>5</xdr:col>
      <xdr:colOff>609469</xdr:colOff>
      <xdr:row>30</xdr:row>
      <xdr:rowOff>52318</xdr:rowOff>
    </xdr:to>
    <xdr:cxnSp macro="">
      <xdr:nvCxnSpPr>
        <xdr:cNvPr id="57" name="Straight Connector 56">
          <a:extLst>
            <a:ext uri="{FF2B5EF4-FFF2-40B4-BE49-F238E27FC236}">
              <a16:creationId xmlns:a16="http://schemas.microsoft.com/office/drawing/2014/main" id="{39CDEEA6-E187-4824-B887-317F5307AF95}"/>
            </a:ext>
          </a:extLst>
        </xdr:cNvPr>
        <xdr:cNvCxnSpPr/>
      </xdr:nvCxnSpPr>
      <xdr:spPr>
        <a:xfrm>
          <a:off x="443854" y="4780626"/>
          <a:ext cx="2520000" cy="0"/>
        </a:xfrm>
        <a:prstGeom prst="line">
          <a:avLst/>
        </a:prstGeom>
        <a:ln w="19050">
          <a:solidFill>
            <a:schemeClr val="tx1">
              <a:lumMod val="75000"/>
              <a:lumOff val="2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50824</xdr:colOff>
      <xdr:row>36</xdr:row>
      <xdr:rowOff>90924</xdr:rowOff>
    </xdr:from>
    <xdr:to>
      <xdr:col>5</xdr:col>
      <xdr:colOff>577901</xdr:colOff>
      <xdr:row>36</xdr:row>
      <xdr:rowOff>90924</xdr:rowOff>
    </xdr:to>
    <xdr:cxnSp macro="">
      <xdr:nvCxnSpPr>
        <xdr:cNvPr id="58" name="Straight Connector 57">
          <a:extLst>
            <a:ext uri="{FF2B5EF4-FFF2-40B4-BE49-F238E27FC236}">
              <a16:creationId xmlns:a16="http://schemas.microsoft.com/office/drawing/2014/main" id="{2A2B0DA1-9F49-4810-96F6-72D943FB1001}"/>
            </a:ext>
          </a:extLst>
        </xdr:cNvPr>
        <xdr:cNvCxnSpPr/>
      </xdr:nvCxnSpPr>
      <xdr:spPr>
        <a:xfrm>
          <a:off x="412286" y="5757078"/>
          <a:ext cx="2520000" cy="0"/>
        </a:xfrm>
        <a:prstGeom prst="line">
          <a:avLst/>
        </a:prstGeom>
        <a:ln w="19050">
          <a:solidFill>
            <a:schemeClr val="tx1">
              <a:lumMod val="75000"/>
              <a:lumOff val="2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75609</xdr:colOff>
      <xdr:row>43</xdr:row>
      <xdr:rowOff>2532</xdr:rowOff>
    </xdr:from>
    <xdr:to>
      <xdr:col>5</xdr:col>
      <xdr:colOff>602686</xdr:colOff>
      <xdr:row>43</xdr:row>
      <xdr:rowOff>2532</xdr:rowOff>
    </xdr:to>
    <xdr:cxnSp macro="">
      <xdr:nvCxnSpPr>
        <xdr:cNvPr id="59" name="Straight Connector 58">
          <a:extLst>
            <a:ext uri="{FF2B5EF4-FFF2-40B4-BE49-F238E27FC236}">
              <a16:creationId xmlns:a16="http://schemas.microsoft.com/office/drawing/2014/main" id="{1CECDAF1-BFB0-4628-881C-348CAF968FC5}"/>
            </a:ext>
          </a:extLst>
        </xdr:cNvPr>
        <xdr:cNvCxnSpPr/>
      </xdr:nvCxnSpPr>
      <xdr:spPr>
        <a:xfrm>
          <a:off x="437071" y="6733532"/>
          <a:ext cx="2520000" cy="0"/>
        </a:xfrm>
        <a:prstGeom prst="line">
          <a:avLst/>
        </a:prstGeom>
        <a:ln w="19050">
          <a:solidFill>
            <a:schemeClr val="tx1">
              <a:lumMod val="75000"/>
              <a:lumOff val="2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absolute">
        <xdr:from>
          <xdr:col>6</xdr:col>
          <xdr:colOff>49904</xdr:colOff>
          <xdr:row>6</xdr:row>
          <xdr:rowOff>52428</xdr:rowOff>
        </xdr:from>
        <xdr:to>
          <xdr:col>7</xdr:col>
          <xdr:colOff>641513</xdr:colOff>
          <xdr:row>41</xdr:row>
          <xdr:rowOff>139669</xdr:rowOff>
        </xdr:to>
        <xdr:grpSp>
          <xdr:nvGrpSpPr>
            <xdr:cNvPr id="53" name="Group 52">
              <a:extLst>
                <a:ext uri="{FF2B5EF4-FFF2-40B4-BE49-F238E27FC236}">
                  <a16:creationId xmlns:a16="http://schemas.microsoft.com/office/drawing/2014/main" id="{EA22C48E-808E-99A3-E9AC-101B9D2586CB}"/>
                </a:ext>
              </a:extLst>
            </xdr:cNvPr>
            <xdr:cNvGrpSpPr/>
          </xdr:nvGrpSpPr>
          <xdr:grpSpPr>
            <a:xfrm>
              <a:off x="3068596" y="990274"/>
              <a:ext cx="1070302" cy="5636164"/>
              <a:chOff x="3068596" y="990274"/>
              <a:chExt cx="1070302" cy="5636164"/>
            </a:xfrm>
          </xdr:grpSpPr>
          <xdr:pic>
            <xdr:nvPicPr>
              <xdr:cNvPr id="7" name="Picture 6">
                <a:extLst>
                  <a:ext uri="{FF2B5EF4-FFF2-40B4-BE49-F238E27FC236}">
                    <a16:creationId xmlns:a16="http://schemas.microsoft.com/office/drawing/2014/main" id="{10C21CF0-5DF7-4758-ACF8-0C99CFF2C409}"/>
                  </a:ext>
                </a:extLst>
              </xdr:cNvPr>
              <xdr:cNvPicPr>
                <a:picLocks noChangeAspect="1" noChangeArrowheads="1"/>
                <a:extLst>
                  <a:ext uri="{84589F7E-364E-4C9E-8A38-B11213B215E9}">
                    <a14:cameraTool cellRange="map.6" spid="_x0000_s2506"/>
                  </a:ext>
                </a:extLst>
              </xdr:cNvPicPr>
            </xdr:nvPicPr>
            <xdr:blipFill>
              <a:blip xmlns:r="http://schemas.openxmlformats.org/officeDocument/2006/relationships" r:embed="rId12">
                <a:duotone>
                  <a:schemeClr val="accent3">
                    <a:shade val="45000"/>
                    <a:satMod val="135000"/>
                  </a:schemeClr>
                  <a:prstClr val="white"/>
                </a:duotone>
              </a:blip>
              <a:srcRect/>
              <a:stretch>
                <a:fillRect/>
              </a:stretch>
            </xdr:blipFill>
            <xdr:spPr bwMode="auto">
              <a:xfrm>
                <a:off x="3097904" y="5816438"/>
                <a:ext cx="1040994" cy="810000"/>
              </a:xfrm>
              <a:prstGeom prst="rect">
                <a:avLst/>
              </a:prstGeom>
              <a:noFill/>
              <a:extLst>
                <a:ext uri="{909E8E84-426E-40DD-AFC4-6F175D3DCCD1}">
                  <a14:hiddenFill>
                    <a:solidFill>
                      <a:srgbClr val="FFFFFF"/>
                    </a:solidFill>
                  </a14:hiddenFill>
                </a:ext>
              </a:extLst>
            </xdr:spPr>
          </xdr:pic>
          <xdr:pic>
            <xdr:nvPicPr>
              <xdr:cNvPr id="8" name="Picture 7">
                <a:extLst>
                  <a:ext uri="{FF2B5EF4-FFF2-40B4-BE49-F238E27FC236}">
                    <a16:creationId xmlns:a16="http://schemas.microsoft.com/office/drawing/2014/main" id="{B3CBBB4D-8174-46CD-A559-954B57FA1BA9}"/>
                  </a:ext>
                </a:extLst>
              </xdr:cNvPr>
              <xdr:cNvPicPr>
                <a:picLocks noChangeAspect="1" noChangeArrowheads="1"/>
                <a:extLst>
                  <a:ext uri="{84589F7E-364E-4C9E-8A38-B11213B215E9}">
                    <a14:cameraTool cellRange="map.1" spid="_x0000_s2507"/>
                  </a:ext>
                </a:extLst>
              </xdr:cNvPicPr>
            </xdr:nvPicPr>
            <xdr:blipFill>
              <a:blip xmlns:r="http://schemas.openxmlformats.org/officeDocument/2006/relationships" r:embed="rId13">
                <a:duotone>
                  <a:schemeClr val="accent1">
                    <a:shade val="45000"/>
                    <a:satMod val="135000"/>
                  </a:schemeClr>
                  <a:prstClr val="white"/>
                </a:duotone>
                <a:lum bright="35000" contrast="60000"/>
              </a:blip>
              <a:srcRect/>
              <a:stretch>
                <a:fillRect/>
              </a:stretch>
            </xdr:blipFill>
            <xdr:spPr bwMode="auto">
              <a:xfrm>
                <a:off x="3068596" y="990274"/>
                <a:ext cx="855679" cy="810000"/>
              </a:xfrm>
              <a:prstGeom prst="rect">
                <a:avLst/>
              </a:prstGeom>
              <a:noFill/>
              <a:effectLst>
                <a:glow>
                  <a:schemeClr val="accent5"/>
                </a:glow>
              </a:effectLst>
              <a:extLst>
                <a:ext uri="{909E8E84-426E-40DD-AFC4-6F175D3DCCD1}">
                  <a14:hiddenFill>
                    <a:solidFill>
                      <a:srgbClr val="FFFFFF"/>
                    </a:solidFill>
                  </a14:hiddenFill>
                </a:ext>
              </a:extLst>
            </xdr:spPr>
          </xdr:pic>
          <xdr:pic>
            <xdr:nvPicPr>
              <xdr:cNvPr id="9" name="Picture 8">
                <a:extLst>
                  <a:ext uri="{FF2B5EF4-FFF2-40B4-BE49-F238E27FC236}">
                    <a16:creationId xmlns:a16="http://schemas.microsoft.com/office/drawing/2014/main" id="{83CF72EF-B455-4DB7-9E08-E64FA49A1A40}"/>
                  </a:ext>
                </a:extLst>
              </xdr:cNvPr>
              <xdr:cNvPicPr>
                <a:picLocks noChangeAspect="1" noChangeArrowheads="1"/>
                <a:extLst>
                  <a:ext uri="{84589F7E-364E-4C9E-8A38-B11213B215E9}">
                    <a14:cameraTool cellRange="map.2" spid="_x0000_s2508"/>
                  </a:ext>
                </a:extLst>
              </xdr:cNvPicPr>
            </xdr:nvPicPr>
            <xdr:blipFill>
              <a:blip xmlns:r="http://schemas.openxmlformats.org/officeDocument/2006/relationships" r:embed="rId14">
                <a:duotone>
                  <a:schemeClr val="accent3">
                    <a:shade val="45000"/>
                    <a:satMod val="135000"/>
                  </a:schemeClr>
                  <a:prstClr val="white"/>
                </a:duotone>
              </a:blip>
              <a:srcRect/>
              <a:stretch>
                <a:fillRect/>
              </a:stretch>
            </xdr:blipFill>
            <xdr:spPr bwMode="auto">
              <a:xfrm>
                <a:off x="3097905" y="1952856"/>
                <a:ext cx="852901" cy="810000"/>
              </a:xfrm>
              <a:prstGeom prst="rect">
                <a:avLst/>
              </a:prstGeom>
              <a:noFill/>
              <a:extLst>
                <a:ext uri="{909E8E84-426E-40DD-AFC4-6F175D3DCCD1}">
                  <a14:hiddenFill>
                    <a:solidFill>
                      <a:srgbClr val="FFFFFF"/>
                    </a:solidFill>
                  </a14:hiddenFill>
                </a:ext>
              </a:extLst>
            </xdr:spPr>
          </xdr:pic>
          <xdr:pic>
            <xdr:nvPicPr>
              <xdr:cNvPr id="10" name="Picture 9">
                <a:extLst>
                  <a:ext uri="{FF2B5EF4-FFF2-40B4-BE49-F238E27FC236}">
                    <a16:creationId xmlns:a16="http://schemas.microsoft.com/office/drawing/2014/main" id="{C1584D1B-B3B4-4625-AA79-D14ED6F38268}"/>
                  </a:ext>
                </a:extLst>
              </xdr:cNvPr>
              <xdr:cNvPicPr>
                <a:picLocks noChangeAspect="1" noChangeArrowheads="1"/>
                <a:extLst>
                  <a:ext uri="{84589F7E-364E-4C9E-8A38-B11213B215E9}">
                    <a14:cameraTool cellRange="map.3" spid="_x0000_s2509"/>
                  </a:ext>
                </a:extLst>
              </xdr:cNvPicPr>
            </xdr:nvPicPr>
            <xdr:blipFill>
              <a:blip xmlns:r="http://schemas.openxmlformats.org/officeDocument/2006/relationships" r:embed="rId15">
                <a:duotone>
                  <a:schemeClr val="accent3">
                    <a:shade val="45000"/>
                    <a:satMod val="135000"/>
                  </a:schemeClr>
                  <a:prstClr val="white"/>
                </a:duotone>
              </a:blip>
              <a:srcRect/>
              <a:stretch>
                <a:fillRect/>
              </a:stretch>
            </xdr:blipFill>
            <xdr:spPr bwMode="auto">
              <a:xfrm>
                <a:off x="3097905" y="2918752"/>
                <a:ext cx="852901" cy="810000"/>
              </a:xfrm>
              <a:prstGeom prst="rect">
                <a:avLst/>
              </a:prstGeom>
              <a:noFill/>
              <a:extLst>
                <a:ext uri="{909E8E84-426E-40DD-AFC4-6F175D3DCCD1}">
                  <a14:hiddenFill>
                    <a:solidFill>
                      <a:srgbClr val="FFFFFF"/>
                    </a:solidFill>
                  </a14:hiddenFill>
                </a:ext>
              </a:extLst>
            </xdr:spPr>
          </xdr:pic>
          <xdr:pic>
            <xdr:nvPicPr>
              <xdr:cNvPr id="11" name="Picture 10">
                <a:extLst>
                  <a:ext uri="{FF2B5EF4-FFF2-40B4-BE49-F238E27FC236}">
                    <a16:creationId xmlns:a16="http://schemas.microsoft.com/office/drawing/2014/main" id="{8EF33CF3-7B41-487F-A144-872B74DA4943}"/>
                  </a:ext>
                </a:extLst>
              </xdr:cNvPr>
              <xdr:cNvPicPr>
                <a:picLocks noChangeAspect="1" noChangeArrowheads="1"/>
                <a:extLst>
                  <a:ext uri="{84589F7E-364E-4C9E-8A38-B11213B215E9}">
                    <a14:cameraTool cellRange="map.4" spid="_x0000_s2510"/>
                  </a:ext>
                </a:extLst>
              </xdr:cNvPicPr>
            </xdr:nvPicPr>
            <xdr:blipFill>
              <a:blip xmlns:r="http://schemas.openxmlformats.org/officeDocument/2006/relationships" r:embed="rId16">
                <a:duotone>
                  <a:schemeClr val="accent3">
                    <a:shade val="45000"/>
                    <a:satMod val="135000"/>
                  </a:schemeClr>
                  <a:prstClr val="white"/>
                </a:duotone>
              </a:blip>
              <a:srcRect/>
              <a:stretch>
                <a:fillRect/>
              </a:stretch>
            </xdr:blipFill>
            <xdr:spPr bwMode="auto">
              <a:xfrm>
                <a:off x="3097904" y="3884648"/>
                <a:ext cx="852902" cy="810000"/>
              </a:xfrm>
              <a:prstGeom prst="rect">
                <a:avLst/>
              </a:prstGeom>
              <a:noFill/>
              <a:extLst>
                <a:ext uri="{909E8E84-426E-40DD-AFC4-6F175D3DCCD1}">
                  <a14:hiddenFill>
                    <a:solidFill>
                      <a:srgbClr val="FFFFFF"/>
                    </a:solidFill>
                  </a14:hiddenFill>
                </a:ext>
              </a:extLst>
            </xdr:spPr>
          </xdr:pic>
          <xdr:pic>
            <xdr:nvPicPr>
              <xdr:cNvPr id="12" name="Picture 11">
                <a:extLst>
                  <a:ext uri="{FF2B5EF4-FFF2-40B4-BE49-F238E27FC236}">
                    <a16:creationId xmlns:a16="http://schemas.microsoft.com/office/drawing/2014/main" id="{07E988D8-AD37-4FBD-9751-408AC1030E3A}"/>
                  </a:ext>
                </a:extLst>
              </xdr:cNvPr>
              <xdr:cNvPicPr>
                <a:picLocks noChangeAspect="1" noChangeArrowheads="1"/>
                <a:extLst>
                  <a:ext uri="{84589F7E-364E-4C9E-8A38-B11213B215E9}">
                    <a14:cameraTool cellRange="maps.5" spid="_x0000_s2511"/>
                  </a:ext>
                </a:extLst>
              </xdr:cNvPicPr>
            </xdr:nvPicPr>
            <xdr:blipFill>
              <a:blip xmlns:r="http://schemas.openxmlformats.org/officeDocument/2006/relationships" r:embed="rId17">
                <a:duotone>
                  <a:schemeClr val="accent3">
                    <a:shade val="45000"/>
                    <a:satMod val="135000"/>
                  </a:schemeClr>
                  <a:prstClr val="white"/>
                </a:duotone>
              </a:blip>
              <a:srcRect/>
              <a:stretch>
                <a:fillRect/>
              </a:stretch>
            </xdr:blipFill>
            <xdr:spPr bwMode="auto">
              <a:xfrm>
                <a:off x="3097905" y="4850543"/>
                <a:ext cx="852901" cy="810000"/>
              </a:xfrm>
              <a:prstGeom prst="rect">
                <a:avLst/>
              </a:prstGeom>
              <a:noFill/>
              <a:extLst>
                <a:ext uri="{909E8E84-426E-40DD-AFC4-6F175D3DCCD1}">
                  <a14:hiddenFill>
                    <a:solidFill>
                      <a:srgbClr val="FFFFFF"/>
                    </a:solidFill>
                  </a14:hiddenFill>
                </a:ext>
              </a:extLst>
            </xdr:spPr>
          </xdr:pic>
        </xdr:grpSp>
        <xdr:clientData/>
      </xdr:twoCellAnchor>
    </mc:Choice>
    <mc:Fallback/>
  </mc:AlternateContent>
  <xdr:twoCellAnchor editAs="absolute">
    <xdr:from>
      <xdr:col>7</xdr:col>
      <xdr:colOff>99152</xdr:colOff>
      <xdr:row>4</xdr:row>
      <xdr:rowOff>91594</xdr:rowOff>
    </xdr:from>
    <xdr:to>
      <xdr:col>7</xdr:col>
      <xdr:colOff>345971</xdr:colOff>
      <xdr:row>6</xdr:row>
      <xdr:rowOff>30979</xdr:rowOff>
    </xdr:to>
    <xdr:pic>
      <xdr:nvPicPr>
        <xdr:cNvPr id="39" name="Graphic 38" descr="Earth globe: Americas with solid fill">
          <a:extLst>
            <a:ext uri="{FF2B5EF4-FFF2-40B4-BE49-F238E27FC236}">
              <a16:creationId xmlns:a16="http://schemas.microsoft.com/office/drawing/2014/main" id="{BEB9CAC4-252F-4871-80BE-483AD8741005}"/>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3596537" y="716825"/>
          <a:ext cx="246819" cy="252000"/>
        </a:xfrm>
        <a:prstGeom prst="rect">
          <a:avLst/>
        </a:prstGeom>
      </xdr:spPr>
    </xdr:pic>
    <xdr:clientData/>
  </xdr:twoCellAnchor>
  <xdr:twoCellAnchor editAs="absolute">
    <xdr:from>
      <xdr:col>7</xdr:col>
      <xdr:colOff>413723</xdr:colOff>
      <xdr:row>3</xdr:row>
      <xdr:rowOff>65452</xdr:rowOff>
    </xdr:from>
    <xdr:to>
      <xdr:col>11</xdr:col>
      <xdr:colOff>134877</xdr:colOff>
      <xdr:row>7</xdr:row>
      <xdr:rowOff>72780</xdr:rowOff>
    </xdr:to>
    <xdr:sp macro="" textlink="Calculation!$X$66">
      <xdr:nvSpPr>
        <xdr:cNvPr id="44" name="Rectangle 43">
          <a:extLst>
            <a:ext uri="{FF2B5EF4-FFF2-40B4-BE49-F238E27FC236}">
              <a16:creationId xmlns:a16="http://schemas.microsoft.com/office/drawing/2014/main" id="{E9300BB3-FF00-C827-97B8-CC0B330F971C}"/>
            </a:ext>
          </a:extLst>
        </xdr:cNvPr>
        <xdr:cNvSpPr/>
      </xdr:nvSpPr>
      <xdr:spPr>
        <a:xfrm>
          <a:off x="3911108" y="534375"/>
          <a:ext cx="1548000" cy="59348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l"/>
          <a:fld id="{69CD063F-21F0-4CA3-B658-DB799664FE5A}" type="TxLink">
            <a:rPr lang="en-US" sz="1200">
              <a:solidFill>
                <a:schemeClr val="tx1">
                  <a:lumMod val="50000"/>
                  <a:lumOff val="50000"/>
                </a:schemeClr>
              </a:solidFill>
              <a:effectLst/>
              <a:latin typeface="+mn-lt"/>
              <a:ea typeface="+mn-ea"/>
              <a:cs typeface="+mn-cs"/>
            </a:rPr>
            <a:pPr marL="0" indent="0" algn="l"/>
            <a:t>COUNTRY SALES</a:t>
          </a:fld>
          <a:endParaRPr lang="en-IN" sz="1200">
            <a:solidFill>
              <a:schemeClr val="tx1">
                <a:lumMod val="50000"/>
                <a:lumOff val="50000"/>
              </a:schemeClr>
            </a:solidFill>
            <a:effectLst/>
            <a:latin typeface="+mn-lt"/>
            <a:ea typeface="+mn-ea"/>
            <a:cs typeface="+mn-cs"/>
          </a:endParaRPr>
        </a:p>
      </xdr:txBody>
    </xdr:sp>
    <xdr:clientData/>
  </xdr:twoCellAnchor>
  <xdr:twoCellAnchor editAs="absolute">
    <xdr:from>
      <xdr:col>8</xdr:col>
      <xdr:colOff>171981</xdr:colOff>
      <xdr:row>5</xdr:row>
      <xdr:rowOff>78154</xdr:rowOff>
    </xdr:from>
    <xdr:to>
      <xdr:col>19</xdr:col>
      <xdr:colOff>29308</xdr:colOff>
      <xdr:row>25</xdr:row>
      <xdr:rowOff>139173</xdr:rowOff>
    </xdr:to>
    <xdr:graphicFrame macro="">
      <xdr:nvGraphicFramePr>
        <xdr:cNvPr id="26" name="Chart 25">
          <a:extLst>
            <a:ext uri="{FF2B5EF4-FFF2-40B4-BE49-F238E27FC236}">
              <a16:creationId xmlns:a16="http://schemas.microsoft.com/office/drawing/2014/main" id="{2BA37B67-B7C2-4370-865C-4D1275B520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absolute">
    <xdr:from>
      <xdr:col>12</xdr:col>
      <xdr:colOff>1309078</xdr:colOff>
      <xdr:row>13</xdr:row>
      <xdr:rowOff>68384</xdr:rowOff>
    </xdr:from>
    <xdr:to>
      <xdr:col>15</xdr:col>
      <xdr:colOff>68386</xdr:colOff>
      <xdr:row>18</xdr:row>
      <xdr:rowOff>127001</xdr:rowOff>
    </xdr:to>
    <xdr:sp macro="" textlink="">
      <xdr:nvSpPr>
        <xdr:cNvPr id="46" name="TextBox 45">
          <a:extLst>
            <a:ext uri="{FF2B5EF4-FFF2-40B4-BE49-F238E27FC236}">
              <a16:creationId xmlns:a16="http://schemas.microsoft.com/office/drawing/2014/main" id="{50525D65-657F-011A-EBE1-BE15F5CA7B89}"/>
            </a:ext>
          </a:extLst>
        </xdr:cNvPr>
        <xdr:cNvSpPr txBox="1"/>
      </xdr:nvSpPr>
      <xdr:spPr>
        <a:xfrm>
          <a:off x="6799386" y="2149230"/>
          <a:ext cx="2500923" cy="683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IN" sz="1100" b="1">
              <a:solidFill>
                <a:schemeClr val="accent4">
                  <a:lumMod val="60000"/>
                  <a:lumOff val="40000"/>
                </a:schemeClr>
              </a:solidFill>
            </a:rPr>
            <a:t>Sales &amp; Profit</a:t>
          </a:r>
        </a:p>
        <a:p>
          <a:pPr lvl="0" algn="ctr"/>
          <a:r>
            <a:rPr lang="en-IN" sz="1100" b="1">
              <a:solidFill>
                <a:schemeClr val="accent4">
                  <a:lumMod val="60000"/>
                  <a:lumOff val="40000"/>
                </a:schemeClr>
              </a:solidFill>
            </a:rPr>
            <a:t> by</a:t>
          </a:r>
        </a:p>
        <a:p>
          <a:pPr lvl="0" algn="ctr"/>
          <a:r>
            <a:rPr lang="en-IN" sz="1100" b="1">
              <a:solidFill>
                <a:schemeClr val="accent4">
                  <a:lumMod val="60000"/>
                  <a:lumOff val="40000"/>
                </a:schemeClr>
              </a:solidFill>
            </a:rPr>
            <a:t>Teams</a:t>
          </a:r>
        </a:p>
        <a:p>
          <a:endParaRPr lang="en-IN" sz="1100"/>
        </a:p>
      </xdr:txBody>
    </xdr:sp>
    <xdr:clientData/>
  </xdr:twoCellAnchor>
  <xdr:twoCellAnchor>
    <xdr:from>
      <xdr:col>17</xdr:col>
      <xdr:colOff>175847</xdr:colOff>
      <xdr:row>5</xdr:row>
      <xdr:rowOff>76380</xdr:rowOff>
    </xdr:from>
    <xdr:to>
      <xdr:col>24</xdr:col>
      <xdr:colOff>349813</xdr:colOff>
      <xdr:row>15</xdr:row>
      <xdr:rowOff>59998</xdr:rowOff>
    </xdr:to>
    <xdr:grpSp>
      <xdr:nvGrpSpPr>
        <xdr:cNvPr id="61" name="Group 60">
          <a:extLst>
            <a:ext uri="{FF2B5EF4-FFF2-40B4-BE49-F238E27FC236}">
              <a16:creationId xmlns:a16="http://schemas.microsoft.com/office/drawing/2014/main" id="{F6E6AC6E-EA31-CAA2-B4C4-B66FB52CCF18}"/>
            </a:ext>
          </a:extLst>
        </xdr:cNvPr>
        <xdr:cNvGrpSpPr/>
      </xdr:nvGrpSpPr>
      <xdr:grpSpPr>
        <a:xfrm>
          <a:off x="11215078" y="857918"/>
          <a:ext cx="6152735" cy="1595542"/>
          <a:chOff x="10980616" y="857918"/>
          <a:chExt cx="5801043" cy="1595542"/>
        </a:xfrm>
      </xdr:grpSpPr>
      <xdr:graphicFrame macro="">
        <xdr:nvGraphicFramePr>
          <xdr:cNvPr id="38" name="Chart 37">
            <a:extLst>
              <a:ext uri="{FF2B5EF4-FFF2-40B4-BE49-F238E27FC236}">
                <a16:creationId xmlns:a16="http://schemas.microsoft.com/office/drawing/2014/main" id="{1E7AB0AD-8CF5-4841-96FA-BFB22178DA32}"/>
              </a:ext>
            </a:extLst>
          </xdr:cNvPr>
          <xdr:cNvGraphicFramePr>
            <a:graphicFrameLocks/>
          </xdr:cNvGraphicFramePr>
        </xdr:nvGraphicFramePr>
        <xdr:xfrm>
          <a:off x="14706253" y="869460"/>
          <a:ext cx="2075406" cy="1584000"/>
        </xdr:xfrm>
        <a:graphic>
          <a:graphicData uri="http://schemas.openxmlformats.org/drawingml/2006/chart">
            <c:chart xmlns:c="http://schemas.openxmlformats.org/drawingml/2006/chart" xmlns:r="http://schemas.openxmlformats.org/officeDocument/2006/relationships" r:id="rId21"/>
          </a:graphicData>
        </a:graphic>
      </xdr:graphicFrame>
      <xdr:graphicFrame macro="">
        <xdr:nvGraphicFramePr>
          <xdr:cNvPr id="49" name="Chart 48">
            <a:extLst>
              <a:ext uri="{FF2B5EF4-FFF2-40B4-BE49-F238E27FC236}">
                <a16:creationId xmlns:a16="http://schemas.microsoft.com/office/drawing/2014/main" id="{39346071-E487-E9C3-FDA8-0842E8D2380A}"/>
              </a:ext>
            </a:extLst>
          </xdr:cNvPr>
          <xdr:cNvGraphicFramePr>
            <a:graphicFrameLocks/>
          </xdr:cNvGraphicFramePr>
        </xdr:nvGraphicFramePr>
        <xdr:xfrm>
          <a:off x="10980616" y="863690"/>
          <a:ext cx="2075406" cy="1584000"/>
        </xdr:xfrm>
        <a:graphic>
          <a:graphicData uri="http://schemas.openxmlformats.org/drawingml/2006/chart">
            <c:chart xmlns:c="http://schemas.openxmlformats.org/drawingml/2006/chart" xmlns:r="http://schemas.openxmlformats.org/officeDocument/2006/relationships" r:id="rId22"/>
          </a:graphicData>
        </a:graphic>
      </xdr:graphicFrame>
      <xdr:graphicFrame macro="">
        <xdr:nvGraphicFramePr>
          <xdr:cNvPr id="51" name="Chart 50">
            <a:extLst>
              <a:ext uri="{FF2B5EF4-FFF2-40B4-BE49-F238E27FC236}">
                <a16:creationId xmlns:a16="http://schemas.microsoft.com/office/drawing/2014/main" id="{009187D1-D0A1-01CB-5962-DA87E5D9B5DF}"/>
              </a:ext>
            </a:extLst>
          </xdr:cNvPr>
          <xdr:cNvGraphicFramePr>
            <a:graphicFrameLocks/>
          </xdr:cNvGraphicFramePr>
        </xdr:nvGraphicFramePr>
        <xdr:xfrm>
          <a:off x="12843434" y="857918"/>
          <a:ext cx="2075406" cy="1584000"/>
        </xdr:xfrm>
        <a:graphic>
          <a:graphicData uri="http://schemas.openxmlformats.org/drawingml/2006/chart">
            <c:chart xmlns:c="http://schemas.openxmlformats.org/drawingml/2006/chart" xmlns:r="http://schemas.openxmlformats.org/officeDocument/2006/relationships" r:id="rId23"/>
          </a:graphicData>
        </a:graphic>
      </xdr:graphicFrame>
    </xdr:grpSp>
    <xdr:clientData/>
  </xdr:twoCellAnchor>
  <xdr:twoCellAnchor>
    <xdr:from>
      <xdr:col>19</xdr:col>
      <xdr:colOff>254792</xdr:colOff>
      <xdr:row>1</xdr:row>
      <xdr:rowOff>117231</xdr:rowOff>
    </xdr:from>
    <xdr:to>
      <xdr:col>23</xdr:col>
      <xdr:colOff>611700</xdr:colOff>
      <xdr:row>4</xdr:row>
      <xdr:rowOff>66923</xdr:rowOff>
    </xdr:to>
    <xdr:grpSp>
      <xdr:nvGrpSpPr>
        <xdr:cNvPr id="48" name="Group 47">
          <a:extLst>
            <a:ext uri="{FF2B5EF4-FFF2-40B4-BE49-F238E27FC236}">
              <a16:creationId xmlns:a16="http://schemas.microsoft.com/office/drawing/2014/main" id="{757C5549-A862-0AD3-DE6D-0AA7C4096679}"/>
            </a:ext>
          </a:extLst>
        </xdr:cNvPr>
        <xdr:cNvGrpSpPr/>
      </xdr:nvGrpSpPr>
      <xdr:grpSpPr>
        <a:xfrm>
          <a:off x="11782484" y="273539"/>
          <a:ext cx="5094985" cy="418615"/>
          <a:chOff x="11869615" y="254000"/>
          <a:chExt cx="5099309" cy="418615"/>
        </a:xfrm>
      </xdr:grpSpPr>
      <xdr:sp macro="" textlink="Calculation!K152">
        <xdr:nvSpPr>
          <xdr:cNvPr id="50" name="TextBox 49">
            <a:extLst>
              <a:ext uri="{FF2B5EF4-FFF2-40B4-BE49-F238E27FC236}">
                <a16:creationId xmlns:a16="http://schemas.microsoft.com/office/drawing/2014/main" id="{88EAE5DA-1AEE-4B1C-A1A4-99814E2D7DC5}"/>
              </a:ext>
            </a:extLst>
          </xdr:cNvPr>
          <xdr:cNvSpPr txBox="1"/>
        </xdr:nvSpPr>
        <xdr:spPr>
          <a:xfrm>
            <a:off x="11869615" y="302846"/>
            <a:ext cx="126000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2D5CBF-498A-404C-B4C6-E52AB42AEE51}" type="TxLink">
              <a:rPr lang="en-US" sz="1600" b="1" i="0" u="none" strike="noStrike">
                <a:solidFill>
                  <a:srgbClr val="FFC000"/>
                </a:solidFill>
                <a:latin typeface="Arial"/>
                <a:cs typeface="Arial"/>
              </a:rPr>
              <a:pPr algn="ctr"/>
              <a:t>Bars</a:t>
            </a:fld>
            <a:endParaRPr lang="en-IN" sz="1600" b="1">
              <a:solidFill>
                <a:srgbClr val="FFC000"/>
              </a:solidFill>
            </a:endParaRPr>
          </a:p>
        </xdr:txBody>
      </xdr:sp>
      <xdr:sp macro="" textlink="Calculation!K153">
        <xdr:nvSpPr>
          <xdr:cNvPr id="25" name="TextBox 24">
            <a:extLst>
              <a:ext uri="{FF2B5EF4-FFF2-40B4-BE49-F238E27FC236}">
                <a16:creationId xmlns:a16="http://schemas.microsoft.com/office/drawing/2014/main" id="{4BF578AF-344B-4B16-9FDA-6C63B23C2BF5}"/>
              </a:ext>
            </a:extLst>
          </xdr:cNvPr>
          <xdr:cNvSpPr txBox="1"/>
        </xdr:nvSpPr>
        <xdr:spPr>
          <a:xfrm>
            <a:off x="13804154" y="312615"/>
            <a:ext cx="126000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2DD3968-06CB-42AC-A76C-7C96E9D115BE}" type="TxLink">
              <a:rPr lang="en-US" sz="1600" b="1" i="0" u="none" strike="noStrike">
                <a:solidFill>
                  <a:srgbClr val="FFC000"/>
                </a:solidFill>
                <a:latin typeface="Arial"/>
                <a:ea typeface="+mn-ea"/>
                <a:cs typeface="Arial"/>
              </a:rPr>
              <a:pPr marL="0" indent="0" algn="ctr"/>
              <a:t>Bites</a:t>
            </a:fld>
            <a:endParaRPr lang="en-IN" sz="1600" b="1" i="0" u="none" strike="noStrike">
              <a:solidFill>
                <a:srgbClr val="FFC000"/>
              </a:solidFill>
              <a:latin typeface="Arial"/>
              <a:ea typeface="+mn-ea"/>
              <a:cs typeface="Arial"/>
            </a:endParaRPr>
          </a:p>
        </xdr:txBody>
      </xdr:sp>
      <xdr:sp macro="" textlink="Calculation!K154">
        <xdr:nvSpPr>
          <xdr:cNvPr id="43" name="TextBox 42">
            <a:extLst>
              <a:ext uri="{FF2B5EF4-FFF2-40B4-BE49-F238E27FC236}">
                <a16:creationId xmlns:a16="http://schemas.microsoft.com/office/drawing/2014/main" id="{60090238-CE6B-435A-9B1C-D6B1573D3069}"/>
              </a:ext>
            </a:extLst>
          </xdr:cNvPr>
          <xdr:cNvSpPr txBox="1"/>
        </xdr:nvSpPr>
        <xdr:spPr>
          <a:xfrm>
            <a:off x="15708924" y="254000"/>
            <a:ext cx="126000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C2304D-8E92-4919-971C-732116A3EB1D}" type="TxLink">
              <a:rPr lang="en-US" sz="1600" b="1" i="0" u="none" strike="noStrike">
                <a:solidFill>
                  <a:srgbClr val="FFC000"/>
                </a:solidFill>
                <a:latin typeface="Arial"/>
                <a:ea typeface="+mn-ea"/>
                <a:cs typeface="Arial"/>
              </a:rPr>
              <a:pPr marL="0" indent="0" algn="ctr"/>
              <a:t>Other ●</a:t>
            </a:fld>
            <a:endParaRPr lang="en-IN" sz="1600" b="1" i="0" u="none" strike="noStrike">
              <a:solidFill>
                <a:srgbClr val="FFC000"/>
              </a:solidFill>
              <a:latin typeface="Arial"/>
              <a:ea typeface="+mn-ea"/>
              <a:cs typeface="Arial"/>
            </a:endParaRPr>
          </a:p>
        </xdr:txBody>
      </xdr:sp>
    </xdr:grpSp>
    <xdr:clientData/>
  </xdr:twoCellAnchor>
  <xdr:twoCellAnchor>
    <xdr:from>
      <xdr:col>19</xdr:col>
      <xdr:colOff>195383</xdr:colOff>
      <xdr:row>13</xdr:row>
      <xdr:rowOff>63985</xdr:rowOff>
    </xdr:from>
    <xdr:to>
      <xdr:col>24</xdr:col>
      <xdr:colOff>1722</xdr:colOff>
      <xdr:row>15</xdr:row>
      <xdr:rowOff>142630</xdr:rowOff>
    </xdr:to>
    <xdr:grpSp>
      <xdr:nvGrpSpPr>
        <xdr:cNvPr id="60" name="Group 59">
          <a:extLst>
            <a:ext uri="{FF2B5EF4-FFF2-40B4-BE49-F238E27FC236}">
              <a16:creationId xmlns:a16="http://schemas.microsoft.com/office/drawing/2014/main" id="{1B9F26CD-1C87-DC42-2264-B318C7CA8513}"/>
            </a:ext>
          </a:extLst>
        </xdr:cNvPr>
        <xdr:cNvGrpSpPr/>
      </xdr:nvGrpSpPr>
      <xdr:grpSpPr>
        <a:xfrm>
          <a:off x="11723075" y="2144831"/>
          <a:ext cx="5296647" cy="391261"/>
          <a:chOff x="11469075" y="2037370"/>
          <a:chExt cx="5101262" cy="391261"/>
        </a:xfrm>
      </xdr:grpSpPr>
      <xdr:sp macro="" textlink="Calculation!T152">
        <xdr:nvSpPr>
          <xdr:cNvPr id="42" name="TextBox 41">
            <a:extLst>
              <a:ext uri="{FF2B5EF4-FFF2-40B4-BE49-F238E27FC236}">
                <a16:creationId xmlns:a16="http://schemas.microsoft.com/office/drawing/2014/main" id="{8754077E-2A54-BD2F-18FC-9F37EF01AAE8}"/>
              </a:ext>
            </a:extLst>
          </xdr:cNvPr>
          <xdr:cNvSpPr txBox="1"/>
        </xdr:nvSpPr>
        <xdr:spPr>
          <a:xfrm>
            <a:off x="11469075" y="2037370"/>
            <a:ext cx="126000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A140BA0-63DD-4110-9C94-9B508ADF5C1E}" type="TxLink">
              <a:rPr lang="en-US" sz="1200" b="0" i="0" u="none" strike="noStrike">
                <a:solidFill>
                  <a:schemeClr val="bg2">
                    <a:lumMod val="75000"/>
                  </a:schemeClr>
                </a:solidFill>
                <a:latin typeface="Arial"/>
                <a:ea typeface="+mn-ea"/>
                <a:cs typeface="Arial"/>
              </a:rPr>
              <a:pPr marL="0" indent="0" algn="ctr"/>
              <a:t>$7.41 / $10.74 mn</a:t>
            </a:fld>
            <a:endParaRPr lang="en-IN" sz="1200" b="0" i="0" u="none" strike="noStrike">
              <a:solidFill>
                <a:schemeClr val="bg2">
                  <a:lumMod val="75000"/>
                </a:schemeClr>
              </a:solidFill>
              <a:latin typeface="Arial"/>
              <a:ea typeface="+mn-ea"/>
              <a:cs typeface="Arial"/>
            </a:endParaRPr>
          </a:p>
        </xdr:txBody>
      </xdr:sp>
      <xdr:sp macro="" textlink="Calculation!T153">
        <xdr:nvSpPr>
          <xdr:cNvPr id="45" name="TextBox 44">
            <a:extLst>
              <a:ext uri="{FF2B5EF4-FFF2-40B4-BE49-F238E27FC236}">
                <a16:creationId xmlns:a16="http://schemas.microsoft.com/office/drawing/2014/main" id="{E9A9DB50-4022-4AA5-B198-C60A9B38A35D}"/>
              </a:ext>
            </a:extLst>
          </xdr:cNvPr>
          <xdr:cNvSpPr txBox="1"/>
        </xdr:nvSpPr>
        <xdr:spPr>
          <a:xfrm>
            <a:off x="13389706" y="2068631"/>
            <a:ext cx="126000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B84980B-2D6E-4F78-9961-D5C7E2BD2526}" type="TxLink">
              <a:rPr lang="en-US" sz="1200" b="0" i="0" u="none" strike="noStrike">
                <a:solidFill>
                  <a:schemeClr val="bg2">
                    <a:lumMod val="75000"/>
                  </a:schemeClr>
                </a:solidFill>
                <a:latin typeface="Arial"/>
                <a:ea typeface="+mn-ea"/>
                <a:cs typeface="Arial"/>
              </a:rPr>
              <a:pPr marL="0" indent="0" algn="ctr"/>
              <a:t>$4.27 / $7.08 mn</a:t>
            </a:fld>
            <a:endParaRPr lang="en-IN" sz="1200" b="0" i="0" u="none" strike="noStrike">
              <a:solidFill>
                <a:schemeClr val="bg2">
                  <a:lumMod val="75000"/>
                </a:schemeClr>
              </a:solidFill>
              <a:latin typeface="Arial"/>
              <a:ea typeface="+mn-ea"/>
              <a:cs typeface="Arial"/>
            </a:endParaRPr>
          </a:p>
        </xdr:txBody>
      </xdr:sp>
      <xdr:sp macro="" textlink="Calculation!T154">
        <xdr:nvSpPr>
          <xdr:cNvPr id="47" name="TextBox 46">
            <a:extLst>
              <a:ext uri="{FF2B5EF4-FFF2-40B4-BE49-F238E27FC236}">
                <a16:creationId xmlns:a16="http://schemas.microsoft.com/office/drawing/2014/main" id="{466CE500-16D4-4CFA-B1A2-951056B2EAD9}"/>
              </a:ext>
            </a:extLst>
          </xdr:cNvPr>
          <xdr:cNvSpPr txBox="1"/>
        </xdr:nvSpPr>
        <xdr:spPr>
          <a:xfrm>
            <a:off x="15310337" y="2053000"/>
            <a:ext cx="126000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7EA3DD2-DAA0-4B8D-BE83-1BDD47448FA3}" type="TxLink">
              <a:rPr lang="en-US" sz="1200" b="0" i="0" u="none" strike="noStrike">
                <a:solidFill>
                  <a:schemeClr val="bg2">
                    <a:lumMod val="75000"/>
                  </a:schemeClr>
                </a:solidFill>
                <a:latin typeface="Arial"/>
                <a:ea typeface="+mn-ea"/>
                <a:cs typeface="Arial"/>
              </a:rPr>
              <a:pPr marL="0" indent="0" algn="ctr"/>
              <a:t>$3.34 / $3.88 mn</a:t>
            </a:fld>
            <a:endParaRPr lang="en-IN" sz="1200" b="0" i="0" u="none" strike="noStrike">
              <a:solidFill>
                <a:schemeClr val="bg2">
                  <a:lumMod val="75000"/>
                </a:schemeClr>
              </a:solidFill>
              <a:latin typeface="Arial"/>
              <a:ea typeface="+mn-ea"/>
              <a:cs typeface="Arial"/>
            </a:endParaRPr>
          </a:p>
        </xdr:txBody>
      </xdr:sp>
    </xdr:grpSp>
    <xdr:clientData/>
  </xdr:twoCellAnchor>
</xdr:wsDr>
</file>

<file path=xl/drawings/drawing4.xml><?xml version="1.0" encoding="utf-8"?>
<c:userShapes xmlns:c="http://schemas.openxmlformats.org/drawingml/2006/chart">
  <cdr:relSizeAnchor xmlns:cdr="http://schemas.openxmlformats.org/drawingml/2006/chartDrawing">
    <cdr:from>
      <cdr:x>0.33003</cdr:x>
      <cdr:y>0.2128</cdr:y>
    </cdr:from>
    <cdr:to>
      <cdr:x>0.69934</cdr:x>
      <cdr:y>0.77719</cdr:y>
    </cdr:to>
    <cdr:cxnSp macro="">
      <cdr:nvCxnSpPr>
        <cdr:cNvPr id="5" name="Straight Connector 4">
          <a:extLst xmlns:a="http://schemas.openxmlformats.org/drawingml/2006/main">
            <a:ext uri="{FF2B5EF4-FFF2-40B4-BE49-F238E27FC236}">
              <a16:creationId xmlns:a16="http://schemas.microsoft.com/office/drawing/2014/main" id="{C417C312-C513-408C-02F4-30F86A478BE1}"/>
            </a:ext>
          </a:extLst>
        </cdr:cNvPr>
        <cdr:cNvCxnSpPr/>
      </cdr:nvCxnSpPr>
      <cdr:spPr>
        <a:xfrm xmlns:a="http://schemas.openxmlformats.org/drawingml/2006/main">
          <a:off x="2348480" y="674077"/>
          <a:ext cx="2627923" cy="1787769"/>
        </a:xfrm>
        <a:prstGeom xmlns:a="http://schemas.openxmlformats.org/drawingml/2006/main" prst="line">
          <a:avLst/>
        </a:prstGeom>
        <a:ln xmlns:a="http://schemas.openxmlformats.org/drawingml/2006/main">
          <a:solidFill>
            <a:schemeClr val="tx1">
              <a:lumMod val="65000"/>
              <a:lumOff val="35000"/>
            </a:schemeClr>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0.30807</cdr:x>
      <cdr:y>0.22822</cdr:y>
    </cdr:from>
    <cdr:to>
      <cdr:x>0.67875</cdr:x>
      <cdr:y>0.80803</cdr:y>
    </cdr:to>
    <cdr:cxnSp macro="">
      <cdr:nvCxnSpPr>
        <cdr:cNvPr id="7" name="Straight Connector 6">
          <a:extLst xmlns:a="http://schemas.openxmlformats.org/drawingml/2006/main">
            <a:ext uri="{FF2B5EF4-FFF2-40B4-BE49-F238E27FC236}">
              <a16:creationId xmlns:a16="http://schemas.microsoft.com/office/drawing/2014/main" id="{7E954B60-8E0A-9C12-F956-4DFDEAA5F51E}"/>
            </a:ext>
          </a:extLst>
        </cdr:cNvPr>
        <cdr:cNvCxnSpPr/>
      </cdr:nvCxnSpPr>
      <cdr:spPr>
        <a:xfrm xmlns:a="http://schemas.openxmlformats.org/drawingml/2006/main" flipV="1">
          <a:off x="2192173" y="722923"/>
          <a:ext cx="2637692" cy="1836616"/>
        </a:xfrm>
        <a:prstGeom xmlns:a="http://schemas.openxmlformats.org/drawingml/2006/main" prst="line">
          <a:avLst/>
        </a:prstGeom>
        <a:ln xmlns:a="http://schemas.openxmlformats.org/drawingml/2006/main">
          <a:solidFill>
            <a:schemeClr val="tx1">
              <a:lumMod val="65000"/>
              <a:lumOff val="35000"/>
            </a:schemeClr>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0.40005</cdr:x>
      <cdr:y>0.36392</cdr:y>
    </cdr:from>
    <cdr:to>
      <cdr:x>0.59637</cdr:x>
      <cdr:y>0.60448</cdr:y>
    </cdr:to>
    <cdr:sp macro="" textlink="">
      <cdr:nvSpPr>
        <cdr:cNvPr id="8" name="Oval 7">
          <a:extLst xmlns:a="http://schemas.openxmlformats.org/drawingml/2006/main">
            <a:ext uri="{FF2B5EF4-FFF2-40B4-BE49-F238E27FC236}">
              <a16:creationId xmlns:a16="http://schemas.microsoft.com/office/drawing/2014/main" id="{3CC7CCB0-4D91-23EF-B704-11A6F774CCC2}"/>
            </a:ext>
          </a:extLst>
        </cdr:cNvPr>
        <cdr:cNvSpPr/>
      </cdr:nvSpPr>
      <cdr:spPr>
        <a:xfrm xmlns:a="http://schemas.openxmlformats.org/drawingml/2006/main">
          <a:off x="2846710" y="1152768"/>
          <a:ext cx="1397001" cy="762001"/>
        </a:xfrm>
        <a:prstGeom xmlns:a="http://schemas.openxmlformats.org/drawingml/2006/main" prst="ellipse">
          <a:avLst/>
        </a:prstGeom>
        <a:solidFill xmlns:a="http://schemas.openxmlformats.org/drawingml/2006/main">
          <a:srgbClr val="1C1C1C"/>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5.xml><?xml version="1.0" encoding="utf-8"?>
<c:userShapes xmlns:c="http://schemas.openxmlformats.org/drawingml/2006/chart">
  <cdr:relSizeAnchor xmlns:cdr="http://schemas.openxmlformats.org/drawingml/2006/chartDrawing">
    <cdr:from>
      <cdr:x>0.36651</cdr:x>
      <cdr:y>0.23972</cdr:y>
    </cdr:from>
    <cdr:to>
      <cdr:x>0.74817</cdr:x>
      <cdr:y>0.74904</cdr:y>
    </cdr:to>
    <cdr:sp macro="" textlink="Calculation!$M$154">
      <cdr:nvSpPr>
        <cdr:cNvPr id="2" name="Oval 1">
          <a:extLst xmlns:a="http://schemas.openxmlformats.org/drawingml/2006/main">
            <a:ext uri="{FF2B5EF4-FFF2-40B4-BE49-F238E27FC236}">
              <a16:creationId xmlns:a16="http://schemas.microsoft.com/office/drawing/2014/main" id="{7E9B68A7-A4F9-55F2-4926-329847C315B8}"/>
            </a:ext>
          </a:extLst>
        </cdr:cNvPr>
        <cdr:cNvSpPr/>
      </cdr:nvSpPr>
      <cdr:spPr>
        <a:xfrm xmlns:a="http://schemas.openxmlformats.org/drawingml/2006/main">
          <a:off x="791657" y="388349"/>
          <a:ext cx="824400" cy="825098"/>
        </a:xfrm>
        <a:prstGeom xmlns:a="http://schemas.openxmlformats.org/drawingml/2006/main" prst="ellipse">
          <a:avLst/>
        </a:prstGeom>
        <a:solidFill xmlns:a="http://schemas.openxmlformats.org/drawingml/2006/main">
          <a:schemeClr val="bg2">
            <a:lumMod val="75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812E92BD-64B8-4A48-8EA9-9D7BBF6131F1}" type="TxLink">
            <a:rPr lang="en-US" sz="1100" b="0" i="0" u="none" strike="noStrike">
              <a:solidFill>
                <a:srgbClr val="000000"/>
              </a:solidFill>
              <a:latin typeface="Arial"/>
              <a:cs typeface="Arial"/>
            </a:rPr>
            <a:pPr algn="ctr"/>
            <a:t>86%</a:t>
          </a:fld>
          <a:endParaRPr lang="en-US"/>
        </a:p>
      </cdr:txBody>
    </cdr:sp>
  </cdr:relSizeAnchor>
</c:userShapes>
</file>

<file path=xl/drawings/drawing6.xml><?xml version="1.0" encoding="utf-8"?>
<c:userShapes xmlns:c="http://schemas.openxmlformats.org/drawingml/2006/chart">
  <cdr:relSizeAnchor xmlns:cdr="http://schemas.openxmlformats.org/drawingml/2006/chartDrawing">
    <cdr:from>
      <cdr:x>0.29867</cdr:x>
      <cdr:y>0.23972</cdr:y>
    </cdr:from>
    <cdr:to>
      <cdr:x>0.68033</cdr:x>
      <cdr:y>0.74904</cdr:y>
    </cdr:to>
    <cdr:sp macro="" textlink="Calculation!$M$152">
      <cdr:nvSpPr>
        <cdr:cNvPr id="2" name="Oval 1">
          <a:extLst xmlns:a="http://schemas.openxmlformats.org/drawingml/2006/main">
            <a:ext uri="{FF2B5EF4-FFF2-40B4-BE49-F238E27FC236}">
              <a16:creationId xmlns:a16="http://schemas.microsoft.com/office/drawing/2014/main" id="{7E9B68A7-A4F9-55F2-4926-329847C315B8}"/>
            </a:ext>
          </a:extLst>
        </cdr:cNvPr>
        <cdr:cNvSpPr/>
      </cdr:nvSpPr>
      <cdr:spPr>
        <a:xfrm xmlns:a="http://schemas.openxmlformats.org/drawingml/2006/main">
          <a:off x="645121" y="388348"/>
          <a:ext cx="824400" cy="825098"/>
        </a:xfrm>
        <a:prstGeom xmlns:a="http://schemas.openxmlformats.org/drawingml/2006/main" prst="ellipse">
          <a:avLst/>
        </a:prstGeom>
        <a:solidFill xmlns:a="http://schemas.openxmlformats.org/drawingml/2006/main">
          <a:schemeClr val="bg2">
            <a:lumMod val="75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7570E199-F66D-4C30-834B-A693E3C3E919}" type="TxLink">
            <a:rPr lang="en-US" sz="1100" b="0" i="0" u="none" strike="noStrike">
              <a:solidFill>
                <a:srgbClr val="000000"/>
              </a:solidFill>
              <a:latin typeface="Arial"/>
              <a:cs typeface="Arial"/>
            </a:rPr>
            <a:pPr algn="ctr"/>
            <a:t>69%</a:t>
          </a:fld>
          <a:endParaRPr lang="en-US"/>
        </a:p>
      </cdr:txBody>
    </cdr:sp>
  </cdr:relSizeAnchor>
</c:userShapes>
</file>

<file path=xl/drawings/drawing7.xml><?xml version="1.0" encoding="utf-8"?>
<c:userShapes xmlns:c="http://schemas.openxmlformats.org/drawingml/2006/chart">
  <cdr:relSizeAnchor xmlns:cdr="http://schemas.openxmlformats.org/drawingml/2006/chartDrawing">
    <cdr:from>
      <cdr:x>0.33674</cdr:x>
      <cdr:y>0.23374</cdr:y>
    </cdr:from>
    <cdr:to>
      <cdr:x>0.71841</cdr:x>
      <cdr:y>0.74306</cdr:y>
    </cdr:to>
    <cdr:sp macro="" textlink="Calculation!$M$153">
      <cdr:nvSpPr>
        <cdr:cNvPr id="2" name="Oval 1">
          <a:extLst xmlns:a="http://schemas.openxmlformats.org/drawingml/2006/main">
            <a:ext uri="{FF2B5EF4-FFF2-40B4-BE49-F238E27FC236}">
              <a16:creationId xmlns:a16="http://schemas.microsoft.com/office/drawing/2014/main" id="{7E9B68A7-A4F9-55F2-4926-329847C315B8}"/>
            </a:ext>
          </a:extLst>
        </cdr:cNvPr>
        <cdr:cNvSpPr/>
      </cdr:nvSpPr>
      <cdr:spPr>
        <a:xfrm xmlns:a="http://schemas.openxmlformats.org/drawingml/2006/main">
          <a:off x="727361" y="378657"/>
          <a:ext cx="824400" cy="825099"/>
        </a:xfrm>
        <a:prstGeom xmlns:a="http://schemas.openxmlformats.org/drawingml/2006/main" prst="ellipse">
          <a:avLst/>
        </a:prstGeom>
        <a:solidFill xmlns:a="http://schemas.openxmlformats.org/drawingml/2006/main">
          <a:schemeClr val="bg2">
            <a:lumMod val="75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037E454B-EFDD-4C41-9107-6E40759B9CFD}" type="TxLink">
            <a:rPr lang="en-US" sz="1100" b="0" i="0" u="none" strike="noStrike">
              <a:solidFill>
                <a:srgbClr val="000000"/>
              </a:solidFill>
              <a:latin typeface="Arial"/>
              <a:cs typeface="Arial"/>
            </a:rPr>
            <a:pPr algn="ctr"/>
            <a:t>60%</a:t>
          </a:fld>
          <a:endParaRPr lang="en-US"/>
        </a:p>
      </cdr:txBody>
    </cdr:sp>
  </cdr:relSizeAnchor>
</c:userShapes>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559300" y="1797051"/>
          <a:ext cx="182880" cy="179705"/>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65509</xdr:colOff>
      <xdr:row>43</xdr:row>
      <xdr:rowOff>36934</xdr:rowOff>
    </xdr:from>
    <xdr:to>
      <xdr:col>1</xdr:col>
      <xdr:colOff>1245894</xdr:colOff>
      <xdr:row>43</xdr:row>
      <xdr:rowOff>1217319</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6">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25909" y="7682334"/>
          <a:ext cx="1180385" cy="1180385"/>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41544</xdr:colOff>
      <xdr:row>48</xdr:row>
      <xdr:rowOff>12969</xdr:rowOff>
    </xdr:from>
    <xdr:to>
      <xdr:col>1</xdr:col>
      <xdr:colOff>1269858</xdr:colOff>
      <xdr:row>48</xdr:row>
      <xdr:rowOff>1241283</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01944" y="13944869"/>
          <a:ext cx="1228314" cy="1228314"/>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559700" y="3169425"/>
          <a:ext cx="274320" cy="27432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7.400881481481" backgroundQuery="1" createdVersion="8" refreshedVersion="8" minRefreshableVersion="3" recordCount="0" supportSubquery="1" supportAdvancedDrill="1" xr:uid="{94347ED5-24AB-4496-8609-0B1050A08768}">
  <cacheSource type="external" connectionId="1"/>
  <cacheFields count="4">
    <cacheField name="[products].[Category].[Category]" caption="Category" numFmtId="0" hierarchy="5" level="1">
      <sharedItems count="3">
        <s v="Bars"/>
        <s v="Bites"/>
        <s v="Other"/>
      </sharedItems>
    </cacheField>
    <cacheField name="[Measures].[Profit %]" caption="Profit %" numFmtId="0" hierarchy="22" level="32767"/>
    <cacheField name="[Measures].[Total Profit]" caption="Total Profit" numFmtId="0" hierarchy="21" level="32767"/>
    <cacheField name="[Measures].[Sum of Amount]" caption="Sum of Amount" numFmtId="0" hierarchy="29"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Count of Sales Person]" caption="Count of Sales Person" measure="1" displayFolder="" measureGroup="sales" count="0" hidden="1">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oneField="1" hidden="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5.377053819444" backgroundQuery="1" createdVersion="8" refreshedVersion="8" minRefreshableVersion="3" recordCount="0" supportSubquery="1" supportAdvancedDrill="1" xr:uid="{7BFA2917-443C-4718-95C9-BBF7CC9170A2}">
  <cacheSource type="external" connectionId="1"/>
  <cacheFields count="3">
    <cacheField name="[people].[Team].[Team]" caption="Team" numFmtId="0" hierarchy="3" level="1">
      <sharedItems count="4">
        <s v="Delish"/>
        <s v="Jucies"/>
        <s v="Tempo"/>
        <s v="Yummies"/>
      </sharedItems>
    </cacheField>
    <cacheField name="[Measures].[Total Profit]" caption="Total Profit" numFmtId="0" hierarchy="21" level="32767"/>
    <cacheField name="[Measures].[Sum of Amount]" caption="Sum of Amount" numFmtId="0" hierarchy="29"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Count of Sales Person]" caption="Count of Sales Person" measure="1" displayFolder="" measureGroup="sales" count="0" hidden="1">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3.441182291666" backgroundQuery="1" createdVersion="8" refreshedVersion="8" minRefreshableVersion="3" recordCount="0" supportSubquery="1" supportAdvancedDrill="1" xr:uid="{8510719D-8D02-4132-8528-EBD5408B986F}">
  <cacheSource type="external" connectionId="1"/>
  <cacheFields count="6">
    <cacheField name="[Measures].[Sum of Boxes]" caption="Sum of Boxes" numFmtId="0" hierarchy="30" level="32767"/>
    <cacheField name="[Measures].[Sum of Amount]" caption="Sum of Amount" numFmtId="0" hierarchy="29" level="32767"/>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Count of Sales Person]" caption="Count of Sales Person" measure="1" displayFolder="" measureGroup="sales" count="0" hidden="1">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4.927829629632" backgroundQuery="1" createdVersion="8" refreshedVersion="8" minRefreshableVersion="3" recordCount="0" supportSubquery="1" supportAdvancedDrill="1" xr:uid="{B6D6EF07-FB65-4B53-B664-D257F316325C}">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29" level="32767"/>
    <cacheField name="[Measures].[Profit %]" caption="Profit %" numFmtId="0" hierarchy="22" level="32767"/>
  </cacheFields>
  <cacheHierarchies count="34">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Count of Sales Person]" caption="Count of Sales Person" measure="1" displayFolder="" measureGroup="sales" count="0" hidden="1">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6.421074074075" backgroundQuery="1" createdVersion="8" refreshedVersion="8" minRefreshableVersion="3" recordCount="0" supportSubquery="1" supportAdvancedDrill="1" xr:uid="{B937C22C-6A30-445E-927C-0816BA252161}">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Total Profit]" caption="Total Profit" numFmtId="0" hierarchy="21" level="32767"/>
    <cacheField name="[Measures].[Profit %]" caption="Profit %" numFmtId="0" hierarchy="22" level="32767"/>
    <cacheField name="[Measures].[Sum of Amount]" caption="Sum of Amount" numFmtId="0" hierarchy="29"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Count of Sales Person]" caption="Count of Sales Person" measure="1" displayFolder="" measureGroup="sales" count="0" hidden="1">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oneField="1" hidden="1">
      <fieldsUsage count="1">
        <fieldUsage x="4"/>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7.988417592591" backgroundQuery="1" createdVersion="8" refreshedVersion="8" minRefreshableVersion="3" recordCount="0" supportSubquery="1" supportAdvancedDrill="1" xr:uid="{A91A8244-00A7-4FA4-8BF6-895EB1CF8A3B}">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29" level="32767"/>
    <cacheField name="[Measures].[Sum of Boxes]" caption="Sum of Boxes" numFmtId="0" hierarchy="30" level="32767"/>
    <cacheField name="[Measures].[Total Shipments]" caption="Total Shipments" numFmtId="0" hierarchy="19" level="32767"/>
    <cacheField name="[Measures].[Profit %]" caption="Profit %" numFmtId="0" hierarchy="22"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Count of Sales Person]" caption="Count of Sales Person" measure="1" displayFolder="" measureGroup="sales" count="0" hidden="1">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hidden="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9.93324525463" backgroundQuery="1" createdVersion="8" refreshedVersion="8" minRefreshableVersion="3" recordCount="0" supportSubquery="1" supportAdvancedDrill="1" xr:uid="{15972369-B2EB-4F6D-95F9-01FABCFB6774}">
  <cacheSource type="external" connectionId="1"/>
  <cacheFields count="9">
    <cacheField name="[Measures].[Sum of Boxes]" caption="Sum of Boxes" numFmtId="0" hierarchy="30" level="32767"/>
    <cacheField name="[Measures].[Sum of Amount]" caption="Sum of Amount" numFmtId="0" hierarchy="29" level="32767"/>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Count of Sales Person]" caption="Count of Sales Person" measure="1" displayFolder="" measureGroup="sales" count="0" hidden="1">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9.933249074071" backgroundQuery="1" createdVersion="8" refreshedVersion="8" minRefreshableVersion="3" recordCount="0" supportSubquery="1" supportAdvancedDrill="1" xr:uid="{CA57EC8A-D857-43D3-B6CB-63E2419D227F}">
  <cacheSource type="external" connectionId="1"/>
  <cacheFields count="9">
    <cacheField name="[Measures].[Sum of Boxes]" caption="Sum of Boxes" numFmtId="0" hierarchy="30" level="32767"/>
    <cacheField name="[Measures].[Sum of Amount]" caption="Sum of Amount" numFmtId="0" hierarchy="29" level="32767"/>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Count of Sales Person]" caption="Count of Sales Person" measure="1" displayFolder="" measureGroup="sales" count="0" hidden="1">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9.933252662035" backgroundQuery="1" createdVersion="8" refreshedVersion="8" minRefreshableVersion="3" recordCount="0" supportSubquery="1" supportAdvancedDrill="1" xr:uid="{53FDAFE4-F944-4F7D-A187-4B18D99CBDA7}">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Other"/>
      </sharedItems>
    </cacheField>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Count of Sales Person]" caption="Count of Sales Person" measure="1" displayFolder="" measureGroup="sales" count="0" hidden="1">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9.933256249999" backgroundQuery="1" createdVersion="8" refreshedVersion="8" minRefreshableVersion="3" recordCount="0" supportSubquery="1" supportAdvancedDrill="1" xr:uid="{E38FECB2-1118-4964-A0BD-3D0C3AC2A50A}">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29" level="32767"/>
    <cacheField name="[products].[Category].[Category]" caption="Category" numFmtId="0" hierarchy="5" level="1">
      <sharedItems containsSemiMixedTypes="0" containsNonDate="0" containsString="0"/>
    </cacheField>
    <cacheField name="[Measures].[Profit %]" caption="Profit %" numFmtId="0" hierarchy="22" level="32767"/>
  </cacheFields>
  <cacheHierarchies count="34">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Count of Sales Person]" caption="Count of Sales Person" measure="1" displayFolder="" measureGroup="sales" count="0" hidden="1">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y uniqueName="[Measures].[Count of Product]" caption="Count of Product" measure="1" displayFolder="" measureGroup="products" count="0" hidden="1">
      <extLst>
        <ext xmlns:x15="http://schemas.microsoft.com/office/spreadsheetml/2010/11/main" uri="{B97F6D7D-B522-45F9-BDA1-12C45D357490}">
          <x15:cacheHierarchy aggregatedColumn="4"/>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esh Adwani" refreshedDate="45173.432856712963" backgroundQuery="1" createdVersion="3" refreshedVersion="8" minRefreshableVersion="3" recordCount="0" supportSubquery="1" supportAdvancedDrill="1" xr:uid="{3756C8A6-EEC3-4614-8220-5F119515582A}">
  <cacheSource type="external" connectionId="1">
    <extLst>
      <ext xmlns:x14="http://schemas.microsoft.com/office/spreadsheetml/2009/9/main" uri="{F057638F-6D5F-4e77-A914-E7F072B9BCA8}">
        <x14:sourceConnection name="ThisWorkbookDataModel"/>
      </ext>
    </extLst>
  </cacheSource>
  <cacheFields count="0"/>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Count of Sales Person]" caption="Count of Sales Person" measure="1" displayFolder="" measureGroup="sales" count="0">
      <extLst>
        <ext xmlns:x15="http://schemas.microsoft.com/office/spreadsheetml/2010/11/main" uri="{B97F6D7D-B522-45F9-BDA1-12C45D357490}">
          <x15:cacheHierarchy aggregatedColumn="8"/>
        </ext>
      </extLst>
    </cacheHierarchy>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2152707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D3110E-5371-41AF-BF86-093417147713}" name="PivotTable3" cacheId="7"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35:D41" firstHeaderRow="1" firstDataRow="1" firstDataCol="1"/>
  <pivotFields count="9">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sortType="descending" defaultSubtotal="0" defaultAttributeDrillState="1">
      <items count="12">
        <item x="11"/>
        <item x="10"/>
        <item x="9"/>
        <item x="8"/>
        <item x="7"/>
        <item x="6"/>
        <item x="5"/>
        <item x="4"/>
        <item x="3"/>
        <item x="2"/>
        <item x="1"/>
        <item x="0"/>
      </items>
    </pivotField>
    <pivotField compact="0" allDrilled="1" outline="0" subtotalTop="0" showAll="0" sortType="descending" defaultSubtotal="0" defaultAttributeDrillState="1">
      <items count="2">
        <item x="1"/>
        <item x="0"/>
      </items>
    </pivotField>
    <pivotField compact="0" allDrilled="1" outline="0" subtotalTop="0" showAll="0" dataSourceSort="1" defaultSubtotal="0" defaultAttributeDrillState="1"/>
  </pivotFields>
  <rowFields count="1">
    <field x="-2"/>
  </rowFields>
  <rowItems count="6">
    <i>
      <x/>
    </i>
    <i i="1">
      <x v="1"/>
    </i>
    <i i="2">
      <x v="2"/>
    </i>
    <i i="3">
      <x v="3"/>
    </i>
    <i i="4">
      <x v="4"/>
    </i>
    <i i="5">
      <x v="5"/>
    </i>
  </rowItems>
  <colItems count="1">
    <i/>
  </colItems>
  <dataFields count="6">
    <dataField name="Sum of Amount" fld="1" baseField="0" baseItem="0" numFmtId="166"/>
    <dataField name="Sum of Boxes" fld="0" baseField="0" baseItem="0" numFmtId="1"/>
    <dataField fld="2" subtotal="count" baseField="0" baseItem="0" numFmtId="1"/>
    <dataField fld="3" subtotal="count" baseField="0" baseItem="0"/>
    <dataField fld="4" subtotal="count" baseField="0" baseItem="0"/>
    <dataField fld="5" subtotal="count" baseField="0" baseItem="0" numFmtId="10"/>
  </dataFields>
  <formats count="6">
    <format dxfId="10">
      <pivotArea collapsedLevelsAreSubtotals="1" fieldPosition="0">
        <references count="1">
          <reference field="4294967294" count="1">
            <x v="0"/>
          </reference>
        </references>
      </pivotArea>
    </format>
    <format dxfId="9">
      <pivotArea collapsedLevelsAreSubtotals="1" fieldPosition="0">
        <references count="1">
          <reference field="4294967294" count="1">
            <x v="3"/>
          </reference>
        </references>
      </pivotArea>
    </format>
    <format dxfId="8">
      <pivotArea outline="0" fieldPosition="0">
        <references count="1">
          <reference field="4294967294" count="1" selected="0">
            <x v="0"/>
          </reference>
        </references>
      </pivotArea>
    </format>
    <format dxfId="7">
      <pivotArea outline="0" collapsedLevelsAreSubtotals="1" fieldPosition="0"/>
    </format>
    <format dxfId="6">
      <pivotArea outline="0" fieldPosition="0">
        <references count="1">
          <reference field="4294967294" count="1" selected="0">
            <x v="5"/>
          </reference>
        </references>
      </pivotArea>
    </format>
    <format dxfId="5">
      <pivotArea outline="0" fieldPosition="0">
        <references count="1">
          <reference field="4294967294" count="2" selected="0">
            <x v="1"/>
            <x v="2"/>
          </reference>
        </references>
      </pivotArea>
    </format>
  </formats>
  <pivotHierarchies count="34">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587567-97A6-4182-8525-3CAE705994C3}" name="PivotTable9"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151:F154"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1" subtotal="count" baseField="0" baseItem="0"/>
    <dataField fld="2" subtotal="count" baseField="0" baseItem="0" numFmtId="167"/>
    <dataField name="Sum of Amount" fld="3" baseField="0" baseItem="0" numFmtId="167"/>
  </dataFields>
  <formats count="1">
    <format dxfId="11">
      <pivotArea outline="0" collapsedLevelsAreSubtotals="1" fieldPosition="0">
        <references count="1">
          <reference field="4294967294" count="2" selected="0">
            <x v="1"/>
            <x v="2"/>
          </reference>
        </references>
      </pivotArea>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9888DB-F81A-43E7-AC6A-9CA112A59E4D}" name="PivotTable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47:E53"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DCE337-0EA9-4050-A2C2-61311BDC8FA5}" name="PivotTable8"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81:G106" firstHeaderRow="0" firstDataRow="1" firstDataCol="2"/>
  <pivotFields count="5">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4" baseField="0" baseItem="0" numFmtId="167"/>
    <dataField fld="2" subtotal="count" baseField="0" baseItem="0" numFmtId="167"/>
    <dataField fld="3" subtotal="count" baseField="0" baseItem="0"/>
  </dataFields>
  <formats count="1">
    <format dxfId="12">
      <pivotArea outline="0" fieldPosition="0">
        <references count="1">
          <reference field="4294967294" count="2" selected="0">
            <x v="0"/>
            <x v="1"/>
          </reference>
        </references>
      </pivotArea>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EC9F7A-6FA3-49EC-A008-914B612E93DF}"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70:E74"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2" baseField="0" baseItem="0"/>
    <dataField fld="1" subtotal="count" baseField="0" baseItem="0"/>
  </dataFields>
  <formats count="1">
    <format dxfId="13">
      <pivotArea outline="0" collapsedLevelsAreSubtotals="1" fieldPosition="0">
        <references count="1">
          <reference field="4294967294" count="1" selected="0">
            <x v="1"/>
          </reference>
        </references>
      </pivotArea>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01C7BA-77EE-4D14-8517-B9E45EAC5FB5}" name="PivotTable4" cacheId="8"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3:C4"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pivotField>
    <pivotField compact="0" allDrilled="1" outline="0" subtotalTop="0" showAll="0" sortType="descending" defaultSubtotal="0" defaultAttributeDrillState="1">
      <items count="2">
        <item x="1"/>
        <item x="0"/>
      </items>
    </pivotField>
    <pivotField axis="axisRow" compact="0" allDrilled="1" outline="0" subtotalTop="0" showAll="0" dataSourceSort="1" defaultSubtotal="0" defaultAttributeDrillState="1">
      <items count="1">
        <item s="1" x="0"/>
      </items>
    </pivotField>
  </pivotFields>
  <rowFields count="1">
    <field x="2"/>
  </rowFields>
  <rowItems count="1">
    <i>
      <x/>
    </i>
  </rowItems>
  <formats count="1">
    <format dxfId="14">
      <pivotArea outline="0" collapsedLevelsAreSubtotals="1" fieldPosition="0"/>
    </format>
  </formats>
  <pivotHierarchies count="34">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AE45E4-6FC4-4981-81E2-506BC4F2E2E3}" name="PivotTable1"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8:D24"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1" baseField="0" baseItem="0"/>
    <dataField name="Sum of Boxes" fld="0" baseField="0" baseItem="0"/>
    <dataField fld="2" subtotal="count" baseField="0" baseItem="0"/>
    <dataField fld="3" subtotal="count" baseField="0" baseItem="0"/>
    <dataField fld="4" subtotal="count" baseField="0" baseItem="0"/>
    <dataField fld="5" subtotal="count" baseField="0" baseItem="0"/>
  </dataFields>
  <formats count="4">
    <format dxfId="18">
      <pivotArea collapsedLevelsAreSubtotals="1" fieldPosition="0">
        <references count="1">
          <reference field="4294967294" count="1">
            <x v="0"/>
          </reference>
        </references>
      </pivotArea>
    </format>
    <format dxfId="17">
      <pivotArea collapsedLevelsAreSubtotals="1" fieldPosition="0">
        <references count="1">
          <reference field="4294967294" count="1">
            <x v="4"/>
          </reference>
        </references>
      </pivotArea>
    </format>
    <format dxfId="16">
      <pivotArea collapsedLevelsAreSubtotals="1" fieldPosition="0">
        <references count="1">
          <reference field="4294967294" count="1">
            <x v="3"/>
          </reference>
        </references>
      </pivotArea>
    </format>
    <format dxfId="15">
      <pivotArea outline="0" collapsedLevelsAreSubtotals="1"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B2998E-9351-4F89-8E35-4B0F9B83D7F1}" name="PivotTable6"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47:H53"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3" subtotal="count" baseField="0" baseItem="0"/>
  </dataFields>
  <pivotHierarchies count="34">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D34B0F9-CB73-4DFA-AA91-5C2FA0C981F7}" name="PivotTable10" cacheId="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171:H193"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numFmtId="167"/>
    <dataField name="Sum of Boxes" fld="3" baseField="0" baseItem="0"/>
    <dataField fld="4" subtotal="count" baseField="0" baseItem="0"/>
    <dataField fld="5" subtotal="count" baseField="0" baseItem="0"/>
  </dataFields>
  <formats count="1">
    <format dxfId="19">
      <pivotArea outline="0" fieldPosition="0">
        <references count="1">
          <reference field="4294967294" count="1" selected="0">
            <x v="0"/>
          </reference>
        </references>
      </pivotArea>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3D1441B-A141-423D-BD3D-9512E49D2F65}" name="PivotTable2"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F18:M31" firstHeaderRow="0" firstDataRow="1" firstDataCol="2"/>
  <pivotFields count="9">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axis="axisRow" compact="0" allDrilled="1" outline="0" subtotalTop="0" showAll="0" sortType="descending" defaultSubtotal="0" defaultAttributeDrillState="1">
      <items count="12">
        <item x="11"/>
        <item x="10"/>
        <item x="9"/>
        <item x="8"/>
        <item x="7"/>
        <item x="6"/>
        <item x="5"/>
        <item x="4"/>
        <item x="3"/>
        <item x="2"/>
        <item x="1"/>
        <item x="0"/>
      </items>
    </pivotField>
    <pivotField axis="axisRow" compact="0" allDrilled="1" outline="0" subtotalTop="0" showAll="0" sortType="descending" defaultSubtotal="0" defaultAttributeDrillState="1">
      <items count="2">
        <item x="1"/>
        <item x="0"/>
      </items>
    </pivotField>
    <pivotField compact="0" allDrilled="1" outline="0" subtotalTop="0" showAll="0" dataSourceSort="1" defaultSubtotal="0" defaultAttributeDrillState="1"/>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1" baseField="0" baseItem="0" numFmtId="167"/>
    <dataField name="Sum of Boxes" fld="0" baseField="0" baseItem="0" numFmtId="1"/>
    <dataField fld="2" subtotal="count" baseField="0" baseItem="0"/>
    <dataField fld="3" subtotal="count" baseField="0" baseItem="0" numFmtId="167"/>
    <dataField fld="4" subtotal="count" baseField="0" baseItem="0" numFmtId="167"/>
    <dataField fld="5" subtotal="count" baseField="0" baseItem="0" numFmtId="10"/>
  </dataFields>
  <formats count="7">
    <format dxfId="26">
      <pivotArea collapsedLevelsAreSubtotals="1" fieldPosition="0">
        <references count="1">
          <reference field="4294967294" count="1">
            <x v="0"/>
          </reference>
        </references>
      </pivotArea>
    </format>
    <format dxfId="25">
      <pivotArea collapsedLevelsAreSubtotals="1" fieldPosition="0">
        <references count="1">
          <reference field="4294967294" count="1">
            <x v="3"/>
          </reference>
        </references>
      </pivotArea>
    </format>
    <format dxfId="24">
      <pivotArea outline="0" fieldPosition="0">
        <references count="1">
          <reference field="4294967294" count="1" selected="0">
            <x v="0"/>
          </reference>
        </references>
      </pivotArea>
    </format>
    <format dxfId="23">
      <pivotArea outline="0" fieldPosition="0">
        <references count="1">
          <reference field="4294967294" count="1" selected="0">
            <x v="1"/>
          </reference>
        </references>
      </pivotArea>
    </format>
    <format dxfId="22">
      <pivotArea outline="0" fieldPosition="0">
        <references count="1">
          <reference field="4294967294" count="1" selected="0">
            <x v="3"/>
          </reference>
        </references>
      </pivotArea>
    </format>
    <format dxfId="21">
      <pivotArea outline="0" fieldPosition="0">
        <references count="1">
          <reference field="4294967294" count="1" selected="0">
            <x v="4"/>
          </reference>
        </references>
      </pivotArea>
    </format>
    <format dxfId="20">
      <pivotArea outline="0" fieldPosition="0">
        <references count="1">
          <reference field="4294967294" count="1" selected="0">
            <x v="5"/>
          </reference>
        </references>
      </pivotArea>
    </format>
  </formats>
  <pivotHierarchies count="34">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104C3BE-E65D-4E4D-96AD-E004AB52AA75}" sourceName="[products].[Category]">
  <pivotTables>
    <pivotTable tabId="11" name="PivotTable2"/>
    <pivotTable tabId="11" name="PivotTable3"/>
    <pivotTable tabId="11" name="PivotTable4"/>
    <pivotTable tabId="11" name="PivotTable6"/>
  </pivotTables>
  <data>
    <olap pivotCacheId="421527072">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Othe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4402317-FEDA-4E9A-A656-76A34879A3B3}" cache="Slicer_Category" caption="Category" level="1"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D4637E0E-1EBF-4343-B99E-C68CEA1F81FF}" cache="Slicer_Category" caption="Category" showCaption="0" level="1" style="Slicer for DB"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9D5D0C-9FDA-4FA0-86AD-38A4DA4DF2CF}" name="sales" displayName="sales" ref="A1:G3792" totalsRowShown="0">
  <sortState xmlns:xlrd2="http://schemas.microsoft.com/office/spreadsheetml/2017/richdata2" ref="A2:G3301">
    <sortCondition ref="D12:D3312"/>
  </sortState>
  <tableColumns count="7">
    <tableColumn id="1" xr3:uid="{78645890-764E-414B-86A0-A96F1D6E1EB9}" name="Sales Person"/>
    <tableColumn id="2" xr3:uid="{98DD4221-4AB8-40F8-B74A-86FD6CC7F123}" name="Geography"/>
    <tableColumn id="3" xr3:uid="{3AFD79C2-7AAB-4232-B8FC-3324F75C1A7D}" name="Product"/>
    <tableColumn id="7" xr3:uid="{B68A2650-F57F-4994-9917-BFE5A1C364E5}" name="Date" dataDxfId="31"/>
    <tableColumn id="4" xr3:uid="{5CFD7DBB-8915-4D9F-8743-3C4F63F19C7C}" name="Amount" dataDxfId="30"/>
    <tableColumn id="5" xr3:uid="{1492FE69-260A-4BBE-A2CD-DFCC6A78C4BF}" name="Customers" dataDxfId="29"/>
    <tableColumn id="6" xr3:uid="{9CA7E190-1094-45DE-A54E-6981DE2D2CC0}"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6F0A51A-FF0B-46EB-8201-90C69792D2C0}" name="products" displayName="products" ref="A1:D23" totalsRowShown="0">
  <autoFilter ref="A1:D23" xr:uid="{B6F0A51A-FF0B-46EB-8201-90C69792D2C0}"/>
  <tableColumns count="4">
    <tableColumn id="1" xr3:uid="{AB429EFF-5448-4936-8723-C9E4DDD02CEB}" name="Product"/>
    <tableColumn id="2" xr3:uid="{4E328282-7382-4DAB-9131-15CB567BC094}" name="Category"/>
    <tableColumn id="3" xr3:uid="{B27CC0E5-A08C-4694-8D59-CFA085573BEB}" name="Size" dataDxfId="28"/>
    <tableColumn id="4" xr3:uid="{C71FE537-DA39-403D-A380-00370A36CFF7}" name="Cost per Box" dataDxfId="27"/>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C3A819-DC95-4BAC-BB42-592E0955CC05}" name="people" displayName="people" ref="A1:B26" totalsRowShown="0">
  <autoFilter ref="A1:B26" xr:uid="{74C3A819-DC95-4BAC-BB42-592E0955CC05}"/>
  <tableColumns count="2">
    <tableColumn id="1" xr3:uid="{3A2C1FAE-12A1-4D2A-8F3D-4B9C340F1264}" name="Sales person"/>
    <tableColumn id="2" xr3:uid="{4A446793-824A-47E3-A001-29337BCFC6DF}" name="Team"/>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B2052D6-0B98-43C9-BE68-579FAE5A0CA5}" name="locations" displayName="locations" ref="A1:B7" totalsRowShown="0">
  <autoFilter ref="A1:B7" xr:uid="{8B2052D6-0B98-43C9-BE68-579FAE5A0CA5}"/>
  <tableColumns count="2">
    <tableColumn id="1" xr3:uid="{D628BC35-FF3A-401B-AFE6-016F4D0B94E4}" name="Geo"/>
    <tableColumn id="2" xr3:uid="{D3C621F8-E348-4920-9023-906CF4998BF3}" name="Regio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8733C-F752-449C-9980-060DE3F20CCF}">
  <dimension ref="A1:G3792"/>
  <sheetViews>
    <sheetView workbookViewId="0">
      <selection activeCell="H7" sqref="H7"/>
    </sheetView>
  </sheetViews>
  <sheetFormatPr defaultRowHeight="14" x14ac:dyDescent="0.3"/>
  <cols>
    <col min="1" max="1" width="17.9140625" bestFit="1" customWidth="1"/>
    <col min="2" max="2" width="11.1640625" bestFit="1" customWidth="1"/>
    <col min="3" max="3" width="20.1640625" bestFit="1" customWidth="1"/>
    <col min="4" max="4" width="9.9140625" bestFit="1" customWidth="1"/>
    <col min="5" max="5" width="7.83203125" bestFit="1" customWidth="1"/>
    <col min="6" max="6" width="10.08203125" bestFit="1" customWidth="1"/>
    <col min="7" max="7" width="6.1640625" bestFit="1" customWidth="1"/>
  </cols>
  <sheetData>
    <row r="1" spans="1:7" x14ac:dyDescent="0.3">
      <c r="A1" t="s">
        <v>0</v>
      </c>
      <c r="B1" t="s">
        <v>1</v>
      </c>
      <c r="C1" t="s">
        <v>2</v>
      </c>
      <c r="D1" s="1" t="s">
        <v>3</v>
      </c>
      <c r="E1" s="1" t="s">
        <v>4</v>
      </c>
      <c r="F1" s="1" t="s">
        <v>5</v>
      </c>
      <c r="G1" s="1" t="s">
        <v>6</v>
      </c>
    </row>
    <row r="2" spans="1:7" x14ac:dyDescent="0.3">
      <c r="A2" t="s">
        <v>7</v>
      </c>
      <c r="B2" t="s">
        <v>8</v>
      </c>
      <c r="C2" t="s">
        <v>9</v>
      </c>
      <c r="D2" s="2">
        <v>44197</v>
      </c>
      <c r="E2" s="3">
        <v>8414</v>
      </c>
      <c r="F2" s="4">
        <v>276</v>
      </c>
      <c r="G2">
        <v>495</v>
      </c>
    </row>
    <row r="3" spans="1:7" x14ac:dyDescent="0.3">
      <c r="A3" t="s">
        <v>10</v>
      </c>
      <c r="B3" t="s">
        <v>11</v>
      </c>
      <c r="C3" t="s">
        <v>12</v>
      </c>
      <c r="D3" s="2">
        <v>44197</v>
      </c>
      <c r="E3" s="3">
        <v>532</v>
      </c>
      <c r="F3" s="4">
        <v>317</v>
      </c>
      <c r="G3">
        <v>54</v>
      </c>
    </row>
    <row r="4" spans="1:7" x14ac:dyDescent="0.3">
      <c r="A4" t="s">
        <v>13</v>
      </c>
      <c r="B4" t="s">
        <v>14</v>
      </c>
      <c r="C4" t="s">
        <v>15</v>
      </c>
      <c r="D4" s="2">
        <v>44197</v>
      </c>
      <c r="E4" s="3">
        <v>5376</v>
      </c>
      <c r="F4" s="4">
        <v>178</v>
      </c>
      <c r="G4">
        <v>269</v>
      </c>
    </row>
    <row r="5" spans="1:7" x14ac:dyDescent="0.3">
      <c r="A5" t="s">
        <v>7</v>
      </c>
      <c r="B5" t="s">
        <v>8</v>
      </c>
      <c r="C5" t="s">
        <v>16</v>
      </c>
      <c r="D5" s="2">
        <v>44197</v>
      </c>
      <c r="E5" s="3">
        <v>259</v>
      </c>
      <c r="F5" s="4">
        <v>32</v>
      </c>
      <c r="G5">
        <v>22</v>
      </c>
    </row>
    <row r="6" spans="1:7" x14ac:dyDescent="0.3">
      <c r="A6" t="s">
        <v>17</v>
      </c>
      <c r="B6" t="s">
        <v>14</v>
      </c>
      <c r="C6" t="s">
        <v>18</v>
      </c>
      <c r="D6" s="2">
        <v>44197</v>
      </c>
      <c r="E6" s="3">
        <v>5530</v>
      </c>
      <c r="F6" s="4">
        <v>4</v>
      </c>
      <c r="G6">
        <v>179</v>
      </c>
    </row>
    <row r="7" spans="1:7" x14ac:dyDescent="0.3">
      <c r="A7" t="s">
        <v>19</v>
      </c>
      <c r="B7" t="s">
        <v>20</v>
      </c>
      <c r="C7" t="s">
        <v>21</v>
      </c>
      <c r="D7" s="2">
        <v>44197</v>
      </c>
      <c r="E7" s="3">
        <v>2184</v>
      </c>
      <c r="F7" s="4">
        <v>63</v>
      </c>
      <c r="G7">
        <v>122</v>
      </c>
    </row>
    <row r="8" spans="1:7" x14ac:dyDescent="0.3">
      <c r="A8" t="s">
        <v>22</v>
      </c>
      <c r="B8" t="s">
        <v>23</v>
      </c>
      <c r="C8" t="s">
        <v>9</v>
      </c>
      <c r="D8" s="2">
        <v>44197</v>
      </c>
      <c r="E8" s="3">
        <v>1057</v>
      </c>
      <c r="F8" s="4">
        <v>295</v>
      </c>
      <c r="G8">
        <v>71</v>
      </c>
    </row>
    <row r="9" spans="1:7" x14ac:dyDescent="0.3">
      <c r="A9" t="s">
        <v>24</v>
      </c>
      <c r="B9" t="s">
        <v>25</v>
      </c>
      <c r="C9" t="s">
        <v>26</v>
      </c>
      <c r="D9" s="2">
        <v>44197</v>
      </c>
      <c r="E9" s="3">
        <v>1036</v>
      </c>
      <c r="F9" s="4">
        <v>370</v>
      </c>
      <c r="G9">
        <v>37</v>
      </c>
    </row>
    <row r="10" spans="1:7" x14ac:dyDescent="0.3">
      <c r="A10" t="s">
        <v>27</v>
      </c>
      <c r="B10" t="s">
        <v>25</v>
      </c>
      <c r="C10" t="s">
        <v>28</v>
      </c>
      <c r="D10" s="2">
        <v>44197</v>
      </c>
      <c r="E10" s="3">
        <v>4039</v>
      </c>
      <c r="F10" s="4">
        <v>536</v>
      </c>
      <c r="G10">
        <v>176</v>
      </c>
    </row>
    <row r="11" spans="1:7" x14ac:dyDescent="0.3">
      <c r="A11" t="s">
        <v>29</v>
      </c>
      <c r="B11" t="s">
        <v>8</v>
      </c>
      <c r="C11" t="s">
        <v>30</v>
      </c>
      <c r="D11" s="2">
        <v>44197</v>
      </c>
      <c r="E11" s="3">
        <v>12894</v>
      </c>
      <c r="F11" s="4">
        <v>115</v>
      </c>
      <c r="G11">
        <v>478</v>
      </c>
    </row>
    <row r="12" spans="1:7" x14ac:dyDescent="0.3">
      <c r="A12" t="s">
        <v>31</v>
      </c>
      <c r="B12" t="s">
        <v>14</v>
      </c>
      <c r="C12" t="s">
        <v>30</v>
      </c>
      <c r="D12" s="2">
        <v>44197</v>
      </c>
      <c r="E12" s="3">
        <v>4669</v>
      </c>
      <c r="F12" s="4">
        <v>121</v>
      </c>
      <c r="G12">
        <v>180</v>
      </c>
    </row>
    <row r="13" spans="1:7" x14ac:dyDescent="0.3">
      <c r="A13" t="s">
        <v>32</v>
      </c>
      <c r="B13" t="s">
        <v>8</v>
      </c>
      <c r="C13" t="s">
        <v>26</v>
      </c>
      <c r="D13" s="2">
        <v>44197</v>
      </c>
      <c r="E13" s="3">
        <v>6377</v>
      </c>
      <c r="F13" s="4">
        <v>184</v>
      </c>
      <c r="G13">
        <v>246</v>
      </c>
    </row>
    <row r="14" spans="1:7" x14ac:dyDescent="0.3">
      <c r="A14" t="s">
        <v>33</v>
      </c>
      <c r="B14" t="s">
        <v>11</v>
      </c>
      <c r="C14" t="s">
        <v>34</v>
      </c>
      <c r="D14" s="2">
        <v>44197</v>
      </c>
      <c r="E14" s="3">
        <v>4599</v>
      </c>
      <c r="F14" s="4">
        <v>106</v>
      </c>
      <c r="G14">
        <v>256</v>
      </c>
    </row>
    <row r="15" spans="1:7" x14ac:dyDescent="0.3">
      <c r="A15" t="s">
        <v>33</v>
      </c>
      <c r="B15" t="s">
        <v>14</v>
      </c>
      <c r="C15" t="s">
        <v>35</v>
      </c>
      <c r="D15" s="2">
        <v>44197</v>
      </c>
      <c r="E15" s="3">
        <v>2751</v>
      </c>
      <c r="F15" s="4">
        <v>228</v>
      </c>
      <c r="G15">
        <v>251</v>
      </c>
    </row>
    <row r="16" spans="1:7" x14ac:dyDescent="0.3">
      <c r="A16" t="s">
        <v>27</v>
      </c>
      <c r="B16" t="s">
        <v>20</v>
      </c>
      <c r="C16" t="s">
        <v>36</v>
      </c>
      <c r="D16" s="2">
        <v>44197</v>
      </c>
      <c r="E16" s="3">
        <v>15596</v>
      </c>
      <c r="F16" s="4">
        <v>32</v>
      </c>
      <c r="G16">
        <v>975</v>
      </c>
    </row>
    <row r="17" spans="1:7" x14ac:dyDescent="0.3">
      <c r="A17" t="s">
        <v>29</v>
      </c>
      <c r="B17" t="s">
        <v>20</v>
      </c>
      <c r="C17" t="s">
        <v>37</v>
      </c>
      <c r="D17" s="2">
        <v>44197</v>
      </c>
      <c r="E17" s="3">
        <v>8561</v>
      </c>
      <c r="F17" s="4">
        <v>111</v>
      </c>
      <c r="G17">
        <v>330</v>
      </c>
    </row>
    <row r="18" spans="1:7" x14ac:dyDescent="0.3">
      <c r="A18" t="s">
        <v>38</v>
      </c>
      <c r="B18" t="s">
        <v>23</v>
      </c>
      <c r="C18" t="s">
        <v>34</v>
      </c>
      <c r="D18" s="2">
        <v>44197</v>
      </c>
      <c r="E18" s="3">
        <v>14273</v>
      </c>
      <c r="F18" s="4">
        <v>335</v>
      </c>
      <c r="G18">
        <v>752</v>
      </c>
    </row>
    <row r="19" spans="1:7" x14ac:dyDescent="0.3">
      <c r="A19" t="s">
        <v>10</v>
      </c>
      <c r="B19" t="s">
        <v>8</v>
      </c>
      <c r="C19" t="s">
        <v>21</v>
      </c>
      <c r="D19" s="2">
        <v>44197</v>
      </c>
      <c r="E19" s="3">
        <v>2506</v>
      </c>
      <c r="F19" s="4">
        <v>99</v>
      </c>
      <c r="G19">
        <v>148</v>
      </c>
    </row>
    <row r="20" spans="1:7" x14ac:dyDescent="0.3">
      <c r="A20" t="s">
        <v>17</v>
      </c>
      <c r="B20" t="s">
        <v>11</v>
      </c>
      <c r="C20" t="s">
        <v>39</v>
      </c>
      <c r="D20" s="2">
        <v>44197</v>
      </c>
      <c r="E20" s="3">
        <v>2387</v>
      </c>
      <c r="F20" s="4">
        <v>134</v>
      </c>
      <c r="G20">
        <v>89</v>
      </c>
    </row>
    <row r="21" spans="1:7" x14ac:dyDescent="0.3">
      <c r="A21" t="s">
        <v>40</v>
      </c>
      <c r="B21" t="s">
        <v>14</v>
      </c>
      <c r="C21" t="s">
        <v>41</v>
      </c>
      <c r="D21" s="2">
        <v>44197</v>
      </c>
      <c r="E21" s="3">
        <v>7553</v>
      </c>
      <c r="F21" s="4">
        <v>67</v>
      </c>
      <c r="G21">
        <v>280</v>
      </c>
    </row>
    <row r="22" spans="1:7" x14ac:dyDescent="0.3">
      <c r="A22" t="s">
        <v>33</v>
      </c>
      <c r="B22" t="s">
        <v>8</v>
      </c>
      <c r="C22" t="s">
        <v>42</v>
      </c>
      <c r="D22" s="2">
        <v>44197</v>
      </c>
      <c r="E22" s="3">
        <v>3409</v>
      </c>
      <c r="F22" s="4">
        <v>93</v>
      </c>
      <c r="G22">
        <v>171</v>
      </c>
    </row>
    <row r="23" spans="1:7" x14ac:dyDescent="0.3">
      <c r="A23" t="s">
        <v>43</v>
      </c>
      <c r="B23" t="s">
        <v>14</v>
      </c>
      <c r="C23" t="s">
        <v>42</v>
      </c>
      <c r="D23" s="2">
        <v>44197</v>
      </c>
      <c r="E23" s="3">
        <v>3878</v>
      </c>
      <c r="F23" s="4">
        <v>24</v>
      </c>
      <c r="G23">
        <v>216</v>
      </c>
    </row>
    <row r="24" spans="1:7" x14ac:dyDescent="0.3">
      <c r="A24" t="s">
        <v>13</v>
      </c>
      <c r="B24" t="s">
        <v>14</v>
      </c>
      <c r="C24" t="s">
        <v>9</v>
      </c>
      <c r="D24" s="2">
        <v>44197</v>
      </c>
      <c r="E24" s="3">
        <v>3052</v>
      </c>
      <c r="F24" s="4">
        <v>76</v>
      </c>
      <c r="G24">
        <v>204</v>
      </c>
    </row>
    <row r="25" spans="1:7" x14ac:dyDescent="0.3">
      <c r="A25" t="s">
        <v>31</v>
      </c>
      <c r="B25" t="s">
        <v>14</v>
      </c>
      <c r="C25" t="s">
        <v>44</v>
      </c>
      <c r="D25" s="2">
        <v>44200</v>
      </c>
      <c r="E25" s="3">
        <v>19229</v>
      </c>
      <c r="F25" s="4">
        <v>64</v>
      </c>
      <c r="G25">
        <v>1013</v>
      </c>
    </row>
    <row r="26" spans="1:7" x14ac:dyDescent="0.3">
      <c r="A26" t="s">
        <v>43</v>
      </c>
      <c r="B26" t="s">
        <v>23</v>
      </c>
      <c r="C26" t="s">
        <v>44</v>
      </c>
      <c r="D26" s="2">
        <v>44200</v>
      </c>
      <c r="E26" s="3">
        <v>1988</v>
      </c>
      <c r="F26" s="4">
        <v>179</v>
      </c>
      <c r="G26">
        <v>95</v>
      </c>
    </row>
    <row r="27" spans="1:7" x14ac:dyDescent="0.3">
      <c r="A27" t="s">
        <v>13</v>
      </c>
      <c r="B27" t="s">
        <v>23</v>
      </c>
      <c r="C27" t="s">
        <v>35</v>
      </c>
      <c r="D27" s="2">
        <v>44200</v>
      </c>
      <c r="E27" s="3">
        <v>147</v>
      </c>
      <c r="F27" s="4">
        <v>9</v>
      </c>
      <c r="G27">
        <v>11</v>
      </c>
    </row>
    <row r="28" spans="1:7" x14ac:dyDescent="0.3">
      <c r="A28" t="s">
        <v>22</v>
      </c>
      <c r="B28" t="s">
        <v>23</v>
      </c>
      <c r="C28" t="s">
        <v>45</v>
      </c>
      <c r="D28" s="2">
        <v>44200</v>
      </c>
      <c r="E28" s="3">
        <v>2401</v>
      </c>
      <c r="F28" s="4">
        <v>407</v>
      </c>
      <c r="G28">
        <v>134</v>
      </c>
    </row>
    <row r="29" spans="1:7" x14ac:dyDescent="0.3">
      <c r="A29" t="s">
        <v>46</v>
      </c>
      <c r="B29" t="s">
        <v>14</v>
      </c>
      <c r="C29" t="s">
        <v>28</v>
      </c>
      <c r="D29" s="2">
        <v>44200</v>
      </c>
      <c r="E29" s="3">
        <v>2814</v>
      </c>
      <c r="F29" s="4">
        <v>296</v>
      </c>
      <c r="G29">
        <v>94</v>
      </c>
    </row>
    <row r="30" spans="1:7" x14ac:dyDescent="0.3">
      <c r="A30" t="s">
        <v>29</v>
      </c>
      <c r="B30" t="s">
        <v>23</v>
      </c>
      <c r="C30" t="s">
        <v>28</v>
      </c>
      <c r="D30" s="2">
        <v>44200</v>
      </c>
      <c r="E30" s="3">
        <v>5390</v>
      </c>
      <c r="F30" s="4">
        <v>61</v>
      </c>
      <c r="G30">
        <v>216</v>
      </c>
    </row>
    <row r="31" spans="1:7" x14ac:dyDescent="0.3">
      <c r="A31" t="s">
        <v>47</v>
      </c>
      <c r="B31" t="s">
        <v>11</v>
      </c>
      <c r="C31" t="s">
        <v>48</v>
      </c>
      <c r="D31" s="2">
        <v>44200</v>
      </c>
      <c r="E31" s="3">
        <v>3920</v>
      </c>
      <c r="F31" s="4">
        <v>16</v>
      </c>
      <c r="G31">
        <v>262</v>
      </c>
    </row>
    <row r="32" spans="1:7" x14ac:dyDescent="0.3">
      <c r="A32" t="s">
        <v>17</v>
      </c>
      <c r="B32" t="s">
        <v>11</v>
      </c>
      <c r="C32" t="s">
        <v>49</v>
      </c>
      <c r="D32" s="2">
        <v>44200</v>
      </c>
      <c r="E32" s="3">
        <v>7539</v>
      </c>
      <c r="F32" s="4">
        <v>502</v>
      </c>
      <c r="G32">
        <v>943</v>
      </c>
    </row>
    <row r="33" spans="1:7" x14ac:dyDescent="0.3">
      <c r="A33" t="s">
        <v>47</v>
      </c>
      <c r="B33" t="s">
        <v>20</v>
      </c>
      <c r="C33" t="s">
        <v>26</v>
      </c>
      <c r="D33" s="2">
        <v>44201</v>
      </c>
      <c r="E33" s="3">
        <v>17248</v>
      </c>
      <c r="F33" s="4">
        <v>163</v>
      </c>
      <c r="G33">
        <v>664</v>
      </c>
    </row>
    <row r="34" spans="1:7" x14ac:dyDescent="0.3">
      <c r="A34" t="s">
        <v>31</v>
      </c>
      <c r="B34" t="s">
        <v>23</v>
      </c>
      <c r="C34" t="s">
        <v>50</v>
      </c>
      <c r="D34" s="2">
        <v>44201</v>
      </c>
      <c r="E34" s="3">
        <v>1176</v>
      </c>
      <c r="F34" s="4">
        <v>152</v>
      </c>
      <c r="G34">
        <v>66</v>
      </c>
    </row>
    <row r="35" spans="1:7" x14ac:dyDescent="0.3">
      <c r="A35" t="s">
        <v>19</v>
      </c>
      <c r="B35" t="s">
        <v>25</v>
      </c>
      <c r="C35" t="s">
        <v>21</v>
      </c>
      <c r="D35" s="2">
        <v>44201</v>
      </c>
      <c r="E35" s="3">
        <v>9730</v>
      </c>
      <c r="F35" s="4">
        <v>361</v>
      </c>
      <c r="G35">
        <v>573</v>
      </c>
    </row>
    <row r="36" spans="1:7" x14ac:dyDescent="0.3">
      <c r="A36" t="s">
        <v>51</v>
      </c>
      <c r="B36" t="s">
        <v>8</v>
      </c>
      <c r="C36" t="s">
        <v>21</v>
      </c>
      <c r="D36" s="2">
        <v>44201</v>
      </c>
      <c r="E36" s="3">
        <v>2226</v>
      </c>
      <c r="F36" s="4">
        <v>129</v>
      </c>
      <c r="G36">
        <v>140</v>
      </c>
    </row>
    <row r="37" spans="1:7" x14ac:dyDescent="0.3">
      <c r="A37" t="s">
        <v>31</v>
      </c>
      <c r="B37" t="s">
        <v>23</v>
      </c>
      <c r="C37" t="s">
        <v>45</v>
      </c>
      <c r="D37" s="2">
        <v>44201</v>
      </c>
      <c r="E37" s="3">
        <v>7063</v>
      </c>
      <c r="F37" s="4">
        <v>250</v>
      </c>
      <c r="G37">
        <v>643</v>
      </c>
    </row>
    <row r="38" spans="1:7" x14ac:dyDescent="0.3">
      <c r="A38" t="s">
        <v>52</v>
      </c>
      <c r="B38" t="s">
        <v>8</v>
      </c>
      <c r="C38" t="s">
        <v>37</v>
      </c>
      <c r="D38" s="2">
        <v>44201</v>
      </c>
      <c r="E38" s="3">
        <v>7399</v>
      </c>
      <c r="F38" s="4">
        <v>420</v>
      </c>
      <c r="G38">
        <v>275</v>
      </c>
    </row>
    <row r="39" spans="1:7" x14ac:dyDescent="0.3">
      <c r="A39" t="s">
        <v>32</v>
      </c>
      <c r="B39" t="s">
        <v>14</v>
      </c>
      <c r="C39" t="s">
        <v>35</v>
      </c>
      <c r="D39" s="2">
        <v>44201</v>
      </c>
      <c r="E39" s="3">
        <v>4284</v>
      </c>
      <c r="F39" s="4">
        <v>230</v>
      </c>
      <c r="G39">
        <v>306</v>
      </c>
    </row>
    <row r="40" spans="1:7" x14ac:dyDescent="0.3">
      <c r="A40" t="s">
        <v>52</v>
      </c>
      <c r="B40" t="s">
        <v>8</v>
      </c>
      <c r="C40" t="s">
        <v>9</v>
      </c>
      <c r="D40" s="2">
        <v>44201</v>
      </c>
      <c r="E40" s="3">
        <v>4865</v>
      </c>
      <c r="F40" s="4">
        <v>168</v>
      </c>
      <c r="G40">
        <v>271</v>
      </c>
    </row>
    <row r="41" spans="1:7" x14ac:dyDescent="0.3">
      <c r="A41" t="s">
        <v>29</v>
      </c>
      <c r="B41" t="s">
        <v>8</v>
      </c>
      <c r="C41" t="s">
        <v>49</v>
      </c>
      <c r="D41" s="2">
        <v>44201</v>
      </c>
      <c r="E41" s="3">
        <v>3780</v>
      </c>
      <c r="F41" s="4">
        <v>111</v>
      </c>
      <c r="G41">
        <v>315</v>
      </c>
    </row>
    <row r="42" spans="1:7" x14ac:dyDescent="0.3">
      <c r="A42" t="s">
        <v>53</v>
      </c>
      <c r="B42" t="s">
        <v>20</v>
      </c>
      <c r="C42" t="s">
        <v>35</v>
      </c>
      <c r="D42" s="2">
        <v>44201</v>
      </c>
      <c r="E42" s="3">
        <v>3059</v>
      </c>
      <c r="F42" s="4">
        <v>484</v>
      </c>
      <c r="G42">
        <v>279</v>
      </c>
    </row>
    <row r="43" spans="1:7" x14ac:dyDescent="0.3">
      <c r="A43" t="s">
        <v>46</v>
      </c>
      <c r="B43" t="s">
        <v>23</v>
      </c>
      <c r="C43" t="s">
        <v>37</v>
      </c>
      <c r="D43" s="2">
        <v>44201</v>
      </c>
      <c r="E43" s="3">
        <v>6622</v>
      </c>
      <c r="F43" s="4">
        <v>57</v>
      </c>
      <c r="G43">
        <v>276</v>
      </c>
    </row>
    <row r="44" spans="1:7" x14ac:dyDescent="0.3">
      <c r="A44" t="s">
        <v>32</v>
      </c>
      <c r="B44" t="s">
        <v>20</v>
      </c>
      <c r="C44" t="s">
        <v>54</v>
      </c>
      <c r="D44" s="2">
        <v>44202</v>
      </c>
      <c r="E44" s="3">
        <v>644</v>
      </c>
      <c r="F44" s="4">
        <v>116</v>
      </c>
      <c r="G44">
        <v>34</v>
      </c>
    </row>
    <row r="45" spans="1:7" x14ac:dyDescent="0.3">
      <c r="A45" t="s">
        <v>55</v>
      </c>
      <c r="B45" t="s">
        <v>20</v>
      </c>
      <c r="C45" t="s">
        <v>37</v>
      </c>
      <c r="D45" s="2">
        <v>44202</v>
      </c>
      <c r="E45" s="3">
        <v>4935</v>
      </c>
      <c r="F45" s="4">
        <v>87</v>
      </c>
      <c r="G45">
        <v>171</v>
      </c>
    </row>
    <row r="46" spans="1:7" x14ac:dyDescent="0.3">
      <c r="A46" t="s">
        <v>53</v>
      </c>
      <c r="B46" t="s">
        <v>23</v>
      </c>
      <c r="C46" t="s">
        <v>42</v>
      </c>
      <c r="D46" s="2">
        <v>44202</v>
      </c>
      <c r="E46" s="3">
        <v>7182</v>
      </c>
      <c r="F46" s="4">
        <v>29</v>
      </c>
      <c r="G46">
        <v>378</v>
      </c>
    </row>
    <row r="47" spans="1:7" x14ac:dyDescent="0.3">
      <c r="A47" t="s">
        <v>40</v>
      </c>
      <c r="B47" t="s">
        <v>25</v>
      </c>
      <c r="C47" t="s">
        <v>35</v>
      </c>
      <c r="D47" s="2">
        <v>44202</v>
      </c>
      <c r="E47" s="3">
        <v>539</v>
      </c>
      <c r="F47" s="4">
        <v>10</v>
      </c>
      <c r="G47">
        <v>77</v>
      </c>
    </row>
    <row r="48" spans="1:7" x14ac:dyDescent="0.3">
      <c r="A48" t="s">
        <v>22</v>
      </c>
      <c r="B48" t="s">
        <v>23</v>
      </c>
      <c r="C48" t="s">
        <v>49</v>
      </c>
      <c r="D48" s="2">
        <v>44202</v>
      </c>
      <c r="E48" s="3">
        <v>637</v>
      </c>
      <c r="F48" s="4">
        <v>79</v>
      </c>
      <c r="G48">
        <v>91</v>
      </c>
    </row>
    <row r="49" spans="1:7" x14ac:dyDescent="0.3">
      <c r="A49" t="s">
        <v>52</v>
      </c>
      <c r="B49" t="s">
        <v>14</v>
      </c>
      <c r="C49" t="s">
        <v>16</v>
      </c>
      <c r="D49" s="2">
        <v>44202</v>
      </c>
      <c r="E49" s="3">
        <v>1470</v>
      </c>
      <c r="F49" s="4">
        <v>57</v>
      </c>
      <c r="G49">
        <v>184</v>
      </c>
    </row>
    <row r="50" spans="1:7" x14ac:dyDescent="0.3">
      <c r="A50" t="s">
        <v>27</v>
      </c>
      <c r="B50" t="s">
        <v>14</v>
      </c>
      <c r="C50" t="s">
        <v>21</v>
      </c>
      <c r="D50" s="2">
        <v>44202</v>
      </c>
      <c r="E50" s="3">
        <v>1442</v>
      </c>
      <c r="F50" s="4">
        <v>108</v>
      </c>
      <c r="G50">
        <v>61</v>
      </c>
    </row>
    <row r="51" spans="1:7" x14ac:dyDescent="0.3">
      <c r="A51" t="s">
        <v>46</v>
      </c>
      <c r="B51" t="s">
        <v>14</v>
      </c>
      <c r="C51" t="s">
        <v>54</v>
      </c>
      <c r="D51" s="2">
        <v>44202</v>
      </c>
      <c r="E51" s="3">
        <v>9023</v>
      </c>
      <c r="F51" s="4">
        <v>224</v>
      </c>
      <c r="G51">
        <v>564</v>
      </c>
    </row>
    <row r="52" spans="1:7" x14ac:dyDescent="0.3">
      <c r="A52" t="s">
        <v>56</v>
      </c>
      <c r="B52" t="s">
        <v>23</v>
      </c>
      <c r="C52" t="s">
        <v>30</v>
      </c>
      <c r="D52" s="2">
        <v>44202</v>
      </c>
      <c r="E52" s="3">
        <v>2709</v>
      </c>
      <c r="F52" s="4">
        <v>27</v>
      </c>
      <c r="G52">
        <v>101</v>
      </c>
    </row>
    <row r="53" spans="1:7" x14ac:dyDescent="0.3">
      <c r="A53" t="s">
        <v>17</v>
      </c>
      <c r="B53" t="s">
        <v>11</v>
      </c>
      <c r="C53" t="s">
        <v>44</v>
      </c>
      <c r="D53" s="2">
        <v>44203</v>
      </c>
      <c r="E53" s="3">
        <v>5733</v>
      </c>
      <c r="F53" s="4">
        <v>193</v>
      </c>
      <c r="G53">
        <v>338</v>
      </c>
    </row>
    <row r="54" spans="1:7" x14ac:dyDescent="0.3">
      <c r="A54" t="s">
        <v>57</v>
      </c>
      <c r="B54" t="s">
        <v>11</v>
      </c>
      <c r="C54" t="s">
        <v>48</v>
      </c>
      <c r="D54" s="2">
        <v>44203</v>
      </c>
      <c r="E54" s="3">
        <v>10451</v>
      </c>
      <c r="F54" s="4">
        <v>155</v>
      </c>
      <c r="G54">
        <v>1307</v>
      </c>
    </row>
    <row r="55" spans="1:7" x14ac:dyDescent="0.3">
      <c r="A55" t="s">
        <v>31</v>
      </c>
      <c r="B55" t="s">
        <v>20</v>
      </c>
      <c r="C55" t="s">
        <v>18</v>
      </c>
      <c r="D55" s="2">
        <v>44203</v>
      </c>
      <c r="E55" s="3">
        <v>11228</v>
      </c>
      <c r="F55" s="4">
        <v>236</v>
      </c>
      <c r="G55">
        <v>388</v>
      </c>
    </row>
    <row r="56" spans="1:7" x14ac:dyDescent="0.3">
      <c r="A56" t="s">
        <v>43</v>
      </c>
      <c r="B56" t="s">
        <v>23</v>
      </c>
      <c r="C56" t="s">
        <v>28</v>
      </c>
      <c r="D56" s="2">
        <v>44203</v>
      </c>
      <c r="E56" s="3">
        <v>3073</v>
      </c>
      <c r="F56" s="4">
        <v>137</v>
      </c>
      <c r="G56">
        <v>129</v>
      </c>
    </row>
    <row r="57" spans="1:7" x14ac:dyDescent="0.3">
      <c r="A57" t="s">
        <v>40</v>
      </c>
      <c r="B57" t="s">
        <v>25</v>
      </c>
      <c r="C57" t="s">
        <v>21</v>
      </c>
      <c r="D57" s="2">
        <v>44203</v>
      </c>
      <c r="E57" s="3">
        <v>5467</v>
      </c>
      <c r="F57" s="4">
        <v>109</v>
      </c>
      <c r="G57">
        <v>288</v>
      </c>
    </row>
    <row r="58" spans="1:7" x14ac:dyDescent="0.3">
      <c r="A58" t="s">
        <v>55</v>
      </c>
      <c r="B58" t="s">
        <v>14</v>
      </c>
      <c r="C58" t="s">
        <v>54</v>
      </c>
      <c r="D58" s="2">
        <v>44203</v>
      </c>
      <c r="E58" s="3">
        <v>4067</v>
      </c>
      <c r="F58" s="4">
        <v>272</v>
      </c>
      <c r="G58">
        <v>226</v>
      </c>
    </row>
    <row r="59" spans="1:7" x14ac:dyDescent="0.3">
      <c r="A59" t="s">
        <v>10</v>
      </c>
      <c r="B59" t="s">
        <v>20</v>
      </c>
      <c r="C59" t="s">
        <v>34</v>
      </c>
      <c r="D59" s="2">
        <v>44204</v>
      </c>
      <c r="E59" s="3">
        <v>2814</v>
      </c>
      <c r="F59" s="4">
        <v>69</v>
      </c>
      <c r="G59">
        <v>149</v>
      </c>
    </row>
    <row r="60" spans="1:7" x14ac:dyDescent="0.3">
      <c r="A60" t="s">
        <v>58</v>
      </c>
      <c r="B60" t="s">
        <v>8</v>
      </c>
      <c r="C60" t="s">
        <v>28</v>
      </c>
      <c r="D60" s="2">
        <v>44204</v>
      </c>
      <c r="E60" s="3">
        <v>2716</v>
      </c>
      <c r="F60" s="4">
        <v>299</v>
      </c>
      <c r="G60">
        <v>105</v>
      </c>
    </row>
    <row r="61" spans="1:7" x14ac:dyDescent="0.3">
      <c r="A61" t="s">
        <v>33</v>
      </c>
      <c r="B61" t="s">
        <v>25</v>
      </c>
      <c r="C61" t="s">
        <v>35</v>
      </c>
      <c r="D61" s="2">
        <v>44204</v>
      </c>
      <c r="E61" s="3">
        <v>3570</v>
      </c>
      <c r="F61" s="4">
        <v>61</v>
      </c>
      <c r="G61">
        <v>325</v>
      </c>
    </row>
    <row r="62" spans="1:7" x14ac:dyDescent="0.3">
      <c r="A62" t="s">
        <v>13</v>
      </c>
      <c r="B62" t="s">
        <v>20</v>
      </c>
      <c r="C62" t="s">
        <v>21</v>
      </c>
      <c r="D62" s="2">
        <v>44204</v>
      </c>
      <c r="E62" s="3">
        <v>9562</v>
      </c>
      <c r="F62" s="4">
        <v>123</v>
      </c>
      <c r="G62">
        <v>479</v>
      </c>
    </row>
    <row r="63" spans="1:7" x14ac:dyDescent="0.3">
      <c r="A63" t="s">
        <v>19</v>
      </c>
      <c r="B63" t="s">
        <v>8</v>
      </c>
      <c r="C63" t="s">
        <v>42</v>
      </c>
      <c r="D63" s="2">
        <v>44204</v>
      </c>
      <c r="E63" s="3">
        <v>2373</v>
      </c>
      <c r="F63" s="4">
        <v>2</v>
      </c>
      <c r="G63">
        <v>104</v>
      </c>
    </row>
    <row r="64" spans="1:7" x14ac:dyDescent="0.3">
      <c r="A64" t="s">
        <v>55</v>
      </c>
      <c r="B64" t="s">
        <v>20</v>
      </c>
      <c r="C64" t="s">
        <v>28</v>
      </c>
      <c r="D64" s="2">
        <v>44204</v>
      </c>
      <c r="E64" s="3">
        <v>2807</v>
      </c>
      <c r="F64" s="4">
        <v>236</v>
      </c>
      <c r="G64">
        <v>123</v>
      </c>
    </row>
    <row r="65" spans="1:7" x14ac:dyDescent="0.3">
      <c r="A65" t="s">
        <v>27</v>
      </c>
      <c r="B65" t="s">
        <v>14</v>
      </c>
      <c r="C65" t="s">
        <v>30</v>
      </c>
      <c r="D65" s="2">
        <v>44204</v>
      </c>
      <c r="E65" s="3">
        <v>420</v>
      </c>
      <c r="F65" s="4">
        <v>196</v>
      </c>
      <c r="G65">
        <v>14</v>
      </c>
    </row>
    <row r="66" spans="1:7" x14ac:dyDescent="0.3">
      <c r="A66" t="s">
        <v>29</v>
      </c>
      <c r="B66" t="s">
        <v>14</v>
      </c>
      <c r="C66" t="s">
        <v>9</v>
      </c>
      <c r="D66" s="2">
        <v>44204</v>
      </c>
      <c r="E66" s="3">
        <v>8239</v>
      </c>
      <c r="F66" s="4">
        <v>157</v>
      </c>
      <c r="G66">
        <v>515</v>
      </c>
    </row>
    <row r="67" spans="1:7" x14ac:dyDescent="0.3">
      <c r="A67" t="s">
        <v>57</v>
      </c>
      <c r="B67" t="s">
        <v>8</v>
      </c>
      <c r="C67" t="s">
        <v>48</v>
      </c>
      <c r="D67" s="2">
        <v>44204</v>
      </c>
      <c r="E67" s="3">
        <v>6797</v>
      </c>
      <c r="F67" s="4">
        <v>114</v>
      </c>
      <c r="G67">
        <v>486</v>
      </c>
    </row>
    <row r="68" spans="1:7" x14ac:dyDescent="0.3">
      <c r="A68" t="s">
        <v>33</v>
      </c>
      <c r="B68" t="s">
        <v>8</v>
      </c>
      <c r="C68" t="s">
        <v>21</v>
      </c>
      <c r="D68" s="2">
        <v>44204</v>
      </c>
      <c r="E68" s="3">
        <v>6048</v>
      </c>
      <c r="F68" s="4">
        <v>56</v>
      </c>
      <c r="G68">
        <v>319</v>
      </c>
    </row>
    <row r="69" spans="1:7" x14ac:dyDescent="0.3">
      <c r="A69" t="s">
        <v>57</v>
      </c>
      <c r="B69" t="s">
        <v>25</v>
      </c>
      <c r="C69" t="s">
        <v>9</v>
      </c>
      <c r="D69" s="2">
        <v>44204</v>
      </c>
      <c r="E69" s="3">
        <v>364</v>
      </c>
      <c r="F69" s="4">
        <v>14</v>
      </c>
      <c r="G69">
        <v>21</v>
      </c>
    </row>
    <row r="70" spans="1:7" x14ac:dyDescent="0.3">
      <c r="A70" t="s">
        <v>17</v>
      </c>
      <c r="B70" t="s">
        <v>25</v>
      </c>
      <c r="C70" t="s">
        <v>12</v>
      </c>
      <c r="D70" s="2">
        <v>44204</v>
      </c>
      <c r="E70" s="3">
        <v>6496</v>
      </c>
      <c r="F70" s="4">
        <v>15</v>
      </c>
      <c r="G70">
        <v>406</v>
      </c>
    </row>
    <row r="71" spans="1:7" x14ac:dyDescent="0.3">
      <c r="A71" t="s">
        <v>58</v>
      </c>
      <c r="B71" t="s">
        <v>14</v>
      </c>
      <c r="C71" t="s">
        <v>35</v>
      </c>
      <c r="D71" s="2">
        <v>44204</v>
      </c>
      <c r="E71" s="3">
        <v>1057</v>
      </c>
      <c r="F71" s="4">
        <v>45</v>
      </c>
      <c r="G71">
        <v>106</v>
      </c>
    </row>
    <row r="72" spans="1:7" x14ac:dyDescent="0.3">
      <c r="A72" t="s">
        <v>55</v>
      </c>
      <c r="B72" t="s">
        <v>23</v>
      </c>
      <c r="C72" t="s">
        <v>9</v>
      </c>
      <c r="D72" s="2">
        <v>44204</v>
      </c>
      <c r="E72" s="3">
        <v>357</v>
      </c>
      <c r="F72" s="4">
        <v>185</v>
      </c>
      <c r="G72">
        <v>17</v>
      </c>
    </row>
    <row r="73" spans="1:7" x14ac:dyDescent="0.3">
      <c r="A73" t="s">
        <v>55</v>
      </c>
      <c r="B73" t="s">
        <v>25</v>
      </c>
      <c r="C73" t="s">
        <v>41</v>
      </c>
      <c r="D73" s="2">
        <v>44204</v>
      </c>
      <c r="E73" s="3">
        <v>6419</v>
      </c>
      <c r="F73" s="4">
        <v>359</v>
      </c>
      <c r="G73">
        <v>257</v>
      </c>
    </row>
    <row r="74" spans="1:7" x14ac:dyDescent="0.3">
      <c r="A74" t="s">
        <v>55</v>
      </c>
      <c r="B74" t="s">
        <v>11</v>
      </c>
      <c r="C74" t="s">
        <v>39</v>
      </c>
      <c r="D74" s="2">
        <v>44204</v>
      </c>
      <c r="E74" s="3">
        <v>12726</v>
      </c>
      <c r="F74" s="4">
        <v>179</v>
      </c>
      <c r="G74">
        <v>579</v>
      </c>
    </row>
    <row r="75" spans="1:7" x14ac:dyDescent="0.3">
      <c r="A75" t="s">
        <v>51</v>
      </c>
      <c r="B75" t="s">
        <v>14</v>
      </c>
      <c r="C75" t="s">
        <v>21</v>
      </c>
      <c r="D75" s="2">
        <v>44207</v>
      </c>
      <c r="E75" s="3">
        <v>6006</v>
      </c>
      <c r="F75" s="4">
        <v>109</v>
      </c>
      <c r="G75">
        <v>376</v>
      </c>
    </row>
    <row r="76" spans="1:7" x14ac:dyDescent="0.3">
      <c r="A76" t="s">
        <v>43</v>
      </c>
      <c r="B76" t="s">
        <v>23</v>
      </c>
      <c r="C76" t="s">
        <v>15</v>
      </c>
      <c r="D76" s="2">
        <v>44207</v>
      </c>
      <c r="E76" s="3">
        <v>5124</v>
      </c>
      <c r="F76" s="4">
        <v>33</v>
      </c>
      <c r="G76">
        <v>285</v>
      </c>
    </row>
    <row r="77" spans="1:7" x14ac:dyDescent="0.3">
      <c r="A77" t="s">
        <v>47</v>
      </c>
      <c r="B77" t="s">
        <v>8</v>
      </c>
      <c r="C77" t="s">
        <v>30</v>
      </c>
      <c r="D77" s="2">
        <v>44207</v>
      </c>
      <c r="E77" s="3">
        <v>2709</v>
      </c>
      <c r="F77" s="4">
        <v>188</v>
      </c>
      <c r="G77">
        <v>113</v>
      </c>
    </row>
    <row r="78" spans="1:7" x14ac:dyDescent="0.3">
      <c r="A78" t="s">
        <v>7</v>
      </c>
      <c r="B78" t="s">
        <v>25</v>
      </c>
      <c r="C78" t="s">
        <v>30</v>
      </c>
      <c r="D78" s="2">
        <v>44207</v>
      </c>
      <c r="E78" s="3">
        <v>7238</v>
      </c>
      <c r="F78" s="4">
        <v>67</v>
      </c>
      <c r="G78">
        <v>315</v>
      </c>
    </row>
    <row r="79" spans="1:7" x14ac:dyDescent="0.3">
      <c r="A79" t="s">
        <v>29</v>
      </c>
      <c r="B79" t="s">
        <v>20</v>
      </c>
      <c r="C79" t="s">
        <v>12</v>
      </c>
      <c r="D79" s="2">
        <v>44208</v>
      </c>
      <c r="E79" s="3">
        <v>6776</v>
      </c>
      <c r="F79" s="4">
        <v>68</v>
      </c>
      <c r="G79">
        <v>424</v>
      </c>
    </row>
    <row r="80" spans="1:7" x14ac:dyDescent="0.3">
      <c r="A80" t="s">
        <v>46</v>
      </c>
      <c r="B80" t="s">
        <v>23</v>
      </c>
      <c r="C80" t="s">
        <v>30</v>
      </c>
      <c r="D80" s="2">
        <v>44208</v>
      </c>
      <c r="E80" s="3">
        <v>189</v>
      </c>
      <c r="F80" s="4">
        <v>123</v>
      </c>
      <c r="G80">
        <v>8</v>
      </c>
    </row>
    <row r="81" spans="1:7" x14ac:dyDescent="0.3">
      <c r="A81" t="s">
        <v>55</v>
      </c>
      <c r="B81" t="s">
        <v>14</v>
      </c>
      <c r="C81" t="s">
        <v>45</v>
      </c>
      <c r="D81" s="2">
        <v>44208</v>
      </c>
      <c r="E81" s="3">
        <v>4669</v>
      </c>
      <c r="F81" s="4">
        <v>217</v>
      </c>
      <c r="G81">
        <v>390</v>
      </c>
    </row>
    <row r="82" spans="1:7" x14ac:dyDescent="0.3">
      <c r="A82" t="s">
        <v>7</v>
      </c>
      <c r="B82" t="s">
        <v>11</v>
      </c>
      <c r="C82" t="s">
        <v>49</v>
      </c>
      <c r="D82" s="2">
        <v>44208</v>
      </c>
      <c r="E82" s="3">
        <v>490</v>
      </c>
      <c r="F82" s="4">
        <v>188</v>
      </c>
      <c r="G82">
        <v>35</v>
      </c>
    </row>
    <row r="83" spans="1:7" x14ac:dyDescent="0.3">
      <c r="A83" t="s">
        <v>55</v>
      </c>
      <c r="B83" t="s">
        <v>25</v>
      </c>
      <c r="C83" t="s">
        <v>49</v>
      </c>
      <c r="D83" s="2">
        <v>44208</v>
      </c>
      <c r="E83" s="3">
        <v>4235</v>
      </c>
      <c r="F83" s="4">
        <v>76</v>
      </c>
      <c r="G83">
        <v>283</v>
      </c>
    </row>
    <row r="84" spans="1:7" x14ac:dyDescent="0.3">
      <c r="A84" t="s">
        <v>53</v>
      </c>
      <c r="B84" t="s">
        <v>14</v>
      </c>
      <c r="C84" t="s">
        <v>41</v>
      </c>
      <c r="D84" s="2">
        <v>44208</v>
      </c>
      <c r="E84" s="3">
        <v>4487</v>
      </c>
      <c r="F84" s="4">
        <v>161</v>
      </c>
      <c r="G84">
        <v>187</v>
      </c>
    </row>
    <row r="85" spans="1:7" x14ac:dyDescent="0.3">
      <c r="A85" t="s">
        <v>10</v>
      </c>
      <c r="B85" t="s">
        <v>11</v>
      </c>
      <c r="C85" t="s">
        <v>16</v>
      </c>
      <c r="D85" s="2">
        <v>44208</v>
      </c>
      <c r="E85" s="3">
        <v>2653</v>
      </c>
      <c r="F85" s="4">
        <v>147</v>
      </c>
      <c r="G85">
        <v>332</v>
      </c>
    </row>
    <row r="86" spans="1:7" x14ac:dyDescent="0.3">
      <c r="A86" t="s">
        <v>32</v>
      </c>
      <c r="B86" t="s">
        <v>8</v>
      </c>
      <c r="C86" t="s">
        <v>39</v>
      </c>
      <c r="D86" s="2">
        <v>44208</v>
      </c>
      <c r="E86" s="3">
        <v>5306</v>
      </c>
      <c r="F86" s="4">
        <v>5</v>
      </c>
      <c r="G86">
        <v>253</v>
      </c>
    </row>
    <row r="87" spans="1:7" x14ac:dyDescent="0.3">
      <c r="A87" t="s">
        <v>51</v>
      </c>
      <c r="B87" t="s">
        <v>14</v>
      </c>
      <c r="C87" t="s">
        <v>48</v>
      </c>
      <c r="D87" s="2">
        <v>44208</v>
      </c>
      <c r="E87" s="3">
        <v>6888</v>
      </c>
      <c r="F87" s="4">
        <v>112</v>
      </c>
      <c r="G87">
        <v>689</v>
      </c>
    </row>
    <row r="88" spans="1:7" x14ac:dyDescent="0.3">
      <c r="A88" t="s">
        <v>55</v>
      </c>
      <c r="B88" t="s">
        <v>8</v>
      </c>
      <c r="C88" t="s">
        <v>26</v>
      </c>
      <c r="D88" s="2">
        <v>44208</v>
      </c>
      <c r="E88" s="3">
        <v>721</v>
      </c>
      <c r="F88" s="4">
        <v>45</v>
      </c>
      <c r="G88">
        <v>24</v>
      </c>
    </row>
    <row r="89" spans="1:7" x14ac:dyDescent="0.3">
      <c r="A89" t="s">
        <v>24</v>
      </c>
      <c r="B89" t="s">
        <v>20</v>
      </c>
      <c r="C89" t="s">
        <v>39</v>
      </c>
      <c r="D89" s="2">
        <v>44208</v>
      </c>
      <c r="E89" s="3">
        <v>8610</v>
      </c>
      <c r="F89" s="4">
        <v>124</v>
      </c>
      <c r="G89">
        <v>345</v>
      </c>
    </row>
    <row r="90" spans="1:7" x14ac:dyDescent="0.3">
      <c r="A90" t="s">
        <v>27</v>
      </c>
      <c r="B90" t="s">
        <v>14</v>
      </c>
      <c r="C90" t="s">
        <v>45</v>
      </c>
      <c r="D90" s="2">
        <v>44208</v>
      </c>
      <c r="E90" s="3">
        <v>11739</v>
      </c>
      <c r="F90" s="4">
        <v>22</v>
      </c>
      <c r="G90">
        <v>903</v>
      </c>
    </row>
    <row r="91" spans="1:7" x14ac:dyDescent="0.3">
      <c r="A91" t="s">
        <v>51</v>
      </c>
      <c r="B91" t="s">
        <v>20</v>
      </c>
      <c r="C91" t="s">
        <v>35</v>
      </c>
      <c r="D91" s="2">
        <v>44209</v>
      </c>
      <c r="E91" s="3">
        <v>4774</v>
      </c>
      <c r="F91" s="4">
        <v>206</v>
      </c>
      <c r="G91">
        <v>341</v>
      </c>
    </row>
    <row r="92" spans="1:7" x14ac:dyDescent="0.3">
      <c r="A92" t="s">
        <v>27</v>
      </c>
      <c r="B92" t="s">
        <v>11</v>
      </c>
      <c r="C92" t="s">
        <v>48</v>
      </c>
      <c r="D92" s="2">
        <v>44209</v>
      </c>
      <c r="E92" s="3">
        <v>6307</v>
      </c>
      <c r="F92" s="4">
        <v>123</v>
      </c>
      <c r="G92">
        <v>789</v>
      </c>
    </row>
    <row r="93" spans="1:7" x14ac:dyDescent="0.3">
      <c r="A93" t="s">
        <v>59</v>
      </c>
      <c r="B93" t="s">
        <v>11</v>
      </c>
      <c r="C93" t="s">
        <v>15</v>
      </c>
      <c r="D93" s="2">
        <v>44209</v>
      </c>
      <c r="E93" s="3">
        <v>4340</v>
      </c>
      <c r="F93" s="4">
        <v>168</v>
      </c>
      <c r="G93">
        <v>217</v>
      </c>
    </row>
    <row r="94" spans="1:7" x14ac:dyDescent="0.3">
      <c r="A94" t="s">
        <v>40</v>
      </c>
      <c r="B94" t="s">
        <v>20</v>
      </c>
      <c r="C94" t="s">
        <v>49</v>
      </c>
      <c r="D94" s="2">
        <v>44209</v>
      </c>
      <c r="E94" s="3">
        <v>1078</v>
      </c>
      <c r="F94" s="4">
        <v>76</v>
      </c>
      <c r="G94">
        <v>77</v>
      </c>
    </row>
    <row r="95" spans="1:7" x14ac:dyDescent="0.3">
      <c r="A95" t="s">
        <v>53</v>
      </c>
      <c r="B95" t="s">
        <v>23</v>
      </c>
      <c r="C95" t="s">
        <v>50</v>
      </c>
      <c r="D95" s="2">
        <v>44209</v>
      </c>
      <c r="E95" s="3">
        <v>5418</v>
      </c>
      <c r="F95" s="4">
        <v>287</v>
      </c>
      <c r="G95">
        <v>247</v>
      </c>
    </row>
    <row r="96" spans="1:7" x14ac:dyDescent="0.3">
      <c r="A96" t="s">
        <v>56</v>
      </c>
      <c r="B96" t="s">
        <v>14</v>
      </c>
      <c r="C96" t="s">
        <v>44</v>
      </c>
      <c r="D96" s="2">
        <v>44209</v>
      </c>
      <c r="E96" s="3">
        <v>6069</v>
      </c>
      <c r="F96" s="4">
        <v>268</v>
      </c>
      <c r="G96">
        <v>434</v>
      </c>
    </row>
    <row r="97" spans="1:7" x14ac:dyDescent="0.3">
      <c r="A97" t="s">
        <v>43</v>
      </c>
      <c r="B97" t="s">
        <v>14</v>
      </c>
      <c r="C97" t="s">
        <v>44</v>
      </c>
      <c r="D97" s="2">
        <v>44209</v>
      </c>
      <c r="E97" s="3">
        <v>12334</v>
      </c>
      <c r="F97" s="4">
        <v>119</v>
      </c>
      <c r="G97">
        <v>686</v>
      </c>
    </row>
    <row r="98" spans="1:7" x14ac:dyDescent="0.3">
      <c r="A98" t="s">
        <v>55</v>
      </c>
      <c r="B98" t="s">
        <v>23</v>
      </c>
      <c r="C98" t="s">
        <v>41</v>
      </c>
      <c r="D98" s="2">
        <v>44209</v>
      </c>
      <c r="E98" s="3">
        <v>728</v>
      </c>
      <c r="F98" s="4">
        <v>234</v>
      </c>
      <c r="G98">
        <v>32</v>
      </c>
    </row>
    <row r="99" spans="1:7" x14ac:dyDescent="0.3">
      <c r="A99" t="s">
        <v>59</v>
      </c>
      <c r="B99" t="s">
        <v>20</v>
      </c>
      <c r="C99" t="s">
        <v>16</v>
      </c>
      <c r="D99" s="2">
        <v>44209</v>
      </c>
      <c r="E99" s="3">
        <v>2135</v>
      </c>
      <c r="F99" s="4">
        <v>179</v>
      </c>
      <c r="G99">
        <v>165</v>
      </c>
    </row>
    <row r="100" spans="1:7" x14ac:dyDescent="0.3">
      <c r="A100" t="s">
        <v>52</v>
      </c>
      <c r="B100" t="s">
        <v>8</v>
      </c>
      <c r="C100" t="s">
        <v>21</v>
      </c>
      <c r="D100" s="2">
        <v>44209</v>
      </c>
      <c r="E100" s="3">
        <v>2121</v>
      </c>
      <c r="F100" s="4">
        <v>130</v>
      </c>
      <c r="G100">
        <v>89</v>
      </c>
    </row>
    <row r="101" spans="1:7" x14ac:dyDescent="0.3">
      <c r="A101" t="s">
        <v>13</v>
      </c>
      <c r="B101" t="s">
        <v>23</v>
      </c>
      <c r="C101" t="s">
        <v>30</v>
      </c>
      <c r="D101" s="2">
        <v>44210</v>
      </c>
      <c r="E101" s="3">
        <v>6881</v>
      </c>
      <c r="F101" s="4">
        <v>10</v>
      </c>
      <c r="G101">
        <v>222</v>
      </c>
    </row>
    <row r="102" spans="1:7" x14ac:dyDescent="0.3">
      <c r="A102" t="s">
        <v>58</v>
      </c>
      <c r="B102" t="s">
        <v>8</v>
      </c>
      <c r="C102" t="s">
        <v>41</v>
      </c>
      <c r="D102" s="2">
        <v>44210</v>
      </c>
      <c r="E102" s="3">
        <v>1239</v>
      </c>
      <c r="F102" s="4">
        <v>97</v>
      </c>
      <c r="G102">
        <v>50</v>
      </c>
    </row>
    <row r="103" spans="1:7" x14ac:dyDescent="0.3">
      <c r="A103" t="s">
        <v>51</v>
      </c>
      <c r="B103" t="s">
        <v>25</v>
      </c>
      <c r="C103" t="s">
        <v>34</v>
      </c>
      <c r="D103" s="2">
        <v>44210</v>
      </c>
      <c r="E103" s="3">
        <v>3598</v>
      </c>
      <c r="F103" s="4">
        <v>365</v>
      </c>
      <c r="G103">
        <v>257</v>
      </c>
    </row>
    <row r="104" spans="1:7" x14ac:dyDescent="0.3">
      <c r="A104" t="s">
        <v>31</v>
      </c>
      <c r="B104" t="s">
        <v>11</v>
      </c>
      <c r="C104" t="s">
        <v>54</v>
      </c>
      <c r="D104" s="2">
        <v>44210</v>
      </c>
      <c r="E104" s="3">
        <v>6580</v>
      </c>
      <c r="F104" s="4">
        <v>210</v>
      </c>
      <c r="G104">
        <v>347</v>
      </c>
    </row>
    <row r="105" spans="1:7" x14ac:dyDescent="0.3">
      <c r="A105" t="s">
        <v>55</v>
      </c>
      <c r="B105" t="s">
        <v>23</v>
      </c>
      <c r="C105" t="s">
        <v>39</v>
      </c>
      <c r="D105" s="2">
        <v>44210</v>
      </c>
      <c r="E105" s="3">
        <v>1127</v>
      </c>
      <c r="F105" s="4">
        <v>97</v>
      </c>
      <c r="G105">
        <v>54</v>
      </c>
    </row>
    <row r="106" spans="1:7" x14ac:dyDescent="0.3">
      <c r="A106" t="s">
        <v>33</v>
      </c>
      <c r="B106" t="s">
        <v>20</v>
      </c>
      <c r="C106" t="s">
        <v>42</v>
      </c>
      <c r="D106" s="2">
        <v>44210</v>
      </c>
      <c r="E106" s="3">
        <v>3605</v>
      </c>
      <c r="F106" s="4">
        <v>345</v>
      </c>
      <c r="G106">
        <v>139</v>
      </c>
    </row>
    <row r="107" spans="1:7" x14ac:dyDescent="0.3">
      <c r="A107" t="s">
        <v>40</v>
      </c>
      <c r="B107" t="s">
        <v>8</v>
      </c>
      <c r="C107" t="s">
        <v>37</v>
      </c>
      <c r="D107" s="2">
        <v>44210</v>
      </c>
      <c r="E107" s="3">
        <v>5096</v>
      </c>
      <c r="F107" s="4">
        <v>201</v>
      </c>
      <c r="G107">
        <v>196</v>
      </c>
    </row>
    <row r="108" spans="1:7" x14ac:dyDescent="0.3">
      <c r="A108" t="s">
        <v>38</v>
      </c>
      <c r="B108" t="s">
        <v>14</v>
      </c>
      <c r="C108" t="s">
        <v>15</v>
      </c>
      <c r="D108" s="2">
        <v>44210</v>
      </c>
      <c r="E108" s="3">
        <v>2135</v>
      </c>
      <c r="F108" s="4">
        <v>183</v>
      </c>
      <c r="G108">
        <v>98</v>
      </c>
    </row>
    <row r="109" spans="1:7" x14ac:dyDescent="0.3">
      <c r="A109" t="s">
        <v>53</v>
      </c>
      <c r="B109" t="s">
        <v>14</v>
      </c>
      <c r="C109" t="s">
        <v>9</v>
      </c>
      <c r="D109" s="2">
        <v>44210</v>
      </c>
      <c r="E109" s="3">
        <v>35</v>
      </c>
      <c r="F109" s="4">
        <v>142</v>
      </c>
      <c r="G109">
        <v>3</v>
      </c>
    </row>
    <row r="110" spans="1:7" x14ac:dyDescent="0.3">
      <c r="A110" t="s">
        <v>46</v>
      </c>
      <c r="B110" t="s">
        <v>20</v>
      </c>
      <c r="C110" t="s">
        <v>49</v>
      </c>
      <c r="D110" s="2">
        <v>44210</v>
      </c>
      <c r="E110" s="3">
        <v>13090</v>
      </c>
      <c r="F110" s="4">
        <v>17</v>
      </c>
      <c r="G110">
        <v>935</v>
      </c>
    </row>
    <row r="111" spans="1:7" x14ac:dyDescent="0.3">
      <c r="A111" t="s">
        <v>57</v>
      </c>
      <c r="B111" t="s">
        <v>23</v>
      </c>
      <c r="C111" t="s">
        <v>54</v>
      </c>
      <c r="D111" s="2">
        <v>44210</v>
      </c>
      <c r="E111" s="3">
        <v>15785</v>
      </c>
      <c r="F111" s="4">
        <v>209</v>
      </c>
      <c r="G111">
        <v>1128</v>
      </c>
    </row>
    <row r="112" spans="1:7" x14ac:dyDescent="0.3">
      <c r="A112" t="s">
        <v>22</v>
      </c>
      <c r="B112" t="s">
        <v>25</v>
      </c>
      <c r="C112" t="s">
        <v>45</v>
      </c>
      <c r="D112" s="2">
        <v>44210</v>
      </c>
      <c r="E112" s="3">
        <v>14574</v>
      </c>
      <c r="F112" s="4">
        <v>86</v>
      </c>
      <c r="G112">
        <v>810</v>
      </c>
    </row>
    <row r="113" spans="1:7" x14ac:dyDescent="0.3">
      <c r="A113" t="s">
        <v>46</v>
      </c>
      <c r="B113" t="s">
        <v>8</v>
      </c>
      <c r="C113" t="s">
        <v>28</v>
      </c>
      <c r="D113" s="2">
        <v>44210</v>
      </c>
      <c r="E113" s="3">
        <v>3556</v>
      </c>
      <c r="F113" s="4">
        <v>195</v>
      </c>
      <c r="G113">
        <v>143</v>
      </c>
    </row>
    <row r="114" spans="1:7" x14ac:dyDescent="0.3">
      <c r="A114" t="s">
        <v>10</v>
      </c>
      <c r="B114" t="s">
        <v>14</v>
      </c>
      <c r="C114" t="s">
        <v>45</v>
      </c>
      <c r="D114" s="2">
        <v>44210</v>
      </c>
      <c r="E114" s="3">
        <v>14532</v>
      </c>
      <c r="F114" s="4">
        <v>142</v>
      </c>
      <c r="G114">
        <v>969</v>
      </c>
    </row>
    <row r="115" spans="1:7" x14ac:dyDescent="0.3">
      <c r="A115" t="s">
        <v>47</v>
      </c>
      <c r="B115" t="s">
        <v>8</v>
      </c>
      <c r="C115" t="s">
        <v>28</v>
      </c>
      <c r="D115" s="2">
        <v>44210</v>
      </c>
      <c r="E115" s="3">
        <v>4445</v>
      </c>
      <c r="F115" s="4">
        <v>340</v>
      </c>
      <c r="G115">
        <v>159</v>
      </c>
    </row>
    <row r="116" spans="1:7" x14ac:dyDescent="0.3">
      <c r="A116" t="s">
        <v>19</v>
      </c>
      <c r="B116" t="s">
        <v>14</v>
      </c>
      <c r="C116" t="s">
        <v>30</v>
      </c>
      <c r="D116" s="2">
        <v>44210</v>
      </c>
      <c r="E116" s="3">
        <v>10339</v>
      </c>
      <c r="F116" s="4">
        <v>207</v>
      </c>
      <c r="G116">
        <v>357</v>
      </c>
    </row>
    <row r="117" spans="1:7" x14ac:dyDescent="0.3">
      <c r="A117" t="s">
        <v>56</v>
      </c>
      <c r="B117" t="s">
        <v>8</v>
      </c>
      <c r="C117" t="s">
        <v>37</v>
      </c>
      <c r="D117" s="2">
        <v>44210</v>
      </c>
      <c r="E117" s="3">
        <v>1351</v>
      </c>
      <c r="F117" s="4">
        <v>282</v>
      </c>
      <c r="G117">
        <v>55</v>
      </c>
    </row>
    <row r="118" spans="1:7" x14ac:dyDescent="0.3">
      <c r="A118" t="s">
        <v>10</v>
      </c>
      <c r="B118" t="s">
        <v>8</v>
      </c>
      <c r="C118" t="s">
        <v>16</v>
      </c>
      <c r="D118" s="2">
        <v>44210</v>
      </c>
      <c r="E118" s="3">
        <v>4011</v>
      </c>
      <c r="F118" s="4">
        <v>260</v>
      </c>
      <c r="G118">
        <v>335</v>
      </c>
    </row>
    <row r="119" spans="1:7" x14ac:dyDescent="0.3">
      <c r="A119" t="s">
        <v>19</v>
      </c>
      <c r="B119" t="s">
        <v>23</v>
      </c>
      <c r="C119" t="s">
        <v>45</v>
      </c>
      <c r="D119" s="2">
        <v>44210</v>
      </c>
      <c r="E119" s="3">
        <v>5306</v>
      </c>
      <c r="F119" s="4">
        <v>333</v>
      </c>
      <c r="G119">
        <v>483</v>
      </c>
    </row>
    <row r="120" spans="1:7" x14ac:dyDescent="0.3">
      <c r="A120" t="s">
        <v>58</v>
      </c>
      <c r="B120" t="s">
        <v>14</v>
      </c>
      <c r="C120" t="s">
        <v>37</v>
      </c>
      <c r="D120" s="2">
        <v>44210</v>
      </c>
      <c r="E120" s="3">
        <v>18704</v>
      </c>
      <c r="F120" s="4">
        <v>78</v>
      </c>
      <c r="G120">
        <v>585</v>
      </c>
    </row>
    <row r="121" spans="1:7" x14ac:dyDescent="0.3">
      <c r="A121" t="s">
        <v>59</v>
      </c>
      <c r="B121" t="s">
        <v>11</v>
      </c>
      <c r="C121" t="s">
        <v>54</v>
      </c>
      <c r="D121" s="2">
        <v>44210</v>
      </c>
      <c r="E121" s="3">
        <v>9310</v>
      </c>
      <c r="F121" s="4">
        <v>62</v>
      </c>
      <c r="G121">
        <v>582</v>
      </c>
    </row>
    <row r="122" spans="1:7" x14ac:dyDescent="0.3">
      <c r="A122" t="s">
        <v>32</v>
      </c>
      <c r="B122" t="s">
        <v>8</v>
      </c>
      <c r="C122" t="s">
        <v>36</v>
      </c>
      <c r="D122" s="2">
        <v>44210</v>
      </c>
      <c r="E122" s="3">
        <v>1211</v>
      </c>
      <c r="F122" s="4">
        <v>37</v>
      </c>
      <c r="G122">
        <v>61</v>
      </c>
    </row>
    <row r="123" spans="1:7" x14ac:dyDescent="0.3">
      <c r="A123" t="s">
        <v>40</v>
      </c>
      <c r="B123" t="s">
        <v>11</v>
      </c>
      <c r="C123" t="s">
        <v>9</v>
      </c>
      <c r="D123" s="2">
        <v>44211</v>
      </c>
      <c r="E123" s="3">
        <v>3094</v>
      </c>
      <c r="F123" s="4">
        <v>317</v>
      </c>
      <c r="G123">
        <v>148</v>
      </c>
    </row>
    <row r="124" spans="1:7" x14ac:dyDescent="0.3">
      <c r="A124" t="s">
        <v>19</v>
      </c>
      <c r="B124" t="s">
        <v>8</v>
      </c>
      <c r="C124" t="s">
        <v>9</v>
      </c>
      <c r="D124" s="2">
        <v>44211</v>
      </c>
      <c r="E124" s="3">
        <v>4949</v>
      </c>
      <c r="F124" s="4">
        <v>244</v>
      </c>
      <c r="G124">
        <v>248</v>
      </c>
    </row>
    <row r="125" spans="1:7" x14ac:dyDescent="0.3">
      <c r="A125" t="s">
        <v>29</v>
      </c>
      <c r="B125" t="s">
        <v>8</v>
      </c>
      <c r="C125" t="s">
        <v>15</v>
      </c>
      <c r="D125" s="2">
        <v>44211</v>
      </c>
      <c r="E125" s="3">
        <v>308</v>
      </c>
      <c r="F125" s="4">
        <v>91</v>
      </c>
      <c r="G125">
        <v>19</v>
      </c>
    </row>
    <row r="126" spans="1:7" x14ac:dyDescent="0.3">
      <c r="A126" t="s">
        <v>46</v>
      </c>
      <c r="B126" t="s">
        <v>20</v>
      </c>
      <c r="C126" t="s">
        <v>28</v>
      </c>
      <c r="D126" s="2">
        <v>44211</v>
      </c>
      <c r="E126" s="3">
        <v>7546</v>
      </c>
      <c r="F126" s="4">
        <v>49</v>
      </c>
      <c r="G126">
        <v>329</v>
      </c>
    </row>
    <row r="127" spans="1:7" x14ac:dyDescent="0.3">
      <c r="A127" t="s">
        <v>13</v>
      </c>
      <c r="B127" t="s">
        <v>14</v>
      </c>
      <c r="C127" t="s">
        <v>21</v>
      </c>
      <c r="D127" s="2">
        <v>44211</v>
      </c>
      <c r="E127" s="3">
        <v>6713</v>
      </c>
      <c r="F127" s="4">
        <v>422</v>
      </c>
      <c r="G127">
        <v>373</v>
      </c>
    </row>
    <row r="128" spans="1:7" x14ac:dyDescent="0.3">
      <c r="A128" t="s">
        <v>24</v>
      </c>
      <c r="B128" t="s">
        <v>8</v>
      </c>
      <c r="C128" t="s">
        <v>28</v>
      </c>
      <c r="D128" s="2">
        <v>44211</v>
      </c>
      <c r="E128" s="3">
        <v>6895</v>
      </c>
      <c r="F128" s="4">
        <v>318</v>
      </c>
      <c r="G128">
        <v>300</v>
      </c>
    </row>
    <row r="129" spans="1:7" x14ac:dyDescent="0.3">
      <c r="A129" t="s">
        <v>10</v>
      </c>
      <c r="B129" t="s">
        <v>8</v>
      </c>
      <c r="C129" t="s">
        <v>34</v>
      </c>
      <c r="D129" s="2">
        <v>44211</v>
      </c>
      <c r="E129" s="3">
        <v>3430</v>
      </c>
      <c r="F129" s="4">
        <v>120</v>
      </c>
      <c r="G129">
        <v>202</v>
      </c>
    </row>
    <row r="130" spans="1:7" x14ac:dyDescent="0.3">
      <c r="A130" t="s">
        <v>59</v>
      </c>
      <c r="B130" t="s">
        <v>8</v>
      </c>
      <c r="C130" t="s">
        <v>12</v>
      </c>
      <c r="D130" s="2">
        <v>44214</v>
      </c>
      <c r="E130" s="3">
        <v>4165</v>
      </c>
      <c r="F130" s="4">
        <v>61</v>
      </c>
      <c r="G130">
        <v>348</v>
      </c>
    </row>
    <row r="131" spans="1:7" x14ac:dyDescent="0.3">
      <c r="A131" t="s">
        <v>38</v>
      </c>
      <c r="B131" t="s">
        <v>20</v>
      </c>
      <c r="C131" t="s">
        <v>50</v>
      </c>
      <c r="D131" s="2">
        <v>44214</v>
      </c>
      <c r="E131" s="3">
        <v>2380</v>
      </c>
      <c r="F131" s="4">
        <v>209</v>
      </c>
      <c r="G131">
        <v>159</v>
      </c>
    </row>
    <row r="132" spans="1:7" x14ac:dyDescent="0.3">
      <c r="A132" t="s">
        <v>56</v>
      </c>
      <c r="B132" t="s">
        <v>23</v>
      </c>
      <c r="C132" t="s">
        <v>12</v>
      </c>
      <c r="D132" s="2">
        <v>44214</v>
      </c>
      <c r="E132" s="3">
        <v>6594</v>
      </c>
      <c r="F132" s="4">
        <v>114</v>
      </c>
      <c r="G132">
        <v>413</v>
      </c>
    </row>
    <row r="133" spans="1:7" x14ac:dyDescent="0.3">
      <c r="A133" t="s">
        <v>32</v>
      </c>
      <c r="B133" t="s">
        <v>25</v>
      </c>
      <c r="C133" t="s">
        <v>9</v>
      </c>
      <c r="D133" s="2">
        <v>44214</v>
      </c>
      <c r="E133" s="3">
        <v>1428</v>
      </c>
      <c r="F133" s="4">
        <v>55</v>
      </c>
      <c r="G133">
        <v>76</v>
      </c>
    </row>
    <row r="134" spans="1:7" x14ac:dyDescent="0.3">
      <c r="A134" t="s">
        <v>17</v>
      </c>
      <c r="B134" t="s">
        <v>25</v>
      </c>
      <c r="C134" t="s">
        <v>41</v>
      </c>
      <c r="D134" s="2">
        <v>44214</v>
      </c>
      <c r="E134" s="3">
        <v>2646</v>
      </c>
      <c r="F134" s="4">
        <v>150</v>
      </c>
      <c r="G134">
        <v>116</v>
      </c>
    </row>
    <row r="135" spans="1:7" x14ac:dyDescent="0.3">
      <c r="A135" t="s">
        <v>27</v>
      </c>
      <c r="B135" t="s">
        <v>20</v>
      </c>
      <c r="C135" t="s">
        <v>30</v>
      </c>
      <c r="D135" s="2">
        <v>44214</v>
      </c>
      <c r="E135" s="3">
        <v>238</v>
      </c>
      <c r="F135" s="4">
        <v>364</v>
      </c>
      <c r="G135">
        <v>11</v>
      </c>
    </row>
    <row r="136" spans="1:7" x14ac:dyDescent="0.3">
      <c r="A136" t="s">
        <v>58</v>
      </c>
      <c r="B136" t="s">
        <v>25</v>
      </c>
      <c r="C136" t="s">
        <v>9</v>
      </c>
      <c r="D136" s="2">
        <v>44214</v>
      </c>
      <c r="E136" s="3">
        <v>945</v>
      </c>
      <c r="F136" s="4">
        <v>298</v>
      </c>
      <c r="G136">
        <v>50</v>
      </c>
    </row>
    <row r="137" spans="1:7" x14ac:dyDescent="0.3">
      <c r="A137" t="s">
        <v>46</v>
      </c>
      <c r="B137" t="s">
        <v>23</v>
      </c>
      <c r="C137" t="s">
        <v>39</v>
      </c>
      <c r="D137" s="2">
        <v>44214</v>
      </c>
      <c r="E137" s="3">
        <v>9436</v>
      </c>
      <c r="F137" s="4">
        <v>102</v>
      </c>
      <c r="G137">
        <v>337</v>
      </c>
    </row>
    <row r="138" spans="1:7" x14ac:dyDescent="0.3">
      <c r="A138" t="s">
        <v>19</v>
      </c>
      <c r="B138" t="s">
        <v>14</v>
      </c>
      <c r="C138" t="s">
        <v>39</v>
      </c>
      <c r="D138" s="2">
        <v>44214</v>
      </c>
      <c r="E138" s="3">
        <v>4081</v>
      </c>
      <c r="F138" s="4">
        <v>116</v>
      </c>
      <c r="G138">
        <v>152</v>
      </c>
    </row>
    <row r="139" spans="1:7" x14ac:dyDescent="0.3">
      <c r="A139" t="s">
        <v>32</v>
      </c>
      <c r="B139" t="s">
        <v>14</v>
      </c>
      <c r="C139" t="s">
        <v>15</v>
      </c>
      <c r="D139" s="2">
        <v>44214</v>
      </c>
      <c r="E139" s="3">
        <v>10556</v>
      </c>
      <c r="F139" s="4">
        <v>25</v>
      </c>
      <c r="G139">
        <v>587</v>
      </c>
    </row>
    <row r="140" spans="1:7" x14ac:dyDescent="0.3">
      <c r="A140" t="s">
        <v>7</v>
      </c>
      <c r="B140" t="s">
        <v>14</v>
      </c>
      <c r="C140" t="s">
        <v>12</v>
      </c>
      <c r="D140" s="2">
        <v>44214</v>
      </c>
      <c r="E140" s="3">
        <v>2331</v>
      </c>
      <c r="F140" s="4">
        <v>38</v>
      </c>
      <c r="G140">
        <v>167</v>
      </c>
    </row>
    <row r="141" spans="1:7" x14ac:dyDescent="0.3">
      <c r="A141" t="s">
        <v>46</v>
      </c>
      <c r="B141" t="s">
        <v>11</v>
      </c>
      <c r="C141" t="s">
        <v>26</v>
      </c>
      <c r="D141" s="2">
        <v>44215</v>
      </c>
      <c r="E141" s="3">
        <v>896</v>
      </c>
      <c r="F141" s="4">
        <v>346</v>
      </c>
      <c r="G141">
        <v>32</v>
      </c>
    </row>
    <row r="142" spans="1:7" x14ac:dyDescent="0.3">
      <c r="A142" t="s">
        <v>22</v>
      </c>
      <c r="B142" t="s">
        <v>20</v>
      </c>
      <c r="C142" t="s">
        <v>18</v>
      </c>
      <c r="D142" s="2">
        <v>44215</v>
      </c>
      <c r="E142" s="3">
        <v>4214</v>
      </c>
      <c r="F142" s="4">
        <v>314</v>
      </c>
      <c r="G142">
        <v>169</v>
      </c>
    </row>
    <row r="143" spans="1:7" x14ac:dyDescent="0.3">
      <c r="A143" t="s">
        <v>22</v>
      </c>
      <c r="B143" t="s">
        <v>11</v>
      </c>
      <c r="C143" t="s">
        <v>35</v>
      </c>
      <c r="D143" s="2">
        <v>44215</v>
      </c>
      <c r="E143" s="3">
        <v>2121</v>
      </c>
      <c r="F143" s="4">
        <v>90</v>
      </c>
      <c r="G143">
        <v>177</v>
      </c>
    </row>
    <row r="144" spans="1:7" x14ac:dyDescent="0.3">
      <c r="A144" t="s">
        <v>47</v>
      </c>
      <c r="B144" t="s">
        <v>20</v>
      </c>
      <c r="C144" t="s">
        <v>21</v>
      </c>
      <c r="D144" s="2">
        <v>44215</v>
      </c>
      <c r="E144" s="3">
        <v>1029</v>
      </c>
      <c r="F144" s="4">
        <v>386</v>
      </c>
      <c r="G144">
        <v>47</v>
      </c>
    </row>
    <row r="145" spans="1:7" x14ac:dyDescent="0.3">
      <c r="A145" t="s">
        <v>55</v>
      </c>
      <c r="B145" t="s">
        <v>20</v>
      </c>
      <c r="C145" t="s">
        <v>34</v>
      </c>
      <c r="D145" s="2">
        <v>44215</v>
      </c>
      <c r="E145" s="3">
        <v>15407</v>
      </c>
      <c r="F145" s="4">
        <v>103</v>
      </c>
      <c r="G145">
        <v>771</v>
      </c>
    </row>
    <row r="146" spans="1:7" x14ac:dyDescent="0.3">
      <c r="A146" t="s">
        <v>56</v>
      </c>
      <c r="B146" t="s">
        <v>8</v>
      </c>
      <c r="C146" t="s">
        <v>28</v>
      </c>
      <c r="D146" s="2">
        <v>44215</v>
      </c>
      <c r="E146" s="3">
        <v>10129</v>
      </c>
      <c r="F146" s="4">
        <v>134</v>
      </c>
      <c r="G146">
        <v>406</v>
      </c>
    </row>
    <row r="147" spans="1:7" x14ac:dyDescent="0.3">
      <c r="A147" t="s">
        <v>53</v>
      </c>
      <c r="B147" t="s">
        <v>14</v>
      </c>
      <c r="C147" t="s">
        <v>54</v>
      </c>
      <c r="D147" s="2">
        <v>44215</v>
      </c>
      <c r="E147" s="3">
        <v>16380</v>
      </c>
      <c r="F147" s="4">
        <v>203</v>
      </c>
      <c r="G147">
        <v>1092</v>
      </c>
    </row>
    <row r="148" spans="1:7" x14ac:dyDescent="0.3">
      <c r="A148" t="s">
        <v>58</v>
      </c>
      <c r="B148" t="s">
        <v>20</v>
      </c>
      <c r="C148" t="s">
        <v>12</v>
      </c>
      <c r="D148" s="2">
        <v>44215</v>
      </c>
      <c r="E148" s="3">
        <v>3899</v>
      </c>
      <c r="F148" s="4">
        <v>102</v>
      </c>
      <c r="G148">
        <v>279</v>
      </c>
    </row>
    <row r="149" spans="1:7" x14ac:dyDescent="0.3">
      <c r="A149" t="s">
        <v>57</v>
      </c>
      <c r="B149" t="s">
        <v>11</v>
      </c>
      <c r="C149" t="s">
        <v>39</v>
      </c>
      <c r="D149" s="2">
        <v>44215</v>
      </c>
      <c r="E149" s="3">
        <v>12075</v>
      </c>
      <c r="F149" s="4">
        <v>264</v>
      </c>
      <c r="G149">
        <v>432</v>
      </c>
    </row>
    <row r="150" spans="1:7" x14ac:dyDescent="0.3">
      <c r="A150" t="s">
        <v>46</v>
      </c>
      <c r="B150" t="s">
        <v>14</v>
      </c>
      <c r="C150" t="s">
        <v>18</v>
      </c>
      <c r="D150" s="2">
        <v>44215</v>
      </c>
      <c r="E150" s="3">
        <v>10696</v>
      </c>
      <c r="F150" s="4">
        <v>115</v>
      </c>
      <c r="G150">
        <v>428</v>
      </c>
    </row>
    <row r="151" spans="1:7" x14ac:dyDescent="0.3">
      <c r="A151" t="s">
        <v>17</v>
      </c>
      <c r="B151" t="s">
        <v>14</v>
      </c>
      <c r="C151" t="s">
        <v>50</v>
      </c>
      <c r="D151" s="2">
        <v>44215</v>
      </c>
      <c r="E151" s="3">
        <v>4039</v>
      </c>
      <c r="F151" s="4">
        <v>436</v>
      </c>
      <c r="G151">
        <v>238</v>
      </c>
    </row>
    <row r="152" spans="1:7" x14ac:dyDescent="0.3">
      <c r="A152" t="s">
        <v>31</v>
      </c>
      <c r="B152" t="s">
        <v>20</v>
      </c>
      <c r="C152" t="s">
        <v>42</v>
      </c>
      <c r="D152" s="2">
        <v>44215</v>
      </c>
      <c r="E152" s="3">
        <v>5250</v>
      </c>
      <c r="F152" s="4">
        <v>410</v>
      </c>
      <c r="G152">
        <v>202</v>
      </c>
    </row>
    <row r="153" spans="1:7" x14ac:dyDescent="0.3">
      <c r="A153" t="s">
        <v>59</v>
      </c>
      <c r="B153" t="s">
        <v>20</v>
      </c>
      <c r="C153" t="s">
        <v>15</v>
      </c>
      <c r="D153" s="2">
        <v>44215</v>
      </c>
      <c r="E153" s="3">
        <v>8113</v>
      </c>
      <c r="F153" s="4">
        <v>25</v>
      </c>
      <c r="G153">
        <v>508</v>
      </c>
    </row>
    <row r="154" spans="1:7" x14ac:dyDescent="0.3">
      <c r="A154" t="s">
        <v>55</v>
      </c>
      <c r="B154" t="s">
        <v>23</v>
      </c>
      <c r="C154" t="s">
        <v>36</v>
      </c>
      <c r="D154" s="2">
        <v>44215</v>
      </c>
      <c r="E154" s="3">
        <v>161</v>
      </c>
      <c r="F154" s="4">
        <v>95</v>
      </c>
      <c r="G154">
        <v>10</v>
      </c>
    </row>
    <row r="155" spans="1:7" x14ac:dyDescent="0.3">
      <c r="A155" t="s">
        <v>52</v>
      </c>
      <c r="B155" t="s">
        <v>23</v>
      </c>
      <c r="C155" t="s">
        <v>39</v>
      </c>
      <c r="D155" s="2">
        <v>44215</v>
      </c>
      <c r="E155" s="3">
        <v>8218</v>
      </c>
      <c r="F155" s="4">
        <v>205</v>
      </c>
      <c r="G155">
        <v>294</v>
      </c>
    </row>
    <row r="156" spans="1:7" x14ac:dyDescent="0.3">
      <c r="A156" t="s">
        <v>29</v>
      </c>
      <c r="B156" t="s">
        <v>25</v>
      </c>
      <c r="C156" t="s">
        <v>16</v>
      </c>
      <c r="D156" s="2">
        <v>44215</v>
      </c>
      <c r="E156" s="3">
        <v>742</v>
      </c>
      <c r="F156" s="4">
        <v>80</v>
      </c>
      <c r="G156">
        <v>53</v>
      </c>
    </row>
    <row r="157" spans="1:7" x14ac:dyDescent="0.3">
      <c r="A157" t="s">
        <v>56</v>
      </c>
      <c r="B157" t="s">
        <v>14</v>
      </c>
      <c r="C157" t="s">
        <v>37</v>
      </c>
      <c r="D157" s="2">
        <v>44215</v>
      </c>
      <c r="E157" s="3">
        <v>3087</v>
      </c>
      <c r="F157" s="4">
        <v>193</v>
      </c>
      <c r="G157">
        <v>111</v>
      </c>
    </row>
    <row r="158" spans="1:7" x14ac:dyDescent="0.3">
      <c r="A158" t="s">
        <v>55</v>
      </c>
      <c r="B158" t="s">
        <v>20</v>
      </c>
      <c r="C158" t="s">
        <v>18</v>
      </c>
      <c r="D158" s="2">
        <v>44215</v>
      </c>
      <c r="E158" s="3">
        <v>5110</v>
      </c>
      <c r="F158" s="4">
        <v>131</v>
      </c>
      <c r="G158">
        <v>155</v>
      </c>
    </row>
    <row r="159" spans="1:7" x14ac:dyDescent="0.3">
      <c r="A159" t="s">
        <v>32</v>
      </c>
      <c r="B159" t="s">
        <v>8</v>
      </c>
      <c r="C159" t="s">
        <v>9</v>
      </c>
      <c r="D159" s="2">
        <v>44215</v>
      </c>
      <c r="E159" s="3">
        <v>5873</v>
      </c>
      <c r="F159" s="4">
        <v>164</v>
      </c>
      <c r="G159">
        <v>267</v>
      </c>
    </row>
    <row r="160" spans="1:7" x14ac:dyDescent="0.3">
      <c r="A160" t="s">
        <v>46</v>
      </c>
      <c r="B160" t="s">
        <v>23</v>
      </c>
      <c r="C160" t="s">
        <v>34</v>
      </c>
      <c r="D160" s="2">
        <v>44215</v>
      </c>
      <c r="E160" s="3">
        <v>4641</v>
      </c>
      <c r="F160" s="4">
        <v>301</v>
      </c>
      <c r="G160">
        <v>357</v>
      </c>
    </row>
    <row r="161" spans="1:7" x14ac:dyDescent="0.3">
      <c r="A161" t="s">
        <v>32</v>
      </c>
      <c r="B161" t="s">
        <v>8</v>
      </c>
      <c r="C161" t="s">
        <v>42</v>
      </c>
      <c r="D161" s="2">
        <v>44216</v>
      </c>
      <c r="E161" s="3">
        <v>1155</v>
      </c>
      <c r="F161" s="4">
        <v>34</v>
      </c>
      <c r="G161">
        <v>45</v>
      </c>
    </row>
    <row r="162" spans="1:7" x14ac:dyDescent="0.3">
      <c r="A162" t="s">
        <v>27</v>
      </c>
      <c r="B162" t="s">
        <v>23</v>
      </c>
      <c r="C162" t="s">
        <v>48</v>
      </c>
      <c r="D162" s="2">
        <v>44216</v>
      </c>
      <c r="E162" s="3">
        <v>784</v>
      </c>
      <c r="F162" s="4">
        <v>247</v>
      </c>
      <c r="G162">
        <v>49</v>
      </c>
    </row>
    <row r="163" spans="1:7" x14ac:dyDescent="0.3">
      <c r="A163" t="s">
        <v>38</v>
      </c>
      <c r="B163" t="s">
        <v>8</v>
      </c>
      <c r="C163" t="s">
        <v>34</v>
      </c>
      <c r="D163" s="2">
        <v>44216</v>
      </c>
      <c r="E163" s="3">
        <v>5369</v>
      </c>
      <c r="F163" s="4">
        <v>16</v>
      </c>
      <c r="G163">
        <v>384</v>
      </c>
    </row>
    <row r="164" spans="1:7" x14ac:dyDescent="0.3">
      <c r="A164" t="s">
        <v>27</v>
      </c>
      <c r="B164" t="s">
        <v>11</v>
      </c>
      <c r="C164" t="s">
        <v>36</v>
      </c>
      <c r="D164" s="2">
        <v>44216</v>
      </c>
      <c r="E164" s="3">
        <v>343</v>
      </c>
      <c r="F164" s="4">
        <v>338</v>
      </c>
      <c r="G164">
        <v>18</v>
      </c>
    </row>
    <row r="165" spans="1:7" x14ac:dyDescent="0.3">
      <c r="A165" t="s">
        <v>27</v>
      </c>
      <c r="B165" t="s">
        <v>23</v>
      </c>
      <c r="C165" t="s">
        <v>49</v>
      </c>
      <c r="D165" s="2">
        <v>44216</v>
      </c>
      <c r="E165" s="3">
        <v>7007</v>
      </c>
      <c r="F165" s="4">
        <v>38</v>
      </c>
      <c r="G165">
        <v>584</v>
      </c>
    </row>
    <row r="166" spans="1:7" x14ac:dyDescent="0.3">
      <c r="A166" t="s">
        <v>43</v>
      </c>
      <c r="B166" t="s">
        <v>20</v>
      </c>
      <c r="C166" t="s">
        <v>16</v>
      </c>
      <c r="D166" s="2">
        <v>44216</v>
      </c>
      <c r="E166" s="3">
        <v>126</v>
      </c>
      <c r="F166" s="4">
        <v>127</v>
      </c>
      <c r="G166">
        <v>13</v>
      </c>
    </row>
    <row r="167" spans="1:7" x14ac:dyDescent="0.3">
      <c r="A167" t="s">
        <v>51</v>
      </c>
      <c r="B167" t="s">
        <v>20</v>
      </c>
      <c r="C167" t="s">
        <v>15</v>
      </c>
      <c r="D167" s="2">
        <v>44216</v>
      </c>
      <c r="E167" s="3">
        <v>3073</v>
      </c>
      <c r="F167" s="4">
        <v>57</v>
      </c>
      <c r="G167">
        <v>134</v>
      </c>
    </row>
    <row r="168" spans="1:7" x14ac:dyDescent="0.3">
      <c r="A168" t="s">
        <v>17</v>
      </c>
      <c r="B168" t="s">
        <v>8</v>
      </c>
      <c r="C168" t="s">
        <v>44</v>
      </c>
      <c r="D168" s="2">
        <v>44217</v>
      </c>
      <c r="E168" s="3">
        <v>7805</v>
      </c>
      <c r="F168" s="4">
        <v>86</v>
      </c>
      <c r="G168">
        <v>488</v>
      </c>
    </row>
    <row r="169" spans="1:7" x14ac:dyDescent="0.3">
      <c r="A169" t="s">
        <v>40</v>
      </c>
      <c r="B169" t="s">
        <v>23</v>
      </c>
      <c r="C169" t="s">
        <v>37</v>
      </c>
      <c r="D169" s="2">
        <v>44217</v>
      </c>
      <c r="E169" s="3">
        <v>3087</v>
      </c>
      <c r="F169" s="4">
        <v>14</v>
      </c>
      <c r="G169">
        <v>124</v>
      </c>
    </row>
    <row r="170" spans="1:7" x14ac:dyDescent="0.3">
      <c r="A170" t="s">
        <v>53</v>
      </c>
      <c r="B170" t="s">
        <v>8</v>
      </c>
      <c r="C170" t="s">
        <v>44</v>
      </c>
      <c r="D170" s="2">
        <v>44217</v>
      </c>
      <c r="E170" s="3">
        <v>9030</v>
      </c>
      <c r="F170" s="4">
        <v>85</v>
      </c>
      <c r="G170">
        <v>452</v>
      </c>
    </row>
    <row r="171" spans="1:7" x14ac:dyDescent="0.3">
      <c r="A171" t="s">
        <v>32</v>
      </c>
      <c r="B171" t="s">
        <v>14</v>
      </c>
      <c r="C171" t="s">
        <v>54</v>
      </c>
      <c r="D171" s="2">
        <v>44217</v>
      </c>
      <c r="E171" s="3">
        <v>7805</v>
      </c>
      <c r="F171" s="4">
        <v>6</v>
      </c>
      <c r="G171">
        <v>411</v>
      </c>
    </row>
    <row r="172" spans="1:7" x14ac:dyDescent="0.3">
      <c r="A172" t="s">
        <v>31</v>
      </c>
      <c r="B172" t="s">
        <v>20</v>
      </c>
      <c r="C172" t="s">
        <v>37</v>
      </c>
      <c r="D172" s="2">
        <v>44217</v>
      </c>
      <c r="E172" s="3">
        <v>6979</v>
      </c>
      <c r="F172" s="4">
        <v>38</v>
      </c>
      <c r="G172">
        <v>233</v>
      </c>
    </row>
    <row r="173" spans="1:7" x14ac:dyDescent="0.3">
      <c r="A173" t="s">
        <v>17</v>
      </c>
      <c r="B173" t="s">
        <v>20</v>
      </c>
      <c r="C173" t="s">
        <v>41</v>
      </c>
      <c r="D173" s="2">
        <v>44217</v>
      </c>
      <c r="E173" s="3">
        <v>11284</v>
      </c>
      <c r="F173" s="4">
        <v>39</v>
      </c>
      <c r="G173">
        <v>513</v>
      </c>
    </row>
    <row r="174" spans="1:7" x14ac:dyDescent="0.3">
      <c r="A174" t="s">
        <v>19</v>
      </c>
      <c r="B174" t="s">
        <v>25</v>
      </c>
      <c r="C174" t="s">
        <v>30</v>
      </c>
      <c r="D174" s="2">
        <v>44217</v>
      </c>
      <c r="E174" s="3">
        <v>2408</v>
      </c>
      <c r="F174" s="4">
        <v>106</v>
      </c>
      <c r="G174">
        <v>90</v>
      </c>
    </row>
    <row r="175" spans="1:7" x14ac:dyDescent="0.3">
      <c r="A175" t="s">
        <v>56</v>
      </c>
      <c r="B175" t="s">
        <v>23</v>
      </c>
      <c r="C175" t="s">
        <v>48</v>
      </c>
      <c r="D175" s="2">
        <v>44217</v>
      </c>
      <c r="E175" s="3">
        <v>5299</v>
      </c>
      <c r="F175" s="4">
        <v>86</v>
      </c>
      <c r="G175">
        <v>332</v>
      </c>
    </row>
    <row r="176" spans="1:7" x14ac:dyDescent="0.3">
      <c r="A176" t="s">
        <v>27</v>
      </c>
      <c r="B176" t="s">
        <v>23</v>
      </c>
      <c r="C176" t="s">
        <v>26</v>
      </c>
      <c r="D176" s="2">
        <v>44217</v>
      </c>
      <c r="E176" s="3">
        <v>6293</v>
      </c>
      <c r="F176" s="4">
        <v>158</v>
      </c>
      <c r="G176">
        <v>234</v>
      </c>
    </row>
    <row r="177" spans="1:7" x14ac:dyDescent="0.3">
      <c r="A177" t="s">
        <v>55</v>
      </c>
      <c r="B177" t="s">
        <v>25</v>
      </c>
      <c r="C177" t="s">
        <v>50</v>
      </c>
      <c r="D177" s="2">
        <v>44217</v>
      </c>
      <c r="E177" s="3">
        <v>280</v>
      </c>
      <c r="F177" s="4">
        <v>408</v>
      </c>
      <c r="G177">
        <v>17</v>
      </c>
    </row>
    <row r="178" spans="1:7" x14ac:dyDescent="0.3">
      <c r="A178" t="s">
        <v>57</v>
      </c>
      <c r="B178" t="s">
        <v>20</v>
      </c>
      <c r="C178" t="s">
        <v>21</v>
      </c>
      <c r="D178" s="2">
        <v>44217</v>
      </c>
      <c r="E178" s="3">
        <v>644</v>
      </c>
      <c r="F178" s="4">
        <v>483</v>
      </c>
      <c r="G178">
        <v>30</v>
      </c>
    </row>
    <row r="179" spans="1:7" x14ac:dyDescent="0.3">
      <c r="A179" t="s">
        <v>52</v>
      </c>
      <c r="B179" t="s">
        <v>25</v>
      </c>
      <c r="C179" t="s">
        <v>44</v>
      </c>
      <c r="D179" s="2">
        <v>44217</v>
      </c>
      <c r="E179" s="3">
        <v>2191</v>
      </c>
      <c r="F179" s="4">
        <v>65</v>
      </c>
      <c r="G179">
        <v>110</v>
      </c>
    </row>
    <row r="180" spans="1:7" x14ac:dyDescent="0.3">
      <c r="A180" t="s">
        <v>51</v>
      </c>
      <c r="B180" t="s">
        <v>8</v>
      </c>
      <c r="C180" t="s">
        <v>44</v>
      </c>
      <c r="D180" s="2">
        <v>44217</v>
      </c>
      <c r="E180" s="3">
        <v>427</v>
      </c>
      <c r="F180" s="4">
        <v>267</v>
      </c>
      <c r="G180">
        <v>26</v>
      </c>
    </row>
    <row r="181" spans="1:7" x14ac:dyDescent="0.3">
      <c r="A181" t="s">
        <v>24</v>
      </c>
      <c r="B181" t="s">
        <v>11</v>
      </c>
      <c r="C181" t="s">
        <v>54</v>
      </c>
      <c r="D181" s="2">
        <v>44217</v>
      </c>
      <c r="E181" s="3">
        <v>5537</v>
      </c>
      <c r="F181" s="4">
        <v>346</v>
      </c>
      <c r="G181">
        <v>426</v>
      </c>
    </row>
    <row r="182" spans="1:7" x14ac:dyDescent="0.3">
      <c r="A182" t="s">
        <v>31</v>
      </c>
      <c r="B182" t="s">
        <v>25</v>
      </c>
      <c r="C182" t="s">
        <v>15</v>
      </c>
      <c r="D182" s="2">
        <v>44217</v>
      </c>
      <c r="E182" s="3">
        <v>742</v>
      </c>
      <c r="F182" s="4">
        <v>264</v>
      </c>
      <c r="G182">
        <v>31</v>
      </c>
    </row>
    <row r="183" spans="1:7" x14ac:dyDescent="0.3">
      <c r="A183" t="s">
        <v>47</v>
      </c>
      <c r="B183" t="s">
        <v>11</v>
      </c>
      <c r="C183" t="s">
        <v>21</v>
      </c>
      <c r="D183" s="2">
        <v>44217</v>
      </c>
      <c r="E183" s="3">
        <v>4200</v>
      </c>
      <c r="F183" s="4">
        <v>457</v>
      </c>
      <c r="G183">
        <v>248</v>
      </c>
    </row>
    <row r="184" spans="1:7" x14ac:dyDescent="0.3">
      <c r="A184" t="s">
        <v>55</v>
      </c>
      <c r="B184" t="s">
        <v>23</v>
      </c>
      <c r="C184" t="s">
        <v>16</v>
      </c>
      <c r="D184" s="2">
        <v>44217</v>
      </c>
      <c r="E184" s="3">
        <v>5299</v>
      </c>
      <c r="F184" s="4">
        <v>203</v>
      </c>
      <c r="G184">
        <v>442</v>
      </c>
    </row>
    <row r="185" spans="1:7" x14ac:dyDescent="0.3">
      <c r="A185" t="s">
        <v>55</v>
      </c>
      <c r="B185" t="s">
        <v>14</v>
      </c>
      <c r="C185" t="s">
        <v>28</v>
      </c>
      <c r="D185" s="2">
        <v>44217</v>
      </c>
      <c r="E185" s="3">
        <v>3829</v>
      </c>
      <c r="F185" s="4">
        <v>286</v>
      </c>
      <c r="G185">
        <v>160</v>
      </c>
    </row>
    <row r="186" spans="1:7" x14ac:dyDescent="0.3">
      <c r="A186" t="s">
        <v>22</v>
      </c>
      <c r="B186" t="s">
        <v>8</v>
      </c>
      <c r="C186" t="s">
        <v>18</v>
      </c>
      <c r="D186" s="2">
        <v>44217</v>
      </c>
      <c r="E186" s="3">
        <v>5747</v>
      </c>
      <c r="F186" s="4">
        <v>70</v>
      </c>
      <c r="G186">
        <v>192</v>
      </c>
    </row>
    <row r="187" spans="1:7" x14ac:dyDescent="0.3">
      <c r="A187" t="s">
        <v>29</v>
      </c>
      <c r="B187" t="s">
        <v>8</v>
      </c>
      <c r="C187" t="s">
        <v>21</v>
      </c>
      <c r="D187" s="2">
        <v>44217</v>
      </c>
      <c r="E187" s="3">
        <v>2345</v>
      </c>
      <c r="F187" s="4">
        <v>199</v>
      </c>
      <c r="G187">
        <v>147</v>
      </c>
    </row>
    <row r="188" spans="1:7" x14ac:dyDescent="0.3">
      <c r="A188" t="s">
        <v>13</v>
      </c>
      <c r="B188" t="s">
        <v>8</v>
      </c>
      <c r="C188" t="s">
        <v>35</v>
      </c>
      <c r="D188" s="2">
        <v>44218</v>
      </c>
      <c r="E188" s="3">
        <v>4312</v>
      </c>
      <c r="F188" s="4">
        <v>181</v>
      </c>
      <c r="G188">
        <v>616</v>
      </c>
    </row>
    <row r="189" spans="1:7" x14ac:dyDescent="0.3">
      <c r="A189" t="s">
        <v>38</v>
      </c>
      <c r="B189" t="s">
        <v>8</v>
      </c>
      <c r="C189" t="s">
        <v>21</v>
      </c>
      <c r="D189" s="2">
        <v>44218</v>
      </c>
      <c r="E189" s="3">
        <v>1358</v>
      </c>
      <c r="F189" s="4">
        <v>68</v>
      </c>
      <c r="G189">
        <v>68</v>
      </c>
    </row>
    <row r="190" spans="1:7" x14ac:dyDescent="0.3">
      <c r="A190" t="s">
        <v>7</v>
      </c>
      <c r="B190" t="s">
        <v>14</v>
      </c>
      <c r="C190" t="s">
        <v>35</v>
      </c>
      <c r="D190" s="2">
        <v>44218</v>
      </c>
      <c r="E190" s="3">
        <v>13146</v>
      </c>
      <c r="F190" s="4">
        <v>85</v>
      </c>
      <c r="G190">
        <v>1644</v>
      </c>
    </row>
    <row r="191" spans="1:7" x14ac:dyDescent="0.3">
      <c r="A191" t="s">
        <v>57</v>
      </c>
      <c r="B191" t="s">
        <v>25</v>
      </c>
      <c r="C191" t="s">
        <v>12</v>
      </c>
      <c r="D191" s="2">
        <v>44218</v>
      </c>
      <c r="E191" s="3">
        <v>12047</v>
      </c>
      <c r="F191" s="4">
        <v>295</v>
      </c>
      <c r="G191">
        <v>927</v>
      </c>
    </row>
    <row r="192" spans="1:7" x14ac:dyDescent="0.3">
      <c r="A192" t="s">
        <v>55</v>
      </c>
      <c r="B192" t="s">
        <v>11</v>
      </c>
      <c r="C192" t="s">
        <v>54</v>
      </c>
      <c r="D192" s="2">
        <v>44218</v>
      </c>
      <c r="E192" s="3">
        <v>5971</v>
      </c>
      <c r="F192" s="4">
        <v>44</v>
      </c>
      <c r="G192">
        <v>460</v>
      </c>
    </row>
    <row r="193" spans="1:7" x14ac:dyDescent="0.3">
      <c r="A193" t="s">
        <v>51</v>
      </c>
      <c r="B193" t="s">
        <v>8</v>
      </c>
      <c r="C193" t="s">
        <v>48</v>
      </c>
      <c r="D193" s="2">
        <v>44218</v>
      </c>
      <c r="E193" s="3">
        <v>3038</v>
      </c>
      <c r="F193" s="4">
        <v>280</v>
      </c>
      <c r="G193">
        <v>254</v>
      </c>
    </row>
    <row r="194" spans="1:7" x14ac:dyDescent="0.3">
      <c r="A194" t="s">
        <v>22</v>
      </c>
      <c r="B194" t="s">
        <v>23</v>
      </c>
      <c r="C194" t="s">
        <v>26</v>
      </c>
      <c r="D194" s="2">
        <v>44218</v>
      </c>
      <c r="E194" s="3">
        <v>8022</v>
      </c>
      <c r="F194" s="4">
        <v>167</v>
      </c>
      <c r="G194">
        <v>268</v>
      </c>
    </row>
    <row r="195" spans="1:7" x14ac:dyDescent="0.3">
      <c r="A195" t="s">
        <v>51</v>
      </c>
      <c r="B195" t="s">
        <v>11</v>
      </c>
      <c r="C195" t="s">
        <v>16</v>
      </c>
      <c r="D195" s="2">
        <v>44218</v>
      </c>
      <c r="E195" s="3">
        <v>2226</v>
      </c>
      <c r="F195" s="4">
        <v>1</v>
      </c>
      <c r="G195">
        <v>248</v>
      </c>
    </row>
    <row r="196" spans="1:7" x14ac:dyDescent="0.3">
      <c r="A196" t="s">
        <v>27</v>
      </c>
      <c r="B196" t="s">
        <v>11</v>
      </c>
      <c r="C196" t="s">
        <v>28</v>
      </c>
      <c r="D196" s="2">
        <v>44218</v>
      </c>
      <c r="E196" s="3">
        <v>2366</v>
      </c>
      <c r="F196" s="4">
        <v>470</v>
      </c>
      <c r="G196">
        <v>79</v>
      </c>
    </row>
    <row r="197" spans="1:7" x14ac:dyDescent="0.3">
      <c r="A197" t="s">
        <v>58</v>
      </c>
      <c r="B197" t="s">
        <v>25</v>
      </c>
      <c r="C197" t="s">
        <v>48</v>
      </c>
      <c r="D197" s="2">
        <v>44218</v>
      </c>
      <c r="E197" s="3">
        <v>8386</v>
      </c>
      <c r="F197" s="4">
        <v>194</v>
      </c>
      <c r="G197">
        <v>599</v>
      </c>
    </row>
    <row r="198" spans="1:7" x14ac:dyDescent="0.3">
      <c r="A198" t="s">
        <v>56</v>
      </c>
      <c r="B198" t="s">
        <v>11</v>
      </c>
      <c r="C198" t="s">
        <v>26</v>
      </c>
      <c r="D198" s="2">
        <v>44218</v>
      </c>
      <c r="E198" s="3">
        <v>13230</v>
      </c>
      <c r="F198" s="4">
        <v>261</v>
      </c>
      <c r="G198">
        <v>576</v>
      </c>
    </row>
    <row r="199" spans="1:7" x14ac:dyDescent="0.3">
      <c r="A199" t="s">
        <v>19</v>
      </c>
      <c r="B199" t="s">
        <v>23</v>
      </c>
      <c r="C199" t="s">
        <v>50</v>
      </c>
      <c r="D199" s="2">
        <v>44218</v>
      </c>
      <c r="E199" s="3">
        <v>1771</v>
      </c>
      <c r="F199" s="4">
        <v>151</v>
      </c>
      <c r="G199">
        <v>111</v>
      </c>
    </row>
    <row r="200" spans="1:7" x14ac:dyDescent="0.3">
      <c r="A200" t="s">
        <v>53</v>
      </c>
      <c r="B200" t="s">
        <v>23</v>
      </c>
      <c r="C200" t="s">
        <v>9</v>
      </c>
      <c r="D200" s="2">
        <v>44218</v>
      </c>
      <c r="E200" s="3">
        <v>3416</v>
      </c>
      <c r="F200" s="4">
        <v>458</v>
      </c>
      <c r="G200">
        <v>228</v>
      </c>
    </row>
    <row r="201" spans="1:7" x14ac:dyDescent="0.3">
      <c r="A201" t="s">
        <v>19</v>
      </c>
      <c r="B201" t="s">
        <v>23</v>
      </c>
      <c r="C201" t="s">
        <v>21</v>
      </c>
      <c r="D201" s="2">
        <v>44218</v>
      </c>
      <c r="E201" s="3">
        <v>15197</v>
      </c>
      <c r="F201" s="4">
        <v>11</v>
      </c>
      <c r="G201">
        <v>634</v>
      </c>
    </row>
    <row r="202" spans="1:7" x14ac:dyDescent="0.3">
      <c r="A202" t="s">
        <v>55</v>
      </c>
      <c r="B202" t="s">
        <v>8</v>
      </c>
      <c r="C202" t="s">
        <v>16</v>
      </c>
      <c r="D202" s="2">
        <v>44218</v>
      </c>
      <c r="E202" s="3">
        <v>5971</v>
      </c>
      <c r="F202" s="4">
        <v>59</v>
      </c>
      <c r="G202">
        <v>498</v>
      </c>
    </row>
    <row r="203" spans="1:7" x14ac:dyDescent="0.3">
      <c r="A203" t="s">
        <v>10</v>
      </c>
      <c r="B203" t="s">
        <v>23</v>
      </c>
      <c r="C203" t="s">
        <v>35</v>
      </c>
      <c r="D203" s="2">
        <v>44218</v>
      </c>
      <c r="E203" s="3">
        <v>13335</v>
      </c>
      <c r="F203" s="4">
        <v>227</v>
      </c>
      <c r="G203">
        <v>1667</v>
      </c>
    </row>
    <row r="204" spans="1:7" x14ac:dyDescent="0.3">
      <c r="A204" t="s">
        <v>47</v>
      </c>
      <c r="B204" t="s">
        <v>11</v>
      </c>
      <c r="C204" t="s">
        <v>44</v>
      </c>
      <c r="D204" s="2">
        <v>44218</v>
      </c>
      <c r="E204" s="3">
        <v>4613</v>
      </c>
      <c r="F204" s="4">
        <v>54</v>
      </c>
      <c r="G204">
        <v>210</v>
      </c>
    </row>
    <row r="205" spans="1:7" x14ac:dyDescent="0.3">
      <c r="A205" t="s">
        <v>13</v>
      </c>
      <c r="B205" t="s">
        <v>20</v>
      </c>
      <c r="C205" t="s">
        <v>45</v>
      </c>
      <c r="D205" s="2">
        <v>44218</v>
      </c>
      <c r="E205" s="3">
        <v>10430</v>
      </c>
      <c r="F205" s="4">
        <v>110</v>
      </c>
      <c r="G205">
        <v>580</v>
      </c>
    </row>
    <row r="206" spans="1:7" x14ac:dyDescent="0.3">
      <c r="A206" t="s">
        <v>22</v>
      </c>
      <c r="B206" t="s">
        <v>14</v>
      </c>
      <c r="C206" t="s">
        <v>50</v>
      </c>
      <c r="D206" s="2">
        <v>44218</v>
      </c>
      <c r="E206" s="3">
        <v>168</v>
      </c>
      <c r="F206" s="4">
        <v>94</v>
      </c>
      <c r="G206">
        <v>10</v>
      </c>
    </row>
    <row r="207" spans="1:7" x14ac:dyDescent="0.3">
      <c r="A207" t="s">
        <v>38</v>
      </c>
      <c r="B207" t="s">
        <v>23</v>
      </c>
      <c r="C207" t="s">
        <v>15</v>
      </c>
      <c r="D207" s="2">
        <v>44218</v>
      </c>
      <c r="E207" s="3">
        <v>4606</v>
      </c>
      <c r="F207" s="4">
        <v>256</v>
      </c>
      <c r="G207">
        <v>192</v>
      </c>
    </row>
    <row r="208" spans="1:7" x14ac:dyDescent="0.3">
      <c r="A208" t="s">
        <v>46</v>
      </c>
      <c r="B208" t="s">
        <v>23</v>
      </c>
      <c r="C208" t="s">
        <v>12</v>
      </c>
      <c r="D208" s="2">
        <v>44218</v>
      </c>
      <c r="E208" s="3">
        <v>1491</v>
      </c>
      <c r="F208" s="4">
        <v>193</v>
      </c>
      <c r="G208">
        <v>136</v>
      </c>
    </row>
    <row r="209" spans="1:7" x14ac:dyDescent="0.3">
      <c r="A209" t="s">
        <v>10</v>
      </c>
      <c r="B209" t="s">
        <v>20</v>
      </c>
      <c r="C209" t="s">
        <v>15</v>
      </c>
      <c r="D209" s="2">
        <v>44221</v>
      </c>
      <c r="E209" s="3">
        <v>12194</v>
      </c>
      <c r="F209" s="4">
        <v>302</v>
      </c>
      <c r="G209">
        <v>509</v>
      </c>
    </row>
    <row r="210" spans="1:7" x14ac:dyDescent="0.3">
      <c r="A210" t="s">
        <v>13</v>
      </c>
      <c r="B210" t="s">
        <v>23</v>
      </c>
      <c r="C210" t="s">
        <v>9</v>
      </c>
      <c r="D210" s="2">
        <v>44221</v>
      </c>
      <c r="E210" s="3">
        <v>10122</v>
      </c>
      <c r="F210" s="4">
        <v>206</v>
      </c>
      <c r="G210">
        <v>533</v>
      </c>
    </row>
    <row r="211" spans="1:7" x14ac:dyDescent="0.3">
      <c r="A211" t="s">
        <v>40</v>
      </c>
      <c r="B211" t="s">
        <v>25</v>
      </c>
      <c r="C211" t="s">
        <v>15</v>
      </c>
      <c r="D211" s="2">
        <v>44221</v>
      </c>
      <c r="E211" s="3">
        <v>1841</v>
      </c>
      <c r="F211" s="4">
        <v>164</v>
      </c>
      <c r="G211">
        <v>88</v>
      </c>
    </row>
    <row r="212" spans="1:7" x14ac:dyDescent="0.3">
      <c r="A212" t="s">
        <v>51</v>
      </c>
      <c r="B212" t="s">
        <v>23</v>
      </c>
      <c r="C212" t="s">
        <v>35</v>
      </c>
      <c r="D212" s="2">
        <v>44221</v>
      </c>
      <c r="E212" s="3">
        <v>6958</v>
      </c>
      <c r="F212" s="4">
        <v>337</v>
      </c>
      <c r="G212">
        <v>580</v>
      </c>
    </row>
    <row r="213" spans="1:7" x14ac:dyDescent="0.3">
      <c r="A213" t="s">
        <v>52</v>
      </c>
      <c r="B213" t="s">
        <v>20</v>
      </c>
      <c r="C213" t="s">
        <v>15</v>
      </c>
      <c r="D213" s="2">
        <v>44221</v>
      </c>
      <c r="E213" s="3">
        <v>749</v>
      </c>
      <c r="F213" s="4">
        <v>323</v>
      </c>
      <c r="G213">
        <v>35</v>
      </c>
    </row>
    <row r="214" spans="1:7" x14ac:dyDescent="0.3">
      <c r="A214" t="s">
        <v>51</v>
      </c>
      <c r="B214" t="s">
        <v>23</v>
      </c>
      <c r="C214" t="s">
        <v>9</v>
      </c>
      <c r="D214" s="2">
        <v>44221</v>
      </c>
      <c r="E214" s="3">
        <v>3507</v>
      </c>
      <c r="F214" s="4">
        <v>48</v>
      </c>
      <c r="G214">
        <v>195</v>
      </c>
    </row>
    <row r="215" spans="1:7" x14ac:dyDescent="0.3">
      <c r="A215" t="s">
        <v>19</v>
      </c>
      <c r="B215" t="s">
        <v>8</v>
      </c>
      <c r="C215" t="s">
        <v>16</v>
      </c>
      <c r="D215" s="2">
        <v>44221</v>
      </c>
      <c r="E215" s="3">
        <v>7294</v>
      </c>
      <c r="F215" s="4">
        <v>122</v>
      </c>
      <c r="G215">
        <v>562</v>
      </c>
    </row>
    <row r="216" spans="1:7" x14ac:dyDescent="0.3">
      <c r="A216" t="s">
        <v>27</v>
      </c>
      <c r="B216" t="s">
        <v>20</v>
      </c>
      <c r="C216" t="s">
        <v>45</v>
      </c>
      <c r="D216" s="2">
        <v>44221</v>
      </c>
      <c r="E216" s="3">
        <v>5040</v>
      </c>
      <c r="F216" s="4">
        <v>219</v>
      </c>
      <c r="G216">
        <v>420</v>
      </c>
    </row>
    <row r="217" spans="1:7" x14ac:dyDescent="0.3">
      <c r="A217" t="s">
        <v>27</v>
      </c>
      <c r="B217" t="s">
        <v>20</v>
      </c>
      <c r="C217" t="s">
        <v>26</v>
      </c>
      <c r="D217" s="2">
        <v>44221</v>
      </c>
      <c r="E217" s="3">
        <v>3913</v>
      </c>
      <c r="F217" s="4">
        <v>257</v>
      </c>
      <c r="G217">
        <v>157</v>
      </c>
    </row>
    <row r="218" spans="1:7" x14ac:dyDescent="0.3">
      <c r="A218" t="s">
        <v>40</v>
      </c>
      <c r="B218" t="s">
        <v>14</v>
      </c>
      <c r="C218" t="s">
        <v>48</v>
      </c>
      <c r="D218" s="2">
        <v>44221</v>
      </c>
      <c r="E218" s="3">
        <v>3598</v>
      </c>
      <c r="F218" s="4">
        <v>101</v>
      </c>
      <c r="G218">
        <v>300</v>
      </c>
    </row>
    <row r="219" spans="1:7" x14ac:dyDescent="0.3">
      <c r="A219" t="s">
        <v>17</v>
      </c>
      <c r="B219" t="s">
        <v>14</v>
      </c>
      <c r="C219" t="s">
        <v>39</v>
      </c>
      <c r="D219" s="2">
        <v>44221</v>
      </c>
      <c r="E219" s="3">
        <v>8911</v>
      </c>
      <c r="F219" s="4">
        <v>302</v>
      </c>
      <c r="G219">
        <v>319</v>
      </c>
    </row>
    <row r="220" spans="1:7" x14ac:dyDescent="0.3">
      <c r="A220" t="s">
        <v>55</v>
      </c>
      <c r="B220" t="s">
        <v>8</v>
      </c>
      <c r="C220" t="s">
        <v>42</v>
      </c>
      <c r="D220" s="2">
        <v>44221</v>
      </c>
      <c r="E220" s="3">
        <v>42</v>
      </c>
      <c r="F220" s="4">
        <v>35</v>
      </c>
      <c r="G220">
        <v>2</v>
      </c>
    </row>
    <row r="221" spans="1:7" x14ac:dyDescent="0.3">
      <c r="A221" t="s">
        <v>53</v>
      </c>
      <c r="B221" t="s">
        <v>20</v>
      </c>
      <c r="C221" t="s">
        <v>44</v>
      </c>
      <c r="D221" s="2">
        <v>44221</v>
      </c>
      <c r="E221" s="3">
        <v>2282</v>
      </c>
      <c r="F221" s="4">
        <v>222</v>
      </c>
      <c r="G221">
        <v>109</v>
      </c>
    </row>
    <row r="222" spans="1:7" x14ac:dyDescent="0.3">
      <c r="A222" t="s">
        <v>47</v>
      </c>
      <c r="B222" t="s">
        <v>11</v>
      </c>
      <c r="C222" t="s">
        <v>15</v>
      </c>
      <c r="D222" s="2">
        <v>44221</v>
      </c>
      <c r="E222" s="3">
        <v>12964</v>
      </c>
      <c r="F222" s="4">
        <v>242</v>
      </c>
      <c r="G222">
        <v>541</v>
      </c>
    </row>
    <row r="223" spans="1:7" x14ac:dyDescent="0.3">
      <c r="A223" t="s">
        <v>40</v>
      </c>
      <c r="B223" t="s">
        <v>11</v>
      </c>
      <c r="C223" t="s">
        <v>54</v>
      </c>
      <c r="D223" s="2">
        <v>44221</v>
      </c>
      <c r="E223" s="3">
        <v>5775</v>
      </c>
      <c r="F223" s="4">
        <v>219</v>
      </c>
      <c r="G223">
        <v>361</v>
      </c>
    </row>
    <row r="224" spans="1:7" x14ac:dyDescent="0.3">
      <c r="A224" t="s">
        <v>51</v>
      </c>
      <c r="B224" t="s">
        <v>8</v>
      </c>
      <c r="C224" t="s">
        <v>39</v>
      </c>
      <c r="D224" s="2">
        <v>44221</v>
      </c>
      <c r="E224" s="3">
        <v>10787</v>
      </c>
      <c r="F224" s="4">
        <v>100</v>
      </c>
      <c r="G224">
        <v>400</v>
      </c>
    </row>
    <row r="225" spans="1:7" x14ac:dyDescent="0.3">
      <c r="A225" t="s">
        <v>22</v>
      </c>
      <c r="B225" t="s">
        <v>25</v>
      </c>
      <c r="C225" t="s">
        <v>44</v>
      </c>
      <c r="D225" s="2">
        <v>44221</v>
      </c>
      <c r="E225" s="3">
        <v>6342</v>
      </c>
      <c r="F225" s="4">
        <v>115</v>
      </c>
      <c r="G225">
        <v>374</v>
      </c>
    </row>
    <row r="226" spans="1:7" x14ac:dyDescent="0.3">
      <c r="A226" t="s">
        <v>24</v>
      </c>
      <c r="B226" t="s">
        <v>20</v>
      </c>
      <c r="C226" t="s">
        <v>42</v>
      </c>
      <c r="D226" s="2">
        <v>44221</v>
      </c>
      <c r="E226" s="3">
        <v>11564</v>
      </c>
      <c r="F226" s="4">
        <v>46</v>
      </c>
      <c r="G226">
        <v>463</v>
      </c>
    </row>
    <row r="227" spans="1:7" x14ac:dyDescent="0.3">
      <c r="A227" t="s">
        <v>56</v>
      </c>
      <c r="B227" t="s">
        <v>14</v>
      </c>
      <c r="C227" t="s">
        <v>9</v>
      </c>
      <c r="D227" s="2">
        <v>44221</v>
      </c>
      <c r="E227" s="3">
        <v>2793</v>
      </c>
      <c r="F227" s="4">
        <v>37</v>
      </c>
      <c r="G227">
        <v>156</v>
      </c>
    </row>
    <row r="228" spans="1:7" x14ac:dyDescent="0.3">
      <c r="A228" t="s">
        <v>31</v>
      </c>
      <c r="B228" t="s">
        <v>11</v>
      </c>
      <c r="C228" t="s">
        <v>49</v>
      </c>
      <c r="D228" s="2">
        <v>44221</v>
      </c>
      <c r="E228" s="3">
        <v>1603</v>
      </c>
      <c r="F228" s="4">
        <v>81</v>
      </c>
      <c r="G228">
        <v>134</v>
      </c>
    </row>
    <row r="229" spans="1:7" x14ac:dyDescent="0.3">
      <c r="A229" t="s">
        <v>29</v>
      </c>
      <c r="B229" t="s">
        <v>25</v>
      </c>
      <c r="C229" t="s">
        <v>50</v>
      </c>
      <c r="D229" s="2">
        <v>44221</v>
      </c>
      <c r="E229" s="3">
        <v>3052</v>
      </c>
      <c r="F229" s="4">
        <v>357</v>
      </c>
      <c r="G229">
        <v>180</v>
      </c>
    </row>
    <row r="230" spans="1:7" x14ac:dyDescent="0.3">
      <c r="A230" t="s">
        <v>13</v>
      </c>
      <c r="B230" t="s">
        <v>11</v>
      </c>
      <c r="C230" t="s">
        <v>44</v>
      </c>
      <c r="D230" s="2">
        <v>44221</v>
      </c>
      <c r="E230" s="3">
        <v>1659</v>
      </c>
      <c r="F230" s="4">
        <v>82</v>
      </c>
      <c r="G230">
        <v>83</v>
      </c>
    </row>
    <row r="231" spans="1:7" x14ac:dyDescent="0.3">
      <c r="A231" t="s">
        <v>7</v>
      </c>
      <c r="B231" t="s">
        <v>8</v>
      </c>
      <c r="C231" t="s">
        <v>34</v>
      </c>
      <c r="D231" s="2">
        <v>44221</v>
      </c>
      <c r="E231" s="3">
        <v>3143</v>
      </c>
      <c r="F231" s="4">
        <v>82</v>
      </c>
      <c r="G231">
        <v>210</v>
      </c>
    </row>
    <row r="232" spans="1:7" x14ac:dyDescent="0.3">
      <c r="A232" t="s">
        <v>10</v>
      </c>
      <c r="B232" t="s">
        <v>14</v>
      </c>
      <c r="C232" t="s">
        <v>44</v>
      </c>
      <c r="D232" s="2">
        <v>44221</v>
      </c>
      <c r="E232" s="3">
        <v>12782</v>
      </c>
      <c r="F232" s="4">
        <v>212</v>
      </c>
      <c r="G232">
        <v>609</v>
      </c>
    </row>
    <row r="233" spans="1:7" x14ac:dyDescent="0.3">
      <c r="A233" t="s">
        <v>59</v>
      </c>
      <c r="B233" t="s">
        <v>8</v>
      </c>
      <c r="C233" t="s">
        <v>49</v>
      </c>
      <c r="D233" s="2">
        <v>44221</v>
      </c>
      <c r="E233" s="3">
        <v>343</v>
      </c>
      <c r="F233" s="4">
        <v>313</v>
      </c>
      <c r="G233">
        <v>32</v>
      </c>
    </row>
    <row r="234" spans="1:7" x14ac:dyDescent="0.3">
      <c r="A234" t="s">
        <v>27</v>
      </c>
      <c r="B234" t="s">
        <v>8</v>
      </c>
      <c r="C234" t="s">
        <v>12</v>
      </c>
      <c r="D234" s="2">
        <v>44221</v>
      </c>
      <c r="E234" s="3">
        <v>1785</v>
      </c>
      <c r="F234" s="4">
        <v>216</v>
      </c>
      <c r="G234">
        <v>138</v>
      </c>
    </row>
    <row r="235" spans="1:7" x14ac:dyDescent="0.3">
      <c r="A235" t="s">
        <v>27</v>
      </c>
      <c r="B235" t="s">
        <v>11</v>
      </c>
      <c r="C235" t="s">
        <v>35</v>
      </c>
      <c r="D235" s="2">
        <v>44221</v>
      </c>
      <c r="E235" s="3">
        <v>4914</v>
      </c>
      <c r="F235" s="4">
        <v>46</v>
      </c>
      <c r="G235">
        <v>615</v>
      </c>
    </row>
    <row r="236" spans="1:7" x14ac:dyDescent="0.3">
      <c r="A236" t="s">
        <v>31</v>
      </c>
      <c r="B236" t="s">
        <v>23</v>
      </c>
      <c r="C236" t="s">
        <v>12</v>
      </c>
      <c r="D236" s="2">
        <v>44222</v>
      </c>
      <c r="E236" s="3">
        <v>1869</v>
      </c>
      <c r="F236" s="4">
        <v>242</v>
      </c>
      <c r="G236">
        <v>208</v>
      </c>
    </row>
    <row r="237" spans="1:7" x14ac:dyDescent="0.3">
      <c r="A237" t="s">
        <v>32</v>
      </c>
      <c r="B237" t="s">
        <v>20</v>
      </c>
      <c r="C237" t="s">
        <v>39</v>
      </c>
      <c r="D237" s="2">
        <v>44222</v>
      </c>
      <c r="E237" s="3">
        <v>8512</v>
      </c>
      <c r="F237" s="4">
        <v>173</v>
      </c>
      <c r="G237">
        <v>387</v>
      </c>
    </row>
    <row r="238" spans="1:7" x14ac:dyDescent="0.3">
      <c r="A238" t="s">
        <v>47</v>
      </c>
      <c r="B238" t="s">
        <v>23</v>
      </c>
      <c r="C238" t="s">
        <v>35</v>
      </c>
      <c r="D238" s="2">
        <v>44222</v>
      </c>
      <c r="E238" s="3">
        <v>9296</v>
      </c>
      <c r="F238" s="4">
        <v>1</v>
      </c>
      <c r="G238">
        <v>716</v>
      </c>
    </row>
    <row r="239" spans="1:7" x14ac:dyDescent="0.3">
      <c r="A239" t="s">
        <v>22</v>
      </c>
      <c r="B239" t="s">
        <v>25</v>
      </c>
      <c r="C239" t="s">
        <v>41</v>
      </c>
      <c r="D239" s="2">
        <v>44222</v>
      </c>
      <c r="E239" s="3">
        <v>6034</v>
      </c>
      <c r="F239" s="4">
        <v>229</v>
      </c>
      <c r="G239">
        <v>263</v>
      </c>
    </row>
    <row r="240" spans="1:7" x14ac:dyDescent="0.3">
      <c r="A240" t="s">
        <v>33</v>
      </c>
      <c r="B240" t="s">
        <v>20</v>
      </c>
      <c r="C240" t="s">
        <v>37</v>
      </c>
      <c r="D240" s="2">
        <v>44222</v>
      </c>
      <c r="E240" s="3">
        <v>9471</v>
      </c>
      <c r="F240" s="4">
        <v>166</v>
      </c>
      <c r="G240">
        <v>365</v>
      </c>
    </row>
    <row r="241" spans="1:7" x14ac:dyDescent="0.3">
      <c r="A241" t="s">
        <v>43</v>
      </c>
      <c r="B241" t="s">
        <v>20</v>
      </c>
      <c r="C241" t="s">
        <v>42</v>
      </c>
      <c r="D241" s="2">
        <v>44222</v>
      </c>
      <c r="E241" s="3">
        <v>3815</v>
      </c>
      <c r="F241" s="4">
        <v>146</v>
      </c>
      <c r="G241">
        <v>166</v>
      </c>
    </row>
    <row r="242" spans="1:7" x14ac:dyDescent="0.3">
      <c r="A242" t="s">
        <v>7</v>
      </c>
      <c r="B242" t="s">
        <v>8</v>
      </c>
      <c r="C242" t="s">
        <v>36</v>
      </c>
      <c r="D242" s="2">
        <v>44222</v>
      </c>
      <c r="E242" s="3">
        <v>9485</v>
      </c>
      <c r="F242" s="4">
        <v>140</v>
      </c>
      <c r="G242">
        <v>527</v>
      </c>
    </row>
    <row r="243" spans="1:7" x14ac:dyDescent="0.3">
      <c r="A243" t="s">
        <v>51</v>
      </c>
      <c r="B243" t="s">
        <v>14</v>
      </c>
      <c r="C243" t="s">
        <v>26</v>
      </c>
      <c r="D243" s="2">
        <v>44222</v>
      </c>
      <c r="E243" s="3">
        <v>3549</v>
      </c>
      <c r="F243" s="4">
        <v>78</v>
      </c>
      <c r="G243">
        <v>132</v>
      </c>
    </row>
    <row r="244" spans="1:7" x14ac:dyDescent="0.3">
      <c r="A244" t="s">
        <v>32</v>
      </c>
      <c r="B244" t="s">
        <v>23</v>
      </c>
      <c r="C244" t="s">
        <v>35</v>
      </c>
      <c r="D244" s="2">
        <v>44222</v>
      </c>
      <c r="E244" s="3">
        <v>1512</v>
      </c>
      <c r="F244" s="4">
        <v>61</v>
      </c>
      <c r="G244">
        <v>117</v>
      </c>
    </row>
    <row r="245" spans="1:7" x14ac:dyDescent="0.3">
      <c r="A245" t="s">
        <v>53</v>
      </c>
      <c r="B245" t="s">
        <v>11</v>
      </c>
      <c r="C245" t="s">
        <v>26</v>
      </c>
      <c r="D245" s="2">
        <v>44222</v>
      </c>
      <c r="E245" s="3">
        <v>2296</v>
      </c>
      <c r="F245" s="4">
        <v>113</v>
      </c>
      <c r="G245">
        <v>96</v>
      </c>
    </row>
    <row r="246" spans="1:7" x14ac:dyDescent="0.3">
      <c r="A246" t="s">
        <v>46</v>
      </c>
      <c r="B246" t="s">
        <v>20</v>
      </c>
      <c r="C246" t="s">
        <v>30</v>
      </c>
      <c r="D246" s="2">
        <v>44223</v>
      </c>
      <c r="E246" s="3">
        <v>17402</v>
      </c>
      <c r="F246" s="4">
        <v>43</v>
      </c>
      <c r="G246">
        <v>697</v>
      </c>
    </row>
    <row r="247" spans="1:7" x14ac:dyDescent="0.3">
      <c r="A247" t="s">
        <v>43</v>
      </c>
      <c r="B247" t="s">
        <v>23</v>
      </c>
      <c r="C247" t="s">
        <v>45</v>
      </c>
      <c r="D247" s="2">
        <v>44223</v>
      </c>
      <c r="E247" s="3">
        <v>11816</v>
      </c>
      <c r="F247" s="4">
        <v>160</v>
      </c>
      <c r="G247">
        <v>844</v>
      </c>
    </row>
    <row r="248" spans="1:7" x14ac:dyDescent="0.3">
      <c r="A248" t="s">
        <v>19</v>
      </c>
      <c r="B248" t="s">
        <v>8</v>
      </c>
      <c r="C248" t="s">
        <v>26</v>
      </c>
      <c r="D248" s="2">
        <v>44223</v>
      </c>
      <c r="E248" s="3">
        <v>10612</v>
      </c>
      <c r="F248" s="4">
        <v>232</v>
      </c>
      <c r="G248">
        <v>425</v>
      </c>
    </row>
    <row r="249" spans="1:7" x14ac:dyDescent="0.3">
      <c r="A249" t="s">
        <v>7</v>
      </c>
      <c r="B249" t="s">
        <v>14</v>
      </c>
      <c r="C249" t="s">
        <v>30</v>
      </c>
      <c r="D249" s="2">
        <v>44223</v>
      </c>
      <c r="E249" s="3">
        <v>5558</v>
      </c>
      <c r="F249" s="4">
        <v>263</v>
      </c>
      <c r="G249">
        <v>192</v>
      </c>
    </row>
    <row r="250" spans="1:7" x14ac:dyDescent="0.3">
      <c r="A250" t="s">
        <v>59</v>
      </c>
      <c r="B250" t="s">
        <v>23</v>
      </c>
      <c r="C250" t="s">
        <v>9</v>
      </c>
      <c r="D250" s="2">
        <v>44223</v>
      </c>
      <c r="E250" s="3">
        <v>14056</v>
      </c>
      <c r="F250" s="4">
        <v>148</v>
      </c>
      <c r="G250">
        <v>781</v>
      </c>
    </row>
    <row r="251" spans="1:7" x14ac:dyDescent="0.3">
      <c r="A251" t="s">
        <v>40</v>
      </c>
      <c r="B251" t="s">
        <v>14</v>
      </c>
      <c r="C251" t="s">
        <v>26</v>
      </c>
      <c r="D251" s="2">
        <v>44223</v>
      </c>
      <c r="E251" s="3">
        <v>5131</v>
      </c>
      <c r="F251" s="4">
        <v>171</v>
      </c>
      <c r="G251">
        <v>166</v>
      </c>
    </row>
    <row r="252" spans="1:7" x14ac:dyDescent="0.3">
      <c r="A252" t="s">
        <v>51</v>
      </c>
      <c r="B252" t="s">
        <v>14</v>
      </c>
      <c r="C252" t="s">
        <v>15</v>
      </c>
      <c r="D252" s="2">
        <v>44223</v>
      </c>
      <c r="E252" s="3">
        <v>1477</v>
      </c>
      <c r="F252" s="4">
        <v>352</v>
      </c>
      <c r="G252">
        <v>87</v>
      </c>
    </row>
    <row r="253" spans="1:7" x14ac:dyDescent="0.3">
      <c r="A253" t="s">
        <v>29</v>
      </c>
      <c r="B253" t="s">
        <v>25</v>
      </c>
      <c r="C253" t="s">
        <v>9</v>
      </c>
      <c r="D253" s="2">
        <v>44223</v>
      </c>
      <c r="E253" s="3">
        <v>7686</v>
      </c>
      <c r="F253" s="4">
        <v>72</v>
      </c>
      <c r="G253">
        <v>549</v>
      </c>
    </row>
    <row r="254" spans="1:7" x14ac:dyDescent="0.3">
      <c r="A254" t="s">
        <v>47</v>
      </c>
      <c r="B254" t="s">
        <v>23</v>
      </c>
      <c r="C254" t="s">
        <v>21</v>
      </c>
      <c r="D254" s="2">
        <v>44223</v>
      </c>
      <c r="E254" s="3">
        <v>8722</v>
      </c>
      <c r="F254" s="4">
        <v>35</v>
      </c>
      <c r="G254">
        <v>460</v>
      </c>
    </row>
    <row r="255" spans="1:7" x14ac:dyDescent="0.3">
      <c r="A255" t="s">
        <v>55</v>
      </c>
      <c r="B255" t="s">
        <v>23</v>
      </c>
      <c r="C255" t="s">
        <v>26</v>
      </c>
      <c r="D255" s="2">
        <v>44223</v>
      </c>
      <c r="E255" s="3">
        <v>6370</v>
      </c>
      <c r="F255" s="4">
        <v>35</v>
      </c>
      <c r="G255">
        <v>206</v>
      </c>
    </row>
    <row r="256" spans="1:7" x14ac:dyDescent="0.3">
      <c r="A256" t="s">
        <v>56</v>
      </c>
      <c r="B256" t="s">
        <v>23</v>
      </c>
      <c r="C256" t="s">
        <v>21</v>
      </c>
      <c r="D256" s="2">
        <v>44223</v>
      </c>
      <c r="E256" s="3">
        <v>4074</v>
      </c>
      <c r="F256" s="4">
        <v>208</v>
      </c>
      <c r="G256">
        <v>240</v>
      </c>
    </row>
    <row r="257" spans="1:7" x14ac:dyDescent="0.3">
      <c r="A257" t="s">
        <v>58</v>
      </c>
      <c r="B257" t="s">
        <v>8</v>
      </c>
      <c r="C257" t="s">
        <v>37</v>
      </c>
      <c r="D257" s="2">
        <v>44223</v>
      </c>
      <c r="E257" s="3">
        <v>1309</v>
      </c>
      <c r="F257" s="4">
        <v>97</v>
      </c>
      <c r="G257">
        <v>51</v>
      </c>
    </row>
    <row r="258" spans="1:7" x14ac:dyDescent="0.3">
      <c r="A258" t="s">
        <v>52</v>
      </c>
      <c r="B258" t="s">
        <v>25</v>
      </c>
      <c r="C258" t="s">
        <v>54</v>
      </c>
      <c r="D258" s="2">
        <v>44223</v>
      </c>
      <c r="E258" s="3">
        <v>4991</v>
      </c>
      <c r="F258" s="4">
        <v>137</v>
      </c>
      <c r="G258">
        <v>357</v>
      </c>
    </row>
    <row r="259" spans="1:7" x14ac:dyDescent="0.3">
      <c r="A259" t="s">
        <v>32</v>
      </c>
      <c r="B259" t="s">
        <v>11</v>
      </c>
      <c r="C259" t="s">
        <v>42</v>
      </c>
      <c r="D259" s="2">
        <v>44223</v>
      </c>
      <c r="E259" s="3">
        <v>6965</v>
      </c>
      <c r="F259" s="4">
        <v>91</v>
      </c>
      <c r="G259">
        <v>367</v>
      </c>
    </row>
    <row r="260" spans="1:7" x14ac:dyDescent="0.3">
      <c r="A260" t="s">
        <v>43</v>
      </c>
      <c r="B260" t="s">
        <v>25</v>
      </c>
      <c r="C260" t="s">
        <v>18</v>
      </c>
      <c r="D260" s="2">
        <v>44223</v>
      </c>
      <c r="E260" s="3">
        <v>10199</v>
      </c>
      <c r="F260" s="4">
        <v>497</v>
      </c>
      <c r="G260">
        <v>408</v>
      </c>
    </row>
    <row r="261" spans="1:7" x14ac:dyDescent="0.3">
      <c r="A261" t="s">
        <v>13</v>
      </c>
      <c r="B261" t="s">
        <v>8</v>
      </c>
      <c r="C261" t="s">
        <v>44</v>
      </c>
      <c r="D261" s="2">
        <v>44223</v>
      </c>
      <c r="E261" s="3">
        <v>7392</v>
      </c>
      <c r="F261" s="4">
        <v>9</v>
      </c>
      <c r="G261">
        <v>390</v>
      </c>
    </row>
    <row r="262" spans="1:7" x14ac:dyDescent="0.3">
      <c r="A262" t="s">
        <v>7</v>
      </c>
      <c r="B262" t="s">
        <v>8</v>
      </c>
      <c r="C262" t="s">
        <v>45</v>
      </c>
      <c r="D262" s="2">
        <v>44223</v>
      </c>
      <c r="E262" s="3">
        <v>5880</v>
      </c>
      <c r="F262" s="4">
        <v>71</v>
      </c>
      <c r="G262">
        <v>392</v>
      </c>
    </row>
    <row r="263" spans="1:7" x14ac:dyDescent="0.3">
      <c r="A263" t="s">
        <v>32</v>
      </c>
      <c r="B263" t="s">
        <v>14</v>
      </c>
      <c r="C263" t="s">
        <v>37</v>
      </c>
      <c r="D263" s="2">
        <v>44223</v>
      </c>
      <c r="E263" s="3">
        <v>5950</v>
      </c>
      <c r="F263" s="4">
        <v>25</v>
      </c>
      <c r="G263">
        <v>238</v>
      </c>
    </row>
    <row r="264" spans="1:7" x14ac:dyDescent="0.3">
      <c r="A264" t="s">
        <v>24</v>
      </c>
      <c r="B264" t="s">
        <v>14</v>
      </c>
      <c r="C264" t="s">
        <v>26</v>
      </c>
      <c r="D264" s="2">
        <v>44223</v>
      </c>
      <c r="E264" s="3">
        <v>10395</v>
      </c>
      <c r="F264" s="4">
        <v>57</v>
      </c>
      <c r="G264">
        <v>336</v>
      </c>
    </row>
    <row r="265" spans="1:7" x14ac:dyDescent="0.3">
      <c r="A265" t="s">
        <v>33</v>
      </c>
      <c r="B265" t="s">
        <v>20</v>
      </c>
      <c r="C265" t="s">
        <v>41</v>
      </c>
      <c r="D265" s="2">
        <v>44223</v>
      </c>
      <c r="E265" s="3">
        <v>6174</v>
      </c>
      <c r="F265" s="4">
        <v>33</v>
      </c>
      <c r="G265">
        <v>247</v>
      </c>
    </row>
    <row r="266" spans="1:7" x14ac:dyDescent="0.3">
      <c r="A266" t="s">
        <v>32</v>
      </c>
      <c r="B266" t="s">
        <v>8</v>
      </c>
      <c r="C266" t="s">
        <v>49</v>
      </c>
      <c r="D266" s="2">
        <v>44223</v>
      </c>
      <c r="E266" s="3">
        <v>15239</v>
      </c>
      <c r="F266" s="4">
        <v>170</v>
      </c>
      <c r="G266">
        <v>1524</v>
      </c>
    </row>
    <row r="267" spans="1:7" x14ac:dyDescent="0.3">
      <c r="A267" t="s">
        <v>59</v>
      </c>
      <c r="B267" t="s">
        <v>11</v>
      </c>
      <c r="C267" t="s">
        <v>35</v>
      </c>
      <c r="D267" s="2">
        <v>44223</v>
      </c>
      <c r="E267" s="3">
        <v>2219</v>
      </c>
      <c r="F267" s="4">
        <v>145</v>
      </c>
      <c r="G267">
        <v>247</v>
      </c>
    </row>
    <row r="268" spans="1:7" x14ac:dyDescent="0.3">
      <c r="A268" t="s">
        <v>19</v>
      </c>
      <c r="B268" t="s">
        <v>8</v>
      </c>
      <c r="C268" t="s">
        <v>49</v>
      </c>
      <c r="D268" s="2">
        <v>44223</v>
      </c>
      <c r="E268" s="3">
        <v>3150</v>
      </c>
      <c r="F268" s="4">
        <v>70</v>
      </c>
      <c r="G268">
        <v>243</v>
      </c>
    </row>
    <row r="269" spans="1:7" x14ac:dyDescent="0.3">
      <c r="A269" t="s">
        <v>19</v>
      </c>
      <c r="B269" t="s">
        <v>23</v>
      </c>
      <c r="C269" t="s">
        <v>16</v>
      </c>
      <c r="D269" s="2">
        <v>44223</v>
      </c>
      <c r="E269" s="3">
        <v>2968</v>
      </c>
      <c r="F269" s="4">
        <v>216</v>
      </c>
      <c r="G269">
        <v>212</v>
      </c>
    </row>
    <row r="270" spans="1:7" x14ac:dyDescent="0.3">
      <c r="A270" t="s">
        <v>10</v>
      </c>
      <c r="B270" t="s">
        <v>11</v>
      </c>
      <c r="C270" t="s">
        <v>34</v>
      </c>
      <c r="D270" s="2">
        <v>44223</v>
      </c>
      <c r="E270" s="3">
        <v>3241</v>
      </c>
      <c r="F270" s="4">
        <v>199</v>
      </c>
      <c r="G270">
        <v>163</v>
      </c>
    </row>
    <row r="271" spans="1:7" x14ac:dyDescent="0.3">
      <c r="A271" t="s">
        <v>43</v>
      </c>
      <c r="B271" t="s">
        <v>11</v>
      </c>
      <c r="C271" t="s">
        <v>41</v>
      </c>
      <c r="D271" s="2">
        <v>44223</v>
      </c>
      <c r="E271" s="3">
        <v>3605</v>
      </c>
      <c r="F271" s="4">
        <v>120</v>
      </c>
      <c r="G271">
        <v>151</v>
      </c>
    </row>
    <row r="272" spans="1:7" x14ac:dyDescent="0.3">
      <c r="A272" t="s">
        <v>22</v>
      </c>
      <c r="B272" t="s">
        <v>11</v>
      </c>
      <c r="C272" t="s">
        <v>15</v>
      </c>
      <c r="D272" s="2">
        <v>44224</v>
      </c>
      <c r="E272" s="3">
        <v>3640</v>
      </c>
      <c r="F272" s="4">
        <v>169</v>
      </c>
      <c r="G272">
        <v>174</v>
      </c>
    </row>
    <row r="273" spans="1:7" x14ac:dyDescent="0.3">
      <c r="A273" t="s">
        <v>46</v>
      </c>
      <c r="B273" t="s">
        <v>11</v>
      </c>
      <c r="C273" t="s">
        <v>15</v>
      </c>
      <c r="D273" s="2">
        <v>44224</v>
      </c>
      <c r="E273" s="3">
        <v>1309</v>
      </c>
      <c r="F273" s="4">
        <v>294</v>
      </c>
      <c r="G273">
        <v>77</v>
      </c>
    </row>
    <row r="274" spans="1:7" x14ac:dyDescent="0.3">
      <c r="A274" t="s">
        <v>53</v>
      </c>
      <c r="B274" t="s">
        <v>20</v>
      </c>
      <c r="C274" t="s">
        <v>36</v>
      </c>
      <c r="D274" s="2">
        <v>44224</v>
      </c>
      <c r="E274" s="3">
        <v>10346</v>
      </c>
      <c r="F274" s="4">
        <v>131</v>
      </c>
      <c r="G274">
        <v>739</v>
      </c>
    </row>
    <row r="275" spans="1:7" x14ac:dyDescent="0.3">
      <c r="A275" t="s">
        <v>43</v>
      </c>
      <c r="B275" t="s">
        <v>11</v>
      </c>
      <c r="C275" t="s">
        <v>9</v>
      </c>
      <c r="D275" s="2">
        <v>44224</v>
      </c>
      <c r="E275" s="3">
        <v>1071</v>
      </c>
      <c r="F275" s="4">
        <v>359</v>
      </c>
      <c r="G275">
        <v>54</v>
      </c>
    </row>
    <row r="276" spans="1:7" x14ac:dyDescent="0.3">
      <c r="A276" t="s">
        <v>46</v>
      </c>
      <c r="B276" t="s">
        <v>23</v>
      </c>
      <c r="C276" t="s">
        <v>49</v>
      </c>
      <c r="D276" s="2">
        <v>44224</v>
      </c>
      <c r="E276" s="3">
        <v>6328</v>
      </c>
      <c r="F276" s="4">
        <v>119</v>
      </c>
      <c r="G276">
        <v>791</v>
      </c>
    </row>
    <row r="277" spans="1:7" x14ac:dyDescent="0.3">
      <c r="A277" t="s">
        <v>52</v>
      </c>
      <c r="B277" t="s">
        <v>11</v>
      </c>
      <c r="C277" t="s">
        <v>37</v>
      </c>
      <c r="D277" s="2">
        <v>44224</v>
      </c>
      <c r="E277" s="3">
        <v>1820</v>
      </c>
      <c r="F277" s="4">
        <v>143</v>
      </c>
      <c r="G277">
        <v>68</v>
      </c>
    </row>
    <row r="278" spans="1:7" x14ac:dyDescent="0.3">
      <c r="A278" t="s">
        <v>40</v>
      </c>
      <c r="B278" t="s">
        <v>20</v>
      </c>
      <c r="C278" t="s">
        <v>44</v>
      </c>
      <c r="D278" s="2">
        <v>44224</v>
      </c>
      <c r="E278" s="3">
        <v>3437</v>
      </c>
      <c r="F278" s="4">
        <v>179</v>
      </c>
      <c r="G278">
        <v>157</v>
      </c>
    </row>
    <row r="279" spans="1:7" x14ac:dyDescent="0.3">
      <c r="A279" t="s">
        <v>19</v>
      </c>
      <c r="B279" t="s">
        <v>23</v>
      </c>
      <c r="C279" t="s">
        <v>12</v>
      </c>
      <c r="D279" s="2">
        <v>44224</v>
      </c>
      <c r="E279" s="3">
        <v>4550</v>
      </c>
      <c r="F279" s="4">
        <v>214</v>
      </c>
      <c r="G279">
        <v>455</v>
      </c>
    </row>
    <row r="280" spans="1:7" x14ac:dyDescent="0.3">
      <c r="A280" t="s">
        <v>7</v>
      </c>
      <c r="B280" t="s">
        <v>11</v>
      </c>
      <c r="C280" t="s">
        <v>41</v>
      </c>
      <c r="D280" s="2">
        <v>44224</v>
      </c>
      <c r="E280" s="3">
        <v>2968</v>
      </c>
      <c r="F280" s="4">
        <v>259</v>
      </c>
      <c r="G280">
        <v>110</v>
      </c>
    </row>
    <row r="281" spans="1:7" x14ac:dyDescent="0.3">
      <c r="A281" t="s">
        <v>24</v>
      </c>
      <c r="B281" t="s">
        <v>14</v>
      </c>
      <c r="C281" t="s">
        <v>36</v>
      </c>
      <c r="D281" s="2">
        <v>44224</v>
      </c>
      <c r="E281" s="3">
        <v>12565</v>
      </c>
      <c r="F281" s="4">
        <v>4</v>
      </c>
      <c r="G281">
        <v>898</v>
      </c>
    </row>
    <row r="282" spans="1:7" x14ac:dyDescent="0.3">
      <c r="A282" t="s">
        <v>19</v>
      </c>
      <c r="B282" t="s">
        <v>11</v>
      </c>
      <c r="C282" t="s">
        <v>30</v>
      </c>
      <c r="D282" s="2">
        <v>44224</v>
      </c>
      <c r="E282" s="3">
        <v>8246</v>
      </c>
      <c r="F282" s="4">
        <v>294</v>
      </c>
      <c r="G282">
        <v>318</v>
      </c>
    </row>
    <row r="283" spans="1:7" x14ac:dyDescent="0.3">
      <c r="A283" t="s">
        <v>40</v>
      </c>
      <c r="B283" t="s">
        <v>20</v>
      </c>
      <c r="C283" t="s">
        <v>34</v>
      </c>
      <c r="D283" s="2">
        <v>44224</v>
      </c>
      <c r="E283" s="3">
        <v>1190</v>
      </c>
      <c r="F283" s="4">
        <v>137</v>
      </c>
      <c r="G283">
        <v>70</v>
      </c>
    </row>
    <row r="284" spans="1:7" x14ac:dyDescent="0.3">
      <c r="A284" t="s">
        <v>58</v>
      </c>
      <c r="B284" t="s">
        <v>8</v>
      </c>
      <c r="C284" t="s">
        <v>36</v>
      </c>
      <c r="D284" s="2">
        <v>44224</v>
      </c>
      <c r="E284" s="3">
        <v>3283</v>
      </c>
      <c r="F284" s="4">
        <v>146</v>
      </c>
      <c r="G284">
        <v>183</v>
      </c>
    </row>
    <row r="285" spans="1:7" x14ac:dyDescent="0.3">
      <c r="A285" t="s">
        <v>55</v>
      </c>
      <c r="B285" t="s">
        <v>25</v>
      </c>
      <c r="C285" t="s">
        <v>18</v>
      </c>
      <c r="D285" s="2">
        <v>44224</v>
      </c>
      <c r="E285" s="3">
        <v>3087</v>
      </c>
      <c r="F285" s="4">
        <v>300</v>
      </c>
      <c r="G285">
        <v>115</v>
      </c>
    </row>
    <row r="286" spans="1:7" x14ac:dyDescent="0.3">
      <c r="A286" t="s">
        <v>22</v>
      </c>
      <c r="B286" t="s">
        <v>20</v>
      </c>
      <c r="C286" t="s">
        <v>44</v>
      </c>
      <c r="D286" s="2">
        <v>44224</v>
      </c>
      <c r="E286" s="3">
        <v>6531</v>
      </c>
      <c r="F286" s="4">
        <v>244</v>
      </c>
      <c r="G286">
        <v>297</v>
      </c>
    </row>
    <row r="287" spans="1:7" x14ac:dyDescent="0.3">
      <c r="A287" t="s">
        <v>51</v>
      </c>
      <c r="B287" t="s">
        <v>14</v>
      </c>
      <c r="C287" t="s">
        <v>12</v>
      </c>
      <c r="D287" s="2">
        <v>44224</v>
      </c>
      <c r="E287" s="3">
        <v>4228</v>
      </c>
      <c r="F287" s="4">
        <v>55</v>
      </c>
      <c r="G287">
        <v>249</v>
      </c>
    </row>
    <row r="288" spans="1:7" x14ac:dyDescent="0.3">
      <c r="A288" t="s">
        <v>58</v>
      </c>
      <c r="B288" t="s">
        <v>14</v>
      </c>
      <c r="C288" t="s">
        <v>28</v>
      </c>
      <c r="D288" s="2">
        <v>44224</v>
      </c>
      <c r="E288" s="3">
        <v>10094</v>
      </c>
      <c r="F288" s="4">
        <v>118</v>
      </c>
      <c r="G288">
        <v>389</v>
      </c>
    </row>
    <row r="289" spans="1:7" x14ac:dyDescent="0.3">
      <c r="A289" t="s">
        <v>59</v>
      </c>
      <c r="B289" t="s">
        <v>8</v>
      </c>
      <c r="C289" t="s">
        <v>30</v>
      </c>
      <c r="D289" s="2">
        <v>44224</v>
      </c>
      <c r="E289" s="3">
        <v>182</v>
      </c>
      <c r="F289" s="4">
        <v>46</v>
      </c>
      <c r="G289">
        <v>6</v>
      </c>
    </row>
    <row r="290" spans="1:7" x14ac:dyDescent="0.3">
      <c r="A290" t="s">
        <v>33</v>
      </c>
      <c r="B290" t="s">
        <v>8</v>
      </c>
      <c r="C290" t="s">
        <v>12</v>
      </c>
      <c r="D290" s="2">
        <v>44224</v>
      </c>
      <c r="E290" s="3">
        <v>616</v>
      </c>
      <c r="F290" s="4">
        <v>151</v>
      </c>
      <c r="G290">
        <v>37</v>
      </c>
    </row>
    <row r="291" spans="1:7" x14ac:dyDescent="0.3">
      <c r="A291" t="s">
        <v>58</v>
      </c>
      <c r="B291" t="s">
        <v>14</v>
      </c>
      <c r="C291" t="s">
        <v>54</v>
      </c>
      <c r="D291" s="2">
        <v>44225</v>
      </c>
      <c r="E291" s="3">
        <v>12131</v>
      </c>
      <c r="F291" s="4">
        <v>121</v>
      </c>
      <c r="G291">
        <v>809</v>
      </c>
    </row>
    <row r="292" spans="1:7" x14ac:dyDescent="0.3">
      <c r="A292" t="s">
        <v>52</v>
      </c>
      <c r="B292" t="s">
        <v>14</v>
      </c>
      <c r="C292" t="s">
        <v>41</v>
      </c>
      <c r="D292" s="2">
        <v>44225</v>
      </c>
      <c r="E292" s="3">
        <v>2394</v>
      </c>
      <c r="F292" s="4">
        <v>323</v>
      </c>
      <c r="G292">
        <v>93</v>
      </c>
    </row>
    <row r="293" spans="1:7" x14ac:dyDescent="0.3">
      <c r="A293" t="s">
        <v>13</v>
      </c>
      <c r="B293" t="s">
        <v>20</v>
      </c>
      <c r="C293" t="s">
        <v>12</v>
      </c>
      <c r="D293" s="2">
        <v>44225</v>
      </c>
      <c r="E293" s="3">
        <v>14287</v>
      </c>
      <c r="F293" s="4">
        <v>89</v>
      </c>
      <c r="G293">
        <v>841</v>
      </c>
    </row>
    <row r="294" spans="1:7" x14ac:dyDescent="0.3">
      <c r="A294" t="s">
        <v>46</v>
      </c>
      <c r="B294" t="s">
        <v>8</v>
      </c>
      <c r="C294" t="s">
        <v>50</v>
      </c>
      <c r="D294" s="2">
        <v>44225</v>
      </c>
      <c r="E294" s="3">
        <v>10941</v>
      </c>
      <c r="F294" s="4">
        <v>185</v>
      </c>
      <c r="G294">
        <v>730</v>
      </c>
    </row>
    <row r="295" spans="1:7" x14ac:dyDescent="0.3">
      <c r="A295" t="s">
        <v>58</v>
      </c>
      <c r="B295" t="s">
        <v>23</v>
      </c>
      <c r="C295" t="s">
        <v>41</v>
      </c>
      <c r="D295" s="2">
        <v>44225</v>
      </c>
      <c r="E295" s="3">
        <v>7777</v>
      </c>
      <c r="F295" s="4">
        <v>345</v>
      </c>
      <c r="G295">
        <v>260</v>
      </c>
    </row>
    <row r="296" spans="1:7" x14ac:dyDescent="0.3">
      <c r="A296" t="s">
        <v>29</v>
      </c>
      <c r="B296" t="s">
        <v>11</v>
      </c>
      <c r="C296" t="s">
        <v>35</v>
      </c>
      <c r="D296" s="2">
        <v>44225</v>
      </c>
      <c r="E296" s="3">
        <v>9436</v>
      </c>
      <c r="F296" s="4">
        <v>7</v>
      </c>
      <c r="G296">
        <v>858</v>
      </c>
    </row>
    <row r="297" spans="1:7" x14ac:dyDescent="0.3">
      <c r="A297" t="s">
        <v>52</v>
      </c>
      <c r="B297" t="s">
        <v>11</v>
      </c>
      <c r="C297" t="s">
        <v>45</v>
      </c>
      <c r="D297" s="2">
        <v>44225</v>
      </c>
      <c r="E297" s="3">
        <v>1267</v>
      </c>
      <c r="F297" s="4">
        <v>104</v>
      </c>
      <c r="G297">
        <v>116</v>
      </c>
    </row>
    <row r="298" spans="1:7" x14ac:dyDescent="0.3">
      <c r="A298" t="s">
        <v>52</v>
      </c>
      <c r="B298" t="s">
        <v>14</v>
      </c>
      <c r="C298" t="s">
        <v>37</v>
      </c>
      <c r="D298" s="2">
        <v>44225</v>
      </c>
      <c r="E298" s="3">
        <v>8806</v>
      </c>
      <c r="F298" s="4">
        <v>32</v>
      </c>
      <c r="G298">
        <v>327</v>
      </c>
    </row>
    <row r="299" spans="1:7" x14ac:dyDescent="0.3">
      <c r="A299" t="s">
        <v>29</v>
      </c>
      <c r="B299" t="s">
        <v>23</v>
      </c>
      <c r="C299" t="s">
        <v>44</v>
      </c>
      <c r="D299" s="2">
        <v>44225</v>
      </c>
      <c r="E299" s="3">
        <v>3640</v>
      </c>
      <c r="F299" s="4">
        <v>403</v>
      </c>
      <c r="G299">
        <v>243</v>
      </c>
    </row>
    <row r="300" spans="1:7" x14ac:dyDescent="0.3">
      <c r="A300" t="s">
        <v>52</v>
      </c>
      <c r="B300" t="s">
        <v>23</v>
      </c>
      <c r="C300" t="s">
        <v>28</v>
      </c>
      <c r="D300" s="2">
        <v>44225</v>
      </c>
      <c r="E300" s="3">
        <v>4900</v>
      </c>
      <c r="F300" s="4">
        <v>239</v>
      </c>
      <c r="G300">
        <v>182</v>
      </c>
    </row>
    <row r="301" spans="1:7" x14ac:dyDescent="0.3">
      <c r="A301" t="s">
        <v>31</v>
      </c>
      <c r="B301" t="s">
        <v>25</v>
      </c>
      <c r="C301" t="s">
        <v>12</v>
      </c>
      <c r="D301" s="2">
        <v>44225</v>
      </c>
      <c r="E301" s="3">
        <v>5558</v>
      </c>
      <c r="F301" s="4">
        <v>219</v>
      </c>
      <c r="G301">
        <v>348</v>
      </c>
    </row>
    <row r="302" spans="1:7" x14ac:dyDescent="0.3">
      <c r="A302" t="s">
        <v>38</v>
      </c>
      <c r="B302" t="s">
        <v>8</v>
      </c>
      <c r="C302" t="s">
        <v>50</v>
      </c>
      <c r="D302" s="2">
        <v>44225</v>
      </c>
      <c r="E302" s="3">
        <v>9142</v>
      </c>
      <c r="F302" s="4">
        <v>1</v>
      </c>
      <c r="G302">
        <v>436</v>
      </c>
    </row>
    <row r="303" spans="1:7" x14ac:dyDescent="0.3">
      <c r="A303" t="s">
        <v>10</v>
      </c>
      <c r="B303" t="s">
        <v>23</v>
      </c>
      <c r="C303" t="s">
        <v>34</v>
      </c>
      <c r="D303" s="2">
        <v>44225</v>
      </c>
      <c r="E303" s="3">
        <v>3514</v>
      </c>
      <c r="F303" s="4">
        <v>143</v>
      </c>
      <c r="G303">
        <v>235</v>
      </c>
    </row>
    <row r="304" spans="1:7" x14ac:dyDescent="0.3">
      <c r="A304" t="s">
        <v>17</v>
      </c>
      <c r="B304" t="s">
        <v>11</v>
      </c>
      <c r="C304" t="s">
        <v>48</v>
      </c>
      <c r="D304" s="2">
        <v>44225</v>
      </c>
      <c r="E304" s="3">
        <v>140</v>
      </c>
      <c r="F304" s="4">
        <v>91</v>
      </c>
      <c r="G304">
        <v>10</v>
      </c>
    </row>
    <row r="305" spans="1:7" x14ac:dyDescent="0.3">
      <c r="A305" t="s">
        <v>43</v>
      </c>
      <c r="B305" t="s">
        <v>23</v>
      </c>
      <c r="C305" t="s">
        <v>39</v>
      </c>
      <c r="D305" s="2">
        <v>44228</v>
      </c>
      <c r="E305" s="3">
        <v>11844</v>
      </c>
      <c r="F305" s="4">
        <v>211</v>
      </c>
      <c r="G305">
        <v>439</v>
      </c>
    </row>
    <row r="306" spans="1:7" x14ac:dyDescent="0.3">
      <c r="A306" t="s">
        <v>56</v>
      </c>
      <c r="B306" t="s">
        <v>8</v>
      </c>
      <c r="C306" t="s">
        <v>30</v>
      </c>
      <c r="D306" s="2">
        <v>44228</v>
      </c>
      <c r="E306" s="3">
        <v>6517</v>
      </c>
      <c r="F306" s="4">
        <v>54</v>
      </c>
      <c r="G306">
        <v>233</v>
      </c>
    </row>
    <row r="307" spans="1:7" x14ac:dyDescent="0.3">
      <c r="A307" t="s">
        <v>52</v>
      </c>
      <c r="B307" t="s">
        <v>20</v>
      </c>
      <c r="C307" t="s">
        <v>30</v>
      </c>
      <c r="D307" s="2">
        <v>44228</v>
      </c>
      <c r="E307" s="3">
        <v>8715</v>
      </c>
      <c r="F307" s="4">
        <v>24</v>
      </c>
      <c r="G307">
        <v>282</v>
      </c>
    </row>
    <row r="308" spans="1:7" x14ac:dyDescent="0.3">
      <c r="A308" t="s">
        <v>57</v>
      </c>
      <c r="B308" t="s">
        <v>20</v>
      </c>
      <c r="C308" t="s">
        <v>26</v>
      </c>
      <c r="D308" s="2">
        <v>44228</v>
      </c>
      <c r="E308" s="3">
        <v>4851</v>
      </c>
      <c r="F308" s="4">
        <v>455</v>
      </c>
      <c r="G308">
        <v>180</v>
      </c>
    </row>
    <row r="309" spans="1:7" x14ac:dyDescent="0.3">
      <c r="A309" t="s">
        <v>7</v>
      </c>
      <c r="B309" t="s">
        <v>14</v>
      </c>
      <c r="C309" t="s">
        <v>26</v>
      </c>
      <c r="D309" s="2">
        <v>44228</v>
      </c>
      <c r="E309" s="3">
        <v>10983</v>
      </c>
      <c r="F309" s="4">
        <v>185</v>
      </c>
      <c r="G309">
        <v>379</v>
      </c>
    </row>
    <row r="310" spans="1:7" x14ac:dyDescent="0.3">
      <c r="A310" t="s">
        <v>59</v>
      </c>
      <c r="B310" t="s">
        <v>25</v>
      </c>
      <c r="C310" t="s">
        <v>16</v>
      </c>
      <c r="D310" s="2">
        <v>44228</v>
      </c>
      <c r="E310" s="3">
        <v>3290</v>
      </c>
      <c r="F310" s="4">
        <v>75</v>
      </c>
      <c r="G310">
        <v>329</v>
      </c>
    </row>
    <row r="311" spans="1:7" x14ac:dyDescent="0.3">
      <c r="A311" t="s">
        <v>46</v>
      </c>
      <c r="B311" t="s">
        <v>25</v>
      </c>
      <c r="C311" t="s">
        <v>26</v>
      </c>
      <c r="D311" s="2">
        <v>44228</v>
      </c>
      <c r="E311" s="3">
        <v>6545</v>
      </c>
      <c r="F311" s="4">
        <v>86</v>
      </c>
      <c r="G311">
        <v>212</v>
      </c>
    </row>
    <row r="312" spans="1:7" x14ac:dyDescent="0.3">
      <c r="A312" t="s">
        <v>56</v>
      </c>
      <c r="B312" t="s">
        <v>11</v>
      </c>
      <c r="C312" t="s">
        <v>49</v>
      </c>
      <c r="D312" s="2">
        <v>44228</v>
      </c>
      <c r="E312" s="3">
        <v>441</v>
      </c>
      <c r="F312" s="4">
        <v>7</v>
      </c>
      <c r="G312">
        <v>45</v>
      </c>
    </row>
    <row r="313" spans="1:7" x14ac:dyDescent="0.3">
      <c r="A313" t="s">
        <v>24</v>
      </c>
      <c r="B313" t="s">
        <v>20</v>
      </c>
      <c r="C313" t="s">
        <v>44</v>
      </c>
      <c r="D313" s="2">
        <v>44228</v>
      </c>
      <c r="E313" s="3">
        <v>9849</v>
      </c>
      <c r="F313" s="4">
        <v>75</v>
      </c>
      <c r="G313">
        <v>580</v>
      </c>
    </row>
    <row r="314" spans="1:7" x14ac:dyDescent="0.3">
      <c r="A314" t="s">
        <v>40</v>
      </c>
      <c r="B314" t="s">
        <v>8</v>
      </c>
      <c r="C314" t="s">
        <v>12</v>
      </c>
      <c r="D314" s="2">
        <v>44228</v>
      </c>
      <c r="E314" s="3">
        <v>3073</v>
      </c>
      <c r="F314" s="4">
        <v>9</v>
      </c>
      <c r="G314">
        <v>308</v>
      </c>
    </row>
    <row r="315" spans="1:7" x14ac:dyDescent="0.3">
      <c r="A315" t="s">
        <v>19</v>
      </c>
      <c r="B315" t="s">
        <v>14</v>
      </c>
      <c r="C315" t="s">
        <v>26</v>
      </c>
      <c r="D315" s="2">
        <v>44228</v>
      </c>
      <c r="E315" s="3">
        <v>4452</v>
      </c>
      <c r="F315" s="4">
        <v>75</v>
      </c>
      <c r="G315">
        <v>149</v>
      </c>
    </row>
    <row r="316" spans="1:7" x14ac:dyDescent="0.3">
      <c r="A316" t="s">
        <v>13</v>
      </c>
      <c r="B316" t="s">
        <v>11</v>
      </c>
      <c r="C316" t="s">
        <v>21</v>
      </c>
      <c r="D316" s="2">
        <v>44228</v>
      </c>
      <c r="E316" s="3">
        <v>10220</v>
      </c>
      <c r="F316" s="4">
        <v>105</v>
      </c>
      <c r="G316">
        <v>538</v>
      </c>
    </row>
    <row r="317" spans="1:7" x14ac:dyDescent="0.3">
      <c r="A317" t="s">
        <v>40</v>
      </c>
      <c r="B317" t="s">
        <v>23</v>
      </c>
      <c r="C317" t="s">
        <v>49</v>
      </c>
      <c r="D317" s="2">
        <v>44228</v>
      </c>
      <c r="E317" s="3">
        <v>3150</v>
      </c>
      <c r="F317" s="4">
        <v>11</v>
      </c>
      <c r="G317">
        <v>210</v>
      </c>
    </row>
    <row r="318" spans="1:7" x14ac:dyDescent="0.3">
      <c r="A318" t="s">
        <v>52</v>
      </c>
      <c r="B318" t="s">
        <v>14</v>
      </c>
      <c r="C318" t="s">
        <v>54</v>
      </c>
      <c r="D318" s="2">
        <v>44228</v>
      </c>
      <c r="E318" s="3">
        <v>6083</v>
      </c>
      <c r="F318" s="4">
        <v>43</v>
      </c>
      <c r="G318">
        <v>381</v>
      </c>
    </row>
    <row r="319" spans="1:7" x14ac:dyDescent="0.3">
      <c r="A319" t="s">
        <v>55</v>
      </c>
      <c r="B319" t="s">
        <v>23</v>
      </c>
      <c r="C319" t="s">
        <v>45</v>
      </c>
      <c r="D319" s="2">
        <v>44228</v>
      </c>
      <c r="E319" s="3">
        <v>14063</v>
      </c>
      <c r="F319" s="4">
        <v>140</v>
      </c>
      <c r="G319">
        <v>1407</v>
      </c>
    </row>
    <row r="320" spans="1:7" x14ac:dyDescent="0.3">
      <c r="A320" t="s">
        <v>52</v>
      </c>
      <c r="B320" t="s">
        <v>23</v>
      </c>
      <c r="C320" t="s">
        <v>49</v>
      </c>
      <c r="D320" s="2">
        <v>44228</v>
      </c>
      <c r="E320" s="3">
        <v>4578</v>
      </c>
      <c r="F320" s="4">
        <v>256</v>
      </c>
      <c r="G320">
        <v>306</v>
      </c>
    </row>
    <row r="321" spans="1:7" x14ac:dyDescent="0.3">
      <c r="A321" t="s">
        <v>17</v>
      </c>
      <c r="B321" t="s">
        <v>20</v>
      </c>
      <c r="C321" t="s">
        <v>12</v>
      </c>
      <c r="D321" s="2">
        <v>44228</v>
      </c>
      <c r="E321" s="3">
        <v>6454</v>
      </c>
      <c r="F321" s="4">
        <v>21</v>
      </c>
      <c r="G321">
        <v>461</v>
      </c>
    </row>
    <row r="322" spans="1:7" x14ac:dyDescent="0.3">
      <c r="A322" t="s">
        <v>43</v>
      </c>
      <c r="B322" t="s">
        <v>14</v>
      </c>
      <c r="C322" t="s">
        <v>18</v>
      </c>
      <c r="D322" s="2">
        <v>44229</v>
      </c>
      <c r="E322" s="3">
        <v>6650</v>
      </c>
      <c r="F322" s="4">
        <v>166</v>
      </c>
      <c r="G322">
        <v>256</v>
      </c>
    </row>
    <row r="323" spans="1:7" x14ac:dyDescent="0.3">
      <c r="A323" t="s">
        <v>7</v>
      </c>
      <c r="B323" t="s">
        <v>20</v>
      </c>
      <c r="C323" t="s">
        <v>42</v>
      </c>
      <c r="D323" s="2">
        <v>44229</v>
      </c>
      <c r="E323" s="3">
        <v>2436</v>
      </c>
      <c r="F323" s="4">
        <v>203</v>
      </c>
      <c r="G323">
        <v>94</v>
      </c>
    </row>
    <row r="324" spans="1:7" x14ac:dyDescent="0.3">
      <c r="A324" t="s">
        <v>59</v>
      </c>
      <c r="B324" t="s">
        <v>8</v>
      </c>
      <c r="C324" t="s">
        <v>44</v>
      </c>
      <c r="D324" s="2">
        <v>44229</v>
      </c>
      <c r="E324" s="3">
        <v>6944</v>
      </c>
      <c r="F324" s="4">
        <v>33</v>
      </c>
      <c r="G324">
        <v>331</v>
      </c>
    </row>
    <row r="325" spans="1:7" x14ac:dyDescent="0.3">
      <c r="A325" t="s">
        <v>57</v>
      </c>
      <c r="B325" t="s">
        <v>20</v>
      </c>
      <c r="C325" t="s">
        <v>37</v>
      </c>
      <c r="D325" s="2">
        <v>44229</v>
      </c>
      <c r="E325" s="3">
        <v>19817</v>
      </c>
      <c r="F325" s="4">
        <v>126</v>
      </c>
      <c r="G325">
        <v>684</v>
      </c>
    </row>
    <row r="326" spans="1:7" x14ac:dyDescent="0.3">
      <c r="A326" t="s">
        <v>7</v>
      </c>
      <c r="B326" t="s">
        <v>20</v>
      </c>
      <c r="C326" t="s">
        <v>48</v>
      </c>
      <c r="D326" s="2">
        <v>44229</v>
      </c>
      <c r="E326" s="3">
        <v>3521</v>
      </c>
      <c r="F326" s="4">
        <v>50</v>
      </c>
      <c r="G326">
        <v>235</v>
      </c>
    </row>
    <row r="327" spans="1:7" x14ac:dyDescent="0.3">
      <c r="A327" t="s">
        <v>13</v>
      </c>
      <c r="B327" t="s">
        <v>14</v>
      </c>
      <c r="C327" t="s">
        <v>37</v>
      </c>
      <c r="D327" s="2">
        <v>44229</v>
      </c>
      <c r="E327" s="3">
        <v>10458</v>
      </c>
      <c r="F327" s="4">
        <v>546</v>
      </c>
      <c r="G327">
        <v>327</v>
      </c>
    </row>
    <row r="328" spans="1:7" x14ac:dyDescent="0.3">
      <c r="A328" t="s">
        <v>58</v>
      </c>
      <c r="B328" t="s">
        <v>8</v>
      </c>
      <c r="C328" t="s">
        <v>15</v>
      </c>
      <c r="D328" s="2">
        <v>44229</v>
      </c>
      <c r="E328" s="3">
        <v>1302</v>
      </c>
      <c r="F328" s="4">
        <v>401</v>
      </c>
      <c r="G328">
        <v>57</v>
      </c>
    </row>
    <row r="329" spans="1:7" x14ac:dyDescent="0.3">
      <c r="A329" t="s">
        <v>27</v>
      </c>
      <c r="B329" t="s">
        <v>25</v>
      </c>
      <c r="C329" t="s">
        <v>37</v>
      </c>
      <c r="D329" s="2">
        <v>44229</v>
      </c>
      <c r="E329" s="3">
        <v>7952</v>
      </c>
      <c r="F329" s="4">
        <v>221</v>
      </c>
      <c r="G329">
        <v>249</v>
      </c>
    </row>
    <row r="330" spans="1:7" x14ac:dyDescent="0.3">
      <c r="A330" t="s">
        <v>53</v>
      </c>
      <c r="B330" t="s">
        <v>25</v>
      </c>
      <c r="C330" t="s">
        <v>36</v>
      </c>
      <c r="D330" s="2">
        <v>44229</v>
      </c>
      <c r="E330" s="3">
        <v>4753</v>
      </c>
      <c r="F330" s="4">
        <v>133</v>
      </c>
      <c r="G330">
        <v>265</v>
      </c>
    </row>
    <row r="331" spans="1:7" x14ac:dyDescent="0.3">
      <c r="A331" t="s">
        <v>46</v>
      </c>
      <c r="B331" t="s">
        <v>20</v>
      </c>
      <c r="C331" t="s">
        <v>21</v>
      </c>
      <c r="D331" s="2">
        <v>44229</v>
      </c>
      <c r="E331" s="3">
        <v>11452</v>
      </c>
      <c r="F331" s="4">
        <v>81</v>
      </c>
      <c r="G331">
        <v>546</v>
      </c>
    </row>
    <row r="332" spans="1:7" x14ac:dyDescent="0.3">
      <c r="A332" t="s">
        <v>56</v>
      </c>
      <c r="B332" t="s">
        <v>20</v>
      </c>
      <c r="C332" t="s">
        <v>39</v>
      </c>
      <c r="D332" s="2">
        <v>44229</v>
      </c>
      <c r="E332" s="3">
        <v>9345</v>
      </c>
      <c r="F332" s="4">
        <v>124</v>
      </c>
      <c r="G332">
        <v>390</v>
      </c>
    </row>
    <row r="333" spans="1:7" x14ac:dyDescent="0.3">
      <c r="A333" t="s">
        <v>51</v>
      </c>
      <c r="B333" t="s">
        <v>20</v>
      </c>
      <c r="C333" t="s">
        <v>34</v>
      </c>
      <c r="D333" s="2">
        <v>44229</v>
      </c>
      <c r="E333" s="3">
        <v>7490</v>
      </c>
      <c r="F333" s="4">
        <v>172</v>
      </c>
      <c r="G333">
        <v>357</v>
      </c>
    </row>
    <row r="334" spans="1:7" x14ac:dyDescent="0.3">
      <c r="A334" t="s">
        <v>38</v>
      </c>
      <c r="B334" t="s">
        <v>20</v>
      </c>
      <c r="C334" t="s">
        <v>26</v>
      </c>
      <c r="D334" s="2">
        <v>44229</v>
      </c>
      <c r="E334" s="3">
        <v>1519</v>
      </c>
      <c r="F334" s="4">
        <v>127</v>
      </c>
      <c r="G334">
        <v>57</v>
      </c>
    </row>
    <row r="335" spans="1:7" x14ac:dyDescent="0.3">
      <c r="A335" t="s">
        <v>40</v>
      </c>
      <c r="B335" t="s">
        <v>23</v>
      </c>
      <c r="C335" t="s">
        <v>54</v>
      </c>
      <c r="D335" s="2">
        <v>44229</v>
      </c>
      <c r="E335" s="3">
        <v>3087</v>
      </c>
      <c r="F335" s="4">
        <v>135</v>
      </c>
      <c r="G335">
        <v>155</v>
      </c>
    </row>
    <row r="336" spans="1:7" x14ac:dyDescent="0.3">
      <c r="A336" t="s">
        <v>29</v>
      </c>
      <c r="B336" t="s">
        <v>23</v>
      </c>
      <c r="C336" t="s">
        <v>54</v>
      </c>
      <c r="D336" s="2">
        <v>44229</v>
      </c>
      <c r="E336" s="3">
        <v>2352</v>
      </c>
      <c r="F336" s="4">
        <v>178</v>
      </c>
      <c r="G336">
        <v>168</v>
      </c>
    </row>
    <row r="337" spans="1:7" x14ac:dyDescent="0.3">
      <c r="A337" t="s">
        <v>19</v>
      </c>
      <c r="B337" t="s">
        <v>11</v>
      </c>
      <c r="C337" t="s">
        <v>16</v>
      </c>
      <c r="D337" s="2">
        <v>44229</v>
      </c>
      <c r="E337" s="3">
        <v>11578</v>
      </c>
      <c r="F337" s="4">
        <v>76</v>
      </c>
      <c r="G337">
        <v>891</v>
      </c>
    </row>
    <row r="338" spans="1:7" x14ac:dyDescent="0.3">
      <c r="A338" t="s">
        <v>46</v>
      </c>
      <c r="B338" t="s">
        <v>14</v>
      </c>
      <c r="C338" t="s">
        <v>42</v>
      </c>
      <c r="D338" s="2">
        <v>44229</v>
      </c>
      <c r="E338" s="3">
        <v>462</v>
      </c>
      <c r="F338" s="4">
        <v>223</v>
      </c>
      <c r="G338">
        <v>22</v>
      </c>
    </row>
    <row r="339" spans="1:7" x14ac:dyDescent="0.3">
      <c r="A339" t="s">
        <v>58</v>
      </c>
      <c r="B339" t="s">
        <v>20</v>
      </c>
      <c r="C339" t="s">
        <v>28</v>
      </c>
      <c r="D339" s="2">
        <v>44230</v>
      </c>
      <c r="E339" s="3">
        <v>6916</v>
      </c>
      <c r="F339" s="4">
        <v>32</v>
      </c>
      <c r="G339">
        <v>315</v>
      </c>
    </row>
    <row r="340" spans="1:7" x14ac:dyDescent="0.3">
      <c r="A340" t="s">
        <v>46</v>
      </c>
      <c r="B340" t="s">
        <v>20</v>
      </c>
      <c r="C340" t="s">
        <v>35</v>
      </c>
      <c r="D340" s="2">
        <v>44230</v>
      </c>
      <c r="E340" s="3">
        <v>3248</v>
      </c>
      <c r="F340" s="4">
        <v>101</v>
      </c>
      <c r="G340">
        <v>542</v>
      </c>
    </row>
    <row r="341" spans="1:7" x14ac:dyDescent="0.3">
      <c r="A341" t="s">
        <v>38</v>
      </c>
      <c r="B341" t="s">
        <v>11</v>
      </c>
      <c r="C341" t="s">
        <v>30</v>
      </c>
      <c r="D341" s="2">
        <v>44230</v>
      </c>
      <c r="E341" s="3">
        <v>6475</v>
      </c>
      <c r="F341" s="4">
        <v>431</v>
      </c>
      <c r="G341">
        <v>240</v>
      </c>
    </row>
    <row r="342" spans="1:7" x14ac:dyDescent="0.3">
      <c r="A342" t="s">
        <v>47</v>
      </c>
      <c r="B342" t="s">
        <v>23</v>
      </c>
      <c r="C342" t="s">
        <v>42</v>
      </c>
      <c r="D342" s="2">
        <v>44230</v>
      </c>
      <c r="E342" s="3">
        <v>9009</v>
      </c>
      <c r="F342" s="4">
        <v>129</v>
      </c>
      <c r="G342">
        <v>501</v>
      </c>
    </row>
    <row r="343" spans="1:7" x14ac:dyDescent="0.3">
      <c r="A343" t="s">
        <v>19</v>
      </c>
      <c r="B343" t="s">
        <v>11</v>
      </c>
      <c r="C343" t="s">
        <v>12</v>
      </c>
      <c r="D343" s="2">
        <v>44230</v>
      </c>
      <c r="E343" s="3">
        <v>2835</v>
      </c>
      <c r="F343" s="4">
        <v>20</v>
      </c>
      <c r="G343">
        <v>189</v>
      </c>
    </row>
    <row r="344" spans="1:7" x14ac:dyDescent="0.3">
      <c r="A344" t="s">
        <v>24</v>
      </c>
      <c r="B344" t="s">
        <v>20</v>
      </c>
      <c r="C344" t="s">
        <v>30</v>
      </c>
      <c r="D344" s="2">
        <v>44230</v>
      </c>
      <c r="E344" s="3">
        <v>7644</v>
      </c>
      <c r="F344" s="4">
        <v>77</v>
      </c>
      <c r="G344">
        <v>294</v>
      </c>
    </row>
    <row r="345" spans="1:7" x14ac:dyDescent="0.3">
      <c r="A345" t="s">
        <v>17</v>
      </c>
      <c r="B345" t="s">
        <v>23</v>
      </c>
      <c r="C345" t="s">
        <v>49</v>
      </c>
      <c r="D345" s="2">
        <v>44230</v>
      </c>
      <c r="E345" s="3">
        <v>3360</v>
      </c>
      <c r="F345" s="4">
        <v>48</v>
      </c>
      <c r="G345">
        <v>240</v>
      </c>
    </row>
    <row r="346" spans="1:7" x14ac:dyDescent="0.3">
      <c r="A346" t="s">
        <v>17</v>
      </c>
      <c r="B346" t="s">
        <v>14</v>
      </c>
      <c r="C346" t="s">
        <v>34</v>
      </c>
      <c r="D346" s="2">
        <v>44230</v>
      </c>
      <c r="E346" s="3">
        <v>1379</v>
      </c>
      <c r="F346" s="4">
        <v>246</v>
      </c>
      <c r="G346">
        <v>99</v>
      </c>
    </row>
    <row r="347" spans="1:7" x14ac:dyDescent="0.3">
      <c r="A347" t="s">
        <v>33</v>
      </c>
      <c r="B347" t="s">
        <v>14</v>
      </c>
      <c r="C347" t="s">
        <v>26</v>
      </c>
      <c r="D347" s="2">
        <v>44230</v>
      </c>
      <c r="E347" s="3">
        <v>9534</v>
      </c>
      <c r="F347" s="4">
        <v>229</v>
      </c>
      <c r="G347">
        <v>382</v>
      </c>
    </row>
    <row r="348" spans="1:7" x14ac:dyDescent="0.3">
      <c r="A348" t="s">
        <v>19</v>
      </c>
      <c r="B348" t="s">
        <v>14</v>
      </c>
      <c r="C348" t="s">
        <v>42</v>
      </c>
      <c r="D348" s="2">
        <v>44230</v>
      </c>
      <c r="E348" s="3">
        <v>14448</v>
      </c>
      <c r="F348" s="4">
        <v>28</v>
      </c>
      <c r="G348">
        <v>657</v>
      </c>
    </row>
    <row r="349" spans="1:7" x14ac:dyDescent="0.3">
      <c r="A349" t="s">
        <v>58</v>
      </c>
      <c r="B349" t="s">
        <v>14</v>
      </c>
      <c r="C349" t="s">
        <v>16</v>
      </c>
      <c r="D349" s="2">
        <v>44230</v>
      </c>
      <c r="E349" s="3">
        <v>3829</v>
      </c>
      <c r="F349" s="4">
        <v>432</v>
      </c>
      <c r="G349">
        <v>240</v>
      </c>
    </row>
    <row r="350" spans="1:7" x14ac:dyDescent="0.3">
      <c r="A350" t="s">
        <v>56</v>
      </c>
      <c r="B350" t="s">
        <v>8</v>
      </c>
      <c r="C350" t="s">
        <v>35</v>
      </c>
      <c r="D350" s="2">
        <v>44231</v>
      </c>
      <c r="E350" s="3">
        <v>9086</v>
      </c>
      <c r="F350" s="4">
        <v>206</v>
      </c>
      <c r="G350">
        <v>758</v>
      </c>
    </row>
    <row r="351" spans="1:7" x14ac:dyDescent="0.3">
      <c r="A351" t="s">
        <v>43</v>
      </c>
      <c r="B351" t="s">
        <v>11</v>
      </c>
      <c r="C351" t="s">
        <v>30</v>
      </c>
      <c r="D351" s="2">
        <v>44231</v>
      </c>
      <c r="E351" s="3">
        <v>5803</v>
      </c>
      <c r="F351" s="4">
        <v>299</v>
      </c>
      <c r="G351">
        <v>194</v>
      </c>
    </row>
    <row r="352" spans="1:7" x14ac:dyDescent="0.3">
      <c r="A352" t="s">
        <v>38</v>
      </c>
      <c r="B352" t="s">
        <v>23</v>
      </c>
      <c r="C352" t="s">
        <v>18</v>
      </c>
      <c r="D352" s="2">
        <v>44231</v>
      </c>
      <c r="E352" s="3">
        <v>182</v>
      </c>
      <c r="F352" s="4">
        <v>36</v>
      </c>
      <c r="G352">
        <v>7</v>
      </c>
    </row>
    <row r="353" spans="1:7" x14ac:dyDescent="0.3">
      <c r="A353" t="s">
        <v>31</v>
      </c>
      <c r="B353" t="s">
        <v>23</v>
      </c>
      <c r="C353" t="s">
        <v>21</v>
      </c>
      <c r="D353" s="2">
        <v>44231</v>
      </c>
      <c r="E353" s="3">
        <v>9863</v>
      </c>
      <c r="F353" s="4">
        <v>21</v>
      </c>
      <c r="G353">
        <v>520</v>
      </c>
    </row>
    <row r="354" spans="1:7" x14ac:dyDescent="0.3">
      <c r="A354" t="s">
        <v>29</v>
      </c>
      <c r="B354" t="s">
        <v>8</v>
      </c>
      <c r="C354" t="s">
        <v>35</v>
      </c>
      <c r="D354" s="2">
        <v>44231</v>
      </c>
      <c r="E354" s="3">
        <v>4046</v>
      </c>
      <c r="F354" s="4">
        <v>80</v>
      </c>
      <c r="G354">
        <v>289</v>
      </c>
    </row>
    <row r="355" spans="1:7" x14ac:dyDescent="0.3">
      <c r="A355" t="s">
        <v>40</v>
      </c>
      <c r="B355" t="s">
        <v>23</v>
      </c>
      <c r="C355" t="s">
        <v>45</v>
      </c>
      <c r="D355" s="2">
        <v>44231</v>
      </c>
      <c r="E355" s="3">
        <v>3493</v>
      </c>
      <c r="F355" s="4">
        <v>140</v>
      </c>
      <c r="G355">
        <v>350</v>
      </c>
    </row>
    <row r="356" spans="1:7" x14ac:dyDescent="0.3">
      <c r="A356" t="s">
        <v>53</v>
      </c>
      <c r="B356" t="s">
        <v>11</v>
      </c>
      <c r="C356" t="s">
        <v>50</v>
      </c>
      <c r="D356" s="2">
        <v>44231</v>
      </c>
      <c r="E356" s="3">
        <v>392</v>
      </c>
      <c r="F356" s="4">
        <v>89</v>
      </c>
      <c r="G356">
        <v>18</v>
      </c>
    </row>
    <row r="357" spans="1:7" x14ac:dyDescent="0.3">
      <c r="A357" t="s">
        <v>57</v>
      </c>
      <c r="B357" t="s">
        <v>20</v>
      </c>
      <c r="C357" t="s">
        <v>39</v>
      </c>
      <c r="D357" s="2">
        <v>44231</v>
      </c>
      <c r="E357" s="3">
        <v>2534</v>
      </c>
      <c r="F357" s="4">
        <v>19</v>
      </c>
      <c r="G357">
        <v>111</v>
      </c>
    </row>
    <row r="358" spans="1:7" x14ac:dyDescent="0.3">
      <c r="A358" t="s">
        <v>33</v>
      </c>
      <c r="B358" t="s">
        <v>23</v>
      </c>
      <c r="C358" t="s">
        <v>21</v>
      </c>
      <c r="D358" s="2">
        <v>44231</v>
      </c>
      <c r="E358" s="3">
        <v>7084</v>
      </c>
      <c r="F358" s="4">
        <v>6</v>
      </c>
      <c r="G358">
        <v>308</v>
      </c>
    </row>
    <row r="359" spans="1:7" x14ac:dyDescent="0.3">
      <c r="A359" t="s">
        <v>57</v>
      </c>
      <c r="B359" t="s">
        <v>23</v>
      </c>
      <c r="C359" t="s">
        <v>35</v>
      </c>
      <c r="D359" s="2">
        <v>44231</v>
      </c>
      <c r="E359" s="3">
        <v>4809</v>
      </c>
      <c r="F359" s="4">
        <v>70</v>
      </c>
      <c r="G359">
        <v>344</v>
      </c>
    </row>
    <row r="360" spans="1:7" x14ac:dyDescent="0.3">
      <c r="A360" t="s">
        <v>51</v>
      </c>
      <c r="B360" t="s">
        <v>11</v>
      </c>
      <c r="C360" t="s">
        <v>41</v>
      </c>
      <c r="D360" s="2">
        <v>44231</v>
      </c>
      <c r="E360" s="3">
        <v>7959</v>
      </c>
      <c r="F360" s="4">
        <v>273</v>
      </c>
      <c r="G360">
        <v>266</v>
      </c>
    </row>
    <row r="361" spans="1:7" x14ac:dyDescent="0.3">
      <c r="A361" t="s">
        <v>43</v>
      </c>
      <c r="B361" t="s">
        <v>11</v>
      </c>
      <c r="C361" t="s">
        <v>15</v>
      </c>
      <c r="D361" s="2">
        <v>44231</v>
      </c>
      <c r="E361" s="3">
        <v>10521</v>
      </c>
      <c r="F361" s="4">
        <v>231</v>
      </c>
      <c r="G361">
        <v>527</v>
      </c>
    </row>
    <row r="362" spans="1:7" x14ac:dyDescent="0.3">
      <c r="A362" t="s">
        <v>43</v>
      </c>
      <c r="B362" t="s">
        <v>11</v>
      </c>
      <c r="C362" t="s">
        <v>45</v>
      </c>
      <c r="D362" s="2">
        <v>44231</v>
      </c>
      <c r="E362" s="3">
        <v>56</v>
      </c>
      <c r="F362" s="4">
        <v>168</v>
      </c>
      <c r="G362">
        <v>5</v>
      </c>
    </row>
    <row r="363" spans="1:7" x14ac:dyDescent="0.3">
      <c r="A363" t="s">
        <v>17</v>
      </c>
      <c r="B363" t="s">
        <v>23</v>
      </c>
      <c r="C363" t="s">
        <v>16</v>
      </c>
      <c r="D363" s="2">
        <v>44231</v>
      </c>
      <c r="E363" s="3">
        <v>3017</v>
      </c>
      <c r="F363" s="4">
        <v>103</v>
      </c>
      <c r="G363">
        <v>189</v>
      </c>
    </row>
    <row r="364" spans="1:7" x14ac:dyDescent="0.3">
      <c r="A364" t="s">
        <v>13</v>
      </c>
      <c r="B364" t="s">
        <v>20</v>
      </c>
      <c r="C364" t="s">
        <v>35</v>
      </c>
      <c r="D364" s="2">
        <v>44231</v>
      </c>
      <c r="E364" s="3">
        <v>18949</v>
      </c>
      <c r="F364" s="4">
        <v>300</v>
      </c>
      <c r="G364">
        <v>2707</v>
      </c>
    </row>
    <row r="365" spans="1:7" x14ac:dyDescent="0.3">
      <c r="A365" t="s">
        <v>58</v>
      </c>
      <c r="B365" t="s">
        <v>23</v>
      </c>
      <c r="C365" t="s">
        <v>30</v>
      </c>
      <c r="D365" s="2">
        <v>44231</v>
      </c>
      <c r="E365" s="3">
        <v>8764</v>
      </c>
      <c r="F365" s="4">
        <v>69</v>
      </c>
      <c r="G365">
        <v>338</v>
      </c>
    </row>
    <row r="366" spans="1:7" x14ac:dyDescent="0.3">
      <c r="A366" t="s">
        <v>24</v>
      </c>
      <c r="B366" t="s">
        <v>20</v>
      </c>
      <c r="C366" t="s">
        <v>9</v>
      </c>
      <c r="D366" s="2">
        <v>44231</v>
      </c>
      <c r="E366" s="3">
        <v>12201</v>
      </c>
      <c r="F366" s="4">
        <v>103</v>
      </c>
      <c r="G366">
        <v>643</v>
      </c>
    </row>
    <row r="367" spans="1:7" x14ac:dyDescent="0.3">
      <c r="A367" t="s">
        <v>22</v>
      </c>
      <c r="B367" t="s">
        <v>14</v>
      </c>
      <c r="C367" t="s">
        <v>39</v>
      </c>
      <c r="D367" s="2">
        <v>44231</v>
      </c>
      <c r="E367" s="3">
        <v>11935</v>
      </c>
      <c r="F367" s="4">
        <v>189</v>
      </c>
      <c r="G367">
        <v>460</v>
      </c>
    </row>
    <row r="368" spans="1:7" x14ac:dyDescent="0.3">
      <c r="A368" t="s">
        <v>7</v>
      </c>
      <c r="B368" t="s">
        <v>14</v>
      </c>
      <c r="C368" t="s">
        <v>54</v>
      </c>
      <c r="D368" s="2">
        <v>44231</v>
      </c>
      <c r="E368" s="3">
        <v>3724</v>
      </c>
      <c r="F368" s="4">
        <v>322</v>
      </c>
      <c r="G368">
        <v>266</v>
      </c>
    </row>
    <row r="369" spans="1:7" x14ac:dyDescent="0.3">
      <c r="A369" t="s">
        <v>47</v>
      </c>
      <c r="B369" t="s">
        <v>11</v>
      </c>
      <c r="C369" t="s">
        <v>36</v>
      </c>
      <c r="D369" s="2">
        <v>44231</v>
      </c>
      <c r="E369" s="3">
        <v>2646</v>
      </c>
      <c r="F369" s="4">
        <v>70</v>
      </c>
      <c r="G369">
        <v>166</v>
      </c>
    </row>
    <row r="370" spans="1:7" x14ac:dyDescent="0.3">
      <c r="A370" t="s">
        <v>56</v>
      </c>
      <c r="B370" t="s">
        <v>20</v>
      </c>
      <c r="C370" t="s">
        <v>12</v>
      </c>
      <c r="D370" s="2">
        <v>44231</v>
      </c>
      <c r="E370" s="3">
        <v>686</v>
      </c>
      <c r="F370" s="4">
        <v>18</v>
      </c>
      <c r="G370">
        <v>46</v>
      </c>
    </row>
    <row r="371" spans="1:7" x14ac:dyDescent="0.3">
      <c r="A371" t="s">
        <v>13</v>
      </c>
      <c r="B371" t="s">
        <v>25</v>
      </c>
      <c r="C371" t="s">
        <v>54</v>
      </c>
      <c r="D371" s="2">
        <v>44231</v>
      </c>
      <c r="E371" s="3">
        <v>2037</v>
      </c>
      <c r="F371" s="4">
        <v>272</v>
      </c>
      <c r="G371">
        <v>128</v>
      </c>
    </row>
    <row r="372" spans="1:7" x14ac:dyDescent="0.3">
      <c r="A372" t="s">
        <v>47</v>
      </c>
      <c r="B372" t="s">
        <v>20</v>
      </c>
      <c r="C372" t="s">
        <v>44</v>
      </c>
      <c r="D372" s="2">
        <v>44231</v>
      </c>
      <c r="E372" s="3">
        <v>6300</v>
      </c>
      <c r="F372" s="4">
        <v>208</v>
      </c>
      <c r="G372">
        <v>300</v>
      </c>
    </row>
    <row r="373" spans="1:7" x14ac:dyDescent="0.3">
      <c r="A373" t="s">
        <v>46</v>
      </c>
      <c r="B373" t="s">
        <v>11</v>
      </c>
      <c r="C373" t="s">
        <v>42</v>
      </c>
      <c r="D373" s="2">
        <v>44231</v>
      </c>
      <c r="E373" s="3">
        <v>2541</v>
      </c>
      <c r="F373" s="4">
        <v>14</v>
      </c>
      <c r="G373">
        <v>111</v>
      </c>
    </row>
    <row r="374" spans="1:7" x14ac:dyDescent="0.3">
      <c r="A374" t="s">
        <v>32</v>
      </c>
      <c r="B374" t="s">
        <v>20</v>
      </c>
      <c r="C374" t="s">
        <v>9</v>
      </c>
      <c r="D374" s="2">
        <v>44231</v>
      </c>
      <c r="E374" s="3">
        <v>1883</v>
      </c>
      <c r="F374" s="4">
        <v>97</v>
      </c>
      <c r="G374">
        <v>118</v>
      </c>
    </row>
    <row r="375" spans="1:7" x14ac:dyDescent="0.3">
      <c r="A375" t="s">
        <v>55</v>
      </c>
      <c r="B375" t="s">
        <v>20</v>
      </c>
      <c r="C375" t="s">
        <v>39</v>
      </c>
      <c r="D375" s="2">
        <v>44231</v>
      </c>
      <c r="E375" s="3">
        <v>10255</v>
      </c>
      <c r="F375" s="4">
        <v>180</v>
      </c>
      <c r="G375">
        <v>446</v>
      </c>
    </row>
    <row r="376" spans="1:7" x14ac:dyDescent="0.3">
      <c r="A376" t="s">
        <v>33</v>
      </c>
      <c r="B376" t="s">
        <v>23</v>
      </c>
      <c r="C376" t="s">
        <v>37</v>
      </c>
      <c r="D376" s="2">
        <v>44232</v>
      </c>
      <c r="E376" s="3">
        <v>5803</v>
      </c>
      <c r="F376" s="4">
        <v>98</v>
      </c>
      <c r="G376">
        <v>233</v>
      </c>
    </row>
    <row r="377" spans="1:7" x14ac:dyDescent="0.3">
      <c r="A377" t="s">
        <v>40</v>
      </c>
      <c r="B377" t="s">
        <v>20</v>
      </c>
      <c r="C377" t="s">
        <v>48</v>
      </c>
      <c r="D377" s="2">
        <v>44232</v>
      </c>
      <c r="E377" s="3">
        <v>8260</v>
      </c>
      <c r="F377" s="4">
        <v>239</v>
      </c>
      <c r="G377">
        <v>1033</v>
      </c>
    </row>
    <row r="378" spans="1:7" x14ac:dyDescent="0.3">
      <c r="A378" t="s">
        <v>58</v>
      </c>
      <c r="B378" t="s">
        <v>20</v>
      </c>
      <c r="C378" t="s">
        <v>16</v>
      </c>
      <c r="D378" s="2">
        <v>44232</v>
      </c>
      <c r="E378" s="3">
        <v>14868</v>
      </c>
      <c r="F378" s="4">
        <v>5</v>
      </c>
      <c r="G378">
        <v>1859</v>
      </c>
    </row>
    <row r="379" spans="1:7" x14ac:dyDescent="0.3">
      <c r="A379" t="s">
        <v>56</v>
      </c>
      <c r="B379" t="s">
        <v>14</v>
      </c>
      <c r="C379" t="s">
        <v>36</v>
      </c>
      <c r="D379" s="2">
        <v>44232</v>
      </c>
      <c r="E379" s="3">
        <v>4137</v>
      </c>
      <c r="F379" s="4">
        <v>10</v>
      </c>
      <c r="G379">
        <v>276</v>
      </c>
    </row>
    <row r="380" spans="1:7" x14ac:dyDescent="0.3">
      <c r="A380" t="s">
        <v>27</v>
      </c>
      <c r="B380" t="s">
        <v>23</v>
      </c>
      <c r="C380" t="s">
        <v>37</v>
      </c>
      <c r="D380" s="2">
        <v>44232</v>
      </c>
      <c r="E380" s="3">
        <v>7161</v>
      </c>
      <c r="F380" s="4">
        <v>480</v>
      </c>
      <c r="G380">
        <v>276</v>
      </c>
    </row>
    <row r="381" spans="1:7" x14ac:dyDescent="0.3">
      <c r="A381" t="s">
        <v>58</v>
      </c>
      <c r="B381" t="s">
        <v>14</v>
      </c>
      <c r="C381" t="s">
        <v>41</v>
      </c>
      <c r="D381" s="2">
        <v>44232</v>
      </c>
      <c r="E381" s="3">
        <v>9625</v>
      </c>
      <c r="F381" s="4">
        <v>149</v>
      </c>
      <c r="G381">
        <v>332</v>
      </c>
    </row>
    <row r="382" spans="1:7" x14ac:dyDescent="0.3">
      <c r="A382" t="s">
        <v>17</v>
      </c>
      <c r="B382" t="s">
        <v>11</v>
      </c>
      <c r="C382" t="s">
        <v>26</v>
      </c>
      <c r="D382" s="2">
        <v>44232</v>
      </c>
      <c r="E382" s="3">
        <v>12852</v>
      </c>
      <c r="F382" s="4">
        <v>296</v>
      </c>
      <c r="G382">
        <v>429</v>
      </c>
    </row>
    <row r="383" spans="1:7" x14ac:dyDescent="0.3">
      <c r="A383" t="s">
        <v>31</v>
      </c>
      <c r="B383" t="s">
        <v>11</v>
      </c>
      <c r="C383" t="s">
        <v>36</v>
      </c>
      <c r="D383" s="2">
        <v>44232</v>
      </c>
      <c r="E383" s="3">
        <v>7546</v>
      </c>
      <c r="F383" s="4">
        <v>365</v>
      </c>
      <c r="G383">
        <v>581</v>
      </c>
    </row>
    <row r="384" spans="1:7" x14ac:dyDescent="0.3">
      <c r="A384" t="s">
        <v>17</v>
      </c>
      <c r="B384" t="s">
        <v>14</v>
      </c>
      <c r="C384" t="s">
        <v>36</v>
      </c>
      <c r="D384" s="2">
        <v>44232</v>
      </c>
      <c r="E384" s="3">
        <v>4123</v>
      </c>
      <c r="F384" s="4">
        <v>104</v>
      </c>
      <c r="G384">
        <v>275</v>
      </c>
    </row>
    <row r="385" spans="1:7" x14ac:dyDescent="0.3">
      <c r="A385" t="s">
        <v>59</v>
      </c>
      <c r="B385" t="s">
        <v>20</v>
      </c>
      <c r="C385" t="s">
        <v>26</v>
      </c>
      <c r="D385" s="2">
        <v>44232</v>
      </c>
      <c r="E385" s="3">
        <v>13174</v>
      </c>
      <c r="F385" s="4">
        <v>78</v>
      </c>
      <c r="G385">
        <v>573</v>
      </c>
    </row>
    <row r="386" spans="1:7" x14ac:dyDescent="0.3">
      <c r="A386" t="s">
        <v>19</v>
      </c>
      <c r="B386" t="s">
        <v>14</v>
      </c>
      <c r="C386" t="s">
        <v>48</v>
      </c>
      <c r="D386" s="2">
        <v>44232</v>
      </c>
      <c r="E386" s="3">
        <v>7637</v>
      </c>
      <c r="F386" s="4">
        <v>161</v>
      </c>
      <c r="G386">
        <v>546</v>
      </c>
    </row>
    <row r="387" spans="1:7" x14ac:dyDescent="0.3">
      <c r="A387" t="s">
        <v>31</v>
      </c>
      <c r="B387" t="s">
        <v>14</v>
      </c>
      <c r="C387" t="s">
        <v>16</v>
      </c>
      <c r="D387" s="2">
        <v>44232</v>
      </c>
      <c r="E387" s="3">
        <v>3311</v>
      </c>
      <c r="F387" s="4">
        <v>128</v>
      </c>
      <c r="G387">
        <v>332</v>
      </c>
    </row>
    <row r="388" spans="1:7" x14ac:dyDescent="0.3">
      <c r="A388" t="s">
        <v>59</v>
      </c>
      <c r="B388" t="s">
        <v>20</v>
      </c>
      <c r="C388" t="s">
        <v>9</v>
      </c>
      <c r="D388" s="2">
        <v>44232</v>
      </c>
      <c r="E388" s="3">
        <v>2338</v>
      </c>
      <c r="F388" s="4">
        <v>52</v>
      </c>
      <c r="G388">
        <v>107</v>
      </c>
    </row>
    <row r="389" spans="1:7" x14ac:dyDescent="0.3">
      <c r="A389" t="s">
        <v>29</v>
      </c>
      <c r="B389" t="s">
        <v>20</v>
      </c>
      <c r="C389" t="s">
        <v>28</v>
      </c>
      <c r="D389" s="2">
        <v>44235</v>
      </c>
      <c r="E389" s="3">
        <v>3465</v>
      </c>
      <c r="F389" s="4">
        <v>228</v>
      </c>
      <c r="G389">
        <v>139</v>
      </c>
    </row>
    <row r="390" spans="1:7" x14ac:dyDescent="0.3">
      <c r="A390" t="s">
        <v>19</v>
      </c>
      <c r="B390" t="s">
        <v>25</v>
      </c>
      <c r="C390" t="s">
        <v>42</v>
      </c>
      <c r="D390" s="2">
        <v>44235</v>
      </c>
      <c r="E390" s="3">
        <v>2345</v>
      </c>
      <c r="F390" s="4">
        <v>435</v>
      </c>
      <c r="G390">
        <v>107</v>
      </c>
    </row>
    <row r="391" spans="1:7" x14ac:dyDescent="0.3">
      <c r="A391" t="s">
        <v>31</v>
      </c>
      <c r="B391" t="s">
        <v>11</v>
      </c>
      <c r="C391" t="s">
        <v>26</v>
      </c>
      <c r="D391" s="2">
        <v>44235</v>
      </c>
      <c r="E391" s="3">
        <v>12698</v>
      </c>
      <c r="F391" s="4">
        <v>53</v>
      </c>
      <c r="G391">
        <v>471</v>
      </c>
    </row>
    <row r="392" spans="1:7" x14ac:dyDescent="0.3">
      <c r="A392" t="s">
        <v>7</v>
      </c>
      <c r="B392" t="s">
        <v>8</v>
      </c>
      <c r="C392" t="s">
        <v>21</v>
      </c>
      <c r="D392" s="2">
        <v>44235</v>
      </c>
      <c r="E392" s="3">
        <v>6678</v>
      </c>
      <c r="F392" s="4">
        <v>24</v>
      </c>
      <c r="G392">
        <v>334</v>
      </c>
    </row>
    <row r="393" spans="1:7" x14ac:dyDescent="0.3">
      <c r="A393" t="s">
        <v>13</v>
      </c>
      <c r="B393" t="s">
        <v>11</v>
      </c>
      <c r="C393" t="s">
        <v>16</v>
      </c>
      <c r="D393" s="2">
        <v>44235</v>
      </c>
      <c r="E393" s="3">
        <v>4851</v>
      </c>
      <c r="F393" s="4">
        <v>120</v>
      </c>
      <c r="G393">
        <v>324</v>
      </c>
    </row>
    <row r="394" spans="1:7" x14ac:dyDescent="0.3">
      <c r="A394" t="s">
        <v>55</v>
      </c>
      <c r="B394" t="s">
        <v>8</v>
      </c>
      <c r="C394" t="s">
        <v>41</v>
      </c>
      <c r="D394" s="2">
        <v>44235</v>
      </c>
      <c r="E394" s="3">
        <v>336</v>
      </c>
      <c r="F394" s="4">
        <v>164</v>
      </c>
      <c r="G394">
        <v>12</v>
      </c>
    </row>
    <row r="395" spans="1:7" x14ac:dyDescent="0.3">
      <c r="A395" t="s">
        <v>13</v>
      </c>
      <c r="B395" t="s">
        <v>11</v>
      </c>
      <c r="C395" t="s">
        <v>35</v>
      </c>
      <c r="D395" s="2">
        <v>44235</v>
      </c>
      <c r="E395" s="3">
        <v>2366</v>
      </c>
      <c r="F395" s="4">
        <v>8</v>
      </c>
      <c r="G395">
        <v>198</v>
      </c>
    </row>
    <row r="396" spans="1:7" x14ac:dyDescent="0.3">
      <c r="A396" t="s">
        <v>55</v>
      </c>
      <c r="B396" t="s">
        <v>14</v>
      </c>
      <c r="C396" t="s">
        <v>15</v>
      </c>
      <c r="D396" s="2">
        <v>44235</v>
      </c>
      <c r="E396" s="3">
        <v>10598</v>
      </c>
      <c r="F396" s="4">
        <v>226</v>
      </c>
      <c r="G396">
        <v>461</v>
      </c>
    </row>
    <row r="397" spans="1:7" x14ac:dyDescent="0.3">
      <c r="A397" t="s">
        <v>7</v>
      </c>
      <c r="B397" t="s">
        <v>20</v>
      </c>
      <c r="C397" t="s">
        <v>54</v>
      </c>
      <c r="D397" s="2">
        <v>44235</v>
      </c>
      <c r="E397" s="3">
        <v>13293</v>
      </c>
      <c r="F397" s="4">
        <v>199</v>
      </c>
      <c r="G397">
        <v>665</v>
      </c>
    </row>
    <row r="398" spans="1:7" x14ac:dyDescent="0.3">
      <c r="A398" t="s">
        <v>47</v>
      </c>
      <c r="B398" t="s">
        <v>25</v>
      </c>
      <c r="C398" t="s">
        <v>48</v>
      </c>
      <c r="D398" s="2">
        <v>44235</v>
      </c>
      <c r="E398" s="3">
        <v>2086</v>
      </c>
      <c r="F398" s="4">
        <v>90</v>
      </c>
      <c r="G398">
        <v>261</v>
      </c>
    </row>
    <row r="399" spans="1:7" x14ac:dyDescent="0.3">
      <c r="A399" t="s">
        <v>32</v>
      </c>
      <c r="B399" t="s">
        <v>25</v>
      </c>
      <c r="C399" t="s">
        <v>42</v>
      </c>
      <c r="D399" s="2">
        <v>44235</v>
      </c>
      <c r="E399" s="3">
        <v>2751</v>
      </c>
      <c r="F399" s="4">
        <v>133</v>
      </c>
      <c r="G399">
        <v>120</v>
      </c>
    </row>
    <row r="400" spans="1:7" x14ac:dyDescent="0.3">
      <c r="A400" t="s">
        <v>10</v>
      </c>
      <c r="B400" t="s">
        <v>11</v>
      </c>
      <c r="C400" t="s">
        <v>39</v>
      </c>
      <c r="D400" s="2">
        <v>44235</v>
      </c>
      <c r="E400" s="3">
        <v>5481</v>
      </c>
      <c r="F400" s="4">
        <v>283</v>
      </c>
      <c r="G400">
        <v>275</v>
      </c>
    </row>
    <row r="401" spans="1:7" x14ac:dyDescent="0.3">
      <c r="A401" t="s">
        <v>40</v>
      </c>
      <c r="B401" t="s">
        <v>14</v>
      </c>
      <c r="C401" t="s">
        <v>54</v>
      </c>
      <c r="D401" s="2">
        <v>44235</v>
      </c>
      <c r="E401" s="3">
        <v>5628</v>
      </c>
      <c r="F401" s="4">
        <v>11</v>
      </c>
      <c r="G401">
        <v>433</v>
      </c>
    </row>
    <row r="402" spans="1:7" x14ac:dyDescent="0.3">
      <c r="A402" t="s">
        <v>33</v>
      </c>
      <c r="B402" t="s">
        <v>14</v>
      </c>
      <c r="C402" t="s">
        <v>28</v>
      </c>
      <c r="D402" s="2">
        <v>44235</v>
      </c>
      <c r="E402" s="3">
        <v>2660</v>
      </c>
      <c r="F402" s="4">
        <v>113</v>
      </c>
      <c r="G402">
        <v>89</v>
      </c>
    </row>
    <row r="403" spans="1:7" x14ac:dyDescent="0.3">
      <c r="A403" t="s">
        <v>22</v>
      </c>
      <c r="B403" t="s">
        <v>20</v>
      </c>
      <c r="C403" t="s">
        <v>50</v>
      </c>
      <c r="D403" s="2">
        <v>44236</v>
      </c>
      <c r="E403" s="3">
        <v>1386</v>
      </c>
      <c r="F403" s="4">
        <v>157</v>
      </c>
      <c r="G403">
        <v>82</v>
      </c>
    </row>
    <row r="404" spans="1:7" x14ac:dyDescent="0.3">
      <c r="A404" t="s">
        <v>19</v>
      </c>
      <c r="B404" t="s">
        <v>23</v>
      </c>
      <c r="C404" t="s">
        <v>30</v>
      </c>
      <c r="D404" s="2">
        <v>44236</v>
      </c>
      <c r="E404" s="3">
        <v>11060</v>
      </c>
      <c r="F404" s="4">
        <v>175</v>
      </c>
      <c r="G404">
        <v>382</v>
      </c>
    </row>
    <row r="405" spans="1:7" x14ac:dyDescent="0.3">
      <c r="A405" t="s">
        <v>51</v>
      </c>
      <c r="B405" t="s">
        <v>25</v>
      </c>
      <c r="C405" t="s">
        <v>44</v>
      </c>
      <c r="D405" s="2">
        <v>44236</v>
      </c>
      <c r="E405" s="3">
        <v>2919</v>
      </c>
      <c r="F405" s="4">
        <v>147</v>
      </c>
      <c r="G405">
        <v>172</v>
      </c>
    </row>
    <row r="406" spans="1:7" x14ac:dyDescent="0.3">
      <c r="A406" t="s">
        <v>38</v>
      </c>
      <c r="B406" t="s">
        <v>11</v>
      </c>
      <c r="C406" t="s">
        <v>15</v>
      </c>
      <c r="D406" s="2">
        <v>44236</v>
      </c>
      <c r="E406" s="3">
        <v>8680</v>
      </c>
      <c r="F406" s="4">
        <v>334</v>
      </c>
      <c r="G406">
        <v>457</v>
      </c>
    </row>
    <row r="407" spans="1:7" x14ac:dyDescent="0.3">
      <c r="A407" t="s">
        <v>40</v>
      </c>
      <c r="B407" t="s">
        <v>14</v>
      </c>
      <c r="C407" t="s">
        <v>39</v>
      </c>
      <c r="D407" s="2">
        <v>44236</v>
      </c>
      <c r="E407" s="3">
        <v>1484</v>
      </c>
      <c r="F407" s="4">
        <v>362</v>
      </c>
      <c r="G407">
        <v>71</v>
      </c>
    </row>
    <row r="408" spans="1:7" x14ac:dyDescent="0.3">
      <c r="A408" t="s">
        <v>19</v>
      </c>
      <c r="B408" t="s">
        <v>11</v>
      </c>
      <c r="C408" t="s">
        <v>44</v>
      </c>
      <c r="D408" s="2">
        <v>44236</v>
      </c>
      <c r="E408" s="3">
        <v>16919</v>
      </c>
      <c r="F408" s="4">
        <v>199</v>
      </c>
      <c r="G408">
        <v>996</v>
      </c>
    </row>
    <row r="409" spans="1:7" x14ac:dyDescent="0.3">
      <c r="A409" t="s">
        <v>59</v>
      </c>
      <c r="B409" t="s">
        <v>25</v>
      </c>
      <c r="C409" t="s">
        <v>37</v>
      </c>
      <c r="D409" s="2">
        <v>44236</v>
      </c>
      <c r="E409" s="3">
        <v>13188</v>
      </c>
      <c r="F409" s="4">
        <v>215</v>
      </c>
      <c r="G409">
        <v>440</v>
      </c>
    </row>
    <row r="410" spans="1:7" x14ac:dyDescent="0.3">
      <c r="A410" t="s">
        <v>46</v>
      </c>
      <c r="B410" t="s">
        <v>25</v>
      </c>
      <c r="C410" t="s">
        <v>9</v>
      </c>
      <c r="D410" s="2">
        <v>44236</v>
      </c>
      <c r="E410" s="3">
        <v>4998</v>
      </c>
      <c r="F410" s="4">
        <v>182</v>
      </c>
      <c r="G410">
        <v>294</v>
      </c>
    </row>
    <row r="411" spans="1:7" x14ac:dyDescent="0.3">
      <c r="A411" t="s">
        <v>24</v>
      </c>
      <c r="B411" t="s">
        <v>23</v>
      </c>
      <c r="C411" t="s">
        <v>21</v>
      </c>
      <c r="D411" s="2">
        <v>44236</v>
      </c>
      <c r="E411" s="3">
        <v>6146</v>
      </c>
      <c r="F411" s="4">
        <v>64</v>
      </c>
      <c r="G411">
        <v>342</v>
      </c>
    </row>
    <row r="412" spans="1:7" x14ac:dyDescent="0.3">
      <c r="A412" t="s">
        <v>17</v>
      </c>
      <c r="B412" t="s">
        <v>20</v>
      </c>
      <c r="C412" t="s">
        <v>30</v>
      </c>
      <c r="D412" s="2">
        <v>44236</v>
      </c>
      <c r="E412" s="3">
        <v>5621</v>
      </c>
      <c r="F412" s="4">
        <v>162</v>
      </c>
      <c r="G412">
        <v>217</v>
      </c>
    </row>
    <row r="413" spans="1:7" x14ac:dyDescent="0.3">
      <c r="A413" t="s">
        <v>31</v>
      </c>
      <c r="B413" t="s">
        <v>23</v>
      </c>
      <c r="C413" t="s">
        <v>34</v>
      </c>
      <c r="D413" s="2">
        <v>44236</v>
      </c>
      <c r="E413" s="3">
        <v>980</v>
      </c>
      <c r="F413" s="4">
        <v>75</v>
      </c>
      <c r="G413">
        <v>47</v>
      </c>
    </row>
    <row r="414" spans="1:7" x14ac:dyDescent="0.3">
      <c r="A414" t="s">
        <v>53</v>
      </c>
      <c r="B414" t="s">
        <v>14</v>
      </c>
      <c r="C414" t="s">
        <v>50</v>
      </c>
      <c r="D414" s="2">
        <v>44237</v>
      </c>
      <c r="E414" s="3">
        <v>7343</v>
      </c>
      <c r="F414" s="4">
        <v>116</v>
      </c>
      <c r="G414">
        <v>350</v>
      </c>
    </row>
    <row r="415" spans="1:7" x14ac:dyDescent="0.3">
      <c r="A415" t="s">
        <v>7</v>
      </c>
      <c r="B415" t="s">
        <v>11</v>
      </c>
      <c r="C415" t="s">
        <v>28</v>
      </c>
      <c r="D415" s="2">
        <v>44237</v>
      </c>
      <c r="E415" s="3">
        <v>1750</v>
      </c>
      <c r="F415" s="4">
        <v>9</v>
      </c>
      <c r="G415">
        <v>63</v>
      </c>
    </row>
    <row r="416" spans="1:7" x14ac:dyDescent="0.3">
      <c r="A416" t="s">
        <v>57</v>
      </c>
      <c r="B416" t="s">
        <v>20</v>
      </c>
      <c r="C416" t="s">
        <v>36</v>
      </c>
      <c r="D416" s="2">
        <v>44237</v>
      </c>
      <c r="E416" s="3">
        <v>2464</v>
      </c>
      <c r="F416" s="4">
        <v>90</v>
      </c>
      <c r="G416">
        <v>165</v>
      </c>
    </row>
    <row r="417" spans="1:7" x14ac:dyDescent="0.3">
      <c r="A417" t="s">
        <v>40</v>
      </c>
      <c r="B417" t="s">
        <v>14</v>
      </c>
      <c r="C417" t="s">
        <v>30</v>
      </c>
      <c r="D417" s="2">
        <v>44237</v>
      </c>
      <c r="E417" s="3">
        <v>1974</v>
      </c>
      <c r="F417" s="4">
        <v>47</v>
      </c>
      <c r="G417">
        <v>86</v>
      </c>
    </row>
    <row r="418" spans="1:7" x14ac:dyDescent="0.3">
      <c r="A418" t="s">
        <v>33</v>
      </c>
      <c r="B418" t="s">
        <v>25</v>
      </c>
      <c r="C418" t="s">
        <v>49</v>
      </c>
      <c r="D418" s="2">
        <v>44237</v>
      </c>
      <c r="E418" s="3">
        <v>11823</v>
      </c>
      <c r="F418" s="4">
        <v>52</v>
      </c>
      <c r="G418">
        <v>986</v>
      </c>
    </row>
    <row r="419" spans="1:7" x14ac:dyDescent="0.3">
      <c r="A419" t="s">
        <v>43</v>
      </c>
      <c r="B419" t="s">
        <v>8</v>
      </c>
      <c r="C419" t="s">
        <v>21</v>
      </c>
      <c r="D419" s="2">
        <v>44237</v>
      </c>
      <c r="E419" s="3">
        <v>7350</v>
      </c>
      <c r="F419" s="4">
        <v>250</v>
      </c>
      <c r="G419">
        <v>335</v>
      </c>
    </row>
    <row r="420" spans="1:7" x14ac:dyDescent="0.3">
      <c r="A420" t="s">
        <v>43</v>
      </c>
      <c r="B420" t="s">
        <v>11</v>
      </c>
      <c r="C420" t="s">
        <v>16</v>
      </c>
      <c r="D420" s="2">
        <v>44237</v>
      </c>
      <c r="E420" s="3">
        <v>4165</v>
      </c>
      <c r="F420" s="4">
        <v>170</v>
      </c>
      <c r="G420">
        <v>417</v>
      </c>
    </row>
    <row r="421" spans="1:7" x14ac:dyDescent="0.3">
      <c r="A421" t="s">
        <v>56</v>
      </c>
      <c r="B421" t="s">
        <v>20</v>
      </c>
      <c r="C421" t="s">
        <v>21</v>
      </c>
      <c r="D421" s="2">
        <v>44237</v>
      </c>
      <c r="E421" s="3">
        <v>630</v>
      </c>
      <c r="F421" s="4">
        <v>41</v>
      </c>
      <c r="G421">
        <v>28</v>
      </c>
    </row>
    <row r="422" spans="1:7" x14ac:dyDescent="0.3">
      <c r="A422" t="s">
        <v>40</v>
      </c>
      <c r="B422" t="s">
        <v>11</v>
      </c>
      <c r="C422" t="s">
        <v>16</v>
      </c>
      <c r="D422" s="2">
        <v>44237</v>
      </c>
      <c r="E422" s="3">
        <v>2282</v>
      </c>
      <c r="F422" s="4">
        <v>238</v>
      </c>
      <c r="G422">
        <v>143</v>
      </c>
    </row>
    <row r="423" spans="1:7" x14ac:dyDescent="0.3">
      <c r="A423" t="s">
        <v>19</v>
      </c>
      <c r="B423" t="s">
        <v>11</v>
      </c>
      <c r="C423" t="s">
        <v>45</v>
      </c>
      <c r="D423" s="2">
        <v>44237</v>
      </c>
      <c r="E423" s="3">
        <v>5250</v>
      </c>
      <c r="F423" s="4">
        <v>37</v>
      </c>
      <c r="G423">
        <v>292</v>
      </c>
    </row>
    <row r="424" spans="1:7" x14ac:dyDescent="0.3">
      <c r="A424" t="s">
        <v>29</v>
      </c>
      <c r="B424" t="s">
        <v>11</v>
      </c>
      <c r="C424" t="s">
        <v>50</v>
      </c>
      <c r="D424" s="2">
        <v>44237</v>
      </c>
      <c r="E424" s="3">
        <v>11676</v>
      </c>
      <c r="F424" s="4">
        <v>253</v>
      </c>
      <c r="G424">
        <v>730</v>
      </c>
    </row>
    <row r="425" spans="1:7" x14ac:dyDescent="0.3">
      <c r="A425" t="s">
        <v>19</v>
      </c>
      <c r="B425" t="s">
        <v>25</v>
      </c>
      <c r="C425" t="s">
        <v>28</v>
      </c>
      <c r="D425" s="2">
        <v>44237</v>
      </c>
      <c r="E425" s="3">
        <v>14917</v>
      </c>
      <c r="F425" s="4">
        <v>289</v>
      </c>
      <c r="G425">
        <v>533</v>
      </c>
    </row>
    <row r="426" spans="1:7" x14ac:dyDescent="0.3">
      <c r="A426" t="s">
        <v>33</v>
      </c>
      <c r="B426" t="s">
        <v>11</v>
      </c>
      <c r="C426" t="s">
        <v>18</v>
      </c>
      <c r="D426" s="2">
        <v>44238</v>
      </c>
      <c r="E426" s="3">
        <v>4634</v>
      </c>
      <c r="F426" s="4">
        <v>100</v>
      </c>
      <c r="G426">
        <v>155</v>
      </c>
    </row>
    <row r="427" spans="1:7" x14ac:dyDescent="0.3">
      <c r="A427" t="s">
        <v>57</v>
      </c>
      <c r="B427" t="s">
        <v>14</v>
      </c>
      <c r="C427" t="s">
        <v>18</v>
      </c>
      <c r="D427" s="2">
        <v>44238</v>
      </c>
      <c r="E427" s="3">
        <v>819</v>
      </c>
      <c r="F427" s="4">
        <v>196</v>
      </c>
      <c r="G427">
        <v>27</v>
      </c>
    </row>
    <row r="428" spans="1:7" x14ac:dyDescent="0.3">
      <c r="A428" t="s">
        <v>27</v>
      </c>
      <c r="B428" t="s">
        <v>20</v>
      </c>
      <c r="C428" t="s">
        <v>41</v>
      </c>
      <c r="D428" s="2">
        <v>44238</v>
      </c>
      <c r="E428" s="3">
        <v>2422</v>
      </c>
      <c r="F428" s="4">
        <v>60</v>
      </c>
      <c r="G428">
        <v>106</v>
      </c>
    </row>
    <row r="429" spans="1:7" x14ac:dyDescent="0.3">
      <c r="A429" t="s">
        <v>53</v>
      </c>
      <c r="B429" t="s">
        <v>11</v>
      </c>
      <c r="C429" t="s">
        <v>18</v>
      </c>
      <c r="D429" s="2">
        <v>44238</v>
      </c>
      <c r="E429" s="3">
        <v>1463</v>
      </c>
      <c r="F429" s="4">
        <v>158</v>
      </c>
      <c r="G429">
        <v>59</v>
      </c>
    </row>
    <row r="430" spans="1:7" x14ac:dyDescent="0.3">
      <c r="A430" t="s">
        <v>43</v>
      </c>
      <c r="B430" t="s">
        <v>11</v>
      </c>
      <c r="C430" t="s">
        <v>18</v>
      </c>
      <c r="D430" s="2">
        <v>44238</v>
      </c>
      <c r="E430" s="3">
        <v>1050</v>
      </c>
      <c r="F430" s="4">
        <v>10</v>
      </c>
      <c r="G430">
        <v>32</v>
      </c>
    </row>
    <row r="431" spans="1:7" x14ac:dyDescent="0.3">
      <c r="A431" t="s">
        <v>22</v>
      </c>
      <c r="B431" t="s">
        <v>23</v>
      </c>
      <c r="C431" t="s">
        <v>42</v>
      </c>
      <c r="D431" s="2">
        <v>44238</v>
      </c>
      <c r="E431" s="3">
        <v>1526</v>
      </c>
      <c r="F431" s="4">
        <v>527</v>
      </c>
      <c r="G431">
        <v>85</v>
      </c>
    </row>
    <row r="432" spans="1:7" x14ac:dyDescent="0.3">
      <c r="A432" t="s">
        <v>56</v>
      </c>
      <c r="B432" t="s">
        <v>8</v>
      </c>
      <c r="C432" t="s">
        <v>48</v>
      </c>
      <c r="D432" s="2">
        <v>44238</v>
      </c>
      <c r="E432" s="3">
        <v>427</v>
      </c>
      <c r="F432" s="4">
        <v>163</v>
      </c>
      <c r="G432">
        <v>27</v>
      </c>
    </row>
    <row r="433" spans="1:7" x14ac:dyDescent="0.3">
      <c r="A433" t="s">
        <v>29</v>
      </c>
      <c r="B433" t="s">
        <v>14</v>
      </c>
      <c r="C433" t="s">
        <v>39</v>
      </c>
      <c r="D433" s="2">
        <v>44238</v>
      </c>
      <c r="E433" s="3">
        <v>10976</v>
      </c>
      <c r="F433" s="4">
        <v>132</v>
      </c>
      <c r="G433">
        <v>440</v>
      </c>
    </row>
    <row r="434" spans="1:7" x14ac:dyDescent="0.3">
      <c r="A434" t="s">
        <v>32</v>
      </c>
      <c r="B434" t="s">
        <v>8</v>
      </c>
      <c r="C434" t="s">
        <v>34</v>
      </c>
      <c r="D434" s="2">
        <v>44239</v>
      </c>
      <c r="E434" s="3">
        <v>6503</v>
      </c>
      <c r="F434" s="4">
        <v>299</v>
      </c>
      <c r="G434">
        <v>407</v>
      </c>
    </row>
    <row r="435" spans="1:7" x14ac:dyDescent="0.3">
      <c r="A435" t="s">
        <v>53</v>
      </c>
      <c r="B435" t="s">
        <v>23</v>
      </c>
      <c r="C435" t="s">
        <v>15</v>
      </c>
      <c r="D435" s="2">
        <v>44239</v>
      </c>
      <c r="E435" s="3">
        <v>21</v>
      </c>
      <c r="F435" s="4">
        <v>300</v>
      </c>
      <c r="G435">
        <v>1</v>
      </c>
    </row>
    <row r="436" spans="1:7" x14ac:dyDescent="0.3">
      <c r="A436" t="s">
        <v>57</v>
      </c>
      <c r="B436" t="s">
        <v>23</v>
      </c>
      <c r="C436" t="s">
        <v>36</v>
      </c>
      <c r="D436" s="2">
        <v>44239</v>
      </c>
      <c r="E436" s="3">
        <v>7063</v>
      </c>
      <c r="F436" s="4">
        <v>13</v>
      </c>
      <c r="G436">
        <v>393</v>
      </c>
    </row>
    <row r="437" spans="1:7" x14ac:dyDescent="0.3">
      <c r="A437" t="s">
        <v>58</v>
      </c>
      <c r="B437" t="s">
        <v>11</v>
      </c>
      <c r="C437" t="s">
        <v>42</v>
      </c>
      <c r="D437" s="2">
        <v>44239</v>
      </c>
      <c r="E437" s="3">
        <v>3990</v>
      </c>
      <c r="F437" s="4">
        <v>50</v>
      </c>
      <c r="G437">
        <v>200</v>
      </c>
    </row>
    <row r="438" spans="1:7" x14ac:dyDescent="0.3">
      <c r="A438" t="s">
        <v>24</v>
      </c>
      <c r="B438" t="s">
        <v>8</v>
      </c>
      <c r="C438" t="s">
        <v>49</v>
      </c>
      <c r="D438" s="2">
        <v>44239</v>
      </c>
      <c r="E438" s="3">
        <v>1806</v>
      </c>
      <c r="F438" s="4">
        <v>184</v>
      </c>
      <c r="G438">
        <v>129</v>
      </c>
    </row>
    <row r="439" spans="1:7" x14ac:dyDescent="0.3">
      <c r="A439" t="s">
        <v>51</v>
      </c>
      <c r="B439" t="s">
        <v>20</v>
      </c>
      <c r="C439" t="s">
        <v>12</v>
      </c>
      <c r="D439" s="2">
        <v>44239</v>
      </c>
      <c r="E439" s="3">
        <v>10136</v>
      </c>
      <c r="F439" s="4">
        <v>115</v>
      </c>
      <c r="G439">
        <v>597</v>
      </c>
    </row>
    <row r="440" spans="1:7" x14ac:dyDescent="0.3">
      <c r="A440" t="s">
        <v>13</v>
      </c>
      <c r="B440" t="s">
        <v>23</v>
      </c>
      <c r="C440" t="s">
        <v>50</v>
      </c>
      <c r="D440" s="2">
        <v>44239</v>
      </c>
      <c r="E440" s="3">
        <v>1288</v>
      </c>
      <c r="F440" s="4">
        <v>119</v>
      </c>
      <c r="G440">
        <v>62</v>
      </c>
    </row>
    <row r="441" spans="1:7" x14ac:dyDescent="0.3">
      <c r="A441" t="s">
        <v>22</v>
      </c>
      <c r="B441" t="s">
        <v>11</v>
      </c>
      <c r="C441" t="s">
        <v>12</v>
      </c>
      <c r="D441" s="2">
        <v>44239</v>
      </c>
      <c r="E441" s="3">
        <v>1295</v>
      </c>
      <c r="F441" s="4">
        <v>107</v>
      </c>
      <c r="G441">
        <v>87</v>
      </c>
    </row>
    <row r="442" spans="1:7" x14ac:dyDescent="0.3">
      <c r="A442" t="s">
        <v>40</v>
      </c>
      <c r="B442" t="s">
        <v>14</v>
      </c>
      <c r="C442" t="s">
        <v>49</v>
      </c>
      <c r="D442" s="2">
        <v>44239</v>
      </c>
      <c r="E442" s="3">
        <v>6461</v>
      </c>
      <c r="F442" s="4">
        <v>288</v>
      </c>
      <c r="G442">
        <v>718</v>
      </c>
    </row>
    <row r="443" spans="1:7" x14ac:dyDescent="0.3">
      <c r="A443" t="s">
        <v>33</v>
      </c>
      <c r="B443" t="s">
        <v>8</v>
      </c>
      <c r="C443" t="s">
        <v>18</v>
      </c>
      <c r="D443" s="2">
        <v>44239</v>
      </c>
      <c r="E443" s="3">
        <v>4949</v>
      </c>
      <c r="F443" s="4">
        <v>31</v>
      </c>
      <c r="G443">
        <v>155</v>
      </c>
    </row>
    <row r="444" spans="1:7" x14ac:dyDescent="0.3">
      <c r="A444" t="s">
        <v>31</v>
      </c>
      <c r="B444" t="s">
        <v>8</v>
      </c>
      <c r="C444" t="s">
        <v>45</v>
      </c>
      <c r="D444" s="2">
        <v>44239</v>
      </c>
      <c r="E444" s="3">
        <v>5432</v>
      </c>
      <c r="F444" s="4">
        <v>39</v>
      </c>
      <c r="G444">
        <v>302</v>
      </c>
    </row>
    <row r="445" spans="1:7" x14ac:dyDescent="0.3">
      <c r="A445" t="s">
        <v>43</v>
      </c>
      <c r="B445" t="s">
        <v>11</v>
      </c>
      <c r="C445" t="s">
        <v>28</v>
      </c>
      <c r="D445" s="2">
        <v>44239</v>
      </c>
      <c r="E445" s="3">
        <v>7112</v>
      </c>
      <c r="F445" s="4">
        <v>55</v>
      </c>
      <c r="G445">
        <v>246</v>
      </c>
    </row>
    <row r="446" spans="1:7" x14ac:dyDescent="0.3">
      <c r="A446" t="s">
        <v>13</v>
      </c>
      <c r="B446" t="s">
        <v>23</v>
      </c>
      <c r="C446" t="s">
        <v>42</v>
      </c>
      <c r="D446" s="2">
        <v>44239</v>
      </c>
      <c r="E446" s="3">
        <v>266</v>
      </c>
      <c r="F446" s="4">
        <v>112</v>
      </c>
      <c r="G446">
        <v>11</v>
      </c>
    </row>
    <row r="447" spans="1:7" x14ac:dyDescent="0.3">
      <c r="A447" t="s">
        <v>57</v>
      </c>
      <c r="B447" t="s">
        <v>14</v>
      </c>
      <c r="C447" t="s">
        <v>48</v>
      </c>
      <c r="D447" s="2">
        <v>44239</v>
      </c>
      <c r="E447" s="3">
        <v>6202</v>
      </c>
      <c r="F447" s="4">
        <v>44</v>
      </c>
      <c r="G447">
        <v>414</v>
      </c>
    </row>
    <row r="448" spans="1:7" x14ac:dyDescent="0.3">
      <c r="A448" t="s">
        <v>33</v>
      </c>
      <c r="B448" t="s">
        <v>8</v>
      </c>
      <c r="C448" t="s">
        <v>37</v>
      </c>
      <c r="D448" s="2">
        <v>44242</v>
      </c>
      <c r="E448" s="3">
        <v>1057</v>
      </c>
      <c r="F448" s="4">
        <v>288</v>
      </c>
      <c r="G448">
        <v>43</v>
      </c>
    </row>
    <row r="449" spans="1:7" x14ac:dyDescent="0.3">
      <c r="A449" t="s">
        <v>43</v>
      </c>
      <c r="B449" t="s">
        <v>23</v>
      </c>
      <c r="C449" t="s">
        <v>41</v>
      </c>
      <c r="D449" s="2">
        <v>44242</v>
      </c>
      <c r="E449" s="3">
        <v>1925</v>
      </c>
      <c r="F449" s="4">
        <v>460</v>
      </c>
      <c r="G449">
        <v>67</v>
      </c>
    </row>
    <row r="450" spans="1:7" x14ac:dyDescent="0.3">
      <c r="A450" t="s">
        <v>32</v>
      </c>
      <c r="B450" t="s">
        <v>20</v>
      </c>
      <c r="C450" t="s">
        <v>21</v>
      </c>
      <c r="D450" s="2">
        <v>44242</v>
      </c>
      <c r="E450" s="3">
        <v>1841</v>
      </c>
      <c r="F450" s="4">
        <v>185</v>
      </c>
      <c r="G450">
        <v>77</v>
      </c>
    </row>
    <row r="451" spans="1:7" x14ac:dyDescent="0.3">
      <c r="A451" t="s">
        <v>52</v>
      </c>
      <c r="B451" t="s">
        <v>11</v>
      </c>
      <c r="C451" t="s">
        <v>39</v>
      </c>
      <c r="D451" s="2">
        <v>44242</v>
      </c>
      <c r="E451" s="3">
        <v>1204</v>
      </c>
      <c r="F451" s="4">
        <v>5</v>
      </c>
      <c r="G451">
        <v>61</v>
      </c>
    </row>
    <row r="452" spans="1:7" x14ac:dyDescent="0.3">
      <c r="A452" t="s">
        <v>32</v>
      </c>
      <c r="B452" t="s">
        <v>8</v>
      </c>
      <c r="C452" t="s">
        <v>21</v>
      </c>
      <c r="D452" s="2">
        <v>44242</v>
      </c>
      <c r="E452" s="3">
        <v>4074</v>
      </c>
      <c r="F452" s="4">
        <v>146</v>
      </c>
      <c r="G452">
        <v>186</v>
      </c>
    </row>
    <row r="453" spans="1:7" x14ac:dyDescent="0.3">
      <c r="A453" t="s">
        <v>51</v>
      </c>
      <c r="B453" t="s">
        <v>14</v>
      </c>
      <c r="C453" t="s">
        <v>18</v>
      </c>
      <c r="D453" s="2">
        <v>44242</v>
      </c>
      <c r="E453" s="3">
        <v>4473</v>
      </c>
      <c r="F453" s="4">
        <v>39</v>
      </c>
      <c r="G453">
        <v>150</v>
      </c>
    </row>
    <row r="454" spans="1:7" x14ac:dyDescent="0.3">
      <c r="A454" t="s">
        <v>51</v>
      </c>
      <c r="B454" t="s">
        <v>23</v>
      </c>
      <c r="C454" t="s">
        <v>16</v>
      </c>
      <c r="D454" s="2">
        <v>44242</v>
      </c>
      <c r="E454" s="3">
        <v>2947</v>
      </c>
      <c r="F454" s="4">
        <v>210</v>
      </c>
      <c r="G454">
        <v>246</v>
      </c>
    </row>
    <row r="455" spans="1:7" x14ac:dyDescent="0.3">
      <c r="A455" t="s">
        <v>47</v>
      </c>
      <c r="B455" t="s">
        <v>14</v>
      </c>
      <c r="C455" t="s">
        <v>26</v>
      </c>
      <c r="D455" s="2">
        <v>44242</v>
      </c>
      <c r="E455" s="3">
        <v>15386</v>
      </c>
      <c r="F455" s="4">
        <v>59</v>
      </c>
      <c r="G455">
        <v>642</v>
      </c>
    </row>
    <row r="456" spans="1:7" x14ac:dyDescent="0.3">
      <c r="A456" t="s">
        <v>32</v>
      </c>
      <c r="B456" t="s">
        <v>23</v>
      </c>
      <c r="C456" t="s">
        <v>30</v>
      </c>
      <c r="D456" s="2">
        <v>44242</v>
      </c>
      <c r="E456" s="3">
        <v>4690</v>
      </c>
      <c r="F456" s="4">
        <v>229</v>
      </c>
      <c r="G456">
        <v>188</v>
      </c>
    </row>
    <row r="457" spans="1:7" x14ac:dyDescent="0.3">
      <c r="A457" t="s">
        <v>58</v>
      </c>
      <c r="B457" t="s">
        <v>14</v>
      </c>
      <c r="C457" t="s">
        <v>12</v>
      </c>
      <c r="D457" s="2">
        <v>44242</v>
      </c>
      <c r="E457" s="3">
        <v>343</v>
      </c>
      <c r="F457" s="4">
        <v>158</v>
      </c>
      <c r="G457">
        <v>39</v>
      </c>
    </row>
    <row r="458" spans="1:7" x14ac:dyDescent="0.3">
      <c r="A458" t="s">
        <v>24</v>
      </c>
      <c r="B458" t="s">
        <v>11</v>
      </c>
      <c r="C458" t="s">
        <v>34</v>
      </c>
      <c r="D458" s="2">
        <v>44242</v>
      </c>
      <c r="E458" s="3">
        <v>3052</v>
      </c>
      <c r="F458" s="4">
        <v>393</v>
      </c>
      <c r="G458">
        <v>146</v>
      </c>
    </row>
    <row r="459" spans="1:7" x14ac:dyDescent="0.3">
      <c r="A459" t="s">
        <v>17</v>
      </c>
      <c r="B459" t="s">
        <v>25</v>
      </c>
      <c r="C459" t="s">
        <v>18</v>
      </c>
      <c r="D459" s="2">
        <v>44242</v>
      </c>
      <c r="E459" s="3">
        <v>686</v>
      </c>
      <c r="F459" s="4">
        <v>187</v>
      </c>
      <c r="G459">
        <v>25</v>
      </c>
    </row>
    <row r="460" spans="1:7" x14ac:dyDescent="0.3">
      <c r="A460" t="s">
        <v>32</v>
      </c>
      <c r="B460" t="s">
        <v>11</v>
      </c>
      <c r="C460" t="s">
        <v>12</v>
      </c>
      <c r="D460" s="2">
        <v>44242</v>
      </c>
      <c r="E460" s="3">
        <v>6993</v>
      </c>
      <c r="F460" s="4">
        <v>133</v>
      </c>
      <c r="G460">
        <v>538</v>
      </c>
    </row>
    <row r="461" spans="1:7" x14ac:dyDescent="0.3">
      <c r="A461" t="s">
        <v>59</v>
      </c>
      <c r="B461" t="s">
        <v>23</v>
      </c>
      <c r="C461" t="s">
        <v>30</v>
      </c>
      <c r="D461" s="2">
        <v>44243</v>
      </c>
      <c r="E461" s="3">
        <v>5236</v>
      </c>
      <c r="F461" s="4">
        <v>170</v>
      </c>
      <c r="G461">
        <v>169</v>
      </c>
    </row>
    <row r="462" spans="1:7" x14ac:dyDescent="0.3">
      <c r="A462" t="s">
        <v>29</v>
      </c>
      <c r="B462" t="s">
        <v>20</v>
      </c>
      <c r="C462" t="s">
        <v>39</v>
      </c>
      <c r="D462" s="2">
        <v>44243</v>
      </c>
      <c r="E462" s="3">
        <v>8638</v>
      </c>
      <c r="F462" s="4">
        <v>212</v>
      </c>
      <c r="G462">
        <v>333</v>
      </c>
    </row>
    <row r="463" spans="1:7" x14ac:dyDescent="0.3">
      <c r="A463" t="s">
        <v>52</v>
      </c>
      <c r="B463" t="s">
        <v>8</v>
      </c>
      <c r="C463" t="s">
        <v>18</v>
      </c>
      <c r="D463" s="2">
        <v>44243</v>
      </c>
      <c r="E463" s="3">
        <v>5712</v>
      </c>
      <c r="F463" s="4">
        <v>288</v>
      </c>
      <c r="G463">
        <v>191</v>
      </c>
    </row>
    <row r="464" spans="1:7" x14ac:dyDescent="0.3">
      <c r="A464" t="s">
        <v>56</v>
      </c>
      <c r="B464" t="s">
        <v>14</v>
      </c>
      <c r="C464" t="s">
        <v>34</v>
      </c>
      <c r="D464" s="2">
        <v>44243</v>
      </c>
      <c r="E464" s="3">
        <v>6258</v>
      </c>
      <c r="F464" s="4">
        <v>334</v>
      </c>
      <c r="G464">
        <v>330</v>
      </c>
    </row>
    <row r="465" spans="1:7" x14ac:dyDescent="0.3">
      <c r="A465" t="s">
        <v>32</v>
      </c>
      <c r="B465" t="s">
        <v>14</v>
      </c>
      <c r="C465" t="s">
        <v>49</v>
      </c>
      <c r="D465" s="2">
        <v>44243</v>
      </c>
      <c r="E465" s="3">
        <v>3234</v>
      </c>
      <c r="F465" s="4">
        <v>90</v>
      </c>
      <c r="G465">
        <v>294</v>
      </c>
    </row>
    <row r="466" spans="1:7" x14ac:dyDescent="0.3">
      <c r="A466" t="s">
        <v>43</v>
      </c>
      <c r="B466" t="s">
        <v>20</v>
      </c>
      <c r="C466" t="s">
        <v>26</v>
      </c>
      <c r="D466" s="2">
        <v>44243</v>
      </c>
      <c r="E466" s="3">
        <v>17577</v>
      </c>
      <c r="F466" s="4">
        <v>32</v>
      </c>
      <c r="G466">
        <v>677</v>
      </c>
    </row>
    <row r="467" spans="1:7" x14ac:dyDescent="0.3">
      <c r="A467" t="s">
        <v>46</v>
      </c>
      <c r="B467" t="s">
        <v>14</v>
      </c>
      <c r="C467" t="s">
        <v>36</v>
      </c>
      <c r="D467" s="2">
        <v>44243</v>
      </c>
      <c r="E467" s="3">
        <v>12684</v>
      </c>
      <c r="F467" s="4">
        <v>217</v>
      </c>
      <c r="G467">
        <v>668</v>
      </c>
    </row>
    <row r="468" spans="1:7" x14ac:dyDescent="0.3">
      <c r="A468" t="s">
        <v>57</v>
      </c>
      <c r="B468" t="s">
        <v>20</v>
      </c>
      <c r="C468" t="s">
        <v>15</v>
      </c>
      <c r="D468" s="2">
        <v>44243</v>
      </c>
      <c r="E468" s="3">
        <v>1239</v>
      </c>
      <c r="F468" s="4">
        <v>29</v>
      </c>
      <c r="G468">
        <v>54</v>
      </c>
    </row>
    <row r="469" spans="1:7" x14ac:dyDescent="0.3">
      <c r="A469" t="s">
        <v>43</v>
      </c>
      <c r="B469" t="s">
        <v>23</v>
      </c>
      <c r="C469" t="s">
        <v>48</v>
      </c>
      <c r="D469" s="2">
        <v>44243</v>
      </c>
      <c r="E469" s="3">
        <v>3402</v>
      </c>
      <c r="F469" s="4">
        <v>55</v>
      </c>
      <c r="G469">
        <v>243</v>
      </c>
    </row>
    <row r="470" spans="1:7" x14ac:dyDescent="0.3">
      <c r="A470" t="s">
        <v>13</v>
      </c>
      <c r="B470" t="s">
        <v>20</v>
      </c>
      <c r="C470" t="s">
        <v>44</v>
      </c>
      <c r="D470" s="2">
        <v>44243</v>
      </c>
      <c r="E470" s="3">
        <v>11382</v>
      </c>
      <c r="F470" s="4">
        <v>432</v>
      </c>
      <c r="G470">
        <v>633</v>
      </c>
    </row>
    <row r="471" spans="1:7" x14ac:dyDescent="0.3">
      <c r="A471" t="s">
        <v>31</v>
      </c>
      <c r="B471" t="s">
        <v>20</v>
      </c>
      <c r="C471" t="s">
        <v>30</v>
      </c>
      <c r="D471" s="2">
        <v>44243</v>
      </c>
      <c r="E471" s="3">
        <v>7133</v>
      </c>
      <c r="F471" s="4">
        <v>212</v>
      </c>
      <c r="G471">
        <v>265</v>
      </c>
    </row>
    <row r="472" spans="1:7" x14ac:dyDescent="0.3">
      <c r="A472" t="s">
        <v>33</v>
      </c>
      <c r="B472" t="s">
        <v>20</v>
      </c>
      <c r="C472" t="s">
        <v>30</v>
      </c>
      <c r="D472" s="2">
        <v>44244</v>
      </c>
      <c r="E472" s="3">
        <v>8309</v>
      </c>
      <c r="F472" s="4">
        <v>171</v>
      </c>
      <c r="G472">
        <v>333</v>
      </c>
    </row>
    <row r="473" spans="1:7" x14ac:dyDescent="0.3">
      <c r="A473" t="s">
        <v>47</v>
      </c>
      <c r="B473" t="s">
        <v>8</v>
      </c>
      <c r="C473" t="s">
        <v>45</v>
      </c>
      <c r="D473" s="2">
        <v>44244</v>
      </c>
      <c r="E473" s="3">
        <v>1435</v>
      </c>
      <c r="F473" s="4">
        <v>3</v>
      </c>
      <c r="G473">
        <v>131</v>
      </c>
    </row>
    <row r="474" spans="1:7" x14ac:dyDescent="0.3">
      <c r="A474" t="s">
        <v>10</v>
      </c>
      <c r="B474" t="s">
        <v>11</v>
      </c>
      <c r="C474" t="s">
        <v>36</v>
      </c>
      <c r="D474" s="2">
        <v>44244</v>
      </c>
      <c r="E474" s="3">
        <v>3227</v>
      </c>
      <c r="F474" s="4">
        <v>126</v>
      </c>
      <c r="G474">
        <v>216</v>
      </c>
    </row>
    <row r="475" spans="1:7" x14ac:dyDescent="0.3">
      <c r="A475" t="s">
        <v>38</v>
      </c>
      <c r="B475" t="s">
        <v>8</v>
      </c>
      <c r="C475" t="s">
        <v>41</v>
      </c>
      <c r="D475" s="2">
        <v>44244</v>
      </c>
      <c r="E475" s="3">
        <v>133</v>
      </c>
      <c r="F475" s="4">
        <v>195</v>
      </c>
      <c r="G475">
        <v>6</v>
      </c>
    </row>
    <row r="476" spans="1:7" x14ac:dyDescent="0.3">
      <c r="A476" t="s">
        <v>57</v>
      </c>
      <c r="B476" t="s">
        <v>25</v>
      </c>
      <c r="C476" t="s">
        <v>15</v>
      </c>
      <c r="D476" s="2">
        <v>44244</v>
      </c>
      <c r="E476" s="3">
        <v>5446</v>
      </c>
      <c r="F476" s="4">
        <v>425</v>
      </c>
      <c r="G476">
        <v>273</v>
      </c>
    </row>
    <row r="477" spans="1:7" x14ac:dyDescent="0.3">
      <c r="A477" t="s">
        <v>13</v>
      </c>
      <c r="B477" t="s">
        <v>20</v>
      </c>
      <c r="C477" t="s">
        <v>15</v>
      </c>
      <c r="D477" s="2">
        <v>44244</v>
      </c>
      <c r="E477" s="3">
        <v>4424</v>
      </c>
      <c r="F477" s="4">
        <v>91</v>
      </c>
      <c r="G477">
        <v>261</v>
      </c>
    </row>
    <row r="478" spans="1:7" x14ac:dyDescent="0.3">
      <c r="A478" t="s">
        <v>33</v>
      </c>
      <c r="B478" t="s">
        <v>23</v>
      </c>
      <c r="C478" t="s">
        <v>30</v>
      </c>
      <c r="D478" s="2">
        <v>44244</v>
      </c>
      <c r="E478" s="3">
        <v>1827</v>
      </c>
      <c r="F478" s="4">
        <v>168</v>
      </c>
      <c r="G478">
        <v>80</v>
      </c>
    </row>
    <row r="479" spans="1:7" x14ac:dyDescent="0.3">
      <c r="A479" t="s">
        <v>32</v>
      </c>
      <c r="B479" t="s">
        <v>8</v>
      </c>
      <c r="C479" t="s">
        <v>18</v>
      </c>
      <c r="D479" s="2">
        <v>44244</v>
      </c>
      <c r="E479" s="3">
        <v>8232</v>
      </c>
      <c r="F479" s="4">
        <v>264</v>
      </c>
      <c r="G479">
        <v>305</v>
      </c>
    </row>
    <row r="480" spans="1:7" x14ac:dyDescent="0.3">
      <c r="A480" t="s">
        <v>52</v>
      </c>
      <c r="B480" t="s">
        <v>25</v>
      </c>
      <c r="C480" t="s">
        <v>48</v>
      </c>
      <c r="D480" s="2">
        <v>44244</v>
      </c>
      <c r="E480" s="3">
        <v>861</v>
      </c>
      <c r="F480" s="4">
        <v>262</v>
      </c>
      <c r="G480">
        <v>62</v>
      </c>
    </row>
    <row r="481" spans="1:7" x14ac:dyDescent="0.3">
      <c r="A481" t="s">
        <v>7</v>
      </c>
      <c r="B481" t="s">
        <v>8</v>
      </c>
      <c r="C481" t="s">
        <v>49</v>
      </c>
      <c r="D481" s="2">
        <v>44244</v>
      </c>
      <c r="E481" s="3">
        <v>8099</v>
      </c>
      <c r="F481" s="4">
        <v>178</v>
      </c>
      <c r="G481">
        <v>675</v>
      </c>
    </row>
    <row r="482" spans="1:7" x14ac:dyDescent="0.3">
      <c r="A482" t="s">
        <v>19</v>
      </c>
      <c r="B482" t="s">
        <v>25</v>
      </c>
      <c r="C482" t="s">
        <v>54</v>
      </c>
      <c r="D482" s="2">
        <v>44244</v>
      </c>
      <c r="E482" s="3">
        <v>5894</v>
      </c>
      <c r="F482" s="4">
        <v>592</v>
      </c>
      <c r="G482">
        <v>281</v>
      </c>
    </row>
    <row r="483" spans="1:7" x14ac:dyDescent="0.3">
      <c r="A483" t="s">
        <v>38</v>
      </c>
      <c r="B483" t="s">
        <v>14</v>
      </c>
      <c r="C483" t="s">
        <v>37</v>
      </c>
      <c r="D483" s="2">
        <v>44244</v>
      </c>
      <c r="E483" s="3">
        <v>8211</v>
      </c>
      <c r="F483" s="4">
        <v>601</v>
      </c>
      <c r="G483">
        <v>257</v>
      </c>
    </row>
    <row r="484" spans="1:7" x14ac:dyDescent="0.3">
      <c r="A484" t="s">
        <v>52</v>
      </c>
      <c r="B484" t="s">
        <v>20</v>
      </c>
      <c r="C484" t="s">
        <v>37</v>
      </c>
      <c r="D484" s="2">
        <v>44244</v>
      </c>
      <c r="E484" s="3">
        <v>10360</v>
      </c>
      <c r="F484" s="4">
        <v>206</v>
      </c>
      <c r="G484">
        <v>415</v>
      </c>
    </row>
    <row r="485" spans="1:7" x14ac:dyDescent="0.3">
      <c r="A485" t="s">
        <v>24</v>
      </c>
      <c r="B485" t="s">
        <v>23</v>
      </c>
      <c r="C485" t="s">
        <v>30</v>
      </c>
      <c r="D485" s="2">
        <v>44244</v>
      </c>
      <c r="E485" s="3">
        <v>5145</v>
      </c>
      <c r="F485" s="4">
        <v>98</v>
      </c>
      <c r="G485">
        <v>166</v>
      </c>
    </row>
    <row r="486" spans="1:7" x14ac:dyDescent="0.3">
      <c r="A486" t="s">
        <v>55</v>
      </c>
      <c r="B486" t="s">
        <v>23</v>
      </c>
      <c r="C486" t="s">
        <v>48</v>
      </c>
      <c r="D486" s="2">
        <v>44244</v>
      </c>
      <c r="E486" s="3">
        <v>9163</v>
      </c>
      <c r="F486" s="4">
        <v>235</v>
      </c>
      <c r="G486">
        <v>1146</v>
      </c>
    </row>
    <row r="487" spans="1:7" x14ac:dyDescent="0.3">
      <c r="A487" t="s">
        <v>19</v>
      </c>
      <c r="B487" t="s">
        <v>20</v>
      </c>
      <c r="C487" t="s">
        <v>12</v>
      </c>
      <c r="D487" s="2">
        <v>44244</v>
      </c>
      <c r="E487" s="3">
        <v>15323</v>
      </c>
      <c r="F487" s="4">
        <v>33</v>
      </c>
      <c r="G487">
        <v>1393</v>
      </c>
    </row>
    <row r="488" spans="1:7" x14ac:dyDescent="0.3">
      <c r="A488" t="s">
        <v>51</v>
      </c>
      <c r="B488" t="s">
        <v>11</v>
      </c>
      <c r="C488" t="s">
        <v>35</v>
      </c>
      <c r="D488" s="2">
        <v>44244</v>
      </c>
      <c r="E488" s="3">
        <v>7994</v>
      </c>
      <c r="F488" s="4">
        <v>177</v>
      </c>
      <c r="G488">
        <v>1000</v>
      </c>
    </row>
    <row r="489" spans="1:7" x14ac:dyDescent="0.3">
      <c r="A489" t="s">
        <v>53</v>
      </c>
      <c r="B489" t="s">
        <v>11</v>
      </c>
      <c r="C489" t="s">
        <v>44</v>
      </c>
      <c r="D489" s="2">
        <v>44244</v>
      </c>
      <c r="E489" s="3">
        <v>6363</v>
      </c>
      <c r="F489" s="4">
        <v>87</v>
      </c>
      <c r="G489">
        <v>455</v>
      </c>
    </row>
    <row r="490" spans="1:7" x14ac:dyDescent="0.3">
      <c r="A490" t="s">
        <v>22</v>
      </c>
      <c r="B490" t="s">
        <v>8</v>
      </c>
      <c r="C490" t="s">
        <v>42</v>
      </c>
      <c r="D490" s="2">
        <v>44244</v>
      </c>
      <c r="E490" s="3">
        <v>3262</v>
      </c>
      <c r="F490" s="4">
        <v>185</v>
      </c>
      <c r="G490">
        <v>172</v>
      </c>
    </row>
    <row r="491" spans="1:7" x14ac:dyDescent="0.3">
      <c r="A491" t="s">
        <v>57</v>
      </c>
      <c r="B491" t="s">
        <v>25</v>
      </c>
      <c r="C491" t="s">
        <v>41</v>
      </c>
      <c r="D491" s="2">
        <v>44244</v>
      </c>
      <c r="E491" s="3">
        <v>2793</v>
      </c>
      <c r="F491" s="4">
        <v>93</v>
      </c>
      <c r="G491">
        <v>127</v>
      </c>
    </row>
    <row r="492" spans="1:7" x14ac:dyDescent="0.3">
      <c r="A492" t="s">
        <v>19</v>
      </c>
      <c r="B492" t="s">
        <v>20</v>
      </c>
      <c r="C492" t="s">
        <v>26</v>
      </c>
      <c r="D492" s="2">
        <v>44245</v>
      </c>
      <c r="E492" s="3">
        <v>8491</v>
      </c>
      <c r="F492" s="4">
        <v>338</v>
      </c>
      <c r="G492">
        <v>340</v>
      </c>
    </row>
    <row r="493" spans="1:7" x14ac:dyDescent="0.3">
      <c r="A493" t="s">
        <v>10</v>
      </c>
      <c r="B493" t="s">
        <v>25</v>
      </c>
      <c r="C493" t="s">
        <v>28</v>
      </c>
      <c r="D493" s="2">
        <v>44245</v>
      </c>
      <c r="E493" s="3">
        <v>13685</v>
      </c>
      <c r="F493" s="4">
        <v>39</v>
      </c>
      <c r="G493">
        <v>571</v>
      </c>
    </row>
    <row r="494" spans="1:7" x14ac:dyDescent="0.3">
      <c r="A494" t="s">
        <v>59</v>
      </c>
      <c r="B494" t="s">
        <v>11</v>
      </c>
      <c r="C494" t="s">
        <v>12</v>
      </c>
      <c r="D494" s="2">
        <v>44245</v>
      </c>
      <c r="E494" s="3">
        <v>770</v>
      </c>
      <c r="F494" s="4">
        <v>137</v>
      </c>
      <c r="G494">
        <v>52</v>
      </c>
    </row>
    <row r="495" spans="1:7" x14ac:dyDescent="0.3">
      <c r="A495" t="s">
        <v>38</v>
      </c>
      <c r="B495" t="s">
        <v>11</v>
      </c>
      <c r="C495" t="s">
        <v>48</v>
      </c>
      <c r="D495" s="2">
        <v>44245</v>
      </c>
      <c r="E495" s="3">
        <v>8631</v>
      </c>
      <c r="F495" s="4">
        <v>399</v>
      </c>
      <c r="G495">
        <v>1079</v>
      </c>
    </row>
    <row r="496" spans="1:7" x14ac:dyDescent="0.3">
      <c r="A496" t="s">
        <v>33</v>
      </c>
      <c r="B496" t="s">
        <v>8</v>
      </c>
      <c r="C496" t="s">
        <v>45</v>
      </c>
      <c r="D496" s="2">
        <v>44245</v>
      </c>
      <c r="E496" s="3">
        <v>4536</v>
      </c>
      <c r="F496" s="4">
        <v>120</v>
      </c>
      <c r="G496">
        <v>267</v>
      </c>
    </row>
    <row r="497" spans="1:7" x14ac:dyDescent="0.3">
      <c r="A497" t="s">
        <v>19</v>
      </c>
      <c r="B497" t="s">
        <v>23</v>
      </c>
      <c r="C497" t="s">
        <v>15</v>
      </c>
      <c r="D497" s="2">
        <v>44245</v>
      </c>
      <c r="E497" s="3">
        <v>14497</v>
      </c>
      <c r="F497" s="4">
        <v>21</v>
      </c>
      <c r="G497">
        <v>605</v>
      </c>
    </row>
    <row r="498" spans="1:7" x14ac:dyDescent="0.3">
      <c r="A498" t="s">
        <v>19</v>
      </c>
      <c r="B498" t="s">
        <v>25</v>
      </c>
      <c r="C498" t="s">
        <v>44</v>
      </c>
      <c r="D498" s="2">
        <v>44245</v>
      </c>
      <c r="E498" s="3">
        <v>7672</v>
      </c>
      <c r="F498" s="4">
        <v>112</v>
      </c>
      <c r="G498">
        <v>452</v>
      </c>
    </row>
    <row r="499" spans="1:7" x14ac:dyDescent="0.3">
      <c r="A499" t="s">
        <v>56</v>
      </c>
      <c r="B499" t="s">
        <v>25</v>
      </c>
      <c r="C499" t="s">
        <v>15</v>
      </c>
      <c r="D499" s="2">
        <v>44245</v>
      </c>
      <c r="E499" s="3">
        <v>10878</v>
      </c>
      <c r="F499" s="4">
        <v>329</v>
      </c>
      <c r="G499">
        <v>573</v>
      </c>
    </row>
    <row r="500" spans="1:7" x14ac:dyDescent="0.3">
      <c r="A500" t="s">
        <v>10</v>
      </c>
      <c r="B500" t="s">
        <v>25</v>
      </c>
      <c r="C500" t="s">
        <v>48</v>
      </c>
      <c r="D500" s="2">
        <v>44245</v>
      </c>
      <c r="E500" s="3">
        <v>12572</v>
      </c>
      <c r="F500" s="4">
        <v>94</v>
      </c>
      <c r="G500">
        <v>1397</v>
      </c>
    </row>
    <row r="501" spans="1:7" x14ac:dyDescent="0.3">
      <c r="A501" t="s">
        <v>17</v>
      </c>
      <c r="B501" t="s">
        <v>25</v>
      </c>
      <c r="C501" t="s">
        <v>48</v>
      </c>
      <c r="D501" s="2">
        <v>44245</v>
      </c>
      <c r="E501" s="3">
        <v>1575</v>
      </c>
      <c r="F501" s="4">
        <v>90</v>
      </c>
      <c r="G501">
        <v>105</v>
      </c>
    </row>
    <row r="502" spans="1:7" x14ac:dyDescent="0.3">
      <c r="A502" t="s">
        <v>10</v>
      </c>
      <c r="B502" t="s">
        <v>11</v>
      </c>
      <c r="C502" t="s">
        <v>18</v>
      </c>
      <c r="D502" s="2">
        <v>44245</v>
      </c>
      <c r="E502" s="3">
        <v>5453</v>
      </c>
      <c r="F502" s="4">
        <v>260</v>
      </c>
      <c r="G502">
        <v>166</v>
      </c>
    </row>
    <row r="503" spans="1:7" x14ac:dyDescent="0.3">
      <c r="A503" t="s">
        <v>17</v>
      </c>
      <c r="B503" t="s">
        <v>8</v>
      </c>
      <c r="C503" t="s">
        <v>18</v>
      </c>
      <c r="D503" s="2">
        <v>44245</v>
      </c>
      <c r="E503" s="3">
        <v>4802</v>
      </c>
      <c r="F503" s="4">
        <v>84</v>
      </c>
      <c r="G503">
        <v>155</v>
      </c>
    </row>
    <row r="504" spans="1:7" x14ac:dyDescent="0.3">
      <c r="A504" t="s">
        <v>51</v>
      </c>
      <c r="B504" t="s">
        <v>20</v>
      </c>
      <c r="C504" t="s">
        <v>36</v>
      </c>
      <c r="D504" s="2">
        <v>44246</v>
      </c>
      <c r="E504" s="3">
        <v>7651</v>
      </c>
      <c r="F504" s="4">
        <v>325</v>
      </c>
      <c r="G504">
        <v>426</v>
      </c>
    </row>
    <row r="505" spans="1:7" x14ac:dyDescent="0.3">
      <c r="A505" t="s">
        <v>31</v>
      </c>
      <c r="B505" t="s">
        <v>20</v>
      </c>
      <c r="C505" t="s">
        <v>35</v>
      </c>
      <c r="D505" s="2">
        <v>44246</v>
      </c>
      <c r="E505" s="3">
        <v>2079</v>
      </c>
      <c r="F505" s="4">
        <v>527</v>
      </c>
      <c r="G505">
        <v>260</v>
      </c>
    </row>
    <row r="506" spans="1:7" x14ac:dyDescent="0.3">
      <c r="A506" t="s">
        <v>10</v>
      </c>
      <c r="B506" t="s">
        <v>8</v>
      </c>
      <c r="C506" t="s">
        <v>39</v>
      </c>
      <c r="D506" s="2">
        <v>44246</v>
      </c>
      <c r="E506" s="3">
        <v>2100</v>
      </c>
      <c r="F506" s="4">
        <v>62</v>
      </c>
      <c r="G506">
        <v>81</v>
      </c>
    </row>
    <row r="507" spans="1:7" x14ac:dyDescent="0.3">
      <c r="A507" t="s">
        <v>38</v>
      </c>
      <c r="B507" t="s">
        <v>25</v>
      </c>
      <c r="C507" t="s">
        <v>54</v>
      </c>
      <c r="D507" s="2">
        <v>44246</v>
      </c>
      <c r="E507" s="3">
        <v>5278</v>
      </c>
      <c r="F507" s="4">
        <v>242</v>
      </c>
      <c r="G507">
        <v>406</v>
      </c>
    </row>
    <row r="508" spans="1:7" x14ac:dyDescent="0.3">
      <c r="A508" t="s">
        <v>7</v>
      </c>
      <c r="B508" t="s">
        <v>14</v>
      </c>
      <c r="C508" t="s">
        <v>39</v>
      </c>
      <c r="D508" s="2">
        <v>44246</v>
      </c>
      <c r="E508" s="3">
        <v>4249</v>
      </c>
      <c r="F508" s="4">
        <v>19</v>
      </c>
      <c r="G508">
        <v>164</v>
      </c>
    </row>
    <row r="509" spans="1:7" x14ac:dyDescent="0.3">
      <c r="A509" t="s">
        <v>13</v>
      </c>
      <c r="B509" t="s">
        <v>14</v>
      </c>
      <c r="C509" t="s">
        <v>34</v>
      </c>
      <c r="D509" s="2">
        <v>44246</v>
      </c>
      <c r="E509" s="3">
        <v>3976</v>
      </c>
      <c r="F509" s="4">
        <v>9</v>
      </c>
      <c r="G509">
        <v>210</v>
      </c>
    </row>
    <row r="510" spans="1:7" x14ac:dyDescent="0.3">
      <c r="A510" t="s">
        <v>22</v>
      </c>
      <c r="B510" t="s">
        <v>14</v>
      </c>
      <c r="C510" t="s">
        <v>37</v>
      </c>
      <c r="D510" s="2">
        <v>44246</v>
      </c>
      <c r="E510" s="3">
        <v>6951</v>
      </c>
      <c r="F510" s="4">
        <v>183</v>
      </c>
      <c r="G510">
        <v>218</v>
      </c>
    </row>
    <row r="511" spans="1:7" x14ac:dyDescent="0.3">
      <c r="A511" t="s">
        <v>38</v>
      </c>
      <c r="B511" t="s">
        <v>23</v>
      </c>
      <c r="C511" t="s">
        <v>39</v>
      </c>
      <c r="D511" s="2">
        <v>44246</v>
      </c>
      <c r="E511" s="3">
        <v>616</v>
      </c>
      <c r="F511" s="4">
        <v>161</v>
      </c>
      <c r="G511">
        <v>25</v>
      </c>
    </row>
    <row r="512" spans="1:7" x14ac:dyDescent="0.3">
      <c r="A512" t="s">
        <v>40</v>
      </c>
      <c r="B512" t="s">
        <v>23</v>
      </c>
      <c r="C512" t="s">
        <v>21</v>
      </c>
      <c r="D512" s="2">
        <v>44246</v>
      </c>
      <c r="E512" s="3">
        <v>5439</v>
      </c>
      <c r="F512" s="4">
        <v>115</v>
      </c>
      <c r="G512">
        <v>287</v>
      </c>
    </row>
    <row r="513" spans="1:7" x14ac:dyDescent="0.3">
      <c r="A513" t="s">
        <v>27</v>
      </c>
      <c r="B513" t="s">
        <v>20</v>
      </c>
      <c r="C513" t="s">
        <v>48</v>
      </c>
      <c r="D513" s="2">
        <v>44246</v>
      </c>
      <c r="E513" s="3">
        <v>63</v>
      </c>
      <c r="F513" s="4">
        <v>206</v>
      </c>
      <c r="G513">
        <v>7</v>
      </c>
    </row>
    <row r="514" spans="1:7" x14ac:dyDescent="0.3">
      <c r="A514" t="s">
        <v>27</v>
      </c>
      <c r="B514" t="s">
        <v>11</v>
      </c>
      <c r="C514" t="s">
        <v>16</v>
      </c>
      <c r="D514" s="2">
        <v>44246</v>
      </c>
      <c r="E514" s="3">
        <v>1533</v>
      </c>
      <c r="F514" s="4">
        <v>115</v>
      </c>
      <c r="G514">
        <v>110</v>
      </c>
    </row>
    <row r="515" spans="1:7" x14ac:dyDescent="0.3">
      <c r="A515" t="s">
        <v>22</v>
      </c>
      <c r="B515" t="s">
        <v>14</v>
      </c>
      <c r="C515" t="s">
        <v>49</v>
      </c>
      <c r="D515" s="2">
        <v>44246</v>
      </c>
      <c r="E515" s="3">
        <v>3535</v>
      </c>
      <c r="F515" s="4">
        <v>337</v>
      </c>
      <c r="G515">
        <v>322</v>
      </c>
    </row>
    <row r="516" spans="1:7" x14ac:dyDescent="0.3">
      <c r="A516" t="s">
        <v>53</v>
      </c>
      <c r="B516" t="s">
        <v>11</v>
      </c>
      <c r="C516" t="s">
        <v>39</v>
      </c>
      <c r="D516" s="2">
        <v>44246</v>
      </c>
      <c r="E516" s="3">
        <v>2429</v>
      </c>
      <c r="F516" s="4">
        <v>4</v>
      </c>
      <c r="G516">
        <v>111</v>
      </c>
    </row>
    <row r="517" spans="1:7" x14ac:dyDescent="0.3">
      <c r="A517" t="s">
        <v>56</v>
      </c>
      <c r="B517" t="s">
        <v>20</v>
      </c>
      <c r="C517" t="s">
        <v>9</v>
      </c>
      <c r="D517" s="2">
        <v>44246</v>
      </c>
      <c r="E517" s="3">
        <v>7119</v>
      </c>
      <c r="F517" s="4">
        <v>144</v>
      </c>
      <c r="G517">
        <v>356</v>
      </c>
    </row>
    <row r="518" spans="1:7" x14ac:dyDescent="0.3">
      <c r="A518" t="s">
        <v>10</v>
      </c>
      <c r="B518" t="s">
        <v>8</v>
      </c>
      <c r="C518" t="s">
        <v>41</v>
      </c>
      <c r="D518" s="2">
        <v>44246</v>
      </c>
      <c r="E518" s="3">
        <v>3521</v>
      </c>
      <c r="F518" s="4">
        <v>304</v>
      </c>
      <c r="G518">
        <v>118</v>
      </c>
    </row>
    <row r="519" spans="1:7" x14ac:dyDescent="0.3">
      <c r="A519" t="s">
        <v>55</v>
      </c>
      <c r="B519" t="s">
        <v>14</v>
      </c>
      <c r="C519" t="s">
        <v>37</v>
      </c>
      <c r="D519" s="2">
        <v>44246</v>
      </c>
      <c r="E519" s="3">
        <v>3745</v>
      </c>
      <c r="F519" s="4">
        <v>177</v>
      </c>
      <c r="G519">
        <v>118</v>
      </c>
    </row>
    <row r="520" spans="1:7" x14ac:dyDescent="0.3">
      <c r="A520" t="s">
        <v>51</v>
      </c>
      <c r="B520" t="s">
        <v>25</v>
      </c>
      <c r="C520" t="s">
        <v>12</v>
      </c>
      <c r="D520" s="2">
        <v>44246</v>
      </c>
      <c r="E520" s="3">
        <v>4816</v>
      </c>
      <c r="F520" s="4">
        <v>100</v>
      </c>
      <c r="G520">
        <v>301</v>
      </c>
    </row>
    <row r="521" spans="1:7" x14ac:dyDescent="0.3">
      <c r="A521" t="s">
        <v>10</v>
      </c>
      <c r="B521" t="s">
        <v>23</v>
      </c>
      <c r="C521" t="s">
        <v>16</v>
      </c>
      <c r="D521" s="2">
        <v>44246</v>
      </c>
      <c r="E521" s="3">
        <v>1736</v>
      </c>
      <c r="F521" s="4">
        <v>72</v>
      </c>
      <c r="G521">
        <v>193</v>
      </c>
    </row>
    <row r="522" spans="1:7" x14ac:dyDescent="0.3">
      <c r="A522" t="s">
        <v>19</v>
      </c>
      <c r="B522" t="s">
        <v>25</v>
      </c>
      <c r="C522" t="s">
        <v>49</v>
      </c>
      <c r="D522" s="2">
        <v>44246</v>
      </c>
      <c r="E522" s="3">
        <v>1099</v>
      </c>
      <c r="F522" s="4">
        <v>139</v>
      </c>
      <c r="G522">
        <v>92</v>
      </c>
    </row>
    <row r="523" spans="1:7" x14ac:dyDescent="0.3">
      <c r="A523" t="s">
        <v>24</v>
      </c>
      <c r="B523" t="s">
        <v>23</v>
      </c>
      <c r="C523" t="s">
        <v>37</v>
      </c>
      <c r="D523" s="2">
        <v>44246</v>
      </c>
      <c r="E523" s="3">
        <v>6692</v>
      </c>
      <c r="F523" s="4">
        <v>165</v>
      </c>
      <c r="G523">
        <v>231</v>
      </c>
    </row>
    <row r="524" spans="1:7" x14ac:dyDescent="0.3">
      <c r="A524" t="s">
        <v>10</v>
      </c>
      <c r="B524" t="s">
        <v>25</v>
      </c>
      <c r="C524" t="s">
        <v>16</v>
      </c>
      <c r="D524" s="2">
        <v>44249</v>
      </c>
      <c r="E524" s="3">
        <v>364</v>
      </c>
      <c r="F524" s="4">
        <v>177</v>
      </c>
      <c r="G524">
        <v>31</v>
      </c>
    </row>
    <row r="525" spans="1:7" x14ac:dyDescent="0.3">
      <c r="A525" t="s">
        <v>55</v>
      </c>
      <c r="B525" t="s">
        <v>11</v>
      </c>
      <c r="C525" t="s">
        <v>21</v>
      </c>
      <c r="D525" s="2">
        <v>44249</v>
      </c>
      <c r="E525" s="3">
        <v>10927</v>
      </c>
      <c r="F525" s="4">
        <v>202</v>
      </c>
      <c r="G525">
        <v>476</v>
      </c>
    </row>
    <row r="526" spans="1:7" x14ac:dyDescent="0.3">
      <c r="A526" t="s">
        <v>13</v>
      </c>
      <c r="B526" t="s">
        <v>8</v>
      </c>
      <c r="C526" t="s">
        <v>21</v>
      </c>
      <c r="D526" s="2">
        <v>44249</v>
      </c>
      <c r="E526" s="3">
        <v>11410</v>
      </c>
      <c r="F526" s="4">
        <v>103</v>
      </c>
      <c r="G526">
        <v>476</v>
      </c>
    </row>
    <row r="527" spans="1:7" x14ac:dyDescent="0.3">
      <c r="A527" t="s">
        <v>58</v>
      </c>
      <c r="B527" t="s">
        <v>20</v>
      </c>
      <c r="C527" t="s">
        <v>26</v>
      </c>
      <c r="D527" s="2">
        <v>44249</v>
      </c>
      <c r="E527" s="3">
        <v>2443</v>
      </c>
      <c r="F527" s="4">
        <v>337</v>
      </c>
      <c r="G527">
        <v>82</v>
      </c>
    </row>
    <row r="528" spans="1:7" x14ac:dyDescent="0.3">
      <c r="A528" t="s">
        <v>24</v>
      </c>
      <c r="B528" t="s">
        <v>11</v>
      </c>
      <c r="C528" t="s">
        <v>12</v>
      </c>
      <c r="D528" s="2">
        <v>44249</v>
      </c>
      <c r="E528" s="3">
        <v>329</v>
      </c>
      <c r="F528" s="4">
        <v>257</v>
      </c>
      <c r="G528">
        <v>26</v>
      </c>
    </row>
    <row r="529" spans="1:7" x14ac:dyDescent="0.3">
      <c r="A529" t="s">
        <v>32</v>
      </c>
      <c r="B529" t="s">
        <v>8</v>
      </c>
      <c r="C529" t="s">
        <v>41</v>
      </c>
      <c r="D529" s="2">
        <v>44249</v>
      </c>
      <c r="E529" s="3">
        <v>3066</v>
      </c>
      <c r="F529" s="4">
        <v>144</v>
      </c>
      <c r="G529">
        <v>128</v>
      </c>
    </row>
    <row r="530" spans="1:7" x14ac:dyDescent="0.3">
      <c r="A530" t="s">
        <v>17</v>
      </c>
      <c r="B530" t="s">
        <v>8</v>
      </c>
      <c r="C530" t="s">
        <v>16</v>
      </c>
      <c r="D530" s="2">
        <v>44249</v>
      </c>
      <c r="E530" s="3">
        <v>567</v>
      </c>
      <c r="F530" s="4">
        <v>243</v>
      </c>
      <c r="G530">
        <v>38</v>
      </c>
    </row>
    <row r="531" spans="1:7" x14ac:dyDescent="0.3">
      <c r="A531" t="s">
        <v>24</v>
      </c>
      <c r="B531" t="s">
        <v>8</v>
      </c>
      <c r="C531" t="s">
        <v>54</v>
      </c>
      <c r="D531" s="2">
        <v>44249</v>
      </c>
      <c r="E531" s="3">
        <v>14721</v>
      </c>
      <c r="F531" s="4">
        <v>257</v>
      </c>
      <c r="G531">
        <v>1052</v>
      </c>
    </row>
    <row r="532" spans="1:7" x14ac:dyDescent="0.3">
      <c r="A532" t="s">
        <v>40</v>
      </c>
      <c r="B532" t="s">
        <v>8</v>
      </c>
      <c r="C532" t="s">
        <v>44</v>
      </c>
      <c r="D532" s="2">
        <v>44249</v>
      </c>
      <c r="E532" s="3">
        <v>6986</v>
      </c>
      <c r="F532" s="4">
        <v>11</v>
      </c>
      <c r="G532">
        <v>350</v>
      </c>
    </row>
    <row r="533" spans="1:7" x14ac:dyDescent="0.3">
      <c r="A533" t="s">
        <v>29</v>
      </c>
      <c r="B533" t="s">
        <v>14</v>
      </c>
      <c r="C533" t="s">
        <v>21</v>
      </c>
      <c r="D533" s="2">
        <v>44249</v>
      </c>
      <c r="E533" s="3">
        <v>14112</v>
      </c>
      <c r="F533" s="4">
        <v>158</v>
      </c>
      <c r="G533">
        <v>784</v>
      </c>
    </row>
    <row r="534" spans="1:7" x14ac:dyDescent="0.3">
      <c r="A534" t="s">
        <v>55</v>
      </c>
      <c r="B534" t="s">
        <v>23</v>
      </c>
      <c r="C534" t="s">
        <v>54</v>
      </c>
      <c r="D534" s="2">
        <v>44249</v>
      </c>
      <c r="E534" s="3">
        <v>1771</v>
      </c>
      <c r="F534" s="4">
        <v>605</v>
      </c>
      <c r="G534">
        <v>137</v>
      </c>
    </row>
    <row r="535" spans="1:7" x14ac:dyDescent="0.3">
      <c r="A535" t="s">
        <v>43</v>
      </c>
      <c r="B535" t="s">
        <v>25</v>
      </c>
      <c r="C535" t="s">
        <v>42</v>
      </c>
      <c r="D535" s="2">
        <v>44249</v>
      </c>
      <c r="E535" s="3">
        <v>5082</v>
      </c>
      <c r="F535" s="4">
        <v>164</v>
      </c>
      <c r="G535">
        <v>231</v>
      </c>
    </row>
    <row r="536" spans="1:7" x14ac:dyDescent="0.3">
      <c r="A536" t="s">
        <v>13</v>
      </c>
      <c r="B536" t="s">
        <v>11</v>
      </c>
      <c r="C536" t="s">
        <v>50</v>
      </c>
      <c r="D536" s="2">
        <v>44249</v>
      </c>
      <c r="E536" s="3">
        <v>1827</v>
      </c>
      <c r="F536" s="4">
        <v>48</v>
      </c>
      <c r="G536">
        <v>102</v>
      </c>
    </row>
    <row r="537" spans="1:7" x14ac:dyDescent="0.3">
      <c r="A537" t="s">
        <v>31</v>
      </c>
      <c r="B537" t="s">
        <v>20</v>
      </c>
      <c r="C537" t="s">
        <v>41</v>
      </c>
      <c r="D537" s="2">
        <v>44249</v>
      </c>
      <c r="E537" s="3">
        <v>182</v>
      </c>
      <c r="F537" s="4">
        <v>85</v>
      </c>
      <c r="G537">
        <v>7</v>
      </c>
    </row>
    <row r="538" spans="1:7" x14ac:dyDescent="0.3">
      <c r="A538" t="s">
        <v>55</v>
      </c>
      <c r="B538" t="s">
        <v>8</v>
      </c>
      <c r="C538" t="s">
        <v>44</v>
      </c>
      <c r="D538" s="2">
        <v>44249</v>
      </c>
      <c r="E538" s="3">
        <v>5369</v>
      </c>
      <c r="F538" s="4">
        <v>136</v>
      </c>
      <c r="G538">
        <v>269</v>
      </c>
    </row>
    <row r="539" spans="1:7" x14ac:dyDescent="0.3">
      <c r="A539" t="s">
        <v>29</v>
      </c>
      <c r="B539" t="s">
        <v>14</v>
      </c>
      <c r="C539" t="s">
        <v>41</v>
      </c>
      <c r="D539" s="2">
        <v>44249</v>
      </c>
      <c r="E539" s="3">
        <v>6034</v>
      </c>
      <c r="F539" s="4">
        <v>169</v>
      </c>
      <c r="G539">
        <v>275</v>
      </c>
    </row>
    <row r="540" spans="1:7" x14ac:dyDescent="0.3">
      <c r="A540" t="s">
        <v>40</v>
      </c>
      <c r="B540" t="s">
        <v>11</v>
      </c>
      <c r="C540" t="s">
        <v>34</v>
      </c>
      <c r="D540" s="2">
        <v>44249</v>
      </c>
      <c r="E540" s="3">
        <v>13209</v>
      </c>
      <c r="F540" s="4">
        <v>204</v>
      </c>
      <c r="G540">
        <v>881</v>
      </c>
    </row>
    <row r="541" spans="1:7" x14ac:dyDescent="0.3">
      <c r="A541" t="s">
        <v>13</v>
      </c>
      <c r="B541" t="s">
        <v>25</v>
      </c>
      <c r="C541" t="s">
        <v>28</v>
      </c>
      <c r="D541" s="2">
        <v>44249</v>
      </c>
      <c r="E541" s="3">
        <v>847</v>
      </c>
      <c r="F541" s="4">
        <v>263</v>
      </c>
      <c r="G541">
        <v>30</v>
      </c>
    </row>
    <row r="542" spans="1:7" x14ac:dyDescent="0.3">
      <c r="A542" t="s">
        <v>33</v>
      </c>
      <c r="B542" t="s">
        <v>11</v>
      </c>
      <c r="C542" t="s">
        <v>48</v>
      </c>
      <c r="D542" s="2">
        <v>44249</v>
      </c>
      <c r="E542" s="3">
        <v>1015</v>
      </c>
      <c r="F542" s="4">
        <v>66</v>
      </c>
      <c r="G542">
        <v>64</v>
      </c>
    </row>
    <row r="543" spans="1:7" x14ac:dyDescent="0.3">
      <c r="A543" t="s">
        <v>24</v>
      </c>
      <c r="B543" t="s">
        <v>11</v>
      </c>
      <c r="C543" t="s">
        <v>48</v>
      </c>
      <c r="D543" s="2">
        <v>44250</v>
      </c>
      <c r="E543" s="3">
        <v>16247</v>
      </c>
      <c r="F543" s="4">
        <v>215</v>
      </c>
      <c r="G543">
        <v>2031</v>
      </c>
    </row>
    <row r="544" spans="1:7" x14ac:dyDescent="0.3">
      <c r="A544" t="s">
        <v>59</v>
      </c>
      <c r="B544" t="s">
        <v>11</v>
      </c>
      <c r="C544" t="s">
        <v>16</v>
      </c>
      <c r="D544" s="2">
        <v>44250</v>
      </c>
      <c r="E544" s="3">
        <v>2422</v>
      </c>
      <c r="F544" s="4">
        <v>41</v>
      </c>
      <c r="G544">
        <v>303</v>
      </c>
    </row>
    <row r="545" spans="1:7" x14ac:dyDescent="0.3">
      <c r="A545" t="s">
        <v>27</v>
      </c>
      <c r="B545" t="s">
        <v>11</v>
      </c>
      <c r="C545" t="s">
        <v>42</v>
      </c>
      <c r="D545" s="2">
        <v>44250</v>
      </c>
      <c r="E545" s="3">
        <v>3997</v>
      </c>
      <c r="F545" s="4">
        <v>333</v>
      </c>
      <c r="G545">
        <v>174</v>
      </c>
    </row>
    <row r="546" spans="1:7" x14ac:dyDescent="0.3">
      <c r="A546" t="s">
        <v>58</v>
      </c>
      <c r="B546" t="s">
        <v>14</v>
      </c>
      <c r="C546" t="s">
        <v>50</v>
      </c>
      <c r="D546" s="2">
        <v>44250</v>
      </c>
      <c r="E546" s="3">
        <v>7182</v>
      </c>
      <c r="F546" s="4">
        <v>125</v>
      </c>
      <c r="G546">
        <v>479</v>
      </c>
    </row>
    <row r="547" spans="1:7" x14ac:dyDescent="0.3">
      <c r="A547" t="s">
        <v>59</v>
      </c>
      <c r="B547" t="s">
        <v>20</v>
      </c>
      <c r="C547" t="s">
        <v>34</v>
      </c>
      <c r="D547" s="2">
        <v>44250</v>
      </c>
      <c r="E547" s="3">
        <v>1246</v>
      </c>
      <c r="F547" s="4">
        <v>163</v>
      </c>
      <c r="G547">
        <v>70</v>
      </c>
    </row>
    <row r="548" spans="1:7" x14ac:dyDescent="0.3">
      <c r="A548" t="s">
        <v>58</v>
      </c>
      <c r="B548" t="s">
        <v>23</v>
      </c>
      <c r="C548" t="s">
        <v>36</v>
      </c>
      <c r="D548" s="2">
        <v>44250</v>
      </c>
      <c r="E548" s="3">
        <v>553</v>
      </c>
      <c r="F548" s="4">
        <v>50</v>
      </c>
      <c r="G548">
        <v>27</v>
      </c>
    </row>
    <row r="549" spans="1:7" x14ac:dyDescent="0.3">
      <c r="A549" t="s">
        <v>47</v>
      </c>
      <c r="B549" t="s">
        <v>14</v>
      </c>
      <c r="C549" t="s">
        <v>45</v>
      </c>
      <c r="D549" s="2">
        <v>44250</v>
      </c>
      <c r="E549" s="3">
        <v>2681</v>
      </c>
      <c r="F549" s="4">
        <v>206</v>
      </c>
      <c r="G549">
        <v>207</v>
      </c>
    </row>
    <row r="550" spans="1:7" x14ac:dyDescent="0.3">
      <c r="A550" t="s">
        <v>22</v>
      </c>
      <c r="B550" t="s">
        <v>25</v>
      </c>
      <c r="C550" t="s">
        <v>16</v>
      </c>
      <c r="D550" s="2">
        <v>44250</v>
      </c>
      <c r="E550" s="3">
        <v>2800</v>
      </c>
      <c r="F550" s="4">
        <v>78</v>
      </c>
      <c r="G550">
        <v>234</v>
      </c>
    </row>
    <row r="551" spans="1:7" x14ac:dyDescent="0.3">
      <c r="A551" t="s">
        <v>47</v>
      </c>
      <c r="B551" t="s">
        <v>23</v>
      </c>
      <c r="C551" t="s">
        <v>9</v>
      </c>
      <c r="D551" s="2">
        <v>44250</v>
      </c>
      <c r="E551" s="3">
        <v>4851</v>
      </c>
      <c r="F551" s="4">
        <v>160</v>
      </c>
      <c r="G551">
        <v>304</v>
      </c>
    </row>
    <row r="552" spans="1:7" x14ac:dyDescent="0.3">
      <c r="A552" t="s">
        <v>57</v>
      </c>
      <c r="B552" t="s">
        <v>11</v>
      </c>
      <c r="C552" t="s">
        <v>28</v>
      </c>
      <c r="D552" s="2">
        <v>44250</v>
      </c>
      <c r="E552" s="3">
        <v>168</v>
      </c>
      <c r="F552" s="4">
        <v>3</v>
      </c>
      <c r="G552">
        <v>6</v>
      </c>
    </row>
    <row r="553" spans="1:7" x14ac:dyDescent="0.3">
      <c r="A553" t="s">
        <v>46</v>
      </c>
      <c r="B553" t="s">
        <v>25</v>
      </c>
      <c r="C553" t="s">
        <v>45</v>
      </c>
      <c r="D553" s="2">
        <v>44250</v>
      </c>
      <c r="E553" s="3">
        <v>315</v>
      </c>
      <c r="F553" s="4">
        <v>5</v>
      </c>
      <c r="G553">
        <v>21</v>
      </c>
    </row>
    <row r="554" spans="1:7" x14ac:dyDescent="0.3">
      <c r="A554" t="s">
        <v>32</v>
      </c>
      <c r="B554" t="s">
        <v>11</v>
      </c>
      <c r="C554" t="s">
        <v>36</v>
      </c>
      <c r="D554" s="2">
        <v>44250</v>
      </c>
      <c r="E554" s="3">
        <v>11851</v>
      </c>
      <c r="F554" s="4">
        <v>58</v>
      </c>
      <c r="G554">
        <v>741</v>
      </c>
    </row>
    <row r="555" spans="1:7" x14ac:dyDescent="0.3">
      <c r="A555" t="s">
        <v>24</v>
      </c>
      <c r="B555" t="s">
        <v>8</v>
      </c>
      <c r="C555" t="s">
        <v>41</v>
      </c>
      <c r="D555" s="2">
        <v>44250</v>
      </c>
      <c r="E555" s="3">
        <v>3220</v>
      </c>
      <c r="F555" s="4">
        <v>261</v>
      </c>
      <c r="G555">
        <v>147</v>
      </c>
    </row>
    <row r="556" spans="1:7" x14ac:dyDescent="0.3">
      <c r="A556" t="s">
        <v>57</v>
      </c>
      <c r="B556" t="s">
        <v>23</v>
      </c>
      <c r="C556" t="s">
        <v>49</v>
      </c>
      <c r="D556" s="2">
        <v>44250</v>
      </c>
      <c r="E556" s="3">
        <v>11935</v>
      </c>
      <c r="F556" s="4">
        <v>307</v>
      </c>
      <c r="G556">
        <v>1194</v>
      </c>
    </row>
    <row r="557" spans="1:7" x14ac:dyDescent="0.3">
      <c r="A557" t="s">
        <v>56</v>
      </c>
      <c r="B557" t="s">
        <v>11</v>
      </c>
      <c r="C557" t="s">
        <v>42</v>
      </c>
      <c r="D557" s="2">
        <v>44250</v>
      </c>
      <c r="E557" s="3">
        <v>12404</v>
      </c>
      <c r="F557" s="4">
        <v>186</v>
      </c>
      <c r="G557">
        <v>478</v>
      </c>
    </row>
    <row r="558" spans="1:7" x14ac:dyDescent="0.3">
      <c r="A558" t="s">
        <v>33</v>
      </c>
      <c r="B558" t="s">
        <v>25</v>
      </c>
      <c r="C558" t="s">
        <v>45</v>
      </c>
      <c r="D558" s="2">
        <v>44251</v>
      </c>
      <c r="E558" s="3">
        <v>1519</v>
      </c>
      <c r="F558" s="4">
        <v>132</v>
      </c>
      <c r="G558">
        <v>90</v>
      </c>
    </row>
    <row r="559" spans="1:7" x14ac:dyDescent="0.3">
      <c r="A559" t="s">
        <v>33</v>
      </c>
      <c r="B559" t="s">
        <v>20</v>
      </c>
      <c r="C559" t="s">
        <v>28</v>
      </c>
      <c r="D559" s="2">
        <v>44251</v>
      </c>
      <c r="E559" s="3">
        <v>10934</v>
      </c>
      <c r="F559" s="4">
        <v>182</v>
      </c>
      <c r="G559">
        <v>476</v>
      </c>
    </row>
    <row r="560" spans="1:7" x14ac:dyDescent="0.3">
      <c r="A560" t="s">
        <v>38</v>
      </c>
      <c r="B560" t="s">
        <v>23</v>
      </c>
      <c r="C560" t="s">
        <v>42</v>
      </c>
      <c r="D560" s="2">
        <v>44251</v>
      </c>
      <c r="E560" s="3">
        <v>3346</v>
      </c>
      <c r="F560" s="4">
        <v>179</v>
      </c>
      <c r="G560">
        <v>129</v>
      </c>
    </row>
    <row r="561" spans="1:7" x14ac:dyDescent="0.3">
      <c r="A561" t="s">
        <v>58</v>
      </c>
      <c r="B561" t="s">
        <v>11</v>
      </c>
      <c r="C561" t="s">
        <v>39</v>
      </c>
      <c r="D561" s="2">
        <v>44251</v>
      </c>
      <c r="E561" s="3">
        <v>8351</v>
      </c>
      <c r="F561" s="4">
        <v>36</v>
      </c>
      <c r="G561">
        <v>398</v>
      </c>
    </row>
    <row r="562" spans="1:7" x14ac:dyDescent="0.3">
      <c r="A562" t="s">
        <v>13</v>
      </c>
      <c r="B562" t="s">
        <v>23</v>
      </c>
      <c r="C562" t="s">
        <v>12</v>
      </c>
      <c r="D562" s="2">
        <v>44251</v>
      </c>
      <c r="E562" s="3">
        <v>11718</v>
      </c>
      <c r="F562" s="4">
        <v>76</v>
      </c>
      <c r="G562">
        <v>733</v>
      </c>
    </row>
    <row r="563" spans="1:7" x14ac:dyDescent="0.3">
      <c r="A563" t="s">
        <v>19</v>
      </c>
      <c r="B563" t="s">
        <v>11</v>
      </c>
      <c r="C563" t="s">
        <v>39</v>
      </c>
      <c r="D563" s="2">
        <v>44251</v>
      </c>
      <c r="E563" s="3">
        <v>2681</v>
      </c>
      <c r="F563" s="4">
        <v>115</v>
      </c>
      <c r="G563">
        <v>117</v>
      </c>
    </row>
    <row r="564" spans="1:7" x14ac:dyDescent="0.3">
      <c r="A564" t="s">
        <v>33</v>
      </c>
      <c r="B564" t="s">
        <v>20</v>
      </c>
      <c r="C564" t="s">
        <v>48</v>
      </c>
      <c r="D564" s="2">
        <v>44251</v>
      </c>
      <c r="E564" s="3">
        <v>6188</v>
      </c>
      <c r="F564" s="4">
        <v>292</v>
      </c>
      <c r="G564">
        <v>563</v>
      </c>
    </row>
    <row r="565" spans="1:7" x14ac:dyDescent="0.3">
      <c r="A565" t="s">
        <v>46</v>
      </c>
      <c r="B565" t="s">
        <v>25</v>
      </c>
      <c r="C565" t="s">
        <v>15</v>
      </c>
      <c r="D565" s="2">
        <v>44251</v>
      </c>
      <c r="E565" s="3">
        <v>10941</v>
      </c>
      <c r="F565" s="4">
        <v>182</v>
      </c>
      <c r="G565">
        <v>521</v>
      </c>
    </row>
    <row r="566" spans="1:7" x14ac:dyDescent="0.3">
      <c r="A566" t="s">
        <v>46</v>
      </c>
      <c r="B566" t="s">
        <v>11</v>
      </c>
      <c r="C566" t="s">
        <v>30</v>
      </c>
      <c r="D566" s="2">
        <v>44251</v>
      </c>
      <c r="E566" s="3">
        <v>3647</v>
      </c>
      <c r="F566" s="4">
        <v>220</v>
      </c>
      <c r="G566">
        <v>141</v>
      </c>
    </row>
    <row r="567" spans="1:7" x14ac:dyDescent="0.3">
      <c r="A567" t="s">
        <v>47</v>
      </c>
      <c r="B567" t="s">
        <v>11</v>
      </c>
      <c r="C567" t="s">
        <v>42</v>
      </c>
      <c r="D567" s="2">
        <v>44252</v>
      </c>
      <c r="E567" s="3">
        <v>2436</v>
      </c>
      <c r="F567" s="4">
        <v>130</v>
      </c>
      <c r="G567">
        <v>122</v>
      </c>
    </row>
    <row r="568" spans="1:7" x14ac:dyDescent="0.3">
      <c r="A568" t="s">
        <v>46</v>
      </c>
      <c r="B568" t="s">
        <v>11</v>
      </c>
      <c r="C568" t="s">
        <v>28</v>
      </c>
      <c r="D568" s="2">
        <v>44252</v>
      </c>
      <c r="E568" s="3">
        <v>896</v>
      </c>
      <c r="F568" s="4">
        <v>346</v>
      </c>
      <c r="G568">
        <v>41</v>
      </c>
    </row>
    <row r="569" spans="1:7" x14ac:dyDescent="0.3">
      <c r="A569" t="s">
        <v>32</v>
      </c>
      <c r="B569" t="s">
        <v>14</v>
      </c>
      <c r="C569" t="s">
        <v>28</v>
      </c>
      <c r="D569" s="2">
        <v>44252</v>
      </c>
      <c r="E569" s="3">
        <v>3808</v>
      </c>
      <c r="F569" s="4">
        <v>17</v>
      </c>
      <c r="G569">
        <v>174</v>
      </c>
    </row>
    <row r="570" spans="1:7" x14ac:dyDescent="0.3">
      <c r="A570" t="s">
        <v>32</v>
      </c>
      <c r="B570" t="s">
        <v>11</v>
      </c>
      <c r="C570" t="s">
        <v>34</v>
      </c>
      <c r="D570" s="2">
        <v>44252</v>
      </c>
      <c r="E570" s="3">
        <v>10920</v>
      </c>
      <c r="F570" s="4">
        <v>278</v>
      </c>
      <c r="G570">
        <v>683</v>
      </c>
    </row>
    <row r="571" spans="1:7" x14ac:dyDescent="0.3">
      <c r="A571" t="s">
        <v>53</v>
      </c>
      <c r="B571" t="s">
        <v>8</v>
      </c>
      <c r="C571" t="s">
        <v>45</v>
      </c>
      <c r="D571" s="2">
        <v>44252</v>
      </c>
      <c r="E571" s="3">
        <v>4186</v>
      </c>
      <c r="F571" s="4">
        <v>75</v>
      </c>
      <c r="G571">
        <v>299</v>
      </c>
    </row>
    <row r="572" spans="1:7" x14ac:dyDescent="0.3">
      <c r="A572" t="s">
        <v>58</v>
      </c>
      <c r="B572" t="s">
        <v>11</v>
      </c>
      <c r="C572" t="s">
        <v>21</v>
      </c>
      <c r="D572" s="2">
        <v>44252</v>
      </c>
      <c r="E572" s="3">
        <v>6797</v>
      </c>
      <c r="F572" s="4">
        <v>72</v>
      </c>
      <c r="G572">
        <v>309</v>
      </c>
    </row>
    <row r="573" spans="1:7" x14ac:dyDescent="0.3">
      <c r="A573" t="s">
        <v>58</v>
      </c>
      <c r="B573" t="s">
        <v>25</v>
      </c>
      <c r="C573" t="s">
        <v>39</v>
      </c>
      <c r="D573" s="2">
        <v>44252</v>
      </c>
      <c r="E573" s="3">
        <v>4319</v>
      </c>
      <c r="F573" s="4">
        <v>56</v>
      </c>
      <c r="G573">
        <v>155</v>
      </c>
    </row>
    <row r="574" spans="1:7" x14ac:dyDescent="0.3">
      <c r="A574" t="s">
        <v>51</v>
      </c>
      <c r="B574" t="s">
        <v>11</v>
      </c>
      <c r="C574" t="s">
        <v>54</v>
      </c>
      <c r="D574" s="2">
        <v>44252</v>
      </c>
      <c r="E574" s="3">
        <v>1673</v>
      </c>
      <c r="F574" s="4">
        <v>99</v>
      </c>
      <c r="G574">
        <v>105</v>
      </c>
    </row>
    <row r="575" spans="1:7" x14ac:dyDescent="0.3">
      <c r="A575" t="s">
        <v>22</v>
      </c>
      <c r="B575" t="s">
        <v>8</v>
      </c>
      <c r="C575" t="s">
        <v>50</v>
      </c>
      <c r="D575" s="2">
        <v>44252</v>
      </c>
      <c r="E575" s="3">
        <v>735</v>
      </c>
      <c r="F575" s="4">
        <v>84</v>
      </c>
      <c r="G575">
        <v>35</v>
      </c>
    </row>
    <row r="576" spans="1:7" x14ac:dyDescent="0.3">
      <c r="A576" t="s">
        <v>22</v>
      </c>
      <c r="B576" t="s">
        <v>25</v>
      </c>
      <c r="C576" t="s">
        <v>37</v>
      </c>
      <c r="D576" s="2">
        <v>44252</v>
      </c>
      <c r="E576" s="3">
        <v>2632</v>
      </c>
      <c r="F576" s="4">
        <v>39</v>
      </c>
      <c r="G576">
        <v>106</v>
      </c>
    </row>
    <row r="577" spans="1:7" x14ac:dyDescent="0.3">
      <c r="A577" t="s">
        <v>32</v>
      </c>
      <c r="B577" t="s">
        <v>8</v>
      </c>
      <c r="C577" t="s">
        <v>35</v>
      </c>
      <c r="D577" s="2">
        <v>44252</v>
      </c>
      <c r="E577" s="3">
        <v>2030</v>
      </c>
      <c r="F577" s="4">
        <v>68</v>
      </c>
      <c r="G577">
        <v>170</v>
      </c>
    </row>
    <row r="578" spans="1:7" x14ac:dyDescent="0.3">
      <c r="A578" t="s">
        <v>56</v>
      </c>
      <c r="B578" t="s">
        <v>14</v>
      </c>
      <c r="C578" t="s">
        <v>18</v>
      </c>
      <c r="D578" s="2">
        <v>44252</v>
      </c>
      <c r="E578" s="3">
        <v>1169</v>
      </c>
      <c r="F578" s="4">
        <v>265</v>
      </c>
      <c r="G578">
        <v>47</v>
      </c>
    </row>
    <row r="579" spans="1:7" x14ac:dyDescent="0.3">
      <c r="A579" t="s">
        <v>40</v>
      </c>
      <c r="B579" t="s">
        <v>8</v>
      </c>
      <c r="C579" t="s">
        <v>34</v>
      </c>
      <c r="D579" s="2">
        <v>44252</v>
      </c>
      <c r="E579" s="3">
        <v>3703</v>
      </c>
      <c r="F579" s="4">
        <v>54</v>
      </c>
      <c r="G579">
        <v>206</v>
      </c>
    </row>
    <row r="580" spans="1:7" x14ac:dyDescent="0.3">
      <c r="A580" t="s">
        <v>7</v>
      </c>
      <c r="B580" t="s">
        <v>23</v>
      </c>
      <c r="C580" t="s">
        <v>12</v>
      </c>
      <c r="D580" s="2">
        <v>44252</v>
      </c>
      <c r="E580" s="3">
        <v>805</v>
      </c>
      <c r="F580" s="4">
        <v>48</v>
      </c>
      <c r="G580">
        <v>54</v>
      </c>
    </row>
    <row r="581" spans="1:7" x14ac:dyDescent="0.3">
      <c r="A581" t="s">
        <v>47</v>
      </c>
      <c r="B581" t="s">
        <v>23</v>
      </c>
      <c r="C581" t="s">
        <v>54</v>
      </c>
      <c r="D581" s="2">
        <v>44252</v>
      </c>
      <c r="E581" s="3">
        <v>406</v>
      </c>
      <c r="F581" s="4">
        <v>260</v>
      </c>
      <c r="G581">
        <v>21</v>
      </c>
    </row>
    <row r="582" spans="1:7" x14ac:dyDescent="0.3">
      <c r="A582" t="s">
        <v>22</v>
      </c>
      <c r="B582" t="s">
        <v>25</v>
      </c>
      <c r="C582" t="s">
        <v>35</v>
      </c>
      <c r="D582" s="2">
        <v>44252</v>
      </c>
      <c r="E582" s="3">
        <v>3591</v>
      </c>
      <c r="F582" s="4">
        <v>73</v>
      </c>
      <c r="G582">
        <v>360</v>
      </c>
    </row>
    <row r="583" spans="1:7" x14ac:dyDescent="0.3">
      <c r="A583" t="s">
        <v>22</v>
      </c>
      <c r="B583" t="s">
        <v>23</v>
      </c>
      <c r="C583" t="s">
        <v>12</v>
      </c>
      <c r="D583" s="2">
        <v>44252</v>
      </c>
      <c r="E583" s="3">
        <v>5551</v>
      </c>
      <c r="F583" s="4">
        <v>210</v>
      </c>
      <c r="G583">
        <v>463</v>
      </c>
    </row>
    <row r="584" spans="1:7" x14ac:dyDescent="0.3">
      <c r="A584" t="s">
        <v>58</v>
      </c>
      <c r="B584" t="s">
        <v>25</v>
      </c>
      <c r="C584" t="s">
        <v>12</v>
      </c>
      <c r="D584" s="2">
        <v>44252</v>
      </c>
      <c r="E584" s="3">
        <v>3605</v>
      </c>
      <c r="F584" s="4">
        <v>347</v>
      </c>
      <c r="G584">
        <v>258</v>
      </c>
    </row>
    <row r="585" spans="1:7" x14ac:dyDescent="0.3">
      <c r="A585" t="s">
        <v>40</v>
      </c>
      <c r="B585" t="s">
        <v>11</v>
      </c>
      <c r="C585" t="s">
        <v>50</v>
      </c>
      <c r="D585" s="2">
        <v>44252</v>
      </c>
      <c r="E585" s="3">
        <v>6356</v>
      </c>
      <c r="F585" s="4">
        <v>38</v>
      </c>
      <c r="G585">
        <v>374</v>
      </c>
    </row>
    <row r="586" spans="1:7" x14ac:dyDescent="0.3">
      <c r="A586" t="s">
        <v>58</v>
      </c>
      <c r="B586" t="s">
        <v>25</v>
      </c>
      <c r="C586" t="s">
        <v>49</v>
      </c>
      <c r="D586" s="2">
        <v>44252</v>
      </c>
      <c r="E586" s="3">
        <v>602</v>
      </c>
      <c r="F586" s="4">
        <v>238</v>
      </c>
      <c r="G586">
        <v>41</v>
      </c>
    </row>
    <row r="587" spans="1:7" x14ac:dyDescent="0.3">
      <c r="A587" t="s">
        <v>47</v>
      </c>
      <c r="B587" t="s">
        <v>20</v>
      </c>
      <c r="C587" t="s">
        <v>12</v>
      </c>
      <c r="D587" s="2">
        <v>44253</v>
      </c>
      <c r="E587" s="3">
        <v>7042</v>
      </c>
      <c r="F587" s="4">
        <v>142</v>
      </c>
      <c r="G587">
        <v>470</v>
      </c>
    </row>
    <row r="588" spans="1:7" x14ac:dyDescent="0.3">
      <c r="A588" t="s">
        <v>33</v>
      </c>
      <c r="B588" t="s">
        <v>25</v>
      </c>
      <c r="C588" t="s">
        <v>50</v>
      </c>
      <c r="D588" s="2">
        <v>44253</v>
      </c>
      <c r="E588" s="3">
        <v>2968</v>
      </c>
      <c r="F588" s="4">
        <v>215</v>
      </c>
      <c r="G588">
        <v>142</v>
      </c>
    </row>
    <row r="589" spans="1:7" x14ac:dyDescent="0.3">
      <c r="A589" t="s">
        <v>27</v>
      </c>
      <c r="B589" t="s">
        <v>20</v>
      </c>
      <c r="C589" t="s">
        <v>42</v>
      </c>
      <c r="D589" s="2">
        <v>44253</v>
      </c>
      <c r="E589" s="3">
        <v>294</v>
      </c>
      <c r="F589" s="4">
        <v>80</v>
      </c>
      <c r="G589">
        <v>17</v>
      </c>
    </row>
    <row r="590" spans="1:7" x14ac:dyDescent="0.3">
      <c r="A590" t="s">
        <v>57</v>
      </c>
      <c r="B590" t="s">
        <v>8</v>
      </c>
      <c r="C590" t="s">
        <v>37</v>
      </c>
      <c r="D590" s="2">
        <v>44253</v>
      </c>
      <c r="E590" s="3">
        <v>6363</v>
      </c>
      <c r="F590" s="4">
        <v>68</v>
      </c>
      <c r="G590">
        <v>213</v>
      </c>
    </row>
    <row r="591" spans="1:7" x14ac:dyDescent="0.3">
      <c r="A591" t="s">
        <v>40</v>
      </c>
      <c r="B591" t="s">
        <v>14</v>
      </c>
      <c r="C591" t="s">
        <v>45</v>
      </c>
      <c r="D591" s="2">
        <v>44253</v>
      </c>
      <c r="E591" s="3">
        <v>280</v>
      </c>
      <c r="F591" s="4">
        <v>220</v>
      </c>
      <c r="G591">
        <v>18</v>
      </c>
    </row>
    <row r="592" spans="1:7" x14ac:dyDescent="0.3">
      <c r="A592" t="s">
        <v>46</v>
      </c>
      <c r="B592" t="s">
        <v>11</v>
      </c>
      <c r="C592" t="s">
        <v>44</v>
      </c>
      <c r="D592" s="2">
        <v>44253</v>
      </c>
      <c r="E592" s="3">
        <v>406</v>
      </c>
      <c r="F592" s="4">
        <v>22</v>
      </c>
      <c r="G592">
        <v>29</v>
      </c>
    </row>
    <row r="593" spans="1:7" x14ac:dyDescent="0.3">
      <c r="A593" t="s">
        <v>31</v>
      </c>
      <c r="B593" t="s">
        <v>8</v>
      </c>
      <c r="C593" t="s">
        <v>41</v>
      </c>
      <c r="D593" s="2">
        <v>44253</v>
      </c>
      <c r="E593" s="3">
        <v>4144</v>
      </c>
      <c r="F593" s="4">
        <v>374</v>
      </c>
      <c r="G593">
        <v>139</v>
      </c>
    </row>
    <row r="594" spans="1:7" x14ac:dyDescent="0.3">
      <c r="A594" t="s">
        <v>55</v>
      </c>
      <c r="B594" t="s">
        <v>8</v>
      </c>
      <c r="C594" t="s">
        <v>30</v>
      </c>
      <c r="D594" s="2">
        <v>44253</v>
      </c>
      <c r="E594" s="3">
        <v>5341</v>
      </c>
      <c r="F594" s="4">
        <v>179</v>
      </c>
      <c r="G594">
        <v>173</v>
      </c>
    </row>
    <row r="595" spans="1:7" x14ac:dyDescent="0.3">
      <c r="A595" t="s">
        <v>19</v>
      </c>
      <c r="B595" t="s">
        <v>25</v>
      </c>
      <c r="C595" t="s">
        <v>45</v>
      </c>
      <c r="D595" s="2">
        <v>44253</v>
      </c>
      <c r="E595" s="3">
        <v>2947</v>
      </c>
      <c r="F595" s="4">
        <v>103</v>
      </c>
      <c r="G595">
        <v>197</v>
      </c>
    </row>
    <row r="596" spans="1:7" x14ac:dyDescent="0.3">
      <c r="A596" t="s">
        <v>10</v>
      </c>
      <c r="B596" t="s">
        <v>8</v>
      </c>
      <c r="C596" t="s">
        <v>49</v>
      </c>
      <c r="D596" s="2">
        <v>44253</v>
      </c>
      <c r="E596" s="3">
        <v>12026</v>
      </c>
      <c r="F596" s="4">
        <v>166</v>
      </c>
      <c r="G596">
        <v>926</v>
      </c>
    </row>
    <row r="597" spans="1:7" x14ac:dyDescent="0.3">
      <c r="A597" t="s">
        <v>27</v>
      </c>
      <c r="B597" t="s">
        <v>8</v>
      </c>
      <c r="C597" t="s">
        <v>54</v>
      </c>
      <c r="D597" s="2">
        <v>44253</v>
      </c>
      <c r="E597" s="3">
        <v>3983</v>
      </c>
      <c r="F597" s="4">
        <v>237</v>
      </c>
      <c r="G597">
        <v>307</v>
      </c>
    </row>
    <row r="598" spans="1:7" x14ac:dyDescent="0.3">
      <c r="A598" t="s">
        <v>32</v>
      </c>
      <c r="B598" t="s">
        <v>20</v>
      </c>
      <c r="C598" t="s">
        <v>12</v>
      </c>
      <c r="D598" s="2">
        <v>44253</v>
      </c>
      <c r="E598" s="3">
        <v>1792</v>
      </c>
      <c r="F598" s="4">
        <v>283</v>
      </c>
      <c r="G598">
        <v>163</v>
      </c>
    </row>
    <row r="599" spans="1:7" x14ac:dyDescent="0.3">
      <c r="A599" t="s">
        <v>7</v>
      </c>
      <c r="B599" t="s">
        <v>23</v>
      </c>
      <c r="C599" t="s">
        <v>30</v>
      </c>
      <c r="D599" s="2">
        <v>44253</v>
      </c>
      <c r="E599" s="3">
        <v>1526</v>
      </c>
      <c r="F599" s="4">
        <v>150</v>
      </c>
      <c r="G599">
        <v>67</v>
      </c>
    </row>
    <row r="600" spans="1:7" x14ac:dyDescent="0.3">
      <c r="A600" t="s">
        <v>22</v>
      </c>
      <c r="B600" t="s">
        <v>14</v>
      </c>
      <c r="C600" t="s">
        <v>26</v>
      </c>
      <c r="D600" s="2">
        <v>44253</v>
      </c>
      <c r="E600" s="3">
        <v>5313</v>
      </c>
      <c r="F600" s="4">
        <v>70</v>
      </c>
      <c r="G600">
        <v>190</v>
      </c>
    </row>
    <row r="601" spans="1:7" x14ac:dyDescent="0.3">
      <c r="A601" t="s">
        <v>55</v>
      </c>
      <c r="B601" t="s">
        <v>23</v>
      </c>
      <c r="C601" t="s">
        <v>37</v>
      </c>
      <c r="D601" s="2">
        <v>44253</v>
      </c>
      <c r="E601" s="3">
        <v>7728</v>
      </c>
      <c r="F601" s="4">
        <v>48</v>
      </c>
      <c r="G601">
        <v>242</v>
      </c>
    </row>
    <row r="602" spans="1:7" x14ac:dyDescent="0.3">
      <c r="A602" t="s">
        <v>51</v>
      </c>
      <c r="B602" t="s">
        <v>11</v>
      </c>
      <c r="C602" t="s">
        <v>21</v>
      </c>
      <c r="D602" s="2">
        <v>44253</v>
      </c>
      <c r="E602" s="3">
        <v>413</v>
      </c>
      <c r="F602" s="4">
        <v>414</v>
      </c>
      <c r="G602">
        <v>22</v>
      </c>
    </row>
    <row r="603" spans="1:7" x14ac:dyDescent="0.3">
      <c r="A603" t="s">
        <v>59</v>
      </c>
      <c r="B603" t="s">
        <v>20</v>
      </c>
      <c r="C603" t="s">
        <v>12</v>
      </c>
      <c r="D603" s="2">
        <v>44253</v>
      </c>
      <c r="E603" s="3">
        <v>4431</v>
      </c>
      <c r="F603" s="4">
        <v>13</v>
      </c>
      <c r="G603">
        <v>493</v>
      </c>
    </row>
    <row r="604" spans="1:7" x14ac:dyDescent="0.3">
      <c r="A604" t="s">
        <v>56</v>
      </c>
      <c r="B604" t="s">
        <v>14</v>
      </c>
      <c r="C604" t="s">
        <v>45</v>
      </c>
      <c r="D604" s="2">
        <v>44253</v>
      </c>
      <c r="E604" s="3">
        <v>1036</v>
      </c>
      <c r="F604" s="4">
        <v>240</v>
      </c>
      <c r="G604">
        <v>58</v>
      </c>
    </row>
    <row r="605" spans="1:7" x14ac:dyDescent="0.3">
      <c r="A605" t="s">
        <v>59</v>
      </c>
      <c r="B605" t="s">
        <v>14</v>
      </c>
      <c r="C605" t="s">
        <v>35</v>
      </c>
      <c r="D605" s="2">
        <v>44253</v>
      </c>
      <c r="E605" s="3">
        <v>217</v>
      </c>
      <c r="F605" s="4">
        <v>147</v>
      </c>
      <c r="G605">
        <v>25</v>
      </c>
    </row>
    <row r="606" spans="1:7" x14ac:dyDescent="0.3">
      <c r="A606" t="s">
        <v>43</v>
      </c>
      <c r="B606" t="s">
        <v>20</v>
      </c>
      <c r="C606" t="s">
        <v>49</v>
      </c>
      <c r="D606" s="2">
        <v>44253</v>
      </c>
      <c r="E606" s="3">
        <v>7616</v>
      </c>
      <c r="F606" s="4">
        <v>16</v>
      </c>
      <c r="G606">
        <v>693</v>
      </c>
    </row>
    <row r="607" spans="1:7" x14ac:dyDescent="0.3">
      <c r="A607" t="s">
        <v>13</v>
      </c>
      <c r="B607" t="s">
        <v>23</v>
      </c>
      <c r="C607" t="s">
        <v>26</v>
      </c>
      <c r="D607" s="2">
        <v>44253</v>
      </c>
      <c r="E607" s="3">
        <v>11900</v>
      </c>
      <c r="F607" s="4">
        <v>256</v>
      </c>
      <c r="G607">
        <v>518</v>
      </c>
    </row>
    <row r="608" spans="1:7" x14ac:dyDescent="0.3">
      <c r="A608" t="s">
        <v>38</v>
      </c>
      <c r="B608" t="s">
        <v>8</v>
      </c>
      <c r="C608" t="s">
        <v>49</v>
      </c>
      <c r="D608" s="2">
        <v>44253</v>
      </c>
      <c r="E608" s="3">
        <v>10437</v>
      </c>
      <c r="F608" s="4">
        <v>350</v>
      </c>
      <c r="G608">
        <v>1044</v>
      </c>
    </row>
    <row r="609" spans="1:7" x14ac:dyDescent="0.3">
      <c r="A609" t="s">
        <v>31</v>
      </c>
      <c r="B609" t="s">
        <v>20</v>
      </c>
      <c r="C609" t="s">
        <v>45</v>
      </c>
      <c r="D609" s="2">
        <v>44256</v>
      </c>
      <c r="E609" s="3">
        <v>5691</v>
      </c>
      <c r="F609" s="4">
        <v>216</v>
      </c>
      <c r="G609">
        <v>335</v>
      </c>
    </row>
    <row r="610" spans="1:7" x14ac:dyDescent="0.3">
      <c r="A610" t="s">
        <v>33</v>
      </c>
      <c r="B610" t="s">
        <v>25</v>
      </c>
      <c r="C610" t="s">
        <v>9</v>
      </c>
      <c r="D610" s="2">
        <v>44256</v>
      </c>
      <c r="E610" s="3">
        <v>5397</v>
      </c>
      <c r="F610" s="4">
        <v>66</v>
      </c>
      <c r="G610">
        <v>300</v>
      </c>
    </row>
    <row r="611" spans="1:7" x14ac:dyDescent="0.3">
      <c r="A611" t="s">
        <v>55</v>
      </c>
      <c r="B611" t="s">
        <v>14</v>
      </c>
      <c r="C611" t="s">
        <v>26</v>
      </c>
      <c r="D611" s="2">
        <v>44256</v>
      </c>
      <c r="E611" s="3">
        <v>3276</v>
      </c>
      <c r="F611" s="4">
        <v>61</v>
      </c>
      <c r="G611">
        <v>143</v>
      </c>
    </row>
    <row r="612" spans="1:7" x14ac:dyDescent="0.3">
      <c r="A612" t="s">
        <v>40</v>
      </c>
      <c r="B612" t="s">
        <v>8</v>
      </c>
      <c r="C612" t="s">
        <v>41</v>
      </c>
      <c r="D612" s="2">
        <v>44256</v>
      </c>
      <c r="E612" s="3">
        <v>4102</v>
      </c>
      <c r="F612" s="4">
        <v>14</v>
      </c>
      <c r="G612">
        <v>187</v>
      </c>
    </row>
    <row r="613" spans="1:7" x14ac:dyDescent="0.3">
      <c r="A613" t="s">
        <v>10</v>
      </c>
      <c r="B613" t="s">
        <v>25</v>
      </c>
      <c r="C613" t="s">
        <v>18</v>
      </c>
      <c r="D613" s="2">
        <v>44256</v>
      </c>
      <c r="E613" s="3">
        <v>476</v>
      </c>
      <c r="F613" s="4">
        <v>86</v>
      </c>
      <c r="G613">
        <v>18</v>
      </c>
    </row>
    <row r="614" spans="1:7" x14ac:dyDescent="0.3">
      <c r="A614" t="s">
        <v>24</v>
      </c>
      <c r="B614" t="s">
        <v>11</v>
      </c>
      <c r="C614" t="s">
        <v>26</v>
      </c>
      <c r="D614" s="2">
        <v>44256</v>
      </c>
      <c r="E614" s="3">
        <v>4858</v>
      </c>
      <c r="F614" s="4">
        <v>138</v>
      </c>
      <c r="G614">
        <v>157</v>
      </c>
    </row>
    <row r="615" spans="1:7" x14ac:dyDescent="0.3">
      <c r="A615" t="s">
        <v>40</v>
      </c>
      <c r="B615" t="s">
        <v>11</v>
      </c>
      <c r="C615" t="s">
        <v>15</v>
      </c>
      <c r="D615" s="2">
        <v>44256</v>
      </c>
      <c r="E615" s="3">
        <v>7259</v>
      </c>
      <c r="F615" s="4">
        <v>69</v>
      </c>
      <c r="G615">
        <v>404</v>
      </c>
    </row>
    <row r="616" spans="1:7" x14ac:dyDescent="0.3">
      <c r="A616" t="s">
        <v>55</v>
      </c>
      <c r="B616" t="s">
        <v>20</v>
      </c>
      <c r="C616" t="s">
        <v>50</v>
      </c>
      <c r="D616" s="2">
        <v>44257</v>
      </c>
      <c r="E616" s="3">
        <v>6209</v>
      </c>
      <c r="F616" s="4">
        <v>35</v>
      </c>
      <c r="G616">
        <v>311</v>
      </c>
    </row>
    <row r="617" spans="1:7" x14ac:dyDescent="0.3">
      <c r="A617" t="s">
        <v>40</v>
      </c>
      <c r="B617" t="s">
        <v>8</v>
      </c>
      <c r="C617" t="s">
        <v>26</v>
      </c>
      <c r="D617" s="2">
        <v>44257</v>
      </c>
      <c r="E617" s="3">
        <v>12390</v>
      </c>
      <c r="F617" s="4">
        <v>269</v>
      </c>
      <c r="G617">
        <v>539</v>
      </c>
    </row>
    <row r="618" spans="1:7" x14ac:dyDescent="0.3">
      <c r="A618" t="s">
        <v>22</v>
      </c>
      <c r="B618" t="s">
        <v>23</v>
      </c>
      <c r="C618" t="s">
        <v>44</v>
      </c>
      <c r="D618" s="2">
        <v>44257</v>
      </c>
      <c r="E618" s="3">
        <v>686</v>
      </c>
      <c r="F618" s="4">
        <v>103</v>
      </c>
      <c r="G618">
        <v>41</v>
      </c>
    </row>
    <row r="619" spans="1:7" x14ac:dyDescent="0.3">
      <c r="A619" t="s">
        <v>31</v>
      </c>
      <c r="B619" t="s">
        <v>8</v>
      </c>
      <c r="C619" t="s">
        <v>30</v>
      </c>
      <c r="D619" s="2">
        <v>44257</v>
      </c>
      <c r="E619" s="3">
        <v>9030</v>
      </c>
      <c r="F619" s="4">
        <v>563</v>
      </c>
      <c r="G619">
        <v>312</v>
      </c>
    </row>
    <row r="620" spans="1:7" x14ac:dyDescent="0.3">
      <c r="A620" t="s">
        <v>24</v>
      </c>
      <c r="B620" t="s">
        <v>11</v>
      </c>
      <c r="C620" t="s">
        <v>50</v>
      </c>
      <c r="D620" s="2">
        <v>44257</v>
      </c>
      <c r="E620" s="3">
        <v>5376</v>
      </c>
      <c r="F620" s="4">
        <v>48</v>
      </c>
      <c r="G620">
        <v>256</v>
      </c>
    </row>
    <row r="621" spans="1:7" x14ac:dyDescent="0.3">
      <c r="A621" t="s">
        <v>58</v>
      </c>
      <c r="B621" t="s">
        <v>25</v>
      </c>
      <c r="C621" t="s">
        <v>28</v>
      </c>
      <c r="D621" s="2">
        <v>44257</v>
      </c>
      <c r="E621" s="3">
        <v>2898</v>
      </c>
      <c r="F621" s="4">
        <v>17</v>
      </c>
      <c r="G621">
        <v>126</v>
      </c>
    </row>
    <row r="622" spans="1:7" x14ac:dyDescent="0.3">
      <c r="A622" t="s">
        <v>7</v>
      </c>
      <c r="B622" t="s">
        <v>14</v>
      </c>
      <c r="C622" t="s">
        <v>50</v>
      </c>
      <c r="D622" s="2">
        <v>44257</v>
      </c>
      <c r="E622" s="3">
        <v>18900</v>
      </c>
      <c r="F622" s="4">
        <v>13</v>
      </c>
      <c r="G622">
        <v>945</v>
      </c>
    </row>
    <row r="623" spans="1:7" x14ac:dyDescent="0.3">
      <c r="A623" t="s">
        <v>31</v>
      </c>
      <c r="B623" t="s">
        <v>14</v>
      </c>
      <c r="C623" t="s">
        <v>37</v>
      </c>
      <c r="D623" s="2">
        <v>44257</v>
      </c>
      <c r="E623" s="3">
        <v>5082</v>
      </c>
      <c r="F623" s="4">
        <v>95</v>
      </c>
      <c r="G623">
        <v>182</v>
      </c>
    </row>
    <row r="624" spans="1:7" x14ac:dyDescent="0.3">
      <c r="A624" t="s">
        <v>51</v>
      </c>
      <c r="B624" t="s">
        <v>25</v>
      </c>
      <c r="C624" t="s">
        <v>9</v>
      </c>
      <c r="D624" s="2">
        <v>44257</v>
      </c>
      <c r="E624" s="3">
        <v>2016</v>
      </c>
      <c r="F624" s="4">
        <v>177</v>
      </c>
      <c r="G624">
        <v>107</v>
      </c>
    </row>
    <row r="625" spans="1:7" x14ac:dyDescent="0.3">
      <c r="A625" t="s">
        <v>27</v>
      </c>
      <c r="B625" t="s">
        <v>14</v>
      </c>
      <c r="C625" t="s">
        <v>54</v>
      </c>
      <c r="D625" s="2">
        <v>44257</v>
      </c>
      <c r="E625" s="3">
        <v>847</v>
      </c>
      <c r="F625" s="4">
        <v>145</v>
      </c>
      <c r="G625">
        <v>50</v>
      </c>
    </row>
    <row r="626" spans="1:7" x14ac:dyDescent="0.3">
      <c r="A626" t="s">
        <v>27</v>
      </c>
      <c r="B626" t="s">
        <v>8</v>
      </c>
      <c r="C626" t="s">
        <v>16</v>
      </c>
      <c r="D626" s="2">
        <v>44258</v>
      </c>
      <c r="E626" s="3">
        <v>4200</v>
      </c>
      <c r="F626" s="4">
        <v>57</v>
      </c>
      <c r="G626">
        <v>350</v>
      </c>
    </row>
    <row r="627" spans="1:7" x14ac:dyDescent="0.3">
      <c r="A627" t="s">
        <v>56</v>
      </c>
      <c r="B627" t="s">
        <v>8</v>
      </c>
      <c r="C627" t="s">
        <v>42</v>
      </c>
      <c r="D627" s="2">
        <v>44258</v>
      </c>
      <c r="E627" s="3">
        <v>17577</v>
      </c>
      <c r="F627" s="4">
        <v>190</v>
      </c>
      <c r="G627">
        <v>977</v>
      </c>
    </row>
    <row r="628" spans="1:7" x14ac:dyDescent="0.3">
      <c r="A628" t="s">
        <v>40</v>
      </c>
      <c r="B628" t="s">
        <v>20</v>
      </c>
      <c r="C628" t="s">
        <v>35</v>
      </c>
      <c r="D628" s="2">
        <v>44258</v>
      </c>
      <c r="E628" s="3">
        <v>861</v>
      </c>
      <c r="F628" s="4">
        <v>108</v>
      </c>
      <c r="G628">
        <v>96</v>
      </c>
    </row>
    <row r="629" spans="1:7" x14ac:dyDescent="0.3">
      <c r="A629" t="s">
        <v>56</v>
      </c>
      <c r="B629" t="s">
        <v>11</v>
      </c>
      <c r="C629" t="s">
        <v>41</v>
      </c>
      <c r="D629" s="2">
        <v>44258</v>
      </c>
      <c r="E629" s="3">
        <v>3829</v>
      </c>
      <c r="F629" s="4">
        <v>434</v>
      </c>
      <c r="G629">
        <v>142</v>
      </c>
    </row>
    <row r="630" spans="1:7" x14ac:dyDescent="0.3">
      <c r="A630" t="s">
        <v>7</v>
      </c>
      <c r="B630" t="s">
        <v>23</v>
      </c>
      <c r="C630" t="s">
        <v>18</v>
      </c>
      <c r="D630" s="2">
        <v>44258</v>
      </c>
      <c r="E630" s="3">
        <v>1155</v>
      </c>
      <c r="F630" s="4">
        <v>238</v>
      </c>
      <c r="G630">
        <v>37</v>
      </c>
    </row>
    <row r="631" spans="1:7" x14ac:dyDescent="0.3">
      <c r="A631" t="s">
        <v>17</v>
      </c>
      <c r="B631" t="s">
        <v>25</v>
      </c>
      <c r="C631" t="s">
        <v>16</v>
      </c>
      <c r="D631" s="2">
        <v>44258</v>
      </c>
      <c r="E631" s="3">
        <v>11123</v>
      </c>
      <c r="F631" s="4">
        <v>189</v>
      </c>
      <c r="G631">
        <v>1391</v>
      </c>
    </row>
    <row r="632" spans="1:7" x14ac:dyDescent="0.3">
      <c r="A632" t="s">
        <v>33</v>
      </c>
      <c r="B632" t="s">
        <v>8</v>
      </c>
      <c r="C632" t="s">
        <v>16</v>
      </c>
      <c r="D632" s="2">
        <v>44258</v>
      </c>
      <c r="E632" s="3">
        <v>8505</v>
      </c>
      <c r="F632" s="4">
        <v>82</v>
      </c>
      <c r="G632">
        <v>532</v>
      </c>
    </row>
    <row r="633" spans="1:7" x14ac:dyDescent="0.3">
      <c r="A633" t="s">
        <v>57</v>
      </c>
      <c r="B633" t="s">
        <v>14</v>
      </c>
      <c r="C633" t="s">
        <v>41</v>
      </c>
      <c r="D633" s="2">
        <v>44258</v>
      </c>
      <c r="E633" s="3">
        <v>4130</v>
      </c>
      <c r="F633" s="4">
        <v>152</v>
      </c>
      <c r="G633">
        <v>138</v>
      </c>
    </row>
    <row r="634" spans="1:7" x14ac:dyDescent="0.3">
      <c r="A634" t="s">
        <v>24</v>
      </c>
      <c r="B634" t="s">
        <v>25</v>
      </c>
      <c r="C634" t="s">
        <v>30</v>
      </c>
      <c r="D634" s="2">
        <v>44258</v>
      </c>
      <c r="E634" s="3">
        <v>420</v>
      </c>
      <c r="F634" s="4">
        <v>43</v>
      </c>
      <c r="G634">
        <v>15</v>
      </c>
    </row>
    <row r="635" spans="1:7" x14ac:dyDescent="0.3">
      <c r="A635" t="s">
        <v>52</v>
      </c>
      <c r="B635" t="s">
        <v>25</v>
      </c>
      <c r="C635" t="s">
        <v>36</v>
      </c>
      <c r="D635" s="2">
        <v>44258</v>
      </c>
      <c r="E635" s="3">
        <v>994</v>
      </c>
      <c r="F635" s="4">
        <v>92</v>
      </c>
      <c r="G635">
        <v>63</v>
      </c>
    </row>
    <row r="636" spans="1:7" x14ac:dyDescent="0.3">
      <c r="A636" t="s">
        <v>53</v>
      </c>
      <c r="B636" t="s">
        <v>23</v>
      </c>
      <c r="C636" t="s">
        <v>34</v>
      </c>
      <c r="D636" s="2">
        <v>44258</v>
      </c>
      <c r="E636" s="3">
        <v>3689</v>
      </c>
      <c r="F636" s="4">
        <v>364</v>
      </c>
      <c r="G636">
        <v>176</v>
      </c>
    </row>
    <row r="637" spans="1:7" x14ac:dyDescent="0.3">
      <c r="A637" t="s">
        <v>51</v>
      </c>
      <c r="B637" t="s">
        <v>14</v>
      </c>
      <c r="C637" t="s">
        <v>36</v>
      </c>
      <c r="D637" s="2">
        <v>44258</v>
      </c>
      <c r="E637" s="3">
        <v>13195</v>
      </c>
      <c r="F637" s="4">
        <v>124</v>
      </c>
      <c r="G637">
        <v>880</v>
      </c>
    </row>
    <row r="638" spans="1:7" x14ac:dyDescent="0.3">
      <c r="A638" t="s">
        <v>13</v>
      </c>
      <c r="B638" t="s">
        <v>25</v>
      </c>
      <c r="C638" t="s">
        <v>26</v>
      </c>
      <c r="D638" s="2">
        <v>44259</v>
      </c>
      <c r="E638" s="3">
        <v>6545</v>
      </c>
      <c r="F638" s="4">
        <v>276</v>
      </c>
      <c r="G638">
        <v>219</v>
      </c>
    </row>
    <row r="639" spans="1:7" x14ac:dyDescent="0.3">
      <c r="A639" t="s">
        <v>32</v>
      </c>
      <c r="B639" t="s">
        <v>14</v>
      </c>
      <c r="C639" t="s">
        <v>41</v>
      </c>
      <c r="D639" s="2">
        <v>44259</v>
      </c>
      <c r="E639" s="3">
        <v>9982</v>
      </c>
      <c r="F639" s="4">
        <v>399</v>
      </c>
      <c r="G639">
        <v>357</v>
      </c>
    </row>
    <row r="640" spans="1:7" x14ac:dyDescent="0.3">
      <c r="A640" t="s">
        <v>59</v>
      </c>
      <c r="B640" t="s">
        <v>23</v>
      </c>
      <c r="C640" t="s">
        <v>21</v>
      </c>
      <c r="D640" s="2">
        <v>44259</v>
      </c>
      <c r="E640" s="3">
        <v>6363</v>
      </c>
      <c r="F640" s="4">
        <v>95</v>
      </c>
      <c r="G640">
        <v>398</v>
      </c>
    </row>
    <row r="641" spans="1:7" x14ac:dyDescent="0.3">
      <c r="A641" t="s">
        <v>32</v>
      </c>
      <c r="B641" t="s">
        <v>25</v>
      </c>
      <c r="C641" t="s">
        <v>16</v>
      </c>
      <c r="D641" s="2">
        <v>44259</v>
      </c>
      <c r="E641" s="3">
        <v>14336</v>
      </c>
      <c r="F641" s="4">
        <v>50</v>
      </c>
      <c r="G641">
        <v>1304</v>
      </c>
    </row>
    <row r="642" spans="1:7" x14ac:dyDescent="0.3">
      <c r="A642" t="s">
        <v>58</v>
      </c>
      <c r="B642" t="s">
        <v>20</v>
      </c>
      <c r="C642" t="s">
        <v>39</v>
      </c>
      <c r="D642" s="2">
        <v>44259</v>
      </c>
      <c r="E642" s="3">
        <v>7063</v>
      </c>
      <c r="F642" s="4">
        <v>182</v>
      </c>
      <c r="G642">
        <v>253</v>
      </c>
    </row>
    <row r="643" spans="1:7" x14ac:dyDescent="0.3">
      <c r="A643" t="s">
        <v>19</v>
      </c>
      <c r="B643" t="s">
        <v>25</v>
      </c>
      <c r="C643" t="s">
        <v>37</v>
      </c>
      <c r="D643" s="2">
        <v>44259</v>
      </c>
      <c r="E643" s="3">
        <v>5551</v>
      </c>
      <c r="F643" s="4">
        <v>176</v>
      </c>
      <c r="G643">
        <v>199</v>
      </c>
    </row>
    <row r="644" spans="1:7" x14ac:dyDescent="0.3">
      <c r="A644" t="s">
        <v>57</v>
      </c>
      <c r="B644" t="s">
        <v>14</v>
      </c>
      <c r="C644" t="s">
        <v>35</v>
      </c>
      <c r="D644" s="2">
        <v>44259</v>
      </c>
      <c r="E644" s="3">
        <v>448</v>
      </c>
      <c r="F644" s="4">
        <v>319</v>
      </c>
      <c r="G644">
        <v>38</v>
      </c>
    </row>
    <row r="645" spans="1:7" x14ac:dyDescent="0.3">
      <c r="A645" t="s">
        <v>46</v>
      </c>
      <c r="B645" t="s">
        <v>23</v>
      </c>
      <c r="C645" t="s">
        <v>44</v>
      </c>
      <c r="D645" s="2">
        <v>44260</v>
      </c>
      <c r="E645" s="3">
        <v>9121</v>
      </c>
      <c r="F645" s="4">
        <v>66</v>
      </c>
      <c r="G645">
        <v>481</v>
      </c>
    </row>
    <row r="646" spans="1:7" x14ac:dyDescent="0.3">
      <c r="A646" t="s">
        <v>32</v>
      </c>
      <c r="B646" t="s">
        <v>11</v>
      </c>
      <c r="C646" t="s">
        <v>35</v>
      </c>
      <c r="D646" s="2">
        <v>44260</v>
      </c>
      <c r="E646" s="3">
        <v>6258</v>
      </c>
      <c r="F646" s="4">
        <v>277</v>
      </c>
      <c r="G646">
        <v>626</v>
      </c>
    </row>
    <row r="647" spans="1:7" x14ac:dyDescent="0.3">
      <c r="A647" t="s">
        <v>22</v>
      </c>
      <c r="B647" t="s">
        <v>11</v>
      </c>
      <c r="C647" t="s">
        <v>18</v>
      </c>
      <c r="D647" s="2">
        <v>44260</v>
      </c>
      <c r="E647" s="3">
        <v>10752</v>
      </c>
      <c r="F647" s="4">
        <v>111</v>
      </c>
      <c r="G647">
        <v>347</v>
      </c>
    </row>
    <row r="648" spans="1:7" x14ac:dyDescent="0.3">
      <c r="A648" t="s">
        <v>55</v>
      </c>
      <c r="B648" t="s">
        <v>8</v>
      </c>
      <c r="C648" t="s">
        <v>21</v>
      </c>
      <c r="D648" s="2">
        <v>44260</v>
      </c>
      <c r="E648" s="3">
        <v>12411</v>
      </c>
      <c r="F648" s="4">
        <v>100</v>
      </c>
      <c r="G648">
        <v>540</v>
      </c>
    </row>
    <row r="649" spans="1:7" x14ac:dyDescent="0.3">
      <c r="A649" t="s">
        <v>46</v>
      </c>
      <c r="B649" t="s">
        <v>25</v>
      </c>
      <c r="C649" t="s">
        <v>18</v>
      </c>
      <c r="D649" s="2">
        <v>44260</v>
      </c>
      <c r="E649" s="3">
        <v>308</v>
      </c>
      <c r="F649" s="4">
        <v>74</v>
      </c>
      <c r="G649">
        <v>10</v>
      </c>
    </row>
    <row r="650" spans="1:7" x14ac:dyDescent="0.3">
      <c r="A650" t="s">
        <v>38</v>
      </c>
      <c r="B650" t="s">
        <v>14</v>
      </c>
      <c r="C650" t="s">
        <v>45</v>
      </c>
      <c r="D650" s="2">
        <v>44260</v>
      </c>
      <c r="E650" s="3">
        <v>10689</v>
      </c>
      <c r="F650" s="4">
        <v>296</v>
      </c>
      <c r="G650">
        <v>764</v>
      </c>
    </row>
    <row r="651" spans="1:7" x14ac:dyDescent="0.3">
      <c r="A651" t="s">
        <v>32</v>
      </c>
      <c r="B651" t="s">
        <v>23</v>
      </c>
      <c r="C651" t="s">
        <v>41</v>
      </c>
      <c r="D651" s="2">
        <v>44260</v>
      </c>
      <c r="E651" s="3">
        <v>448</v>
      </c>
      <c r="F651" s="4">
        <v>98</v>
      </c>
      <c r="G651">
        <v>16</v>
      </c>
    </row>
    <row r="652" spans="1:7" x14ac:dyDescent="0.3">
      <c r="A652" t="s">
        <v>46</v>
      </c>
      <c r="B652" t="s">
        <v>14</v>
      </c>
      <c r="C652" t="s">
        <v>34</v>
      </c>
      <c r="D652" s="2">
        <v>44260</v>
      </c>
      <c r="E652" s="3">
        <v>4410</v>
      </c>
      <c r="F652" s="4">
        <v>271</v>
      </c>
      <c r="G652">
        <v>260</v>
      </c>
    </row>
    <row r="653" spans="1:7" x14ac:dyDescent="0.3">
      <c r="A653" t="s">
        <v>43</v>
      </c>
      <c r="B653" t="s">
        <v>23</v>
      </c>
      <c r="C653" t="s">
        <v>16</v>
      </c>
      <c r="D653" s="2">
        <v>44263</v>
      </c>
      <c r="E653" s="3">
        <v>6265</v>
      </c>
      <c r="F653" s="4">
        <v>501</v>
      </c>
      <c r="G653">
        <v>570</v>
      </c>
    </row>
    <row r="654" spans="1:7" x14ac:dyDescent="0.3">
      <c r="A654" t="s">
        <v>57</v>
      </c>
      <c r="B654" t="s">
        <v>11</v>
      </c>
      <c r="C654" t="s">
        <v>44</v>
      </c>
      <c r="D654" s="2">
        <v>44263</v>
      </c>
      <c r="E654" s="3">
        <v>7301</v>
      </c>
      <c r="F654" s="4">
        <v>116</v>
      </c>
      <c r="G654">
        <v>366</v>
      </c>
    </row>
    <row r="655" spans="1:7" x14ac:dyDescent="0.3">
      <c r="A655" t="s">
        <v>56</v>
      </c>
      <c r="B655" t="s">
        <v>25</v>
      </c>
      <c r="C655" t="s">
        <v>18</v>
      </c>
      <c r="D655" s="2">
        <v>44263</v>
      </c>
      <c r="E655" s="3">
        <v>4802</v>
      </c>
      <c r="F655" s="4">
        <v>330</v>
      </c>
      <c r="G655">
        <v>185</v>
      </c>
    </row>
    <row r="656" spans="1:7" x14ac:dyDescent="0.3">
      <c r="A656" t="s">
        <v>24</v>
      </c>
      <c r="B656" t="s">
        <v>11</v>
      </c>
      <c r="C656" t="s">
        <v>30</v>
      </c>
      <c r="D656" s="2">
        <v>44263</v>
      </c>
      <c r="E656" s="3">
        <v>1358</v>
      </c>
      <c r="F656" s="4">
        <v>99</v>
      </c>
      <c r="G656">
        <v>53</v>
      </c>
    </row>
    <row r="657" spans="1:7" x14ac:dyDescent="0.3">
      <c r="A657" t="s">
        <v>59</v>
      </c>
      <c r="B657" t="s">
        <v>14</v>
      </c>
      <c r="C657" t="s">
        <v>48</v>
      </c>
      <c r="D657" s="2">
        <v>44263</v>
      </c>
      <c r="E657" s="3">
        <v>1610</v>
      </c>
      <c r="F657" s="4">
        <v>284</v>
      </c>
      <c r="G657">
        <v>147</v>
      </c>
    </row>
    <row r="658" spans="1:7" x14ac:dyDescent="0.3">
      <c r="A658" t="s">
        <v>56</v>
      </c>
      <c r="B658" t="s">
        <v>23</v>
      </c>
      <c r="C658" t="s">
        <v>42</v>
      </c>
      <c r="D658" s="2">
        <v>44263</v>
      </c>
      <c r="E658" s="3">
        <v>63</v>
      </c>
      <c r="F658" s="4">
        <v>106</v>
      </c>
      <c r="G658">
        <v>3</v>
      </c>
    </row>
    <row r="659" spans="1:7" x14ac:dyDescent="0.3">
      <c r="A659" t="s">
        <v>57</v>
      </c>
      <c r="B659" t="s">
        <v>8</v>
      </c>
      <c r="C659" t="s">
        <v>44</v>
      </c>
      <c r="D659" s="2">
        <v>44263</v>
      </c>
      <c r="E659" s="3">
        <v>161</v>
      </c>
      <c r="F659" s="4">
        <v>55</v>
      </c>
      <c r="G659">
        <v>8</v>
      </c>
    </row>
    <row r="660" spans="1:7" x14ac:dyDescent="0.3">
      <c r="A660" t="s">
        <v>10</v>
      </c>
      <c r="B660" t="s">
        <v>11</v>
      </c>
      <c r="C660" t="s">
        <v>50</v>
      </c>
      <c r="D660" s="2">
        <v>44263</v>
      </c>
      <c r="E660" s="3">
        <v>1246</v>
      </c>
      <c r="F660" s="4">
        <v>157</v>
      </c>
      <c r="G660">
        <v>70</v>
      </c>
    </row>
    <row r="661" spans="1:7" x14ac:dyDescent="0.3">
      <c r="A661" t="s">
        <v>43</v>
      </c>
      <c r="B661" t="s">
        <v>20</v>
      </c>
      <c r="C661" t="s">
        <v>37</v>
      </c>
      <c r="D661" s="2">
        <v>44263</v>
      </c>
      <c r="E661" s="3">
        <v>49</v>
      </c>
      <c r="F661" s="4">
        <v>250</v>
      </c>
      <c r="G661">
        <v>3</v>
      </c>
    </row>
    <row r="662" spans="1:7" x14ac:dyDescent="0.3">
      <c r="A662" t="s">
        <v>40</v>
      </c>
      <c r="B662" t="s">
        <v>14</v>
      </c>
      <c r="C662" t="s">
        <v>50</v>
      </c>
      <c r="D662" s="2">
        <v>44263</v>
      </c>
      <c r="E662" s="3">
        <v>4032</v>
      </c>
      <c r="F662" s="4">
        <v>150</v>
      </c>
      <c r="G662">
        <v>202</v>
      </c>
    </row>
    <row r="663" spans="1:7" x14ac:dyDescent="0.3">
      <c r="A663" t="s">
        <v>31</v>
      </c>
      <c r="B663" t="s">
        <v>11</v>
      </c>
      <c r="C663" t="s">
        <v>35</v>
      </c>
      <c r="D663" s="2">
        <v>44263</v>
      </c>
      <c r="E663" s="3">
        <v>1085</v>
      </c>
      <c r="F663" s="4">
        <v>181</v>
      </c>
      <c r="G663">
        <v>181</v>
      </c>
    </row>
    <row r="664" spans="1:7" x14ac:dyDescent="0.3">
      <c r="A664" t="s">
        <v>27</v>
      </c>
      <c r="B664" t="s">
        <v>14</v>
      </c>
      <c r="C664" t="s">
        <v>39</v>
      </c>
      <c r="D664" s="2">
        <v>44263</v>
      </c>
      <c r="E664" s="3">
        <v>4347</v>
      </c>
      <c r="F664" s="4">
        <v>135</v>
      </c>
      <c r="G664">
        <v>174</v>
      </c>
    </row>
    <row r="665" spans="1:7" x14ac:dyDescent="0.3">
      <c r="A665" t="s">
        <v>43</v>
      </c>
      <c r="B665" t="s">
        <v>25</v>
      </c>
      <c r="C665" t="s">
        <v>28</v>
      </c>
      <c r="D665" s="2">
        <v>44263</v>
      </c>
      <c r="E665" s="3">
        <v>7084</v>
      </c>
      <c r="F665" s="4">
        <v>193</v>
      </c>
      <c r="G665">
        <v>322</v>
      </c>
    </row>
    <row r="666" spans="1:7" x14ac:dyDescent="0.3">
      <c r="A666" t="s">
        <v>53</v>
      </c>
      <c r="B666" t="s">
        <v>11</v>
      </c>
      <c r="C666" t="s">
        <v>9</v>
      </c>
      <c r="D666" s="2">
        <v>44263</v>
      </c>
      <c r="E666" s="3">
        <v>5383</v>
      </c>
      <c r="F666" s="4">
        <v>117</v>
      </c>
      <c r="G666">
        <v>300</v>
      </c>
    </row>
    <row r="667" spans="1:7" x14ac:dyDescent="0.3">
      <c r="A667" t="s">
        <v>29</v>
      </c>
      <c r="B667" t="s">
        <v>11</v>
      </c>
      <c r="C667" t="s">
        <v>45</v>
      </c>
      <c r="D667" s="2">
        <v>44263</v>
      </c>
      <c r="E667" s="3">
        <v>1351</v>
      </c>
      <c r="F667" s="4">
        <v>232</v>
      </c>
      <c r="G667">
        <v>123</v>
      </c>
    </row>
    <row r="668" spans="1:7" x14ac:dyDescent="0.3">
      <c r="A668" t="s">
        <v>17</v>
      </c>
      <c r="B668" t="s">
        <v>25</v>
      </c>
      <c r="C668" t="s">
        <v>49</v>
      </c>
      <c r="D668" s="2">
        <v>44263</v>
      </c>
      <c r="E668" s="3">
        <v>3591</v>
      </c>
      <c r="F668" s="4">
        <v>455</v>
      </c>
      <c r="G668">
        <v>257</v>
      </c>
    </row>
    <row r="669" spans="1:7" x14ac:dyDescent="0.3">
      <c r="A669" t="s">
        <v>53</v>
      </c>
      <c r="B669" t="s">
        <v>11</v>
      </c>
      <c r="C669" t="s">
        <v>45</v>
      </c>
      <c r="D669" s="2">
        <v>44263</v>
      </c>
      <c r="E669" s="3">
        <v>1540</v>
      </c>
      <c r="F669" s="4">
        <v>27</v>
      </c>
      <c r="G669">
        <v>154</v>
      </c>
    </row>
    <row r="670" spans="1:7" x14ac:dyDescent="0.3">
      <c r="A670" t="s">
        <v>33</v>
      </c>
      <c r="B670" t="s">
        <v>14</v>
      </c>
      <c r="C670" t="s">
        <v>41</v>
      </c>
      <c r="D670" s="2">
        <v>44263</v>
      </c>
      <c r="E670" s="3">
        <v>9884</v>
      </c>
      <c r="F670" s="4">
        <v>113</v>
      </c>
      <c r="G670">
        <v>341</v>
      </c>
    </row>
    <row r="671" spans="1:7" x14ac:dyDescent="0.3">
      <c r="A671" t="s">
        <v>31</v>
      </c>
      <c r="B671" t="s">
        <v>20</v>
      </c>
      <c r="C671" t="s">
        <v>21</v>
      </c>
      <c r="D671" s="2">
        <v>44263</v>
      </c>
      <c r="E671" s="3">
        <v>9415</v>
      </c>
      <c r="F671" s="4">
        <v>296</v>
      </c>
      <c r="G671">
        <v>554</v>
      </c>
    </row>
    <row r="672" spans="1:7" x14ac:dyDescent="0.3">
      <c r="A672" t="s">
        <v>10</v>
      </c>
      <c r="B672" t="s">
        <v>25</v>
      </c>
      <c r="C672" t="s">
        <v>41</v>
      </c>
      <c r="D672" s="2">
        <v>44263</v>
      </c>
      <c r="E672" s="3">
        <v>1778</v>
      </c>
      <c r="F672" s="4">
        <v>52</v>
      </c>
      <c r="G672">
        <v>66</v>
      </c>
    </row>
    <row r="673" spans="1:7" x14ac:dyDescent="0.3">
      <c r="A673" t="s">
        <v>19</v>
      </c>
      <c r="B673" t="s">
        <v>11</v>
      </c>
      <c r="C673" t="s">
        <v>9</v>
      </c>
      <c r="D673" s="2">
        <v>44263</v>
      </c>
      <c r="E673" s="3">
        <v>8120</v>
      </c>
      <c r="F673" s="4">
        <v>224</v>
      </c>
      <c r="G673">
        <v>370</v>
      </c>
    </row>
    <row r="674" spans="1:7" x14ac:dyDescent="0.3">
      <c r="A674" t="s">
        <v>47</v>
      </c>
      <c r="B674" t="s">
        <v>23</v>
      </c>
      <c r="C674" t="s">
        <v>30</v>
      </c>
      <c r="D674" s="2">
        <v>44263</v>
      </c>
      <c r="E674" s="3">
        <v>2849</v>
      </c>
      <c r="F674" s="4">
        <v>128</v>
      </c>
      <c r="G674">
        <v>95</v>
      </c>
    </row>
    <row r="675" spans="1:7" x14ac:dyDescent="0.3">
      <c r="A675" t="s">
        <v>53</v>
      </c>
      <c r="B675" t="s">
        <v>25</v>
      </c>
      <c r="C675" t="s">
        <v>21</v>
      </c>
      <c r="D675" s="2">
        <v>44263</v>
      </c>
      <c r="E675" s="3">
        <v>2408</v>
      </c>
      <c r="F675" s="4">
        <v>288</v>
      </c>
      <c r="G675">
        <v>115</v>
      </c>
    </row>
    <row r="676" spans="1:7" x14ac:dyDescent="0.3">
      <c r="A676" t="s">
        <v>52</v>
      </c>
      <c r="B676" t="s">
        <v>11</v>
      </c>
      <c r="C676" t="s">
        <v>28</v>
      </c>
      <c r="D676" s="2">
        <v>44263</v>
      </c>
      <c r="E676" s="3">
        <v>12075</v>
      </c>
      <c r="F676" s="4">
        <v>265</v>
      </c>
      <c r="G676">
        <v>549</v>
      </c>
    </row>
    <row r="677" spans="1:7" x14ac:dyDescent="0.3">
      <c r="A677" t="s">
        <v>29</v>
      </c>
      <c r="B677" t="s">
        <v>11</v>
      </c>
      <c r="C677" t="s">
        <v>18</v>
      </c>
      <c r="D677" s="2">
        <v>44263</v>
      </c>
      <c r="E677" s="3">
        <v>2730</v>
      </c>
      <c r="F677" s="4">
        <v>120</v>
      </c>
      <c r="G677">
        <v>95</v>
      </c>
    </row>
    <row r="678" spans="1:7" x14ac:dyDescent="0.3">
      <c r="A678" t="s">
        <v>17</v>
      </c>
      <c r="B678" t="s">
        <v>23</v>
      </c>
      <c r="C678" t="s">
        <v>9</v>
      </c>
      <c r="D678" s="2">
        <v>44264</v>
      </c>
      <c r="E678" s="3">
        <v>1778</v>
      </c>
      <c r="F678" s="4">
        <v>267</v>
      </c>
      <c r="G678">
        <v>112</v>
      </c>
    </row>
    <row r="679" spans="1:7" x14ac:dyDescent="0.3">
      <c r="A679" t="s">
        <v>31</v>
      </c>
      <c r="B679" t="s">
        <v>8</v>
      </c>
      <c r="C679" t="s">
        <v>35</v>
      </c>
      <c r="D679" s="2">
        <v>44264</v>
      </c>
      <c r="E679" s="3">
        <v>4725</v>
      </c>
      <c r="F679" s="4">
        <v>157</v>
      </c>
      <c r="G679">
        <v>591</v>
      </c>
    </row>
    <row r="680" spans="1:7" x14ac:dyDescent="0.3">
      <c r="A680" t="s">
        <v>53</v>
      </c>
      <c r="B680" t="s">
        <v>11</v>
      </c>
      <c r="C680" t="s">
        <v>54</v>
      </c>
      <c r="D680" s="2">
        <v>44264</v>
      </c>
      <c r="E680" s="3">
        <v>6405</v>
      </c>
      <c r="F680" s="4">
        <v>40</v>
      </c>
      <c r="G680">
        <v>338</v>
      </c>
    </row>
    <row r="681" spans="1:7" x14ac:dyDescent="0.3">
      <c r="A681" t="s">
        <v>56</v>
      </c>
      <c r="B681" t="s">
        <v>23</v>
      </c>
      <c r="C681" t="s">
        <v>15</v>
      </c>
      <c r="D681" s="2">
        <v>44264</v>
      </c>
      <c r="E681" s="3">
        <v>2674</v>
      </c>
      <c r="F681" s="4">
        <v>402</v>
      </c>
      <c r="G681">
        <v>122</v>
      </c>
    </row>
    <row r="682" spans="1:7" x14ac:dyDescent="0.3">
      <c r="A682" t="s">
        <v>58</v>
      </c>
      <c r="B682" t="s">
        <v>20</v>
      </c>
      <c r="C682" t="s">
        <v>15</v>
      </c>
      <c r="D682" s="2">
        <v>44264</v>
      </c>
      <c r="E682" s="3">
        <v>5908</v>
      </c>
      <c r="F682" s="4">
        <v>149</v>
      </c>
      <c r="G682">
        <v>311</v>
      </c>
    </row>
    <row r="683" spans="1:7" x14ac:dyDescent="0.3">
      <c r="A683" t="s">
        <v>58</v>
      </c>
      <c r="B683" t="s">
        <v>25</v>
      </c>
      <c r="C683" t="s">
        <v>50</v>
      </c>
      <c r="D683" s="2">
        <v>44264</v>
      </c>
      <c r="E683" s="3">
        <v>7301</v>
      </c>
      <c r="F683" s="4">
        <v>39</v>
      </c>
      <c r="G683">
        <v>457</v>
      </c>
    </row>
    <row r="684" spans="1:7" x14ac:dyDescent="0.3">
      <c r="A684" t="s">
        <v>58</v>
      </c>
      <c r="B684" t="s">
        <v>14</v>
      </c>
      <c r="C684" t="s">
        <v>39</v>
      </c>
      <c r="D684" s="2">
        <v>44264</v>
      </c>
      <c r="E684" s="3">
        <v>154</v>
      </c>
      <c r="F684" s="4">
        <v>101</v>
      </c>
      <c r="G684">
        <v>6</v>
      </c>
    </row>
    <row r="685" spans="1:7" x14ac:dyDescent="0.3">
      <c r="A685" t="s">
        <v>13</v>
      </c>
      <c r="B685" t="s">
        <v>14</v>
      </c>
      <c r="C685" t="s">
        <v>35</v>
      </c>
      <c r="D685" s="2">
        <v>44264</v>
      </c>
      <c r="E685" s="3">
        <v>343</v>
      </c>
      <c r="F685" s="4">
        <v>103</v>
      </c>
      <c r="G685">
        <v>29</v>
      </c>
    </row>
    <row r="686" spans="1:7" x14ac:dyDescent="0.3">
      <c r="A686" t="s">
        <v>56</v>
      </c>
      <c r="B686" t="s">
        <v>8</v>
      </c>
      <c r="C686" t="s">
        <v>49</v>
      </c>
      <c r="D686" s="2">
        <v>44264</v>
      </c>
      <c r="E686" s="3">
        <v>14903</v>
      </c>
      <c r="F686" s="4">
        <v>136</v>
      </c>
      <c r="G686">
        <v>1656</v>
      </c>
    </row>
    <row r="687" spans="1:7" x14ac:dyDescent="0.3">
      <c r="A687" t="s">
        <v>19</v>
      </c>
      <c r="B687" t="s">
        <v>8</v>
      </c>
      <c r="C687" t="s">
        <v>45</v>
      </c>
      <c r="D687" s="2">
        <v>44264</v>
      </c>
      <c r="E687" s="3">
        <v>5390</v>
      </c>
      <c r="F687" s="4">
        <v>482</v>
      </c>
      <c r="G687">
        <v>318</v>
      </c>
    </row>
    <row r="688" spans="1:7" x14ac:dyDescent="0.3">
      <c r="A688" t="s">
        <v>40</v>
      </c>
      <c r="B688" t="s">
        <v>25</v>
      </c>
      <c r="C688" t="s">
        <v>50</v>
      </c>
      <c r="D688" s="2">
        <v>44264</v>
      </c>
      <c r="E688" s="3">
        <v>553</v>
      </c>
      <c r="F688" s="4">
        <v>105</v>
      </c>
      <c r="G688">
        <v>27</v>
      </c>
    </row>
    <row r="689" spans="1:7" x14ac:dyDescent="0.3">
      <c r="A689" t="s">
        <v>47</v>
      </c>
      <c r="B689" t="s">
        <v>23</v>
      </c>
      <c r="C689" t="s">
        <v>39</v>
      </c>
      <c r="D689" s="2">
        <v>44264</v>
      </c>
      <c r="E689" s="3">
        <v>7266</v>
      </c>
      <c r="F689" s="4">
        <v>70</v>
      </c>
      <c r="G689">
        <v>346</v>
      </c>
    </row>
    <row r="690" spans="1:7" x14ac:dyDescent="0.3">
      <c r="A690" t="s">
        <v>24</v>
      </c>
      <c r="B690" t="s">
        <v>8</v>
      </c>
      <c r="C690" t="s">
        <v>34</v>
      </c>
      <c r="D690" s="2">
        <v>44264</v>
      </c>
      <c r="E690" s="3">
        <v>8792</v>
      </c>
      <c r="F690" s="4">
        <v>32</v>
      </c>
      <c r="G690">
        <v>419</v>
      </c>
    </row>
    <row r="691" spans="1:7" x14ac:dyDescent="0.3">
      <c r="A691" t="s">
        <v>57</v>
      </c>
      <c r="B691" t="s">
        <v>20</v>
      </c>
      <c r="C691" t="s">
        <v>9</v>
      </c>
      <c r="D691" s="2">
        <v>44264</v>
      </c>
      <c r="E691" s="3">
        <v>8967</v>
      </c>
      <c r="F691" s="4">
        <v>154</v>
      </c>
      <c r="G691">
        <v>561</v>
      </c>
    </row>
    <row r="692" spans="1:7" x14ac:dyDescent="0.3">
      <c r="A692" t="s">
        <v>58</v>
      </c>
      <c r="B692" t="s">
        <v>20</v>
      </c>
      <c r="C692" t="s">
        <v>21</v>
      </c>
      <c r="D692" s="2">
        <v>44264</v>
      </c>
      <c r="E692" s="3">
        <v>3661</v>
      </c>
      <c r="F692" s="4">
        <v>269</v>
      </c>
      <c r="G692">
        <v>167</v>
      </c>
    </row>
    <row r="693" spans="1:7" x14ac:dyDescent="0.3">
      <c r="A693" t="s">
        <v>53</v>
      </c>
      <c r="B693" t="s">
        <v>8</v>
      </c>
      <c r="C693" t="s">
        <v>49</v>
      </c>
      <c r="D693" s="2">
        <v>44265</v>
      </c>
      <c r="E693" s="3">
        <v>1344</v>
      </c>
      <c r="F693" s="4">
        <v>8</v>
      </c>
      <c r="G693">
        <v>112</v>
      </c>
    </row>
    <row r="694" spans="1:7" x14ac:dyDescent="0.3">
      <c r="A694" t="s">
        <v>43</v>
      </c>
      <c r="B694" t="s">
        <v>25</v>
      </c>
      <c r="C694" t="s">
        <v>35</v>
      </c>
      <c r="D694" s="2">
        <v>44265</v>
      </c>
      <c r="E694" s="3">
        <v>10262</v>
      </c>
      <c r="F694" s="4">
        <v>168</v>
      </c>
      <c r="G694">
        <v>856</v>
      </c>
    </row>
    <row r="695" spans="1:7" x14ac:dyDescent="0.3">
      <c r="A695" t="s">
        <v>56</v>
      </c>
      <c r="B695" t="s">
        <v>20</v>
      </c>
      <c r="C695" t="s">
        <v>34</v>
      </c>
      <c r="D695" s="2">
        <v>44265</v>
      </c>
      <c r="E695" s="3">
        <v>4480</v>
      </c>
      <c r="F695" s="4">
        <v>128</v>
      </c>
      <c r="G695">
        <v>264</v>
      </c>
    </row>
    <row r="696" spans="1:7" x14ac:dyDescent="0.3">
      <c r="A696" t="s">
        <v>59</v>
      </c>
      <c r="B696" t="s">
        <v>8</v>
      </c>
      <c r="C696" t="s">
        <v>42</v>
      </c>
      <c r="D696" s="2">
        <v>44265</v>
      </c>
      <c r="E696" s="3">
        <v>7784</v>
      </c>
      <c r="F696" s="4">
        <v>100</v>
      </c>
      <c r="G696">
        <v>300</v>
      </c>
    </row>
    <row r="697" spans="1:7" x14ac:dyDescent="0.3">
      <c r="A697" t="s">
        <v>7</v>
      </c>
      <c r="B697" t="s">
        <v>14</v>
      </c>
      <c r="C697" t="s">
        <v>28</v>
      </c>
      <c r="D697" s="2">
        <v>44265</v>
      </c>
      <c r="E697" s="3">
        <v>19054</v>
      </c>
      <c r="F697" s="4">
        <v>178</v>
      </c>
      <c r="G697">
        <v>658</v>
      </c>
    </row>
    <row r="698" spans="1:7" x14ac:dyDescent="0.3">
      <c r="A698" t="s">
        <v>19</v>
      </c>
      <c r="B698" t="s">
        <v>8</v>
      </c>
      <c r="C698" t="s">
        <v>15</v>
      </c>
      <c r="D698" s="2">
        <v>44265</v>
      </c>
      <c r="E698" s="3">
        <v>23268</v>
      </c>
      <c r="F698" s="4">
        <v>80</v>
      </c>
      <c r="G698">
        <v>1058</v>
      </c>
    </row>
    <row r="699" spans="1:7" x14ac:dyDescent="0.3">
      <c r="A699" t="s">
        <v>55</v>
      </c>
      <c r="B699" t="s">
        <v>20</v>
      </c>
      <c r="C699" t="s">
        <v>36</v>
      </c>
      <c r="D699" s="2">
        <v>44266</v>
      </c>
      <c r="E699" s="3">
        <v>3885</v>
      </c>
      <c r="F699" s="4">
        <v>242</v>
      </c>
      <c r="G699">
        <v>195</v>
      </c>
    </row>
    <row r="700" spans="1:7" x14ac:dyDescent="0.3">
      <c r="A700" t="s">
        <v>19</v>
      </c>
      <c r="B700" t="s">
        <v>23</v>
      </c>
      <c r="C700" t="s">
        <v>36</v>
      </c>
      <c r="D700" s="2">
        <v>44266</v>
      </c>
      <c r="E700" s="3">
        <v>7147</v>
      </c>
      <c r="F700" s="4">
        <v>225</v>
      </c>
      <c r="G700">
        <v>477</v>
      </c>
    </row>
    <row r="701" spans="1:7" x14ac:dyDescent="0.3">
      <c r="A701" t="s">
        <v>17</v>
      </c>
      <c r="B701" t="s">
        <v>20</v>
      </c>
      <c r="C701" t="s">
        <v>26</v>
      </c>
      <c r="D701" s="2">
        <v>44266</v>
      </c>
      <c r="E701" s="3">
        <v>4571</v>
      </c>
      <c r="F701" s="4">
        <v>62</v>
      </c>
      <c r="G701">
        <v>164</v>
      </c>
    </row>
    <row r="702" spans="1:7" x14ac:dyDescent="0.3">
      <c r="A702" t="s">
        <v>47</v>
      </c>
      <c r="B702" t="s">
        <v>25</v>
      </c>
      <c r="C702" t="s">
        <v>54</v>
      </c>
      <c r="D702" s="2">
        <v>44266</v>
      </c>
      <c r="E702" s="3">
        <v>7973</v>
      </c>
      <c r="F702" s="4">
        <v>80</v>
      </c>
      <c r="G702">
        <v>614</v>
      </c>
    </row>
    <row r="703" spans="1:7" x14ac:dyDescent="0.3">
      <c r="A703" t="s">
        <v>52</v>
      </c>
      <c r="B703" t="s">
        <v>23</v>
      </c>
      <c r="C703" t="s">
        <v>30</v>
      </c>
      <c r="D703" s="2">
        <v>44266</v>
      </c>
      <c r="E703" s="3">
        <v>6055</v>
      </c>
      <c r="F703" s="4">
        <v>213</v>
      </c>
      <c r="G703">
        <v>202</v>
      </c>
    </row>
    <row r="704" spans="1:7" x14ac:dyDescent="0.3">
      <c r="A704" t="s">
        <v>40</v>
      </c>
      <c r="B704" t="s">
        <v>8</v>
      </c>
      <c r="C704" t="s">
        <v>50</v>
      </c>
      <c r="D704" s="2">
        <v>44266</v>
      </c>
      <c r="E704" s="3">
        <v>847</v>
      </c>
      <c r="F704" s="4">
        <v>213</v>
      </c>
      <c r="G704">
        <v>43</v>
      </c>
    </row>
    <row r="705" spans="1:7" x14ac:dyDescent="0.3">
      <c r="A705" t="s">
        <v>55</v>
      </c>
      <c r="B705" t="s">
        <v>8</v>
      </c>
      <c r="C705" t="s">
        <v>35</v>
      </c>
      <c r="D705" s="2">
        <v>44266</v>
      </c>
      <c r="E705" s="3">
        <v>4914</v>
      </c>
      <c r="F705" s="4">
        <v>147</v>
      </c>
      <c r="G705">
        <v>702</v>
      </c>
    </row>
    <row r="706" spans="1:7" x14ac:dyDescent="0.3">
      <c r="A706" t="s">
        <v>10</v>
      </c>
      <c r="B706" t="s">
        <v>25</v>
      </c>
      <c r="C706" t="s">
        <v>15</v>
      </c>
      <c r="D706" s="2">
        <v>44266</v>
      </c>
      <c r="E706" s="3">
        <v>1358</v>
      </c>
      <c r="F706" s="4">
        <v>204</v>
      </c>
      <c r="G706">
        <v>76</v>
      </c>
    </row>
    <row r="707" spans="1:7" x14ac:dyDescent="0.3">
      <c r="A707" t="s">
        <v>7</v>
      </c>
      <c r="B707" t="s">
        <v>8</v>
      </c>
      <c r="C707" t="s">
        <v>28</v>
      </c>
      <c r="D707" s="2">
        <v>44266</v>
      </c>
      <c r="E707" s="3">
        <v>1428</v>
      </c>
      <c r="F707" s="4">
        <v>387</v>
      </c>
      <c r="G707">
        <v>50</v>
      </c>
    </row>
    <row r="708" spans="1:7" x14ac:dyDescent="0.3">
      <c r="A708" t="s">
        <v>24</v>
      </c>
      <c r="B708" t="s">
        <v>14</v>
      </c>
      <c r="C708" t="s">
        <v>42</v>
      </c>
      <c r="D708" s="2">
        <v>44266</v>
      </c>
      <c r="E708" s="3">
        <v>8764</v>
      </c>
      <c r="F708" s="4">
        <v>50</v>
      </c>
      <c r="G708">
        <v>439</v>
      </c>
    </row>
    <row r="709" spans="1:7" x14ac:dyDescent="0.3">
      <c r="A709" t="s">
        <v>38</v>
      </c>
      <c r="B709" t="s">
        <v>25</v>
      </c>
      <c r="C709" t="s">
        <v>50</v>
      </c>
      <c r="D709" s="2">
        <v>44266</v>
      </c>
      <c r="E709" s="3">
        <v>10472</v>
      </c>
      <c r="F709" s="4">
        <v>107</v>
      </c>
      <c r="G709">
        <v>456</v>
      </c>
    </row>
    <row r="710" spans="1:7" x14ac:dyDescent="0.3">
      <c r="A710" t="s">
        <v>33</v>
      </c>
      <c r="B710" t="s">
        <v>23</v>
      </c>
      <c r="C710" t="s">
        <v>39</v>
      </c>
      <c r="D710" s="2">
        <v>44266</v>
      </c>
      <c r="E710" s="3">
        <v>1960</v>
      </c>
      <c r="F710" s="4">
        <v>65</v>
      </c>
      <c r="G710">
        <v>70</v>
      </c>
    </row>
    <row r="711" spans="1:7" x14ac:dyDescent="0.3">
      <c r="A711" t="s">
        <v>56</v>
      </c>
      <c r="B711" t="s">
        <v>11</v>
      </c>
      <c r="C711" t="s">
        <v>36</v>
      </c>
      <c r="D711" s="2">
        <v>44266</v>
      </c>
      <c r="E711" s="3">
        <v>10171</v>
      </c>
      <c r="F711" s="4">
        <v>69</v>
      </c>
      <c r="G711">
        <v>536</v>
      </c>
    </row>
    <row r="712" spans="1:7" x14ac:dyDescent="0.3">
      <c r="A712" t="s">
        <v>32</v>
      </c>
      <c r="B712" t="s">
        <v>11</v>
      </c>
      <c r="C712" t="s">
        <v>16</v>
      </c>
      <c r="D712" s="2">
        <v>44266</v>
      </c>
      <c r="E712" s="3">
        <v>8253</v>
      </c>
      <c r="F712" s="4">
        <v>13</v>
      </c>
      <c r="G712">
        <v>551</v>
      </c>
    </row>
    <row r="713" spans="1:7" x14ac:dyDescent="0.3">
      <c r="A713" t="s">
        <v>7</v>
      </c>
      <c r="B713" t="s">
        <v>20</v>
      </c>
      <c r="C713" t="s">
        <v>26</v>
      </c>
      <c r="D713" s="2">
        <v>44266</v>
      </c>
      <c r="E713" s="3">
        <v>9534</v>
      </c>
      <c r="F713" s="4">
        <v>86</v>
      </c>
      <c r="G713">
        <v>367</v>
      </c>
    </row>
    <row r="714" spans="1:7" x14ac:dyDescent="0.3">
      <c r="A714" t="s">
        <v>17</v>
      </c>
      <c r="B714" t="s">
        <v>11</v>
      </c>
      <c r="C714" t="s">
        <v>15</v>
      </c>
      <c r="D714" s="2">
        <v>44266</v>
      </c>
      <c r="E714" s="3">
        <v>5936</v>
      </c>
      <c r="F714" s="4">
        <v>199</v>
      </c>
      <c r="G714">
        <v>350</v>
      </c>
    </row>
    <row r="715" spans="1:7" x14ac:dyDescent="0.3">
      <c r="A715" t="s">
        <v>7</v>
      </c>
      <c r="B715" t="s">
        <v>23</v>
      </c>
      <c r="C715" t="s">
        <v>36</v>
      </c>
      <c r="D715" s="2">
        <v>44267</v>
      </c>
      <c r="E715" s="3">
        <v>154</v>
      </c>
      <c r="F715" s="4">
        <v>172</v>
      </c>
      <c r="G715">
        <v>8</v>
      </c>
    </row>
    <row r="716" spans="1:7" x14ac:dyDescent="0.3">
      <c r="A716" t="s">
        <v>55</v>
      </c>
      <c r="B716" t="s">
        <v>8</v>
      </c>
      <c r="C716" t="s">
        <v>18</v>
      </c>
      <c r="D716" s="2">
        <v>44267</v>
      </c>
      <c r="E716" s="3">
        <v>5663</v>
      </c>
      <c r="F716" s="4">
        <v>155</v>
      </c>
      <c r="G716">
        <v>196</v>
      </c>
    </row>
    <row r="717" spans="1:7" x14ac:dyDescent="0.3">
      <c r="A717" t="s">
        <v>40</v>
      </c>
      <c r="B717" t="s">
        <v>23</v>
      </c>
      <c r="C717" t="s">
        <v>16</v>
      </c>
      <c r="D717" s="2">
        <v>44267</v>
      </c>
      <c r="E717" s="3">
        <v>11298</v>
      </c>
      <c r="F717" s="4">
        <v>14</v>
      </c>
      <c r="G717">
        <v>1256</v>
      </c>
    </row>
    <row r="718" spans="1:7" x14ac:dyDescent="0.3">
      <c r="A718" t="s">
        <v>17</v>
      </c>
      <c r="B718" t="s">
        <v>11</v>
      </c>
      <c r="C718" t="s">
        <v>30</v>
      </c>
      <c r="D718" s="2">
        <v>44267</v>
      </c>
      <c r="E718" s="3">
        <v>1309</v>
      </c>
      <c r="F718" s="4">
        <v>237</v>
      </c>
      <c r="G718">
        <v>49</v>
      </c>
    </row>
    <row r="719" spans="1:7" x14ac:dyDescent="0.3">
      <c r="A719" t="s">
        <v>56</v>
      </c>
      <c r="B719" t="s">
        <v>23</v>
      </c>
      <c r="C719" t="s">
        <v>36</v>
      </c>
      <c r="D719" s="2">
        <v>44267</v>
      </c>
      <c r="E719" s="3">
        <v>3815</v>
      </c>
      <c r="F719" s="4">
        <v>258</v>
      </c>
      <c r="G719">
        <v>212</v>
      </c>
    </row>
    <row r="720" spans="1:7" x14ac:dyDescent="0.3">
      <c r="A720" t="s">
        <v>47</v>
      </c>
      <c r="B720" t="s">
        <v>25</v>
      </c>
      <c r="C720" t="s">
        <v>41</v>
      </c>
      <c r="D720" s="2">
        <v>44267</v>
      </c>
      <c r="E720" s="3">
        <v>385</v>
      </c>
      <c r="F720" s="4">
        <v>227</v>
      </c>
      <c r="G720">
        <v>16</v>
      </c>
    </row>
    <row r="721" spans="1:7" x14ac:dyDescent="0.3">
      <c r="A721" t="s">
        <v>31</v>
      </c>
      <c r="B721" t="s">
        <v>14</v>
      </c>
      <c r="C721" t="s">
        <v>42</v>
      </c>
      <c r="D721" s="2">
        <v>44267</v>
      </c>
      <c r="E721" s="3">
        <v>315</v>
      </c>
      <c r="F721" s="4">
        <v>232</v>
      </c>
      <c r="G721">
        <v>15</v>
      </c>
    </row>
    <row r="722" spans="1:7" x14ac:dyDescent="0.3">
      <c r="A722" t="s">
        <v>29</v>
      </c>
      <c r="B722" t="s">
        <v>20</v>
      </c>
      <c r="C722" t="s">
        <v>42</v>
      </c>
      <c r="D722" s="2">
        <v>44267</v>
      </c>
      <c r="E722" s="3">
        <v>11823</v>
      </c>
      <c r="F722" s="4">
        <v>453</v>
      </c>
      <c r="G722">
        <v>657</v>
      </c>
    </row>
    <row r="723" spans="1:7" x14ac:dyDescent="0.3">
      <c r="A723" t="s">
        <v>56</v>
      </c>
      <c r="B723" t="s">
        <v>25</v>
      </c>
      <c r="C723" t="s">
        <v>41</v>
      </c>
      <c r="D723" s="2">
        <v>44267</v>
      </c>
      <c r="E723" s="3">
        <v>2891</v>
      </c>
      <c r="F723" s="4">
        <v>205</v>
      </c>
      <c r="G723">
        <v>108</v>
      </c>
    </row>
    <row r="724" spans="1:7" x14ac:dyDescent="0.3">
      <c r="A724" t="s">
        <v>33</v>
      </c>
      <c r="B724" t="s">
        <v>23</v>
      </c>
      <c r="C724" t="s">
        <v>34</v>
      </c>
      <c r="D724" s="2">
        <v>44267</v>
      </c>
      <c r="E724" s="3">
        <v>5278</v>
      </c>
      <c r="F724" s="4">
        <v>54</v>
      </c>
      <c r="G724">
        <v>264</v>
      </c>
    </row>
    <row r="725" spans="1:7" x14ac:dyDescent="0.3">
      <c r="A725" t="s">
        <v>22</v>
      </c>
      <c r="B725" t="s">
        <v>23</v>
      </c>
      <c r="C725" t="s">
        <v>39</v>
      </c>
      <c r="D725" s="2">
        <v>44267</v>
      </c>
      <c r="E725" s="3">
        <v>8036</v>
      </c>
      <c r="F725" s="4">
        <v>118</v>
      </c>
      <c r="G725">
        <v>335</v>
      </c>
    </row>
    <row r="726" spans="1:7" x14ac:dyDescent="0.3">
      <c r="A726" t="s">
        <v>59</v>
      </c>
      <c r="B726" t="s">
        <v>23</v>
      </c>
      <c r="C726" t="s">
        <v>42</v>
      </c>
      <c r="D726" s="2">
        <v>44267</v>
      </c>
      <c r="E726" s="3">
        <v>2940</v>
      </c>
      <c r="F726" s="4">
        <v>142</v>
      </c>
      <c r="G726">
        <v>128</v>
      </c>
    </row>
    <row r="727" spans="1:7" x14ac:dyDescent="0.3">
      <c r="A727" t="s">
        <v>10</v>
      </c>
      <c r="B727" t="s">
        <v>20</v>
      </c>
      <c r="C727" t="s">
        <v>42</v>
      </c>
      <c r="D727" s="2">
        <v>44267</v>
      </c>
      <c r="E727" s="3">
        <v>8309</v>
      </c>
      <c r="F727" s="4">
        <v>232</v>
      </c>
      <c r="G727">
        <v>333</v>
      </c>
    </row>
    <row r="728" spans="1:7" x14ac:dyDescent="0.3">
      <c r="A728" t="s">
        <v>13</v>
      </c>
      <c r="B728" t="s">
        <v>20</v>
      </c>
      <c r="C728" t="s">
        <v>41</v>
      </c>
      <c r="D728" s="2">
        <v>44267</v>
      </c>
      <c r="E728" s="3">
        <v>1820</v>
      </c>
      <c r="F728" s="4">
        <v>18</v>
      </c>
      <c r="G728">
        <v>63</v>
      </c>
    </row>
    <row r="729" spans="1:7" x14ac:dyDescent="0.3">
      <c r="A729" t="s">
        <v>55</v>
      </c>
      <c r="B729" t="s">
        <v>14</v>
      </c>
      <c r="C729" t="s">
        <v>35</v>
      </c>
      <c r="D729" s="2">
        <v>44267</v>
      </c>
      <c r="E729" s="3">
        <v>1393</v>
      </c>
      <c r="F729" s="4">
        <v>153</v>
      </c>
      <c r="G729">
        <v>127</v>
      </c>
    </row>
    <row r="730" spans="1:7" x14ac:dyDescent="0.3">
      <c r="A730" t="s">
        <v>10</v>
      </c>
      <c r="B730" t="s">
        <v>8</v>
      </c>
      <c r="C730" t="s">
        <v>18</v>
      </c>
      <c r="D730" s="2">
        <v>44267</v>
      </c>
      <c r="E730" s="3">
        <v>6440</v>
      </c>
      <c r="F730" s="4">
        <v>235</v>
      </c>
      <c r="G730">
        <v>215</v>
      </c>
    </row>
    <row r="731" spans="1:7" x14ac:dyDescent="0.3">
      <c r="A731" t="s">
        <v>52</v>
      </c>
      <c r="B731" t="s">
        <v>23</v>
      </c>
      <c r="C731" t="s">
        <v>26</v>
      </c>
      <c r="D731" s="2">
        <v>44267</v>
      </c>
      <c r="E731" s="3">
        <v>2275</v>
      </c>
      <c r="F731" s="4">
        <v>359</v>
      </c>
      <c r="G731">
        <v>99</v>
      </c>
    </row>
    <row r="732" spans="1:7" x14ac:dyDescent="0.3">
      <c r="A732" t="s">
        <v>7</v>
      </c>
      <c r="B732" t="s">
        <v>23</v>
      </c>
      <c r="C732" t="s">
        <v>39</v>
      </c>
      <c r="D732" s="2">
        <v>44267</v>
      </c>
      <c r="E732" s="3">
        <v>3941</v>
      </c>
      <c r="F732" s="4">
        <v>209</v>
      </c>
      <c r="G732">
        <v>180</v>
      </c>
    </row>
    <row r="733" spans="1:7" x14ac:dyDescent="0.3">
      <c r="A733" t="s">
        <v>47</v>
      </c>
      <c r="B733" t="s">
        <v>23</v>
      </c>
      <c r="C733" t="s">
        <v>49</v>
      </c>
      <c r="D733" s="2">
        <v>44267</v>
      </c>
      <c r="E733" s="3">
        <v>49</v>
      </c>
      <c r="F733" s="4">
        <v>78</v>
      </c>
      <c r="G733">
        <v>4</v>
      </c>
    </row>
    <row r="734" spans="1:7" x14ac:dyDescent="0.3">
      <c r="A734" t="s">
        <v>31</v>
      </c>
      <c r="B734" t="s">
        <v>14</v>
      </c>
      <c r="C734" t="s">
        <v>50</v>
      </c>
      <c r="D734" s="2">
        <v>44267</v>
      </c>
      <c r="E734" s="3">
        <v>3346</v>
      </c>
      <c r="F734" s="4">
        <v>122</v>
      </c>
      <c r="G734">
        <v>168</v>
      </c>
    </row>
    <row r="735" spans="1:7" x14ac:dyDescent="0.3">
      <c r="A735" t="s">
        <v>24</v>
      </c>
      <c r="B735" t="s">
        <v>20</v>
      </c>
      <c r="C735" t="s">
        <v>12</v>
      </c>
      <c r="D735" s="2">
        <v>44270</v>
      </c>
      <c r="E735" s="3">
        <v>4592</v>
      </c>
      <c r="F735" s="4">
        <v>445</v>
      </c>
      <c r="G735">
        <v>511</v>
      </c>
    </row>
    <row r="736" spans="1:7" x14ac:dyDescent="0.3">
      <c r="A736" t="s">
        <v>59</v>
      </c>
      <c r="B736" t="s">
        <v>25</v>
      </c>
      <c r="C736" t="s">
        <v>45</v>
      </c>
      <c r="D736" s="2">
        <v>44270</v>
      </c>
      <c r="E736" s="3">
        <v>8862</v>
      </c>
      <c r="F736" s="4">
        <v>152</v>
      </c>
      <c r="G736">
        <v>522</v>
      </c>
    </row>
    <row r="737" spans="1:7" x14ac:dyDescent="0.3">
      <c r="A737" t="s">
        <v>33</v>
      </c>
      <c r="B737" t="s">
        <v>8</v>
      </c>
      <c r="C737" t="s">
        <v>36</v>
      </c>
      <c r="D737" s="2">
        <v>44270</v>
      </c>
      <c r="E737" s="3">
        <v>9590</v>
      </c>
      <c r="F737" s="4">
        <v>133</v>
      </c>
      <c r="G737">
        <v>640</v>
      </c>
    </row>
    <row r="738" spans="1:7" x14ac:dyDescent="0.3">
      <c r="A738" t="s">
        <v>32</v>
      </c>
      <c r="B738" t="s">
        <v>14</v>
      </c>
      <c r="C738" t="s">
        <v>21</v>
      </c>
      <c r="D738" s="2">
        <v>44270</v>
      </c>
      <c r="E738" s="3">
        <v>7175</v>
      </c>
      <c r="F738" s="4">
        <v>47</v>
      </c>
      <c r="G738">
        <v>359</v>
      </c>
    </row>
    <row r="739" spans="1:7" x14ac:dyDescent="0.3">
      <c r="A739" t="s">
        <v>46</v>
      </c>
      <c r="B739" t="s">
        <v>20</v>
      </c>
      <c r="C739" t="s">
        <v>39</v>
      </c>
      <c r="D739" s="2">
        <v>44270</v>
      </c>
      <c r="E739" s="3">
        <v>2534</v>
      </c>
      <c r="F739" s="4">
        <v>119</v>
      </c>
      <c r="G739">
        <v>91</v>
      </c>
    </row>
    <row r="740" spans="1:7" x14ac:dyDescent="0.3">
      <c r="A740" t="s">
        <v>10</v>
      </c>
      <c r="B740" t="s">
        <v>20</v>
      </c>
      <c r="C740" t="s">
        <v>36</v>
      </c>
      <c r="D740" s="2">
        <v>44270</v>
      </c>
      <c r="E740" s="3">
        <v>1162</v>
      </c>
      <c r="F740" s="4">
        <v>3</v>
      </c>
      <c r="G740">
        <v>62</v>
      </c>
    </row>
    <row r="741" spans="1:7" x14ac:dyDescent="0.3">
      <c r="A741" t="s">
        <v>27</v>
      </c>
      <c r="B741" t="s">
        <v>11</v>
      </c>
      <c r="C741" t="s">
        <v>34</v>
      </c>
      <c r="D741" s="2">
        <v>44270</v>
      </c>
      <c r="E741" s="3">
        <v>7042</v>
      </c>
      <c r="F741" s="4">
        <v>173</v>
      </c>
      <c r="G741">
        <v>470</v>
      </c>
    </row>
    <row r="742" spans="1:7" x14ac:dyDescent="0.3">
      <c r="A742" t="s">
        <v>29</v>
      </c>
      <c r="B742" t="s">
        <v>20</v>
      </c>
      <c r="C742" t="s">
        <v>54</v>
      </c>
      <c r="D742" s="2">
        <v>44270</v>
      </c>
      <c r="E742" s="3">
        <v>7392</v>
      </c>
      <c r="F742" s="4">
        <v>111</v>
      </c>
      <c r="G742">
        <v>493</v>
      </c>
    </row>
    <row r="743" spans="1:7" x14ac:dyDescent="0.3">
      <c r="A743" t="s">
        <v>58</v>
      </c>
      <c r="B743" t="s">
        <v>11</v>
      </c>
      <c r="C743" t="s">
        <v>34</v>
      </c>
      <c r="D743" s="2">
        <v>44270</v>
      </c>
      <c r="E743" s="3">
        <v>371</v>
      </c>
      <c r="F743" s="4">
        <v>191</v>
      </c>
      <c r="G743">
        <v>20</v>
      </c>
    </row>
    <row r="744" spans="1:7" x14ac:dyDescent="0.3">
      <c r="A744" t="s">
        <v>47</v>
      </c>
      <c r="B744" t="s">
        <v>8</v>
      </c>
      <c r="C744" t="s">
        <v>36</v>
      </c>
      <c r="D744" s="2">
        <v>44271</v>
      </c>
      <c r="E744" s="3">
        <v>7728</v>
      </c>
      <c r="F744" s="4">
        <v>151</v>
      </c>
      <c r="G744">
        <v>368</v>
      </c>
    </row>
    <row r="745" spans="1:7" x14ac:dyDescent="0.3">
      <c r="A745" t="s">
        <v>22</v>
      </c>
      <c r="B745" t="s">
        <v>25</v>
      </c>
      <c r="C745" t="s">
        <v>18</v>
      </c>
      <c r="D745" s="2">
        <v>44271</v>
      </c>
      <c r="E745" s="3">
        <v>518</v>
      </c>
      <c r="F745" s="4">
        <v>223</v>
      </c>
      <c r="G745">
        <v>21</v>
      </c>
    </row>
    <row r="746" spans="1:7" x14ac:dyDescent="0.3">
      <c r="A746" t="s">
        <v>55</v>
      </c>
      <c r="B746" t="s">
        <v>20</v>
      </c>
      <c r="C746" t="s">
        <v>41</v>
      </c>
      <c r="D746" s="2">
        <v>44271</v>
      </c>
      <c r="E746" s="3">
        <v>8547</v>
      </c>
      <c r="F746" s="4">
        <v>112</v>
      </c>
      <c r="G746">
        <v>317</v>
      </c>
    </row>
    <row r="747" spans="1:7" x14ac:dyDescent="0.3">
      <c r="A747" t="s">
        <v>43</v>
      </c>
      <c r="B747" t="s">
        <v>25</v>
      </c>
      <c r="C747" t="s">
        <v>34</v>
      </c>
      <c r="D747" s="2">
        <v>44271</v>
      </c>
      <c r="E747" s="3">
        <v>4018</v>
      </c>
      <c r="F747" s="4">
        <v>34</v>
      </c>
      <c r="G747">
        <v>192</v>
      </c>
    </row>
    <row r="748" spans="1:7" x14ac:dyDescent="0.3">
      <c r="A748" t="s">
        <v>59</v>
      </c>
      <c r="B748" t="s">
        <v>8</v>
      </c>
      <c r="C748" t="s">
        <v>28</v>
      </c>
      <c r="D748" s="2">
        <v>44271</v>
      </c>
      <c r="E748" s="3">
        <v>6118</v>
      </c>
      <c r="F748" s="4">
        <v>203</v>
      </c>
      <c r="G748">
        <v>266</v>
      </c>
    </row>
    <row r="749" spans="1:7" x14ac:dyDescent="0.3">
      <c r="A749" t="s">
        <v>13</v>
      </c>
      <c r="B749" t="s">
        <v>8</v>
      </c>
      <c r="C749" t="s">
        <v>37</v>
      </c>
      <c r="D749" s="2">
        <v>44271</v>
      </c>
      <c r="E749" s="3">
        <v>1582</v>
      </c>
      <c r="F749" s="4">
        <v>119</v>
      </c>
      <c r="G749">
        <v>55</v>
      </c>
    </row>
    <row r="750" spans="1:7" x14ac:dyDescent="0.3">
      <c r="A750" t="s">
        <v>47</v>
      </c>
      <c r="B750" t="s">
        <v>8</v>
      </c>
      <c r="C750" t="s">
        <v>21</v>
      </c>
      <c r="D750" s="2">
        <v>44271</v>
      </c>
      <c r="E750" s="3">
        <v>3626</v>
      </c>
      <c r="F750" s="4">
        <v>309</v>
      </c>
      <c r="G750">
        <v>214</v>
      </c>
    </row>
    <row r="751" spans="1:7" x14ac:dyDescent="0.3">
      <c r="A751" t="s">
        <v>31</v>
      </c>
      <c r="B751" t="s">
        <v>11</v>
      </c>
      <c r="C751" t="s">
        <v>37</v>
      </c>
      <c r="D751" s="2">
        <v>44271</v>
      </c>
      <c r="E751" s="3">
        <v>8981</v>
      </c>
      <c r="F751" s="4">
        <v>152</v>
      </c>
      <c r="G751">
        <v>360</v>
      </c>
    </row>
    <row r="752" spans="1:7" x14ac:dyDescent="0.3">
      <c r="A752" t="s">
        <v>55</v>
      </c>
      <c r="B752" t="s">
        <v>14</v>
      </c>
      <c r="C752" t="s">
        <v>49</v>
      </c>
      <c r="D752" s="2">
        <v>44271</v>
      </c>
      <c r="E752" s="3">
        <v>3304</v>
      </c>
      <c r="F752" s="4">
        <v>306</v>
      </c>
      <c r="G752">
        <v>255</v>
      </c>
    </row>
    <row r="753" spans="1:7" x14ac:dyDescent="0.3">
      <c r="A753" t="s">
        <v>56</v>
      </c>
      <c r="B753" t="s">
        <v>23</v>
      </c>
      <c r="C753" t="s">
        <v>37</v>
      </c>
      <c r="D753" s="2">
        <v>44271</v>
      </c>
      <c r="E753" s="3">
        <v>6076</v>
      </c>
      <c r="F753" s="4">
        <v>74</v>
      </c>
      <c r="G753">
        <v>196</v>
      </c>
    </row>
    <row r="754" spans="1:7" x14ac:dyDescent="0.3">
      <c r="A754" t="s">
        <v>32</v>
      </c>
      <c r="B754" t="s">
        <v>20</v>
      </c>
      <c r="C754" t="s">
        <v>16</v>
      </c>
      <c r="D754" s="2">
        <v>44271</v>
      </c>
      <c r="E754" s="3">
        <v>12530</v>
      </c>
      <c r="F754" s="4">
        <v>134</v>
      </c>
      <c r="G754">
        <v>964</v>
      </c>
    </row>
    <row r="755" spans="1:7" x14ac:dyDescent="0.3">
      <c r="A755" t="s">
        <v>10</v>
      </c>
      <c r="B755" t="s">
        <v>14</v>
      </c>
      <c r="C755" t="s">
        <v>54</v>
      </c>
      <c r="D755" s="2">
        <v>44271</v>
      </c>
      <c r="E755" s="3">
        <v>3675</v>
      </c>
      <c r="F755" s="4">
        <v>273</v>
      </c>
      <c r="G755">
        <v>283</v>
      </c>
    </row>
    <row r="756" spans="1:7" x14ac:dyDescent="0.3">
      <c r="A756" t="s">
        <v>43</v>
      </c>
      <c r="B756" t="s">
        <v>23</v>
      </c>
      <c r="C756" t="s">
        <v>9</v>
      </c>
      <c r="D756" s="2">
        <v>44271</v>
      </c>
      <c r="E756" s="3">
        <v>434</v>
      </c>
      <c r="F756" s="4">
        <v>152</v>
      </c>
      <c r="G756">
        <v>28</v>
      </c>
    </row>
    <row r="757" spans="1:7" x14ac:dyDescent="0.3">
      <c r="A757" t="s">
        <v>27</v>
      </c>
      <c r="B757" t="s">
        <v>20</v>
      </c>
      <c r="C757" t="s">
        <v>54</v>
      </c>
      <c r="D757" s="2">
        <v>44271</v>
      </c>
      <c r="E757" s="3">
        <v>5509</v>
      </c>
      <c r="F757" s="4">
        <v>16</v>
      </c>
      <c r="G757">
        <v>307</v>
      </c>
    </row>
    <row r="758" spans="1:7" x14ac:dyDescent="0.3">
      <c r="A758" t="s">
        <v>7</v>
      </c>
      <c r="B758" t="s">
        <v>20</v>
      </c>
      <c r="C758" t="s">
        <v>44</v>
      </c>
      <c r="D758" s="2">
        <v>44271</v>
      </c>
      <c r="E758" s="3">
        <v>10843</v>
      </c>
      <c r="F758" s="4">
        <v>228</v>
      </c>
      <c r="G758">
        <v>517</v>
      </c>
    </row>
    <row r="759" spans="1:7" x14ac:dyDescent="0.3">
      <c r="A759" t="s">
        <v>7</v>
      </c>
      <c r="B759" t="s">
        <v>11</v>
      </c>
      <c r="C759" t="s">
        <v>35</v>
      </c>
      <c r="D759" s="2">
        <v>44271</v>
      </c>
      <c r="E759" s="3">
        <v>7623</v>
      </c>
      <c r="F759" s="4">
        <v>88</v>
      </c>
      <c r="G759">
        <v>587</v>
      </c>
    </row>
    <row r="760" spans="1:7" x14ac:dyDescent="0.3">
      <c r="A760" t="s">
        <v>7</v>
      </c>
      <c r="B760" t="s">
        <v>11</v>
      </c>
      <c r="C760" t="s">
        <v>45</v>
      </c>
      <c r="D760" s="2">
        <v>44271</v>
      </c>
      <c r="E760" s="3">
        <v>7623</v>
      </c>
      <c r="F760" s="4">
        <v>152</v>
      </c>
      <c r="G760">
        <v>636</v>
      </c>
    </row>
    <row r="761" spans="1:7" x14ac:dyDescent="0.3">
      <c r="A761" t="s">
        <v>7</v>
      </c>
      <c r="B761" t="s">
        <v>11</v>
      </c>
      <c r="C761" t="s">
        <v>39</v>
      </c>
      <c r="D761" s="2">
        <v>44272</v>
      </c>
      <c r="E761" s="3">
        <v>6573</v>
      </c>
      <c r="F761" s="4">
        <v>185</v>
      </c>
      <c r="G761">
        <v>313</v>
      </c>
    </row>
    <row r="762" spans="1:7" x14ac:dyDescent="0.3">
      <c r="A762" t="s">
        <v>57</v>
      </c>
      <c r="B762" t="s">
        <v>20</v>
      </c>
      <c r="C762" t="s">
        <v>12</v>
      </c>
      <c r="D762" s="2">
        <v>44272</v>
      </c>
      <c r="E762" s="3">
        <v>2520</v>
      </c>
      <c r="F762" s="4">
        <v>95</v>
      </c>
      <c r="G762">
        <v>149</v>
      </c>
    </row>
    <row r="763" spans="1:7" x14ac:dyDescent="0.3">
      <c r="A763" t="s">
        <v>32</v>
      </c>
      <c r="B763" t="s">
        <v>20</v>
      </c>
      <c r="C763" t="s">
        <v>44</v>
      </c>
      <c r="D763" s="2">
        <v>44272</v>
      </c>
      <c r="E763" s="3">
        <v>910</v>
      </c>
      <c r="F763" s="4">
        <v>14</v>
      </c>
      <c r="G763">
        <v>54</v>
      </c>
    </row>
    <row r="764" spans="1:7" x14ac:dyDescent="0.3">
      <c r="A764" t="s">
        <v>58</v>
      </c>
      <c r="B764" t="s">
        <v>14</v>
      </c>
      <c r="C764" t="s">
        <v>49</v>
      </c>
      <c r="D764" s="2">
        <v>44272</v>
      </c>
      <c r="E764" s="3">
        <v>5397</v>
      </c>
      <c r="F764" s="4">
        <v>8</v>
      </c>
      <c r="G764">
        <v>416</v>
      </c>
    </row>
    <row r="765" spans="1:7" x14ac:dyDescent="0.3">
      <c r="A765" t="s">
        <v>51</v>
      </c>
      <c r="B765" t="s">
        <v>11</v>
      </c>
      <c r="C765" t="s">
        <v>26</v>
      </c>
      <c r="D765" s="2">
        <v>44272</v>
      </c>
      <c r="E765" s="3">
        <v>4263</v>
      </c>
      <c r="F765" s="4">
        <v>464</v>
      </c>
      <c r="G765">
        <v>158</v>
      </c>
    </row>
    <row r="766" spans="1:7" x14ac:dyDescent="0.3">
      <c r="A766" t="s">
        <v>17</v>
      </c>
      <c r="B766" t="s">
        <v>23</v>
      </c>
      <c r="C766" t="s">
        <v>28</v>
      </c>
      <c r="D766" s="2">
        <v>44272</v>
      </c>
      <c r="E766" s="3">
        <v>7637</v>
      </c>
      <c r="F766" s="4">
        <v>114</v>
      </c>
      <c r="G766">
        <v>273</v>
      </c>
    </row>
    <row r="767" spans="1:7" x14ac:dyDescent="0.3">
      <c r="A767" t="s">
        <v>46</v>
      </c>
      <c r="B767" t="s">
        <v>11</v>
      </c>
      <c r="C767" t="s">
        <v>21</v>
      </c>
      <c r="D767" s="2">
        <v>44272</v>
      </c>
      <c r="E767" s="3">
        <v>15239</v>
      </c>
      <c r="F767" s="4">
        <v>156</v>
      </c>
      <c r="G767">
        <v>953</v>
      </c>
    </row>
    <row r="768" spans="1:7" x14ac:dyDescent="0.3">
      <c r="A768" t="s">
        <v>47</v>
      </c>
      <c r="B768" t="s">
        <v>14</v>
      </c>
      <c r="C768" t="s">
        <v>15</v>
      </c>
      <c r="D768" s="2">
        <v>44272</v>
      </c>
      <c r="E768" s="3">
        <v>7840</v>
      </c>
      <c r="F768" s="4">
        <v>81</v>
      </c>
      <c r="G768">
        <v>392</v>
      </c>
    </row>
    <row r="769" spans="1:7" x14ac:dyDescent="0.3">
      <c r="A769" t="s">
        <v>51</v>
      </c>
      <c r="B769" t="s">
        <v>11</v>
      </c>
      <c r="C769" t="s">
        <v>18</v>
      </c>
      <c r="D769" s="2">
        <v>44272</v>
      </c>
      <c r="E769" s="3">
        <v>1302</v>
      </c>
      <c r="F769" s="4">
        <v>298</v>
      </c>
      <c r="G769">
        <v>51</v>
      </c>
    </row>
    <row r="770" spans="1:7" x14ac:dyDescent="0.3">
      <c r="A770" t="s">
        <v>51</v>
      </c>
      <c r="B770" t="s">
        <v>14</v>
      </c>
      <c r="C770" t="s">
        <v>28</v>
      </c>
      <c r="D770" s="2">
        <v>44272</v>
      </c>
      <c r="E770" s="3">
        <v>3192</v>
      </c>
      <c r="F770" s="4">
        <v>459</v>
      </c>
      <c r="G770">
        <v>128</v>
      </c>
    </row>
    <row r="771" spans="1:7" x14ac:dyDescent="0.3">
      <c r="A771" t="s">
        <v>47</v>
      </c>
      <c r="B771" t="s">
        <v>8</v>
      </c>
      <c r="C771" t="s">
        <v>26</v>
      </c>
      <c r="D771" s="2">
        <v>44272</v>
      </c>
      <c r="E771" s="3">
        <v>4312</v>
      </c>
      <c r="F771" s="4">
        <v>79</v>
      </c>
      <c r="G771">
        <v>188</v>
      </c>
    </row>
    <row r="772" spans="1:7" x14ac:dyDescent="0.3">
      <c r="A772" t="s">
        <v>31</v>
      </c>
      <c r="B772" t="s">
        <v>14</v>
      </c>
      <c r="C772" t="s">
        <v>26</v>
      </c>
      <c r="D772" s="2">
        <v>44272</v>
      </c>
      <c r="E772" s="3">
        <v>6258</v>
      </c>
      <c r="F772" s="4">
        <v>49</v>
      </c>
      <c r="G772">
        <v>224</v>
      </c>
    </row>
    <row r="773" spans="1:7" x14ac:dyDescent="0.3">
      <c r="A773" t="s">
        <v>57</v>
      </c>
      <c r="B773" t="s">
        <v>14</v>
      </c>
      <c r="C773" t="s">
        <v>42</v>
      </c>
      <c r="D773" s="2">
        <v>44272</v>
      </c>
      <c r="E773" s="3">
        <v>7931</v>
      </c>
      <c r="F773" s="4">
        <v>257</v>
      </c>
      <c r="G773">
        <v>418</v>
      </c>
    </row>
    <row r="774" spans="1:7" x14ac:dyDescent="0.3">
      <c r="A774" t="s">
        <v>17</v>
      </c>
      <c r="B774" t="s">
        <v>11</v>
      </c>
      <c r="C774" t="s">
        <v>42</v>
      </c>
      <c r="D774" s="2">
        <v>44272</v>
      </c>
      <c r="E774" s="3">
        <v>2576</v>
      </c>
      <c r="F774" s="4">
        <v>67</v>
      </c>
      <c r="G774">
        <v>129</v>
      </c>
    </row>
    <row r="775" spans="1:7" x14ac:dyDescent="0.3">
      <c r="A775" t="s">
        <v>56</v>
      </c>
      <c r="B775" t="s">
        <v>20</v>
      </c>
      <c r="C775" t="s">
        <v>28</v>
      </c>
      <c r="D775" s="2">
        <v>44272</v>
      </c>
      <c r="E775" s="3">
        <v>623</v>
      </c>
      <c r="F775" s="4">
        <v>224</v>
      </c>
      <c r="G775">
        <v>22</v>
      </c>
    </row>
    <row r="776" spans="1:7" x14ac:dyDescent="0.3">
      <c r="A776" t="s">
        <v>22</v>
      </c>
      <c r="B776" t="s">
        <v>23</v>
      </c>
      <c r="C776" t="s">
        <v>28</v>
      </c>
      <c r="D776" s="2">
        <v>44272</v>
      </c>
      <c r="E776" s="3">
        <v>7567</v>
      </c>
      <c r="F776" s="4">
        <v>254</v>
      </c>
      <c r="G776">
        <v>292</v>
      </c>
    </row>
    <row r="777" spans="1:7" x14ac:dyDescent="0.3">
      <c r="A777" t="s">
        <v>53</v>
      </c>
      <c r="B777" t="s">
        <v>20</v>
      </c>
      <c r="C777" t="s">
        <v>42</v>
      </c>
      <c r="D777" s="2">
        <v>44273</v>
      </c>
      <c r="E777" s="3">
        <v>6363</v>
      </c>
      <c r="F777" s="4">
        <v>179</v>
      </c>
      <c r="G777">
        <v>266</v>
      </c>
    </row>
    <row r="778" spans="1:7" x14ac:dyDescent="0.3">
      <c r="A778" t="s">
        <v>10</v>
      </c>
      <c r="B778" t="s">
        <v>11</v>
      </c>
      <c r="C778" t="s">
        <v>42</v>
      </c>
      <c r="D778" s="2">
        <v>44273</v>
      </c>
      <c r="E778" s="3">
        <v>1645</v>
      </c>
      <c r="F778" s="4">
        <v>97</v>
      </c>
      <c r="G778">
        <v>75</v>
      </c>
    </row>
    <row r="779" spans="1:7" x14ac:dyDescent="0.3">
      <c r="A779" t="s">
        <v>38</v>
      </c>
      <c r="B779" t="s">
        <v>11</v>
      </c>
      <c r="C779" t="s">
        <v>49</v>
      </c>
      <c r="D779" s="2">
        <v>44273</v>
      </c>
      <c r="E779" s="3">
        <v>12740</v>
      </c>
      <c r="F779" s="4">
        <v>72</v>
      </c>
      <c r="G779">
        <v>980</v>
      </c>
    </row>
    <row r="780" spans="1:7" x14ac:dyDescent="0.3">
      <c r="A780" t="s">
        <v>13</v>
      </c>
      <c r="B780" t="s">
        <v>11</v>
      </c>
      <c r="C780" t="s">
        <v>54</v>
      </c>
      <c r="D780" s="2">
        <v>44273</v>
      </c>
      <c r="E780" s="3">
        <v>6755</v>
      </c>
      <c r="F780" s="4">
        <v>504</v>
      </c>
      <c r="G780">
        <v>483</v>
      </c>
    </row>
    <row r="781" spans="1:7" x14ac:dyDescent="0.3">
      <c r="A781" t="s">
        <v>43</v>
      </c>
      <c r="B781" t="s">
        <v>20</v>
      </c>
      <c r="C781" t="s">
        <v>45</v>
      </c>
      <c r="D781" s="2">
        <v>44273</v>
      </c>
      <c r="E781" s="3">
        <v>13321</v>
      </c>
      <c r="F781" s="4">
        <v>119</v>
      </c>
      <c r="G781">
        <v>833</v>
      </c>
    </row>
    <row r="782" spans="1:7" x14ac:dyDescent="0.3">
      <c r="A782" t="s">
        <v>40</v>
      </c>
      <c r="B782" t="s">
        <v>25</v>
      </c>
      <c r="C782" t="s">
        <v>44</v>
      </c>
      <c r="D782" s="2">
        <v>44273</v>
      </c>
      <c r="E782" s="3">
        <v>1078</v>
      </c>
      <c r="F782" s="4">
        <v>41</v>
      </c>
      <c r="G782">
        <v>57</v>
      </c>
    </row>
    <row r="783" spans="1:7" x14ac:dyDescent="0.3">
      <c r="A783" t="s">
        <v>24</v>
      </c>
      <c r="B783" t="s">
        <v>11</v>
      </c>
      <c r="C783" t="s">
        <v>15</v>
      </c>
      <c r="D783" s="2">
        <v>44273</v>
      </c>
      <c r="E783" s="3">
        <v>13104</v>
      </c>
      <c r="F783" s="4">
        <v>77</v>
      </c>
      <c r="G783">
        <v>624</v>
      </c>
    </row>
    <row r="784" spans="1:7" x14ac:dyDescent="0.3">
      <c r="A784" t="s">
        <v>52</v>
      </c>
      <c r="B784" t="s">
        <v>11</v>
      </c>
      <c r="C784" t="s">
        <v>18</v>
      </c>
      <c r="D784" s="2">
        <v>44273</v>
      </c>
      <c r="E784" s="3">
        <v>10241</v>
      </c>
      <c r="F784" s="4">
        <v>74</v>
      </c>
      <c r="G784">
        <v>366</v>
      </c>
    </row>
    <row r="785" spans="1:7" x14ac:dyDescent="0.3">
      <c r="A785" t="s">
        <v>17</v>
      </c>
      <c r="B785" t="s">
        <v>23</v>
      </c>
      <c r="C785" t="s">
        <v>21</v>
      </c>
      <c r="D785" s="2">
        <v>44274</v>
      </c>
      <c r="E785" s="3">
        <v>1904</v>
      </c>
      <c r="F785" s="4">
        <v>316</v>
      </c>
      <c r="G785">
        <v>112</v>
      </c>
    </row>
    <row r="786" spans="1:7" x14ac:dyDescent="0.3">
      <c r="A786" t="s">
        <v>43</v>
      </c>
      <c r="B786" t="s">
        <v>11</v>
      </c>
      <c r="C786" t="s">
        <v>54</v>
      </c>
      <c r="D786" s="2">
        <v>44274</v>
      </c>
      <c r="E786" s="3">
        <v>4116</v>
      </c>
      <c r="F786" s="4">
        <v>89</v>
      </c>
      <c r="G786">
        <v>217</v>
      </c>
    </row>
    <row r="787" spans="1:7" x14ac:dyDescent="0.3">
      <c r="A787" t="s">
        <v>40</v>
      </c>
      <c r="B787" t="s">
        <v>11</v>
      </c>
      <c r="C787" t="s">
        <v>39</v>
      </c>
      <c r="D787" s="2">
        <v>44274</v>
      </c>
      <c r="E787" s="3">
        <v>1302</v>
      </c>
      <c r="F787" s="4">
        <v>24</v>
      </c>
      <c r="G787">
        <v>55</v>
      </c>
    </row>
    <row r="788" spans="1:7" x14ac:dyDescent="0.3">
      <c r="A788" t="s">
        <v>56</v>
      </c>
      <c r="B788" t="s">
        <v>11</v>
      </c>
      <c r="C788" t="s">
        <v>39</v>
      </c>
      <c r="D788" s="2">
        <v>44274</v>
      </c>
      <c r="E788" s="3">
        <v>4606</v>
      </c>
      <c r="F788" s="4">
        <v>186</v>
      </c>
      <c r="G788">
        <v>210</v>
      </c>
    </row>
    <row r="789" spans="1:7" x14ac:dyDescent="0.3">
      <c r="A789" t="s">
        <v>38</v>
      </c>
      <c r="B789" t="s">
        <v>20</v>
      </c>
      <c r="C789" t="s">
        <v>36</v>
      </c>
      <c r="D789" s="2">
        <v>44274</v>
      </c>
      <c r="E789" s="3">
        <v>8526</v>
      </c>
      <c r="F789" s="4">
        <v>153</v>
      </c>
      <c r="G789">
        <v>569</v>
      </c>
    </row>
    <row r="790" spans="1:7" x14ac:dyDescent="0.3">
      <c r="A790" t="s">
        <v>17</v>
      </c>
      <c r="B790" t="s">
        <v>11</v>
      </c>
      <c r="C790" t="s">
        <v>28</v>
      </c>
      <c r="D790" s="2">
        <v>44277</v>
      </c>
      <c r="E790" s="3">
        <v>13832</v>
      </c>
      <c r="F790" s="4">
        <v>187</v>
      </c>
      <c r="G790">
        <v>577</v>
      </c>
    </row>
    <row r="791" spans="1:7" x14ac:dyDescent="0.3">
      <c r="A791" t="s">
        <v>56</v>
      </c>
      <c r="B791" t="s">
        <v>23</v>
      </c>
      <c r="C791" t="s">
        <v>28</v>
      </c>
      <c r="D791" s="2">
        <v>44277</v>
      </c>
      <c r="E791" s="3">
        <v>10962</v>
      </c>
      <c r="F791" s="4">
        <v>24</v>
      </c>
      <c r="G791">
        <v>392</v>
      </c>
    </row>
    <row r="792" spans="1:7" x14ac:dyDescent="0.3">
      <c r="A792" t="s">
        <v>32</v>
      </c>
      <c r="B792" t="s">
        <v>20</v>
      </c>
      <c r="C792" t="s">
        <v>34</v>
      </c>
      <c r="D792" s="2">
        <v>44277</v>
      </c>
      <c r="E792" s="3">
        <v>5383</v>
      </c>
      <c r="F792" s="4">
        <v>212</v>
      </c>
      <c r="G792">
        <v>317</v>
      </c>
    </row>
    <row r="793" spans="1:7" x14ac:dyDescent="0.3">
      <c r="A793" t="s">
        <v>38</v>
      </c>
      <c r="B793" t="s">
        <v>25</v>
      </c>
      <c r="C793" t="s">
        <v>16</v>
      </c>
      <c r="D793" s="2">
        <v>44277</v>
      </c>
      <c r="E793" s="3">
        <v>2856</v>
      </c>
      <c r="F793" s="4">
        <v>138</v>
      </c>
      <c r="G793">
        <v>179</v>
      </c>
    </row>
    <row r="794" spans="1:7" x14ac:dyDescent="0.3">
      <c r="A794" t="s">
        <v>17</v>
      </c>
      <c r="B794" t="s">
        <v>14</v>
      </c>
      <c r="C794" t="s">
        <v>26</v>
      </c>
      <c r="D794" s="2">
        <v>44277</v>
      </c>
      <c r="E794" s="3">
        <v>2954</v>
      </c>
      <c r="F794" s="4">
        <v>143</v>
      </c>
      <c r="G794">
        <v>96</v>
      </c>
    </row>
    <row r="795" spans="1:7" x14ac:dyDescent="0.3">
      <c r="A795" t="s">
        <v>57</v>
      </c>
      <c r="B795" t="s">
        <v>14</v>
      </c>
      <c r="C795" t="s">
        <v>39</v>
      </c>
      <c r="D795" s="2">
        <v>44277</v>
      </c>
      <c r="E795" s="3">
        <v>14385</v>
      </c>
      <c r="F795" s="4">
        <v>230</v>
      </c>
      <c r="G795">
        <v>600</v>
      </c>
    </row>
    <row r="796" spans="1:7" x14ac:dyDescent="0.3">
      <c r="A796" t="s">
        <v>27</v>
      </c>
      <c r="B796" t="s">
        <v>23</v>
      </c>
      <c r="C796" t="s">
        <v>36</v>
      </c>
      <c r="D796" s="2">
        <v>44277</v>
      </c>
      <c r="E796" s="3">
        <v>10346</v>
      </c>
      <c r="F796" s="4">
        <v>88</v>
      </c>
      <c r="G796">
        <v>647</v>
      </c>
    </row>
    <row r="797" spans="1:7" x14ac:dyDescent="0.3">
      <c r="A797" t="s">
        <v>58</v>
      </c>
      <c r="B797" t="s">
        <v>20</v>
      </c>
      <c r="C797" t="s">
        <v>54</v>
      </c>
      <c r="D797" s="2">
        <v>44277</v>
      </c>
      <c r="E797" s="3">
        <v>1568</v>
      </c>
      <c r="F797" s="4">
        <v>199</v>
      </c>
      <c r="G797">
        <v>83</v>
      </c>
    </row>
    <row r="798" spans="1:7" x14ac:dyDescent="0.3">
      <c r="A798" t="s">
        <v>46</v>
      </c>
      <c r="B798" t="s">
        <v>23</v>
      </c>
      <c r="C798" t="s">
        <v>26</v>
      </c>
      <c r="D798" s="2">
        <v>44277</v>
      </c>
      <c r="E798" s="3">
        <v>3682</v>
      </c>
      <c r="F798" s="4">
        <v>152</v>
      </c>
      <c r="G798">
        <v>148</v>
      </c>
    </row>
    <row r="799" spans="1:7" x14ac:dyDescent="0.3">
      <c r="A799" t="s">
        <v>10</v>
      </c>
      <c r="B799" t="s">
        <v>20</v>
      </c>
      <c r="C799" t="s">
        <v>37</v>
      </c>
      <c r="D799" s="2">
        <v>44277</v>
      </c>
      <c r="E799" s="3">
        <v>5544</v>
      </c>
      <c r="F799" s="4">
        <v>162</v>
      </c>
      <c r="G799">
        <v>185</v>
      </c>
    </row>
    <row r="800" spans="1:7" x14ac:dyDescent="0.3">
      <c r="A800" t="s">
        <v>10</v>
      </c>
      <c r="B800" t="s">
        <v>14</v>
      </c>
      <c r="C800" t="s">
        <v>37</v>
      </c>
      <c r="D800" s="2">
        <v>44277</v>
      </c>
      <c r="E800" s="3">
        <v>252</v>
      </c>
      <c r="F800" s="4">
        <v>48</v>
      </c>
      <c r="G800">
        <v>10</v>
      </c>
    </row>
    <row r="801" spans="1:7" x14ac:dyDescent="0.3">
      <c r="A801" t="s">
        <v>29</v>
      </c>
      <c r="B801" t="s">
        <v>11</v>
      </c>
      <c r="C801" t="s">
        <v>15</v>
      </c>
      <c r="D801" s="2">
        <v>44277</v>
      </c>
      <c r="E801" s="3">
        <v>6230</v>
      </c>
      <c r="F801" s="4">
        <v>68</v>
      </c>
      <c r="G801">
        <v>271</v>
      </c>
    </row>
    <row r="802" spans="1:7" x14ac:dyDescent="0.3">
      <c r="A802" t="s">
        <v>43</v>
      </c>
      <c r="B802" t="s">
        <v>8</v>
      </c>
      <c r="C802" t="s">
        <v>37</v>
      </c>
      <c r="D802" s="2">
        <v>44278</v>
      </c>
      <c r="E802" s="3">
        <v>3724</v>
      </c>
      <c r="F802" s="4">
        <v>37</v>
      </c>
      <c r="G802">
        <v>129</v>
      </c>
    </row>
    <row r="803" spans="1:7" x14ac:dyDescent="0.3">
      <c r="A803" t="s">
        <v>10</v>
      </c>
      <c r="B803" t="s">
        <v>8</v>
      </c>
      <c r="C803" t="s">
        <v>45</v>
      </c>
      <c r="D803" s="2">
        <v>44278</v>
      </c>
      <c r="E803" s="3">
        <v>5544</v>
      </c>
      <c r="F803" s="4">
        <v>59</v>
      </c>
      <c r="G803">
        <v>427</v>
      </c>
    </row>
    <row r="804" spans="1:7" x14ac:dyDescent="0.3">
      <c r="A804" t="s">
        <v>7</v>
      </c>
      <c r="B804" t="s">
        <v>23</v>
      </c>
      <c r="C804" t="s">
        <v>9</v>
      </c>
      <c r="D804" s="2">
        <v>44278</v>
      </c>
      <c r="E804" s="3">
        <v>8624</v>
      </c>
      <c r="F804" s="4">
        <v>54</v>
      </c>
      <c r="G804">
        <v>392</v>
      </c>
    </row>
    <row r="805" spans="1:7" x14ac:dyDescent="0.3">
      <c r="A805" t="s">
        <v>19</v>
      </c>
      <c r="B805" t="s">
        <v>20</v>
      </c>
      <c r="C805" t="s">
        <v>48</v>
      </c>
      <c r="D805" s="2">
        <v>44278</v>
      </c>
      <c r="E805" s="3">
        <v>4627</v>
      </c>
      <c r="F805" s="4">
        <v>135</v>
      </c>
      <c r="G805">
        <v>515</v>
      </c>
    </row>
    <row r="806" spans="1:7" x14ac:dyDescent="0.3">
      <c r="A806" t="s">
        <v>7</v>
      </c>
      <c r="B806" t="s">
        <v>25</v>
      </c>
      <c r="C806" t="s">
        <v>45</v>
      </c>
      <c r="D806" s="2">
        <v>44278</v>
      </c>
      <c r="E806" s="3">
        <v>13237</v>
      </c>
      <c r="F806" s="4">
        <v>374</v>
      </c>
      <c r="G806">
        <v>1019</v>
      </c>
    </row>
    <row r="807" spans="1:7" x14ac:dyDescent="0.3">
      <c r="A807" t="s">
        <v>55</v>
      </c>
      <c r="B807" t="s">
        <v>11</v>
      </c>
      <c r="C807" t="s">
        <v>34</v>
      </c>
      <c r="D807" s="2">
        <v>44278</v>
      </c>
      <c r="E807" s="3">
        <v>3143</v>
      </c>
      <c r="F807" s="4">
        <v>298</v>
      </c>
      <c r="G807">
        <v>158</v>
      </c>
    </row>
    <row r="808" spans="1:7" x14ac:dyDescent="0.3">
      <c r="A808" t="s">
        <v>33</v>
      </c>
      <c r="B808" t="s">
        <v>11</v>
      </c>
      <c r="C808" t="s">
        <v>26</v>
      </c>
      <c r="D808" s="2">
        <v>44278</v>
      </c>
      <c r="E808" s="3">
        <v>8631</v>
      </c>
      <c r="F808" s="4">
        <v>83</v>
      </c>
      <c r="G808">
        <v>376</v>
      </c>
    </row>
    <row r="809" spans="1:7" x14ac:dyDescent="0.3">
      <c r="A809" t="s">
        <v>29</v>
      </c>
      <c r="B809" t="s">
        <v>11</v>
      </c>
      <c r="C809" t="s">
        <v>44</v>
      </c>
      <c r="D809" s="2">
        <v>44278</v>
      </c>
      <c r="E809" s="3">
        <v>4886</v>
      </c>
      <c r="F809" s="4">
        <v>343</v>
      </c>
      <c r="G809">
        <v>288</v>
      </c>
    </row>
    <row r="810" spans="1:7" x14ac:dyDescent="0.3">
      <c r="A810" t="s">
        <v>31</v>
      </c>
      <c r="B810" t="s">
        <v>8</v>
      </c>
      <c r="C810" t="s">
        <v>50</v>
      </c>
      <c r="D810" s="2">
        <v>44278</v>
      </c>
      <c r="E810" s="3">
        <v>5012</v>
      </c>
      <c r="F810" s="4">
        <v>71</v>
      </c>
      <c r="G810">
        <v>295</v>
      </c>
    </row>
    <row r="811" spans="1:7" x14ac:dyDescent="0.3">
      <c r="A811" t="s">
        <v>22</v>
      </c>
      <c r="B811" t="s">
        <v>14</v>
      </c>
      <c r="C811" t="s">
        <v>34</v>
      </c>
      <c r="D811" s="2">
        <v>44278</v>
      </c>
      <c r="E811" s="3">
        <v>7847</v>
      </c>
      <c r="F811" s="4">
        <v>353</v>
      </c>
      <c r="G811">
        <v>462</v>
      </c>
    </row>
    <row r="812" spans="1:7" x14ac:dyDescent="0.3">
      <c r="A812" t="s">
        <v>7</v>
      </c>
      <c r="B812" t="s">
        <v>11</v>
      </c>
      <c r="C812" t="s">
        <v>48</v>
      </c>
      <c r="D812" s="2">
        <v>44279</v>
      </c>
      <c r="E812" s="3">
        <v>2709</v>
      </c>
      <c r="F812" s="4">
        <v>203</v>
      </c>
      <c r="G812">
        <v>301</v>
      </c>
    </row>
    <row r="813" spans="1:7" x14ac:dyDescent="0.3">
      <c r="A813" t="s">
        <v>22</v>
      </c>
      <c r="B813" t="s">
        <v>23</v>
      </c>
      <c r="C813" t="s">
        <v>30</v>
      </c>
      <c r="D813" s="2">
        <v>44279</v>
      </c>
      <c r="E813" s="3">
        <v>8918</v>
      </c>
      <c r="F813" s="4">
        <v>295</v>
      </c>
      <c r="G813">
        <v>372</v>
      </c>
    </row>
    <row r="814" spans="1:7" x14ac:dyDescent="0.3">
      <c r="A814" t="s">
        <v>10</v>
      </c>
      <c r="B814" t="s">
        <v>23</v>
      </c>
      <c r="C814" t="s">
        <v>28</v>
      </c>
      <c r="D814" s="2">
        <v>44279</v>
      </c>
      <c r="E814" s="3">
        <v>11942</v>
      </c>
      <c r="F814" s="4">
        <v>436</v>
      </c>
      <c r="G814">
        <v>543</v>
      </c>
    </row>
    <row r="815" spans="1:7" x14ac:dyDescent="0.3">
      <c r="A815" t="s">
        <v>55</v>
      </c>
      <c r="B815" t="s">
        <v>23</v>
      </c>
      <c r="C815" t="s">
        <v>49</v>
      </c>
      <c r="D815" s="2">
        <v>44279</v>
      </c>
      <c r="E815" s="3">
        <v>19173</v>
      </c>
      <c r="F815" s="4">
        <v>42</v>
      </c>
      <c r="G815">
        <v>1279</v>
      </c>
    </row>
    <row r="816" spans="1:7" x14ac:dyDescent="0.3">
      <c r="A816" t="s">
        <v>51</v>
      </c>
      <c r="B816" t="s">
        <v>20</v>
      </c>
      <c r="C816" t="s">
        <v>28</v>
      </c>
      <c r="D816" s="2">
        <v>44279</v>
      </c>
      <c r="E816" s="3">
        <v>2590</v>
      </c>
      <c r="F816" s="4">
        <v>209</v>
      </c>
      <c r="G816">
        <v>87</v>
      </c>
    </row>
    <row r="817" spans="1:7" x14ac:dyDescent="0.3">
      <c r="A817" t="s">
        <v>51</v>
      </c>
      <c r="B817" t="s">
        <v>8</v>
      </c>
      <c r="C817" t="s">
        <v>9</v>
      </c>
      <c r="D817" s="2">
        <v>44279</v>
      </c>
      <c r="E817" s="3">
        <v>2555</v>
      </c>
      <c r="F817" s="4">
        <v>73</v>
      </c>
      <c r="G817">
        <v>160</v>
      </c>
    </row>
    <row r="818" spans="1:7" x14ac:dyDescent="0.3">
      <c r="A818" t="s">
        <v>27</v>
      </c>
      <c r="B818" t="s">
        <v>25</v>
      </c>
      <c r="C818" t="s">
        <v>34</v>
      </c>
      <c r="D818" s="2">
        <v>44279</v>
      </c>
      <c r="E818" s="3">
        <v>861</v>
      </c>
      <c r="F818" s="4">
        <v>80</v>
      </c>
      <c r="G818">
        <v>46</v>
      </c>
    </row>
    <row r="819" spans="1:7" x14ac:dyDescent="0.3">
      <c r="A819" t="s">
        <v>52</v>
      </c>
      <c r="B819" t="s">
        <v>25</v>
      </c>
      <c r="C819" t="s">
        <v>28</v>
      </c>
      <c r="D819" s="2">
        <v>44279</v>
      </c>
      <c r="E819" s="3">
        <v>11956</v>
      </c>
      <c r="F819" s="4">
        <v>282</v>
      </c>
      <c r="G819">
        <v>544</v>
      </c>
    </row>
    <row r="820" spans="1:7" x14ac:dyDescent="0.3">
      <c r="A820" t="s">
        <v>52</v>
      </c>
      <c r="B820" t="s">
        <v>8</v>
      </c>
      <c r="C820" t="s">
        <v>49</v>
      </c>
      <c r="D820" s="2">
        <v>44279</v>
      </c>
      <c r="E820" s="3">
        <v>8589</v>
      </c>
      <c r="F820" s="4">
        <v>226</v>
      </c>
      <c r="G820">
        <v>661</v>
      </c>
    </row>
    <row r="821" spans="1:7" x14ac:dyDescent="0.3">
      <c r="A821" t="s">
        <v>57</v>
      </c>
      <c r="B821" t="s">
        <v>23</v>
      </c>
      <c r="C821" t="s">
        <v>42</v>
      </c>
      <c r="D821" s="2">
        <v>44279</v>
      </c>
      <c r="E821" s="3">
        <v>6496</v>
      </c>
      <c r="F821" s="4">
        <v>196</v>
      </c>
      <c r="G821">
        <v>361</v>
      </c>
    </row>
    <row r="822" spans="1:7" x14ac:dyDescent="0.3">
      <c r="A822" t="s">
        <v>22</v>
      </c>
      <c r="B822" t="s">
        <v>11</v>
      </c>
      <c r="C822" t="s">
        <v>30</v>
      </c>
      <c r="D822" s="2">
        <v>44279</v>
      </c>
      <c r="E822" s="3">
        <v>5299</v>
      </c>
      <c r="F822" s="4">
        <v>203</v>
      </c>
      <c r="G822">
        <v>204</v>
      </c>
    </row>
    <row r="823" spans="1:7" x14ac:dyDescent="0.3">
      <c r="A823" t="s">
        <v>53</v>
      </c>
      <c r="B823" t="s">
        <v>23</v>
      </c>
      <c r="C823" t="s">
        <v>44</v>
      </c>
      <c r="D823" s="2">
        <v>44279</v>
      </c>
      <c r="E823" s="3">
        <v>4858</v>
      </c>
      <c r="F823" s="4">
        <v>174</v>
      </c>
      <c r="G823">
        <v>324</v>
      </c>
    </row>
    <row r="824" spans="1:7" x14ac:dyDescent="0.3">
      <c r="A824" t="s">
        <v>43</v>
      </c>
      <c r="B824" t="s">
        <v>8</v>
      </c>
      <c r="C824" t="s">
        <v>15</v>
      </c>
      <c r="D824" s="2">
        <v>44279</v>
      </c>
      <c r="E824" s="3">
        <v>357</v>
      </c>
      <c r="F824" s="4">
        <v>204</v>
      </c>
      <c r="G824">
        <v>19</v>
      </c>
    </row>
    <row r="825" spans="1:7" x14ac:dyDescent="0.3">
      <c r="A825" t="s">
        <v>55</v>
      </c>
      <c r="B825" t="s">
        <v>20</v>
      </c>
      <c r="C825" t="s">
        <v>48</v>
      </c>
      <c r="D825" s="2">
        <v>44279</v>
      </c>
      <c r="E825" s="3">
        <v>5264</v>
      </c>
      <c r="F825" s="4">
        <v>182</v>
      </c>
      <c r="G825">
        <v>405</v>
      </c>
    </row>
    <row r="826" spans="1:7" x14ac:dyDescent="0.3">
      <c r="A826" t="s">
        <v>40</v>
      </c>
      <c r="B826" t="s">
        <v>25</v>
      </c>
      <c r="C826" t="s">
        <v>39</v>
      </c>
      <c r="D826" s="2">
        <v>44279</v>
      </c>
      <c r="E826" s="3">
        <v>7896</v>
      </c>
      <c r="F826" s="4">
        <v>83</v>
      </c>
      <c r="G826">
        <v>304</v>
      </c>
    </row>
    <row r="827" spans="1:7" x14ac:dyDescent="0.3">
      <c r="A827" t="s">
        <v>57</v>
      </c>
      <c r="B827" t="s">
        <v>14</v>
      </c>
      <c r="C827" t="s">
        <v>16</v>
      </c>
      <c r="D827" s="2">
        <v>44279</v>
      </c>
      <c r="E827" s="3">
        <v>9548</v>
      </c>
      <c r="F827" s="4">
        <v>173</v>
      </c>
      <c r="G827">
        <v>796</v>
      </c>
    </row>
    <row r="828" spans="1:7" x14ac:dyDescent="0.3">
      <c r="A828" t="s">
        <v>55</v>
      </c>
      <c r="B828" t="s">
        <v>25</v>
      </c>
      <c r="C828" t="s">
        <v>9</v>
      </c>
      <c r="D828" s="2">
        <v>44279</v>
      </c>
      <c r="E828" s="3">
        <v>3024</v>
      </c>
      <c r="F828" s="4">
        <v>240</v>
      </c>
      <c r="G828">
        <v>178</v>
      </c>
    </row>
    <row r="829" spans="1:7" x14ac:dyDescent="0.3">
      <c r="A829" t="s">
        <v>19</v>
      </c>
      <c r="B829" t="s">
        <v>8</v>
      </c>
      <c r="C829" t="s">
        <v>30</v>
      </c>
      <c r="D829" s="2">
        <v>44279</v>
      </c>
      <c r="E829" s="3">
        <v>12257</v>
      </c>
      <c r="F829" s="4">
        <v>365</v>
      </c>
      <c r="G829">
        <v>409</v>
      </c>
    </row>
    <row r="830" spans="1:7" x14ac:dyDescent="0.3">
      <c r="A830" t="s">
        <v>57</v>
      </c>
      <c r="B830" t="s">
        <v>11</v>
      </c>
      <c r="C830" t="s">
        <v>30</v>
      </c>
      <c r="D830" s="2">
        <v>44279</v>
      </c>
      <c r="E830" s="3">
        <v>5327</v>
      </c>
      <c r="F830" s="4">
        <v>2</v>
      </c>
      <c r="G830">
        <v>184</v>
      </c>
    </row>
    <row r="831" spans="1:7" x14ac:dyDescent="0.3">
      <c r="A831" t="s">
        <v>31</v>
      </c>
      <c r="B831" t="s">
        <v>23</v>
      </c>
      <c r="C831" t="s">
        <v>37</v>
      </c>
      <c r="D831" s="2">
        <v>44279</v>
      </c>
      <c r="E831" s="3">
        <v>784</v>
      </c>
      <c r="F831" s="4">
        <v>208</v>
      </c>
      <c r="G831">
        <v>33</v>
      </c>
    </row>
    <row r="832" spans="1:7" x14ac:dyDescent="0.3">
      <c r="A832" t="s">
        <v>55</v>
      </c>
      <c r="B832" t="s">
        <v>23</v>
      </c>
      <c r="C832" t="s">
        <v>21</v>
      </c>
      <c r="D832" s="2">
        <v>44280</v>
      </c>
      <c r="E832" s="3">
        <v>5824</v>
      </c>
      <c r="F832" s="4">
        <v>248</v>
      </c>
      <c r="G832">
        <v>278</v>
      </c>
    </row>
    <row r="833" spans="1:7" x14ac:dyDescent="0.3">
      <c r="A833" t="s">
        <v>38</v>
      </c>
      <c r="B833" t="s">
        <v>8</v>
      </c>
      <c r="C833" t="s">
        <v>42</v>
      </c>
      <c r="D833" s="2">
        <v>44280</v>
      </c>
      <c r="E833" s="3">
        <v>11354</v>
      </c>
      <c r="F833" s="4">
        <v>119</v>
      </c>
      <c r="G833">
        <v>494</v>
      </c>
    </row>
    <row r="834" spans="1:7" x14ac:dyDescent="0.3">
      <c r="A834" t="s">
        <v>46</v>
      </c>
      <c r="B834" t="s">
        <v>11</v>
      </c>
      <c r="C834" t="s">
        <v>16</v>
      </c>
      <c r="D834" s="2">
        <v>44280</v>
      </c>
      <c r="E834" s="3">
        <v>7245</v>
      </c>
      <c r="F834" s="4">
        <v>185</v>
      </c>
      <c r="G834">
        <v>725</v>
      </c>
    </row>
    <row r="835" spans="1:7" x14ac:dyDescent="0.3">
      <c r="A835" t="s">
        <v>51</v>
      </c>
      <c r="B835" t="s">
        <v>8</v>
      </c>
      <c r="C835" t="s">
        <v>45</v>
      </c>
      <c r="D835" s="2">
        <v>44280</v>
      </c>
      <c r="E835" s="3">
        <v>2870</v>
      </c>
      <c r="F835" s="4">
        <v>480</v>
      </c>
      <c r="G835">
        <v>160</v>
      </c>
    </row>
    <row r="836" spans="1:7" x14ac:dyDescent="0.3">
      <c r="A836" t="s">
        <v>38</v>
      </c>
      <c r="B836" t="s">
        <v>8</v>
      </c>
      <c r="C836" t="s">
        <v>35</v>
      </c>
      <c r="D836" s="2">
        <v>44280</v>
      </c>
      <c r="E836" s="3">
        <v>721</v>
      </c>
      <c r="F836" s="4">
        <v>191</v>
      </c>
      <c r="G836">
        <v>91</v>
      </c>
    </row>
    <row r="837" spans="1:7" x14ac:dyDescent="0.3">
      <c r="A837" t="s">
        <v>32</v>
      </c>
      <c r="B837" t="s">
        <v>14</v>
      </c>
      <c r="C837" t="s">
        <v>30</v>
      </c>
      <c r="D837" s="2">
        <v>44280</v>
      </c>
      <c r="E837" s="3">
        <v>1274</v>
      </c>
      <c r="F837" s="4">
        <v>197</v>
      </c>
      <c r="G837">
        <v>42</v>
      </c>
    </row>
    <row r="838" spans="1:7" x14ac:dyDescent="0.3">
      <c r="A838" t="s">
        <v>43</v>
      </c>
      <c r="B838" t="s">
        <v>23</v>
      </c>
      <c r="C838" t="s">
        <v>50</v>
      </c>
      <c r="D838" s="2">
        <v>44280</v>
      </c>
      <c r="E838" s="3">
        <v>12187</v>
      </c>
      <c r="F838" s="4">
        <v>266</v>
      </c>
      <c r="G838">
        <v>717</v>
      </c>
    </row>
    <row r="839" spans="1:7" x14ac:dyDescent="0.3">
      <c r="A839" t="s">
        <v>17</v>
      </c>
      <c r="B839" t="s">
        <v>8</v>
      </c>
      <c r="C839" t="s">
        <v>34</v>
      </c>
      <c r="D839" s="2">
        <v>44280</v>
      </c>
      <c r="E839" s="3">
        <v>17969</v>
      </c>
      <c r="F839" s="4">
        <v>77</v>
      </c>
      <c r="G839">
        <v>899</v>
      </c>
    </row>
    <row r="840" spans="1:7" x14ac:dyDescent="0.3">
      <c r="A840" t="s">
        <v>17</v>
      </c>
      <c r="B840" t="s">
        <v>25</v>
      </c>
      <c r="C840" t="s">
        <v>28</v>
      </c>
      <c r="D840" s="2">
        <v>44280</v>
      </c>
      <c r="E840" s="3">
        <v>2471</v>
      </c>
      <c r="F840" s="4">
        <v>174</v>
      </c>
      <c r="G840">
        <v>103</v>
      </c>
    </row>
    <row r="841" spans="1:7" x14ac:dyDescent="0.3">
      <c r="A841" t="s">
        <v>53</v>
      </c>
      <c r="B841" t="s">
        <v>23</v>
      </c>
      <c r="C841" t="s">
        <v>21</v>
      </c>
      <c r="D841" s="2">
        <v>44280</v>
      </c>
      <c r="E841" s="3">
        <v>2296</v>
      </c>
      <c r="F841" s="4">
        <v>52</v>
      </c>
      <c r="G841">
        <v>100</v>
      </c>
    </row>
    <row r="842" spans="1:7" x14ac:dyDescent="0.3">
      <c r="A842" t="s">
        <v>59</v>
      </c>
      <c r="B842" t="s">
        <v>8</v>
      </c>
      <c r="C842" t="s">
        <v>50</v>
      </c>
      <c r="D842" s="2">
        <v>44280</v>
      </c>
      <c r="E842" s="3">
        <v>10801</v>
      </c>
      <c r="F842" s="4">
        <v>35</v>
      </c>
      <c r="G842">
        <v>636</v>
      </c>
    </row>
    <row r="843" spans="1:7" x14ac:dyDescent="0.3">
      <c r="A843" t="s">
        <v>7</v>
      </c>
      <c r="B843" t="s">
        <v>25</v>
      </c>
      <c r="C843" t="s">
        <v>41</v>
      </c>
      <c r="D843" s="2">
        <v>44280</v>
      </c>
      <c r="E843" s="3">
        <v>3031</v>
      </c>
      <c r="F843" s="4">
        <v>49</v>
      </c>
      <c r="G843">
        <v>117</v>
      </c>
    </row>
    <row r="844" spans="1:7" x14ac:dyDescent="0.3">
      <c r="A844" t="s">
        <v>7</v>
      </c>
      <c r="B844" t="s">
        <v>14</v>
      </c>
      <c r="C844" t="s">
        <v>45</v>
      </c>
      <c r="D844" s="2">
        <v>44280</v>
      </c>
      <c r="E844" s="3">
        <v>112</v>
      </c>
      <c r="F844" s="4">
        <v>252</v>
      </c>
      <c r="G844">
        <v>11</v>
      </c>
    </row>
    <row r="845" spans="1:7" x14ac:dyDescent="0.3">
      <c r="A845" t="s">
        <v>56</v>
      </c>
      <c r="B845" t="s">
        <v>25</v>
      </c>
      <c r="C845" t="s">
        <v>28</v>
      </c>
      <c r="D845" s="2">
        <v>44280</v>
      </c>
      <c r="E845" s="3">
        <v>329</v>
      </c>
      <c r="F845" s="4">
        <v>130</v>
      </c>
      <c r="G845">
        <v>14</v>
      </c>
    </row>
    <row r="846" spans="1:7" x14ac:dyDescent="0.3">
      <c r="A846" t="s">
        <v>56</v>
      </c>
      <c r="B846" t="s">
        <v>8</v>
      </c>
      <c r="C846" t="s">
        <v>45</v>
      </c>
      <c r="D846" s="2">
        <v>44280</v>
      </c>
      <c r="E846" s="3">
        <v>9590</v>
      </c>
      <c r="F846" s="4">
        <v>154</v>
      </c>
      <c r="G846">
        <v>600</v>
      </c>
    </row>
    <row r="847" spans="1:7" x14ac:dyDescent="0.3">
      <c r="A847" t="s">
        <v>40</v>
      </c>
      <c r="B847" t="s">
        <v>11</v>
      </c>
      <c r="C847" t="s">
        <v>41</v>
      </c>
      <c r="D847" s="2">
        <v>44280</v>
      </c>
      <c r="E847" s="3">
        <v>3220</v>
      </c>
      <c r="F847" s="4">
        <v>209</v>
      </c>
      <c r="G847">
        <v>115</v>
      </c>
    </row>
    <row r="848" spans="1:7" x14ac:dyDescent="0.3">
      <c r="A848" t="s">
        <v>32</v>
      </c>
      <c r="B848" t="s">
        <v>20</v>
      </c>
      <c r="C848" t="s">
        <v>37</v>
      </c>
      <c r="D848" s="2">
        <v>44280</v>
      </c>
      <c r="E848" s="3">
        <v>9660</v>
      </c>
      <c r="F848" s="4">
        <v>106</v>
      </c>
      <c r="G848">
        <v>358</v>
      </c>
    </row>
    <row r="849" spans="1:7" x14ac:dyDescent="0.3">
      <c r="A849" t="s">
        <v>55</v>
      </c>
      <c r="B849" t="s">
        <v>20</v>
      </c>
      <c r="C849" t="s">
        <v>12</v>
      </c>
      <c r="D849" s="2">
        <v>44280</v>
      </c>
      <c r="E849" s="3">
        <v>9737</v>
      </c>
      <c r="F849" s="4">
        <v>184</v>
      </c>
      <c r="G849">
        <v>886</v>
      </c>
    </row>
    <row r="850" spans="1:7" x14ac:dyDescent="0.3">
      <c r="A850" t="s">
        <v>57</v>
      </c>
      <c r="B850" t="s">
        <v>23</v>
      </c>
      <c r="C850" t="s">
        <v>16</v>
      </c>
      <c r="D850" s="2">
        <v>44280</v>
      </c>
      <c r="E850" s="3">
        <v>3899</v>
      </c>
      <c r="F850" s="4">
        <v>199</v>
      </c>
      <c r="G850">
        <v>488</v>
      </c>
    </row>
    <row r="851" spans="1:7" x14ac:dyDescent="0.3">
      <c r="A851" t="s">
        <v>27</v>
      </c>
      <c r="B851" t="s">
        <v>23</v>
      </c>
      <c r="C851" t="s">
        <v>18</v>
      </c>
      <c r="D851" s="2">
        <v>44281</v>
      </c>
      <c r="E851" s="3">
        <v>1477</v>
      </c>
      <c r="F851" s="4">
        <v>58</v>
      </c>
      <c r="G851">
        <v>48</v>
      </c>
    </row>
    <row r="852" spans="1:7" x14ac:dyDescent="0.3">
      <c r="A852" t="s">
        <v>43</v>
      </c>
      <c r="B852" t="s">
        <v>25</v>
      </c>
      <c r="C852" t="s">
        <v>39</v>
      </c>
      <c r="D852" s="2">
        <v>44281</v>
      </c>
      <c r="E852" s="3">
        <v>4242</v>
      </c>
      <c r="F852" s="4">
        <v>324</v>
      </c>
      <c r="G852">
        <v>152</v>
      </c>
    </row>
    <row r="853" spans="1:7" x14ac:dyDescent="0.3">
      <c r="A853" t="s">
        <v>38</v>
      </c>
      <c r="B853" t="s">
        <v>14</v>
      </c>
      <c r="C853" t="s">
        <v>49</v>
      </c>
      <c r="D853" s="2">
        <v>44281</v>
      </c>
      <c r="E853" s="3">
        <v>8946</v>
      </c>
      <c r="F853" s="4">
        <v>163</v>
      </c>
      <c r="G853">
        <v>895</v>
      </c>
    </row>
    <row r="854" spans="1:7" x14ac:dyDescent="0.3">
      <c r="A854" t="s">
        <v>38</v>
      </c>
      <c r="B854" t="s">
        <v>20</v>
      </c>
      <c r="C854" t="s">
        <v>35</v>
      </c>
      <c r="D854" s="2">
        <v>44281</v>
      </c>
      <c r="E854" s="3">
        <v>14504</v>
      </c>
      <c r="F854" s="4">
        <v>150</v>
      </c>
      <c r="G854">
        <v>1813</v>
      </c>
    </row>
    <row r="855" spans="1:7" x14ac:dyDescent="0.3">
      <c r="A855" t="s">
        <v>43</v>
      </c>
      <c r="B855" t="s">
        <v>8</v>
      </c>
      <c r="C855" t="s">
        <v>18</v>
      </c>
      <c r="D855" s="2">
        <v>44281</v>
      </c>
      <c r="E855" s="3">
        <v>6433</v>
      </c>
      <c r="F855" s="4">
        <v>130</v>
      </c>
      <c r="G855">
        <v>202</v>
      </c>
    </row>
    <row r="856" spans="1:7" x14ac:dyDescent="0.3">
      <c r="A856" t="s">
        <v>29</v>
      </c>
      <c r="B856" t="s">
        <v>11</v>
      </c>
      <c r="C856" t="s">
        <v>37</v>
      </c>
      <c r="D856" s="2">
        <v>44281</v>
      </c>
      <c r="E856" s="3">
        <v>9261</v>
      </c>
      <c r="F856" s="4">
        <v>143</v>
      </c>
      <c r="G856">
        <v>343</v>
      </c>
    </row>
    <row r="857" spans="1:7" x14ac:dyDescent="0.3">
      <c r="A857" t="s">
        <v>22</v>
      </c>
      <c r="B857" t="s">
        <v>8</v>
      </c>
      <c r="C857" t="s">
        <v>21</v>
      </c>
      <c r="D857" s="2">
        <v>44281</v>
      </c>
      <c r="E857" s="3">
        <v>756</v>
      </c>
      <c r="F857" s="4">
        <v>71</v>
      </c>
      <c r="G857">
        <v>38</v>
      </c>
    </row>
    <row r="858" spans="1:7" x14ac:dyDescent="0.3">
      <c r="A858" t="s">
        <v>56</v>
      </c>
      <c r="B858" t="s">
        <v>14</v>
      </c>
      <c r="C858" t="s">
        <v>16</v>
      </c>
      <c r="D858" s="2">
        <v>44281</v>
      </c>
      <c r="E858" s="3">
        <v>4018</v>
      </c>
      <c r="F858" s="4">
        <v>10</v>
      </c>
      <c r="G858">
        <v>447</v>
      </c>
    </row>
    <row r="859" spans="1:7" x14ac:dyDescent="0.3">
      <c r="A859" t="s">
        <v>13</v>
      </c>
      <c r="B859" t="s">
        <v>25</v>
      </c>
      <c r="C859" t="s">
        <v>15</v>
      </c>
      <c r="D859" s="2">
        <v>44281</v>
      </c>
      <c r="E859" s="3">
        <v>168</v>
      </c>
      <c r="F859" s="4">
        <v>281</v>
      </c>
      <c r="G859">
        <v>9</v>
      </c>
    </row>
    <row r="860" spans="1:7" x14ac:dyDescent="0.3">
      <c r="A860" t="s">
        <v>56</v>
      </c>
      <c r="B860" t="s">
        <v>11</v>
      </c>
      <c r="C860" t="s">
        <v>28</v>
      </c>
      <c r="D860" s="2">
        <v>44281</v>
      </c>
      <c r="E860" s="3">
        <v>4004</v>
      </c>
      <c r="F860" s="4">
        <v>16</v>
      </c>
      <c r="G860">
        <v>149</v>
      </c>
    </row>
    <row r="861" spans="1:7" x14ac:dyDescent="0.3">
      <c r="A861" t="s">
        <v>53</v>
      </c>
      <c r="B861" t="s">
        <v>25</v>
      </c>
      <c r="C861" t="s">
        <v>15</v>
      </c>
      <c r="D861" s="2">
        <v>44281</v>
      </c>
      <c r="E861" s="3">
        <v>6272</v>
      </c>
      <c r="F861" s="4">
        <v>133</v>
      </c>
      <c r="G861">
        <v>299</v>
      </c>
    </row>
    <row r="862" spans="1:7" x14ac:dyDescent="0.3">
      <c r="A862" t="s">
        <v>55</v>
      </c>
      <c r="B862" t="s">
        <v>20</v>
      </c>
      <c r="C862" t="s">
        <v>49</v>
      </c>
      <c r="D862" s="2">
        <v>44281</v>
      </c>
      <c r="E862" s="3">
        <v>5215</v>
      </c>
      <c r="F862" s="4">
        <v>87</v>
      </c>
      <c r="G862">
        <v>348</v>
      </c>
    </row>
    <row r="863" spans="1:7" x14ac:dyDescent="0.3">
      <c r="A863" t="s">
        <v>56</v>
      </c>
      <c r="B863" t="s">
        <v>8</v>
      </c>
      <c r="C863" t="s">
        <v>39</v>
      </c>
      <c r="D863" s="2">
        <v>44281</v>
      </c>
      <c r="E863" s="3">
        <v>3094</v>
      </c>
      <c r="F863" s="4">
        <v>21</v>
      </c>
      <c r="G863">
        <v>148</v>
      </c>
    </row>
    <row r="864" spans="1:7" x14ac:dyDescent="0.3">
      <c r="A864" t="s">
        <v>59</v>
      </c>
      <c r="B864" t="s">
        <v>25</v>
      </c>
      <c r="C864" t="s">
        <v>15</v>
      </c>
      <c r="D864" s="2">
        <v>44281</v>
      </c>
      <c r="E864" s="3">
        <v>9324</v>
      </c>
      <c r="F864" s="4">
        <v>171</v>
      </c>
      <c r="G864">
        <v>583</v>
      </c>
    </row>
    <row r="865" spans="1:7" x14ac:dyDescent="0.3">
      <c r="A865" t="s">
        <v>47</v>
      </c>
      <c r="B865" t="s">
        <v>23</v>
      </c>
      <c r="C865" t="s">
        <v>26</v>
      </c>
      <c r="D865" s="2">
        <v>44281</v>
      </c>
      <c r="E865" s="3">
        <v>20447</v>
      </c>
      <c r="F865" s="4">
        <v>78</v>
      </c>
      <c r="G865">
        <v>758</v>
      </c>
    </row>
    <row r="866" spans="1:7" x14ac:dyDescent="0.3">
      <c r="A866" t="s">
        <v>52</v>
      </c>
      <c r="B866" t="s">
        <v>20</v>
      </c>
      <c r="C866" t="s">
        <v>16</v>
      </c>
      <c r="D866" s="2">
        <v>44281</v>
      </c>
      <c r="E866" s="3">
        <v>14189</v>
      </c>
      <c r="F866" s="4">
        <v>19</v>
      </c>
      <c r="G866">
        <v>1183</v>
      </c>
    </row>
    <row r="867" spans="1:7" x14ac:dyDescent="0.3">
      <c r="A867" t="s">
        <v>53</v>
      </c>
      <c r="B867" t="s">
        <v>20</v>
      </c>
      <c r="C867" t="s">
        <v>54</v>
      </c>
      <c r="D867" s="2">
        <v>44281</v>
      </c>
      <c r="E867" s="3">
        <v>6503</v>
      </c>
      <c r="F867" s="4">
        <v>231</v>
      </c>
      <c r="G867">
        <v>434</v>
      </c>
    </row>
    <row r="868" spans="1:7" x14ac:dyDescent="0.3">
      <c r="A868" t="s">
        <v>29</v>
      </c>
      <c r="B868" t="s">
        <v>14</v>
      </c>
      <c r="C868" t="s">
        <v>45</v>
      </c>
      <c r="D868" s="2">
        <v>44281</v>
      </c>
      <c r="E868" s="3">
        <v>2212</v>
      </c>
      <c r="F868" s="4">
        <v>24</v>
      </c>
      <c r="G868">
        <v>202</v>
      </c>
    </row>
    <row r="869" spans="1:7" x14ac:dyDescent="0.3">
      <c r="A869" t="s">
        <v>46</v>
      </c>
      <c r="B869" t="s">
        <v>8</v>
      </c>
      <c r="C869" t="s">
        <v>44</v>
      </c>
      <c r="D869" s="2">
        <v>44281</v>
      </c>
      <c r="E869" s="3">
        <v>2975</v>
      </c>
      <c r="F869" s="4">
        <v>45</v>
      </c>
      <c r="G869">
        <v>142</v>
      </c>
    </row>
    <row r="870" spans="1:7" x14ac:dyDescent="0.3">
      <c r="A870" t="s">
        <v>24</v>
      </c>
      <c r="B870" t="s">
        <v>14</v>
      </c>
      <c r="C870" t="s">
        <v>12</v>
      </c>
      <c r="D870" s="2">
        <v>44284</v>
      </c>
      <c r="E870" s="3">
        <v>4788</v>
      </c>
      <c r="F870" s="4">
        <v>217</v>
      </c>
      <c r="G870">
        <v>342</v>
      </c>
    </row>
    <row r="871" spans="1:7" x14ac:dyDescent="0.3">
      <c r="A871" t="s">
        <v>53</v>
      </c>
      <c r="B871" t="s">
        <v>14</v>
      </c>
      <c r="C871" t="s">
        <v>12</v>
      </c>
      <c r="D871" s="2">
        <v>44284</v>
      </c>
      <c r="E871" s="3">
        <v>9604</v>
      </c>
      <c r="F871" s="4">
        <v>201</v>
      </c>
      <c r="G871">
        <v>565</v>
      </c>
    </row>
    <row r="872" spans="1:7" x14ac:dyDescent="0.3">
      <c r="A872" t="s">
        <v>59</v>
      </c>
      <c r="B872" t="s">
        <v>8</v>
      </c>
      <c r="C872" t="s">
        <v>41</v>
      </c>
      <c r="D872" s="2">
        <v>44284</v>
      </c>
      <c r="E872" s="3">
        <v>616</v>
      </c>
      <c r="F872" s="4">
        <v>181</v>
      </c>
      <c r="G872">
        <v>24</v>
      </c>
    </row>
    <row r="873" spans="1:7" x14ac:dyDescent="0.3">
      <c r="A873" t="s">
        <v>22</v>
      </c>
      <c r="B873" t="s">
        <v>14</v>
      </c>
      <c r="C873" t="s">
        <v>48</v>
      </c>
      <c r="D873" s="2">
        <v>44284</v>
      </c>
      <c r="E873" s="3">
        <v>7644</v>
      </c>
      <c r="F873" s="4">
        <v>4</v>
      </c>
      <c r="G873">
        <v>695</v>
      </c>
    </row>
    <row r="874" spans="1:7" x14ac:dyDescent="0.3">
      <c r="A874" t="s">
        <v>52</v>
      </c>
      <c r="B874" t="s">
        <v>20</v>
      </c>
      <c r="C874" t="s">
        <v>48</v>
      </c>
      <c r="D874" s="2">
        <v>44284</v>
      </c>
      <c r="E874" s="3">
        <v>4193</v>
      </c>
      <c r="F874" s="4">
        <v>153</v>
      </c>
      <c r="G874">
        <v>263</v>
      </c>
    </row>
    <row r="875" spans="1:7" x14ac:dyDescent="0.3">
      <c r="A875" t="s">
        <v>31</v>
      </c>
      <c r="B875" t="s">
        <v>25</v>
      </c>
      <c r="C875" t="s">
        <v>34</v>
      </c>
      <c r="D875" s="2">
        <v>44284</v>
      </c>
      <c r="E875" s="3">
        <v>6132</v>
      </c>
      <c r="F875" s="4">
        <v>183</v>
      </c>
      <c r="G875">
        <v>307</v>
      </c>
    </row>
    <row r="876" spans="1:7" x14ac:dyDescent="0.3">
      <c r="A876" t="s">
        <v>22</v>
      </c>
      <c r="B876" t="s">
        <v>8</v>
      </c>
      <c r="C876" t="s">
        <v>54</v>
      </c>
      <c r="D876" s="2">
        <v>44284</v>
      </c>
      <c r="E876" s="3">
        <v>7896</v>
      </c>
      <c r="F876" s="4">
        <v>302</v>
      </c>
      <c r="G876">
        <v>376</v>
      </c>
    </row>
    <row r="877" spans="1:7" x14ac:dyDescent="0.3">
      <c r="A877" t="s">
        <v>33</v>
      </c>
      <c r="B877" t="s">
        <v>8</v>
      </c>
      <c r="C877" t="s">
        <v>26</v>
      </c>
      <c r="D877" s="2">
        <v>44284</v>
      </c>
      <c r="E877" s="3">
        <v>2576</v>
      </c>
      <c r="F877" s="4">
        <v>332</v>
      </c>
      <c r="G877">
        <v>96</v>
      </c>
    </row>
    <row r="878" spans="1:7" x14ac:dyDescent="0.3">
      <c r="A878" t="s">
        <v>53</v>
      </c>
      <c r="B878" t="s">
        <v>20</v>
      </c>
      <c r="C878" t="s">
        <v>9</v>
      </c>
      <c r="D878" s="2">
        <v>44284</v>
      </c>
      <c r="E878" s="3">
        <v>2821</v>
      </c>
      <c r="F878" s="4">
        <v>197</v>
      </c>
      <c r="G878">
        <v>157</v>
      </c>
    </row>
    <row r="879" spans="1:7" x14ac:dyDescent="0.3">
      <c r="A879" t="s">
        <v>52</v>
      </c>
      <c r="B879" t="s">
        <v>25</v>
      </c>
      <c r="C879" t="s">
        <v>37</v>
      </c>
      <c r="D879" s="2">
        <v>44284</v>
      </c>
      <c r="E879" s="3">
        <v>12103</v>
      </c>
      <c r="F879" s="4">
        <v>88</v>
      </c>
      <c r="G879">
        <v>485</v>
      </c>
    </row>
    <row r="880" spans="1:7" x14ac:dyDescent="0.3">
      <c r="A880" t="s">
        <v>10</v>
      </c>
      <c r="B880" t="s">
        <v>11</v>
      </c>
      <c r="C880" t="s">
        <v>54</v>
      </c>
      <c r="D880" s="2">
        <v>44284</v>
      </c>
      <c r="E880" s="3">
        <v>5271</v>
      </c>
      <c r="F880" s="4">
        <v>330</v>
      </c>
      <c r="G880">
        <v>377</v>
      </c>
    </row>
    <row r="881" spans="1:7" x14ac:dyDescent="0.3">
      <c r="A881" t="s">
        <v>13</v>
      </c>
      <c r="B881" t="s">
        <v>14</v>
      </c>
      <c r="C881" t="s">
        <v>16</v>
      </c>
      <c r="D881" s="2">
        <v>44284</v>
      </c>
      <c r="E881" s="3">
        <v>5117</v>
      </c>
      <c r="F881" s="4">
        <v>66</v>
      </c>
      <c r="G881">
        <v>512</v>
      </c>
    </row>
    <row r="882" spans="1:7" x14ac:dyDescent="0.3">
      <c r="A882" t="s">
        <v>55</v>
      </c>
      <c r="B882" t="s">
        <v>23</v>
      </c>
      <c r="C882" t="s">
        <v>35</v>
      </c>
      <c r="D882" s="2">
        <v>44285</v>
      </c>
      <c r="E882" s="3">
        <v>4767</v>
      </c>
      <c r="F882" s="4">
        <v>232</v>
      </c>
      <c r="G882">
        <v>434</v>
      </c>
    </row>
    <row r="883" spans="1:7" x14ac:dyDescent="0.3">
      <c r="A883" t="s">
        <v>32</v>
      </c>
      <c r="B883" t="s">
        <v>20</v>
      </c>
      <c r="C883" t="s">
        <v>28</v>
      </c>
      <c r="D883" s="2">
        <v>44285</v>
      </c>
      <c r="E883" s="3">
        <v>20076</v>
      </c>
      <c r="F883" s="4">
        <v>29</v>
      </c>
      <c r="G883">
        <v>670</v>
      </c>
    </row>
    <row r="884" spans="1:7" x14ac:dyDescent="0.3">
      <c r="A884" t="s">
        <v>38</v>
      </c>
      <c r="B884" t="s">
        <v>8</v>
      </c>
      <c r="C884" t="s">
        <v>36</v>
      </c>
      <c r="D884" s="2">
        <v>44285</v>
      </c>
      <c r="E884" s="3">
        <v>2583</v>
      </c>
      <c r="F884" s="4">
        <v>206</v>
      </c>
      <c r="G884">
        <v>185</v>
      </c>
    </row>
    <row r="885" spans="1:7" x14ac:dyDescent="0.3">
      <c r="A885" t="s">
        <v>22</v>
      </c>
      <c r="B885" t="s">
        <v>8</v>
      </c>
      <c r="C885" t="s">
        <v>35</v>
      </c>
      <c r="D885" s="2">
        <v>44285</v>
      </c>
      <c r="E885" s="3">
        <v>14210</v>
      </c>
      <c r="F885" s="4">
        <v>39</v>
      </c>
      <c r="G885">
        <v>2030</v>
      </c>
    </row>
    <row r="886" spans="1:7" x14ac:dyDescent="0.3">
      <c r="A886" t="s">
        <v>7</v>
      </c>
      <c r="B886" t="s">
        <v>11</v>
      </c>
      <c r="C886" t="s">
        <v>16</v>
      </c>
      <c r="D886" s="2">
        <v>44285</v>
      </c>
      <c r="E886" s="3">
        <v>4403</v>
      </c>
      <c r="F886" s="4">
        <v>25</v>
      </c>
      <c r="G886">
        <v>315</v>
      </c>
    </row>
    <row r="887" spans="1:7" x14ac:dyDescent="0.3">
      <c r="A887" t="s">
        <v>56</v>
      </c>
      <c r="B887" t="s">
        <v>25</v>
      </c>
      <c r="C887" t="s">
        <v>39</v>
      </c>
      <c r="D887" s="2">
        <v>44285</v>
      </c>
      <c r="E887" s="3">
        <v>12985</v>
      </c>
      <c r="F887" s="4">
        <v>279</v>
      </c>
      <c r="G887">
        <v>619</v>
      </c>
    </row>
    <row r="888" spans="1:7" x14ac:dyDescent="0.3">
      <c r="A888" t="s">
        <v>24</v>
      </c>
      <c r="B888" t="s">
        <v>11</v>
      </c>
      <c r="C888" t="s">
        <v>21</v>
      </c>
      <c r="D888" s="2">
        <v>44285</v>
      </c>
      <c r="E888" s="3">
        <v>1358</v>
      </c>
      <c r="F888" s="4">
        <v>63</v>
      </c>
      <c r="G888">
        <v>68</v>
      </c>
    </row>
    <row r="889" spans="1:7" x14ac:dyDescent="0.3">
      <c r="A889" t="s">
        <v>7</v>
      </c>
      <c r="B889" t="s">
        <v>20</v>
      </c>
      <c r="C889" t="s">
        <v>16</v>
      </c>
      <c r="D889" s="2">
        <v>44285</v>
      </c>
      <c r="E889" s="3">
        <v>203</v>
      </c>
      <c r="F889" s="4">
        <v>330</v>
      </c>
      <c r="G889">
        <v>19</v>
      </c>
    </row>
    <row r="890" spans="1:7" x14ac:dyDescent="0.3">
      <c r="A890" t="s">
        <v>29</v>
      </c>
      <c r="B890" t="s">
        <v>25</v>
      </c>
      <c r="C890" t="s">
        <v>36</v>
      </c>
      <c r="D890" s="2">
        <v>44285</v>
      </c>
      <c r="E890" s="3">
        <v>1281</v>
      </c>
      <c r="F890" s="4">
        <v>275</v>
      </c>
      <c r="G890">
        <v>99</v>
      </c>
    </row>
    <row r="891" spans="1:7" x14ac:dyDescent="0.3">
      <c r="A891" t="s">
        <v>33</v>
      </c>
      <c r="B891" t="s">
        <v>25</v>
      </c>
      <c r="C891" t="s">
        <v>26</v>
      </c>
      <c r="D891" s="2">
        <v>44285</v>
      </c>
      <c r="E891" s="3">
        <v>13475</v>
      </c>
      <c r="F891" s="4">
        <v>119</v>
      </c>
      <c r="G891">
        <v>539</v>
      </c>
    </row>
    <row r="892" spans="1:7" x14ac:dyDescent="0.3">
      <c r="A892" t="s">
        <v>17</v>
      </c>
      <c r="B892" t="s">
        <v>23</v>
      </c>
      <c r="C892" t="s">
        <v>12</v>
      </c>
      <c r="D892" s="2">
        <v>44285</v>
      </c>
      <c r="E892" s="3">
        <v>1547</v>
      </c>
      <c r="F892" s="4">
        <v>200</v>
      </c>
      <c r="G892">
        <v>119</v>
      </c>
    </row>
    <row r="893" spans="1:7" x14ac:dyDescent="0.3">
      <c r="A893" t="s">
        <v>32</v>
      </c>
      <c r="B893" t="s">
        <v>20</v>
      </c>
      <c r="C893" t="s">
        <v>50</v>
      </c>
      <c r="D893" s="2">
        <v>44286</v>
      </c>
      <c r="E893" s="3">
        <v>6013</v>
      </c>
      <c r="F893" s="4">
        <v>217</v>
      </c>
      <c r="G893">
        <v>317</v>
      </c>
    </row>
    <row r="894" spans="1:7" x14ac:dyDescent="0.3">
      <c r="A894" t="s">
        <v>22</v>
      </c>
      <c r="B894" t="s">
        <v>25</v>
      </c>
      <c r="C894" t="s">
        <v>49</v>
      </c>
      <c r="D894" s="2">
        <v>44286</v>
      </c>
      <c r="E894" s="3">
        <v>10703</v>
      </c>
      <c r="F894" s="4">
        <v>21</v>
      </c>
      <c r="G894">
        <v>1071</v>
      </c>
    </row>
    <row r="895" spans="1:7" x14ac:dyDescent="0.3">
      <c r="A895" t="s">
        <v>27</v>
      </c>
      <c r="B895" t="s">
        <v>11</v>
      </c>
      <c r="C895" t="s">
        <v>37</v>
      </c>
      <c r="D895" s="2">
        <v>44286</v>
      </c>
      <c r="E895" s="3">
        <v>7630</v>
      </c>
      <c r="F895" s="4">
        <v>236</v>
      </c>
      <c r="G895">
        <v>306</v>
      </c>
    </row>
    <row r="896" spans="1:7" x14ac:dyDescent="0.3">
      <c r="A896" t="s">
        <v>59</v>
      </c>
      <c r="B896" t="s">
        <v>14</v>
      </c>
      <c r="C896" t="s">
        <v>36</v>
      </c>
      <c r="D896" s="2">
        <v>44286</v>
      </c>
      <c r="E896" s="3">
        <v>5369</v>
      </c>
      <c r="F896" s="4">
        <v>251</v>
      </c>
      <c r="G896">
        <v>384</v>
      </c>
    </row>
    <row r="897" spans="1:7" x14ac:dyDescent="0.3">
      <c r="A897" t="s">
        <v>56</v>
      </c>
      <c r="B897" t="s">
        <v>25</v>
      </c>
      <c r="C897" t="s">
        <v>44</v>
      </c>
      <c r="D897" s="2">
        <v>44286</v>
      </c>
      <c r="E897" s="3">
        <v>7917</v>
      </c>
      <c r="F897" s="4">
        <v>115</v>
      </c>
      <c r="G897">
        <v>360</v>
      </c>
    </row>
    <row r="898" spans="1:7" x14ac:dyDescent="0.3">
      <c r="A898" t="s">
        <v>10</v>
      </c>
      <c r="B898" t="s">
        <v>25</v>
      </c>
      <c r="C898" t="s">
        <v>36</v>
      </c>
      <c r="D898" s="2">
        <v>44286</v>
      </c>
      <c r="E898" s="3">
        <v>259</v>
      </c>
      <c r="F898" s="4">
        <v>116</v>
      </c>
      <c r="G898">
        <v>17</v>
      </c>
    </row>
    <row r="899" spans="1:7" x14ac:dyDescent="0.3">
      <c r="A899" t="s">
        <v>27</v>
      </c>
      <c r="B899" t="s">
        <v>14</v>
      </c>
      <c r="C899" t="s">
        <v>26</v>
      </c>
      <c r="D899" s="2">
        <v>44287</v>
      </c>
      <c r="E899" s="3">
        <v>3115</v>
      </c>
      <c r="F899" s="4">
        <v>22</v>
      </c>
      <c r="G899">
        <v>112</v>
      </c>
    </row>
    <row r="900" spans="1:7" x14ac:dyDescent="0.3">
      <c r="A900" t="s">
        <v>24</v>
      </c>
      <c r="B900" t="s">
        <v>23</v>
      </c>
      <c r="C900" t="s">
        <v>36</v>
      </c>
      <c r="D900" s="2">
        <v>44287</v>
      </c>
      <c r="E900" s="3">
        <v>10731</v>
      </c>
      <c r="F900" s="4">
        <v>117</v>
      </c>
      <c r="G900">
        <v>537</v>
      </c>
    </row>
    <row r="901" spans="1:7" x14ac:dyDescent="0.3">
      <c r="A901" t="s">
        <v>31</v>
      </c>
      <c r="B901" t="s">
        <v>23</v>
      </c>
      <c r="C901" t="s">
        <v>36</v>
      </c>
      <c r="D901" s="2">
        <v>44287</v>
      </c>
      <c r="E901" s="3">
        <v>2352</v>
      </c>
      <c r="F901" s="4">
        <v>21</v>
      </c>
      <c r="G901">
        <v>181</v>
      </c>
    </row>
    <row r="902" spans="1:7" x14ac:dyDescent="0.3">
      <c r="A902" t="s">
        <v>56</v>
      </c>
      <c r="B902" t="s">
        <v>14</v>
      </c>
      <c r="C902" t="s">
        <v>15</v>
      </c>
      <c r="D902" s="2">
        <v>44287</v>
      </c>
      <c r="E902" s="3">
        <v>5138</v>
      </c>
      <c r="F902" s="4">
        <v>51</v>
      </c>
      <c r="G902">
        <v>303</v>
      </c>
    </row>
    <row r="903" spans="1:7" x14ac:dyDescent="0.3">
      <c r="A903" t="s">
        <v>19</v>
      </c>
      <c r="B903" t="s">
        <v>20</v>
      </c>
      <c r="C903" t="s">
        <v>35</v>
      </c>
      <c r="D903" s="2">
        <v>44287</v>
      </c>
      <c r="E903" s="3">
        <v>1428</v>
      </c>
      <c r="F903" s="4">
        <v>194</v>
      </c>
      <c r="G903">
        <v>102</v>
      </c>
    </row>
    <row r="904" spans="1:7" x14ac:dyDescent="0.3">
      <c r="A904" t="s">
        <v>52</v>
      </c>
      <c r="B904" t="s">
        <v>25</v>
      </c>
      <c r="C904" t="s">
        <v>21</v>
      </c>
      <c r="D904" s="2">
        <v>44287</v>
      </c>
      <c r="E904" s="3">
        <v>3598</v>
      </c>
      <c r="F904" s="4">
        <v>17</v>
      </c>
      <c r="G904">
        <v>157</v>
      </c>
    </row>
    <row r="905" spans="1:7" x14ac:dyDescent="0.3">
      <c r="A905" t="s">
        <v>32</v>
      </c>
      <c r="B905" t="s">
        <v>25</v>
      </c>
      <c r="C905" t="s">
        <v>36</v>
      </c>
      <c r="D905" s="2">
        <v>44287</v>
      </c>
      <c r="E905" s="3">
        <v>10528</v>
      </c>
      <c r="F905" s="4">
        <v>21</v>
      </c>
      <c r="G905">
        <v>555</v>
      </c>
    </row>
    <row r="906" spans="1:7" x14ac:dyDescent="0.3">
      <c r="A906" t="s">
        <v>43</v>
      </c>
      <c r="B906" t="s">
        <v>11</v>
      </c>
      <c r="C906" t="s">
        <v>37</v>
      </c>
      <c r="D906" s="2">
        <v>44288</v>
      </c>
      <c r="E906" s="3">
        <v>2100</v>
      </c>
      <c r="F906" s="4">
        <v>242</v>
      </c>
      <c r="G906">
        <v>70</v>
      </c>
    </row>
    <row r="907" spans="1:7" x14ac:dyDescent="0.3">
      <c r="A907" t="s">
        <v>59</v>
      </c>
      <c r="B907" t="s">
        <v>20</v>
      </c>
      <c r="C907" t="s">
        <v>30</v>
      </c>
      <c r="D907" s="2">
        <v>44288</v>
      </c>
      <c r="E907" s="3">
        <v>6797</v>
      </c>
      <c r="F907" s="4">
        <v>218</v>
      </c>
      <c r="G907">
        <v>262</v>
      </c>
    </row>
    <row r="908" spans="1:7" x14ac:dyDescent="0.3">
      <c r="A908" t="s">
        <v>24</v>
      </c>
      <c r="B908" t="s">
        <v>14</v>
      </c>
      <c r="C908" t="s">
        <v>28</v>
      </c>
      <c r="D908" s="2">
        <v>44288</v>
      </c>
      <c r="E908" s="3">
        <v>6202</v>
      </c>
      <c r="F908" s="4">
        <v>52</v>
      </c>
      <c r="G908">
        <v>249</v>
      </c>
    </row>
    <row r="909" spans="1:7" x14ac:dyDescent="0.3">
      <c r="A909" t="s">
        <v>57</v>
      </c>
      <c r="B909" t="s">
        <v>25</v>
      </c>
      <c r="C909" t="s">
        <v>30</v>
      </c>
      <c r="D909" s="2">
        <v>44288</v>
      </c>
      <c r="E909" s="3">
        <v>8001</v>
      </c>
      <c r="F909" s="4">
        <v>4</v>
      </c>
      <c r="G909">
        <v>348</v>
      </c>
    </row>
    <row r="910" spans="1:7" x14ac:dyDescent="0.3">
      <c r="A910" t="s">
        <v>55</v>
      </c>
      <c r="B910" t="s">
        <v>14</v>
      </c>
      <c r="C910" t="s">
        <v>34</v>
      </c>
      <c r="D910" s="2">
        <v>44288</v>
      </c>
      <c r="E910" s="3">
        <v>13832</v>
      </c>
      <c r="F910" s="4">
        <v>294</v>
      </c>
      <c r="G910">
        <v>814</v>
      </c>
    </row>
    <row r="911" spans="1:7" x14ac:dyDescent="0.3">
      <c r="A911" t="s">
        <v>53</v>
      </c>
      <c r="B911" t="s">
        <v>14</v>
      </c>
      <c r="C911" t="s">
        <v>49</v>
      </c>
      <c r="D911" s="2">
        <v>44288</v>
      </c>
      <c r="E911" s="3">
        <v>1568</v>
      </c>
      <c r="F911" s="4">
        <v>181</v>
      </c>
      <c r="G911">
        <v>121</v>
      </c>
    </row>
    <row r="912" spans="1:7" x14ac:dyDescent="0.3">
      <c r="A912" t="s">
        <v>53</v>
      </c>
      <c r="B912" t="s">
        <v>23</v>
      </c>
      <c r="C912" t="s">
        <v>41</v>
      </c>
      <c r="D912" s="2">
        <v>44288</v>
      </c>
      <c r="E912" s="3">
        <v>3129</v>
      </c>
      <c r="F912" s="4">
        <v>127</v>
      </c>
      <c r="G912">
        <v>112</v>
      </c>
    </row>
    <row r="913" spans="1:7" x14ac:dyDescent="0.3">
      <c r="A913" t="s">
        <v>57</v>
      </c>
      <c r="B913" t="s">
        <v>25</v>
      </c>
      <c r="C913" t="s">
        <v>37</v>
      </c>
      <c r="D913" s="2">
        <v>44288</v>
      </c>
      <c r="E913" s="3">
        <v>6944</v>
      </c>
      <c r="F913" s="4">
        <v>2</v>
      </c>
      <c r="G913">
        <v>278</v>
      </c>
    </row>
    <row r="914" spans="1:7" x14ac:dyDescent="0.3">
      <c r="A914" t="s">
        <v>24</v>
      </c>
      <c r="B914" t="s">
        <v>23</v>
      </c>
      <c r="C914" t="s">
        <v>26</v>
      </c>
      <c r="D914" s="2">
        <v>44288</v>
      </c>
      <c r="E914" s="3">
        <v>7672</v>
      </c>
      <c r="F914" s="4">
        <v>17</v>
      </c>
      <c r="G914">
        <v>265</v>
      </c>
    </row>
    <row r="915" spans="1:7" x14ac:dyDescent="0.3">
      <c r="A915" t="s">
        <v>55</v>
      </c>
      <c r="B915" t="s">
        <v>23</v>
      </c>
      <c r="C915" t="s">
        <v>15</v>
      </c>
      <c r="D915" s="2">
        <v>44288</v>
      </c>
      <c r="E915" s="3">
        <v>4137</v>
      </c>
      <c r="F915" s="4">
        <v>200</v>
      </c>
      <c r="G915">
        <v>197</v>
      </c>
    </row>
    <row r="916" spans="1:7" x14ac:dyDescent="0.3">
      <c r="A916" t="s">
        <v>24</v>
      </c>
      <c r="B916" t="s">
        <v>14</v>
      </c>
      <c r="C916" t="s">
        <v>50</v>
      </c>
      <c r="D916" s="2">
        <v>44288</v>
      </c>
      <c r="E916" s="3">
        <v>1365</v>
      </c>
      <c r="F916" s="4">
        <v>155</v>
      </c>
      <c r="G916">
        <v>72</v>
      </c>
    </row>
    <row r="917" spans="1:7" x14ac:dyDescent="0.3">
      <c r="A917" t="s">
        <v>13</v>
      </c>
      <c r="B917" t="s">
        <v>8</v>
      </c>
      <c r="C917" t="s">
        <v>9</v>
      </c>
      <c r="D917" s="2">
        <v>44288</v>
      </c>
      <c r="E917" s="3">
        <v>7238</v>
      </c>
      <c r="F917" s="4">
        <v>381</v>
      </c>
      <c r="G917">
        <v>453</v>
      </c>
    </row>
    <row r="918" spans="1:7" x14ac:dyDescent="0.3">
      <c r="A918" t="s">
        <v>24</v>
      </c>
      <c r="B918" t="s">
        <v>8</v>
      </c>
      <c r="C918" t="s">
        <v>50</v>
      </c>
      <c r="D918" s="2">
        <v>44288</v>
      </c>
      <c r="E918" s="3">
        <v>10500</v>
      </c>
      <c r="F918" s="4">
        <v>355</v>
      </c>
      <c r="G918">
        <v>457</v>
      </c>
    </row>
    <row r="919" spans="1:7" x14ac:dyDescent="0.3">
      <c r="A919" t="s">
        <v>31</v>
      </c>
      <c r="B919" t="s">
        <v>14</v>
      </c>
      <c r="C919" t="s">
        <v>54</v>
      </c>
      <c r="D919" s="2">
        <v>44288</v>
      </c>
      <c r="E919" s="3">
        <v>6790</v>
      </c>
      <c r="F919" s="4">
        <v>129</v>
      </c>
      <c r="G919">
        <v>453</v>
      </c>
    </row>
    <row r="920" spans="1:7" x14ac:dyDescent="0.3">
      <c r="A920" t="s">
        <v>24</v>
      </c>
      <c r="B920" t="s">
        <v>20</v>
      </c>
      <c r="C920" t="s">
        <v>49</v>
      </c>
      <c r="D920" s="2">
        <v>44288</v>
      </c>
      <c r="E920" s="3">
        <v>7203</v>
      </c>
      <c r="F920" s="4">
        <v>63</v>
      </c>
      <c r="G920">
        <v>515</v>
      </c>
    </row>
    <row r="921" spans="1:7" x14ac:dyDescent="0.3">
      <c r="A921" t="s">
        <v>33</v>
      </c>
      <c r="B921" t="s">
        <v>20</v>
      </c>
      <c r="C921" t="s">
        <v>16</v>
      </c>
      <c r="D921" s="2">
        <v>44288</v>
      </c>
      <c r="E921" s="3">
        <v>6202</v>
      </c>
      <c r="F921" s="4">
        <v>86</v>
      </c>
      <c r="G921">
        <v>443</v>
      </c>
    </row>
    <row r="922" spans="1:7" x14ac:dyDescent="0.3">
      <c r="A922" t="s">
        <v>10</v>
      </c>
      <c r="B922" t="s">
        <v>14</v>
      </c>
      <c r="C922" t="s">
        <v>12</v>
      </c>
      <c r="D922" s="2">
        <v>44291</v>
      </c>
      <c r="E922" s="3">
        <v>8351</v>
      </c>
      <c r="F922" s="4">
        <v>1</v>
      </c>
      <c r="G922">
        <v>696</v>
      </c>
    </row>
    <row r="923" spans="1:7" x14ac:dyDescent="0.3">
      <c r="A923" t="s">
        <v>58</v>
      </c>
      <c r="B923" t="s">
        <v>20</v>
      </c>
      <c r="C923" t="s">
        <v>49</v>
      </c>
      <c r="D923" s="2">
        <v>44291</v>
      </c>
      <c r="E923" s="3">
        <v>980</v>
      </c>
      <c r="F923" s="4">
        <v>437</v>
      </c>
      <c r="G923">
        <v>109</v>
      </c>
    </row>
    <row r="924" spans="1:7" x14ac:dyDescent="0.3">
      <c r="A924" t="s">
        <v>46</v>
      </c>
      <c r="B924" t="s">
        <v>25</v>
      </c>
      <c r="C924" t="s">
        <v>21</v>
      </c>
      <c r="D924" s="2">
        <v>44291</v>
      </c>
      <c r="E924" s="3">
        <v>12908</v>
      </c>
      <c r="F924" s="4">
        <v>182</v>
      </c>
      <c r="G924">
        <v>562</v>
      </c>
    </row>
    <row r="925" spans="1:7" x14ac:dyDescent="0.3">
      <c r="A925" t="s">
        <v>40</v>
      </c>
      <c r="B925" t="s">
        <v>11</v>
      </c>
      <c r="C925" t="s">
        <v>49</v>
      </c>
      <c r="D925" s="2">
        <v>44291</v>
      </c>
      <c r="E925" s="3">
        <v>4473</v>
      </c>
      <c r="F925" s="4">
        <v>302</v>
      </c>
      <c r="G925">
        <v>320</v>
      </c>
    </row>
    <row r="926" spans="1:7" x14ac:dyDescent="0.3">
      <c r="A926" t="s">
        <v>32</v>
      </c>
      <c r="B926" t="s">
        <v>20</v>
      </c>
      <c r="C926" t="s">
        <v>18</v>
      </c>
      <c r="D926" s="2">
        <v>44292</v>
      </c>
      <c r="E926" s="3">
        <v>3066</v>
      </c>
      <c r="F926" s="4">
        <v>155</v>
      </c>
      <c r="G926">
        <v>93</v>
      </c>
    </row>
    <row r="927" spans="1:7" x14ac:dyDescent="0.3">
      <c r="A927" t="s">
        <v>51</v>
      </c>
      <c r="B927" t="s">
        <v>20</v>
      </c>
      <c r="C927" t="s">
        <v>41</v>
      </c>
      <c r="D927" s="2">
        <v>44292</v>
      </c>
      <c r="E927" s="3">
        <v>4053</v>
      </c>
      <c r="F927" s="4">
        <v>329</v>
      </c>
      <c r="G927">
        <v>177</v>
      </c>
    </row>
    <row r="928" spans="1:7" x14ac:dyDescent="0.3">
      <c r="A928" t="s">
        <v>32</v>
      </c>
      <c r="B928" t="s">
        <v>23</v>
      </c>
      <c r="C928" t="s">
        <v>15</v>
      </c>
      <c r="D928" s="2">
        <v>44292</v>
      </c>
      <c r="E928" s="3">
        <v>3024</v>
      </c>
      <c r="F928" s="4">
        <v>155</v>
      </c>
      <c r="G928">
        <v>152</v>
      </c>
    </row>
    <row r="929" spans="1:7" x14ac:dyDescent="0.3">
      <c r="A929" t="s">
        <v>53</v>
      </c>
      <c r="B929" t="s">
        <v>25</v>
      </c>
      <c r="C929" t="s">
        <v>26</v>
      </c>
      <c r="D929" s="2">
        <v>44293</v>
      </c>
      <c r="E929" s="3">
        <v>2100</v>
      </c>
      <c r="F929" s="4">
        <v>147</v>
      </c>
      <c r="G929">
        <v>68</v>
      </c>
    </row>
    <row r="930" spans="1:7" x14ac:dyDescent="0.3">
      <c r="A930" t="s">
        <v>22</v>
      </c>
      <c r="B930" t="s">
        <v>25</v>
      </c>
      <c r="C930" t="s">
        <v>39</v>
      </c>
      <c r="D930" s="2">
        <v>44293</v>
      </c>
      <c r="E930" s="3">
        <v>2555</v>
      </c>
      <c r="F930" s="4">
        <v>156</v>
      </c>
      <c r="G930">
        <v>112</v>
      </c>
    </row>
    <row r="931" spans="1:7" x14ac:dyDescent="0.3">
      <c r="A931" t="s">
        <v>40</v>
      </c>
      <c r="B931" t="s">
        <v>23</v>
      </c>
      <c r="C931" t="s">
        <v>26</v>
      </c>
      <c r="D931" s="2">
        <v>44293</v>
      </c>
      <c r="E931" s="3">
        <v>6559</v>
      </c>
      <c r="F931" s="4">
        <v>208</v>
      </c>
      <c r="G931">
        <v>243</v>
      </c>
    </row>
    <row r="932" spans="1:7" x14ac:dyDescent="0.3">
      <c r="A932" t="s">
        <v>17</v>
      </c>
      <c r="B932" t="s">
        <v>11</v>
      </c>
      <c r="C932" t="s">
        <v>36</v>
      </c>
      <c r="D932" s="2">
        <v>44293</v>
      </c>
      <c r="E932" s="3">
        <v>8176</v>
      </c>
      <c r="F932" s="4">
        <v>183</v>
      </c>
      <c r="G932">
        <v>390</v>
      </c>
    </row>
    <row r="933" spans="1:7" x14ac:dyDescent="0.3">
      <c r="A933" t="s">
        <v>32</v>
      </c>
      <c r="B933" t="s">
        <v>23</v>
      </c>
      <c r="C933" t="s">
        <v>50</v>
      </c>
      <c r="D933" s="2">
        <v>44293</v>
      </c>
      <c r="E933" s="3">
        <v>17675</v>
      </c>
      <c r="F933" s="4">
        <v>197</v>
      </c>
      <c r="G933">
        <v>884</v>
      </c>
    </row>
    <row r="934" spans="1:7" x14ac:dyDescent="0.3">
      <c r="A934" t="s">
        <v>31</v>
      </c>
      <c r="B934" t="s">
        <v>25</v>
      </c>
      <c r="C934" t="s">
        <v>16</v>
      </c>
      <c r="D934" s="2">
        <v>44293</v>
      </c>
      <c r="E934" s="3">
        <v>11004</v>
      </c>
      <c r="F934" s="4">
        <v>175</v>
      </c>
      <c r="G934">
        <v>1223</v>
      </c>
    </row>
    <row r="935" spans="1:7" x14ac:dyDescent="0.3">
      <c r="A935" t="s">
        <v>38</v>
      </c>
      <c r="B935" t="s">
        <v>8</v>
      </c>
      <c r="C935" t="s">
        <v>30</v>
      </c>
      <c r="D935" s="2">
        <v>44293</v>
      </c>
      <c r="E935" s="3">
        <v>2233</v>
      </c>
      <c r="F935" s="4">
        <v>292</v>
      </c>
      <c r="G935">
        <v>77</v>
      </c>
    </row>
    <row r="936" spans="1:7" x14ac:dyDescent="0.3">
      <c r="A936" t="s">
        <v>57</v>
      </c>
      <c r="B936" t="s">
        <v>14</v>
      </c>
      <c r="C936" t="s">
        <v>30</v>
      </c>
      <c r="D936" s="2">
        <v>44293</v>
      </c>
      <c r="E936" s="3">
        <v>16359</v>
      </c>
      <c r="F936" s="4">
        <v>14</v>
      </c>
      <c r="G936">
        <v>712</v>
      </c>
    </row>
    <row r="937" spans="1:7" x14ac:dyDescent="0.3">
      <c r="A937" t="s">
        <v>29</v>
      </c>
      <c r="B937" t="s">
        <v>23</v>
      </c>
      <c r="C937" t="s">
        <v>49</v>
      </c>
      <c r="D937" s="2">
        <v>44293</v>
      </c>
      <c r="E937" s="3">
        <v>3192</v>
      </c>
      <c r="F937" s="4">
        <v>21</v>
      </c>
      <c r="G937">
        <v>228</v>
      </c>
    </row>
    <row r="938" spans="1:7" x14ac:dyDescent="0.3">
      <c r="A938" t="s">
        <v>24</v>
      </c>
      <c r="B938" t="s">
        <v>11</v>
      </c>
      <c r="C938" t="s">
        <v>36</v>
      </c>
      <c r="D938" s="2">
        <v>44293</v>
      </c>
      <c r="E938" s="3">
        <v>5313</v>
      </c>
      <c r="F938" s="4">
        <v>275</v>
      </c>
      <c r="G938">
        <v>380</v>
      </c>
    </row>
    <row r="939" spans="1:7" x14ac:dyDescent="0.3">
      <c r="A939" t="s">
        <v>17</v>
      </c>
      <c r="B939" t="s">
        <v>11</v>
      </c>
      <c r="C939" t="s">
        <v>9</v>
      </c>
      <c r="D939" s="2">
        <v>44293</v>
      </c>
      <c r="E939" s="3">
        <v>1841</v>
      </c>
      <c r="F939" s="4">
        <v>223</v>
      </c>
      <c r="G939">
        <v>97</v>
      </c>
    </row>
    <row r="940" spans="1:7" x14ac:dyDescent="0.3">
      <c r="A940" t="s">
        <v>10</v>
      </c>
      <c r="B940" t="s">
        <v>23</v>
      </c>
      <c r="C940" t="s">
        <v>39</v>
      </c>
      <c r="D940" s="2">
        <v>44293</v>
      </c>
      <c r="E940" s="3">
        <v>9884</v>
      </c>
      <c r="F940" s="4">
        <v>13</v>
      </c>
      <c r="G940">
        <v>396</v>
      </c>
    </row>
    <row r="941" spans="1:7" x14ac:dyDescent="0.3">
      <c r="A941" t="s">
        <v>32</v>
      </c>
      <c r="B941" t="s">
        <v>8</v>
      </c>
      <c r="C941" t="s">
        <v>12</v>
      </c>
      <c r="D941" s="2">
        <v>44293</v>
      </c>
      <c r="E941" s="3">
        <v>3066</v>
      </c>
      <c r="F941" s="4">
        <v>268</v>
      </c>
      <c r="G941">
        <v>205</v>
      </c>
    </row>
    <row r="942" spans="1:7" x14ac:dyDescent="0.3">
      <c r="A942" t="s">
        <v>40</v>
      </c>
      <c r="B942" t="s">
        <v>11</v>
      </c>
      <c r="C942" t="s">
        <v>18</v>
      </c>
      <c r="D942" s="2">
        <v>44293</v>
      </c>
      <c r="E942" s="3">
        <v>11207</v>
      </c>
      <c r="F942" s="4">
        <v>254</v>
      </c>
      <c r="G942">
        <v>362</v>
      </c>
    </row>
    <row r="943" spans="1:7" x14ac:dyDescent="0.3">
      <c r="A943" t="s">
        <v>46</v>
      </c>
      <c r="B943" t="s">
        <v>20</v>
      </c>
      <c r="C943" t="s">
        <v>48</v>
      </c>
      <c r="D943" s="2">
        <v>44293</v>
      </c>
      <c r="E943" s="3">
        <v>6321</v>
      </c>
      <c r="F943" s="4">
        <v>86</v>
      </c>
      <c r="G943">
        <v>452</v>
      </c>
    </row>
    <row r="944" spans="1:7" x14ac:dyDescent="0.3">
      <c r="A944" t="s">
        <v>27</v>
      </c>
      <c r="B944" t="s">
        <v>20</v>
      </c>
      <c r="C944" t="s">
        <v>35</v>
      </c>
      <c r="D944" s="2">
        <v>44293</v>
      </c>
      <c r="E944" s="3">
        <v>5299</v>
      </c>
      <c r="F944" s="4">
        <v>62</v>
      </c>
      <c r="G944">
        <v>663</v>
      </c>
    </row>
    <row r="945" spans="1:7" x14ac:dyDescent="0.3">
      <c r="A945" t="s">
        <v>10</v>
      </c>
      <c r="B945" t="s">
        <v>25</v>
      </c>
      <c r="C945" t="s">
        <v>44</v>
      </c>
      <c r="D945" s="2">
        <v>44294</v>
      </c>
      <c r="E945" s="3">
        <v>11578</v>
      </c>
      <c r="F945" s="4">
        <v>63</v>
      </c>
      <c r="G945">
        <v>552</v>
      </c>
    </row>
    <row r="946" spans="1:7" x14ac:dyDescent="0.3">
      <c r="A946" t="s">
        <v>38</v>
      </c>
      <c r="B946" t="s">
        <v>20</v>
      </c>
      <c r="C946" t="s">
        <v>15</v>
      </c>
      <c r="D946" s="2">
        <v>44294</v>
      </c>
      <c r="E946" s="3">
        <v>4298</v>
      </c>
      <c r="F946" s="4">
        <v>201</v>
      </c>
      <c r="G946">
        <v>239</v>
      </c>
    </row>
    <row r="947" spans="1:7" x14ac:dyDescent="0.3">
      <c r="A947" t="s">
        <v>51</v>
      </c>
      <c r="B947" t="s">
        <v>25</v>
      </c>
      <c r="C947" t="s">
        <v>16</v>
      </c>
      <c r="D947" s="2">
        <v>44294</v>
      </c>
      <c r="E947" s="3">
        <v>9548</v>
      </c>
      <c r="F947" s="4">
        <v>17</v>
      </c>
      <c r="G947">
        <v>682</v>
      </c>
    </row>
    <row r="948" spans="1:7" x14ac:dyDescent="0.3">
      <c r="A948" t="s">
        <v>27</v>
      </c>
      <c r="B948" t="s">
        <v>8</v>
      </c>
      <c r="C948" t="s">
        <v>39</v>
      </c>
      <c r="D948" s="2">
        <v>44294</v>
      </c>
      <c r="E948" s="3">
        <v>5663</v>
      </c>
      <c r="F948" s="4">
        <v>25</v>
      </c>
      <c r="G948">
        <v>236</v>
      </c>
    </row>
    <row r="949" spans="1:7" x14ac:dyDescent="0.3">
      <c r="A949" t="s">
        <v>27</v>
      </c>
      <c r="B949" t="s">
        <v>23</v>
      </c>
      <c r="C949" t="s">
        <v>39</v>
      </c>
      <c r="D949" s="2">
        <v>44294</v>
      </c>
      <c r="E949" s="3">
        <v>329</v>
      </c>
      <c r="F949" s="4">
        <v>260</v>
      </c>
      <c r="G949">
        <v>15</v>
      </c>
    </row>
    <row r="950" spans="1:7" x14ac:dyDescent="0.3">
      <c r="A950" t="s">
        <v>27</v>
      </c>
      <c r="B950" t="s">
        <v>8</v>
      </c>
      <c r="C950" t="s">
        <v>34</v>
      </c>
      <c r="D950" s="2">
        <v>44294</v>
      </c>
      <c r="E950" s="3">
        <v>9275</v>
      </c>
      <c r="F950" s="4">
        <v>165</v>
      </c>
      <c r="G950">
        <v>489</v>
      </c>
    </row>
    <row r="951" spans="1:7" x14ac:dyDescent="0.3">
      <c r="A951" t="s">
        <v>13</v>
      </c>
      <c r="B951" t="s">
        <v>25</v>
      </c>
      <c r="C951" t="s">
        <v>37</v>
      </c>
      <c r="D951" s="2">
        <v>44294</v>
      </c>
      <c r="E951" s="3">
        <v>77</v>
      </c>
      <c r="F951" s="4">
        <v>133</v>
      </c>
      <c r="G951">
        <v>3</v>
      </c>
    </row>
    <row r="952" spans="1:7" x14ac:dyDescent="0.3">
      <c r="A952" t="s">
        <v>27</v>
      </c>
      <c r="B952" t="s">
        <v>20</v>
      </c>
      <c r="C952" t="s">
        <v>9</v>
      </c>
      <c r="D952" s="2">
        <v>44294</v>
      </c>
      <c r="E952" s="3">
        <v>4256</v>
      </c>
      <c r="F952" s="4">
        <v>110</v>
      </c>
      <c r="G952">
        <v>224</v>
      </c>
    </row>
    <row r="953" spans="1:7" x14ac:dyDescent="0.3">
      <c r="A953" t="s">
        <v>47</v>
      </c>
      <c r="B953" t="s">
        <v>23</v>
      </c>
      <c r="C953" t="s">
        <v>50</v>
      </c>
      <c r="D953" s="2">
        <v>44295</v>
      </c>
      <c r="E953" s="3">
        <v>4018</v>
      </c>
      <c r="F953" s="4">
        <v>413</v>
      </c>
      <c r="G953">
        <v>237</v>
      </c>
    </row>
    <row r="954" spans="1:7" x14ac:dyDescent="0.3">
      <c r="A954" t="s">
        <v>43</v>
      </c>
      <c r="B954" t="s">
        <v>23</v>
      </c>
      <c r="C954" t="s">
        <v>34</v>
      </c>
      <c r="D954" s="2">
        <v>44295</v>
      </c>
      <c r="E954" s="3">
        <v>6699</v>
      </c>
      <c r="F954" s="4">
        <v>138</v>
      </c>
      <c r="G954">
        <v>479</v>
      </c>
    </row>
    <row r="955" spans="1:7" x14ac:dyDescent="0.3">
      <c r="A955" t="s">
        <v>58</v>
      </c>
      <c r="B955" t="s">
        <v>14</v>
      </c>
      <c r="C955" t="s">
        <v>21</v>
      </c>
      <c r="D955" s="2">
        <v>44295</v>
      </c>
      <c r="E955" s="3">
        <v>4571</v>
      </c>
      <c r="F955" s="4">
        <v>17</v>
      </c>
      <c r="G955">
        <v>241</v>
      </c>
    </row>
    <row r="956" spans="1:7" x14ac:dyDescent="0.3">
      <c r="A956" t="s">
        <v>57</v>
      </c>
      <c r="B956" t="s">
        <v>25</v>
      </c>
      <c r="C956" t="s">
        <v>21</v>
      </c>
      <c r="D956" s="2">
        <v>44295</v>
      </c>
      <c r="E956" s="3">
        <v>4193</v>
      </c>
      <c r="F956" s="4">
        <v>79</v>
      </c>
      <c r="G956">
        <v>200</v>
      </c>
    </row>
    <row r="957" spans="1:7" x14ac:dyDescent="0.3">
      <c r="A957" t="s">
        <v>31</v>
      </c>
      <c r="B957" t="s">
        <v>14</v>
      </c>
      <c r="C957" t="s">
        <v>35</v>
      </c>
      <c r="D957" s="2">
        <v>44295</v>
      </c>
      <c r="E957" s="3">
        <v>392</v>
      </c>
      <c r="F957" s="4">
        <v>175</v>
      </c>
      <c r="G957">
        <v>28</v>
      </c>
    </row>
    <row r="958" spans="1:7" x14ac:dyDescent="0.3">
      <c r="A958" t="s">
        <v>46</v>
      </c>
      <c r="B958" t="s">
        <v>23</v>
      </c>
      <c r="C958" t="s">
        <v>50</v>
      </c>
      <c r="D958" s="2">
        <v>44295</v>
      </c>
      <c r="E958" s="3">
        <v>3192</v>
      </c>
      <c r="F958" s="4">
        <v>18</v>
      </c>
      <c r="G958">
        <v>146</v>
      </c>
    </row>
    <row r="959" spans="1:7" x14ac:dyDescent="0.3">
      <c r="A959" t="s">
        <v>57</v>
      </c>
      <c r="B959" t="s">
        <v>11</v>
      </c>
      <c r="C959" t="s">
        <v>42</v>
      </c>
      <c r="D959" s="2">
        <v>44295</v>
      </c>
      <c r="E959" s="3">
        <v>154</v>
      </c>
      <c r="F959" s="4">
        <v>48</v>
      </c>
      <c r="G959">
        <v>7</v>
      </c>
    </row>
    <row r="960" spans="1:7" x14ac:dyDescent="0.3">
      <c r="A960" t="s">
        <v>29</v>
      </c>
      <c r="B960" t="s">
        <v>23</v>
      </c>
      <c r="C960" t="s">
        <v>41</v>
      </c>
      <c r="D960" s="2">
        <v>44295</v>
      </c>
      <c r="E960" s="3">
        <v>5502</v>
      </c>
      <c r="F960" s="4">
        <v>112</v>
      </c>
      <c r="G960">
        <v>212</v>
      </c>
    </row>
    <row r="961" spans="1:7" x14ac:dyDescent="0.3">
      <c r="A961" t="s">
        <v>24</v>
      </c>
      <c r="B961" t="s">
        <v>23</v>
      </c>
      <c r="C961" t="s">
        <v>35</v>
      </c>
      <c r="D961" s="2">
        <v>44295</v>
      </c>
      <c r="E961" s="3">
        <v>4389</v>
      </c>
      <c r="F961" s="4">
        <v>365</v>
      </c>
      <c r="G961">
        <v>439</v>
      </c>
    </row>
    <row r="962" spans="1:7" x14ac:dyDescent="0.3">
      <c r="A962" t="s">
        <v>55</v>
      </c>
      <c r="B962" t="s">
        <v>25</v>
      </c>
      <c r="C962" t="s">
        <v>15</v>
      </c>
      <c r="D962" s="2">
        <v>44295</v>
      </c>
      <c r="E962" s="3">
        <v>12215</v>
      </c>
      <c r="F962" s="4">
        <v>120</v>
      </c>
      <c r="G962">
        <v>764</v>
      </c>
    </row>
    <row r="963" spans="1:7" x14ac:dyDescent="0.3">
      <c r="A963" t="s">
        <v>53</v>
      </c>
      <c r="B963" t="s">
        <v>23</v>
      </c>
      <c r="C963" t="s">
        <v>35</v>
      </c>
      <c r="D963" s="2">
        <v>44295</v>
      </c>
      <c r="E963" s="3">
        <v>1960</v>
      </c>
      <c r="F963" s="4">
        <v>50</v>
      </c>
      <c r="G963">
        <v>140</v>
      </c>
    </row>
    <row r="964" spans="1:7" x14ac:dyDescent="0.3">
      <c r="A964" t="s">
        <v>47</v>
      </c>
      <c r="B964" t="s">
        <v>20</v>
      </c>
      <c r="C964" t="s">
        <v>45</v>
      </c>
      <c r="D964" s="2">
        <v>44295</v>
      </c>
      <c r="E964" s="3">
        <v>994</v>
      </c>
      <c r="F964" s="4">
        <v>389</v>
      </c>
      <c r="G964">
        <v>77</v>
      </c>
    </row>
    <row r="965" spans="1:7" x14ac:dyDescent="0.3">
      <c r="A965" t="s">
        <v>17</v>
      </c>
      <c r="B965" t="s">
        <v>8</v>
      </c>
      <c r="C965" t="s">
        <v>39</v>
      </c>
      <c r="D965" s="2">
        <v>44295</v>
      </c>
      <c r="E965" s="3">
        <v>3731</v>
      </c>
      <c r="F965" s="4">
        <v>41</v>
      </c>
      <c r="G965">
        <v>150</v>
      </c>
    </row>
    <row r="966" spans="1:7" x14ac:dyDescent="0.3">
      <c r="A966" t="s">
        <v>33</v>
      </c>
      <c r="B966" t="s">
        <v>14</v>
      </c>
      <c r="C966" t="s">
        <v>42</v>
      </c>
      <c r="D966" s="2">
        <v>44298</v>
      </c>
      <c r="E966" s="3">
        <v>11851</v>
      </c>
      <c r="F966" s="4">
        <v>45</v>
      </c>
      <c r="G966">
        <v>456</v>
      </c>
    </row>
    <row r="967" spans="1:7" x14ac:dyDescent="0.3">
      <c r="A967" t="s">
        <v>31</v>
      </c>
      <c r="B967" t="s">
        <v>8</v>
      </c>
      <c r="C967" t="s">
        <v>18</v>
      </c>
      <c r="D967" s="2">
        <v>44298</v>
      </c>
      <c r="E967" s="3">
        <v>7798</v>
      </c>
      <c r="F967" s="4">
        <v>77</v>
      </c>
      <c r="G967">
        <v>289</v>
      </c>
    </row>
    <row r="968" spans="1:7" x14ac:dyDescent="0.3">
      <c r="A968" t="s">
        <v>27</v>
      </c>
      <c r="B968" t="s">
        <v>8</v>
      </c>
      <c r="C968" t="s">
        <v>15</v>
      </c>
      <c r="D968" s="2">
        <v>44298</v>
      </c>
      <c r="E968" s="3">
        <v>658</v>
      </c>
      <c r="F968" s="4">
        <v>82</v>
      </c>
      <c r="G968">
        <v>32</v>
      </c>
    </row>
    <row r="969" spans="1:7" x14ac:dyDescent="0.3">
      <c r="A969" t="s">
        <v>31</v>
      </c>
      <c r="B969" t="s">
        <v>20</v>
      </c>
      <c r="C969" t="s">
        <v>16</v>
      </c>
      <c r="D969" s="2">
        <v>44298</v>
      </c>
      <c r="E969" s="3">
        <v>18963</v>
      </c>
      <c r="F969" s="4">
        <v>191</v>
      </c>
      <c r="G969">
        <v>1355</v>
      </c>
    </row>
    <row r="970" spans="1:7" x14ac:dyDescent="0.3">
      <c r="A970" t="s">
        <v>27</v>
      </c>
      <c r="B970" t="s">
        <v>20</v>
      </c>
      <c r="C970" t="s">
        <v>15</v>
      </c>
      <c r="D970" s="2">
        <v>44298</v>
      </c>
      <c r="E970" s="3">
        <v>574</v>
      </c>
      <c r="F970" s="4">
        <v>383</v>
      </c>
      <c r="G970">
        <v>34</v>
      </c>
    </row>
    <row r="971" spans="1:7" x14ac:dyDescent="0.3">
      <c r="A971" t="s">
        <v>13</v>
      </c>
      <c r="B971" t="s">
        <v>11</v>
      </c>
      <c r="C971" t="s">
        <v>18</v>
      </c>
      <c r="D971" s="2">
        <v>44298</v>
      </c>
      <c r="E971" s="3">
        <v>763</v>
      </c>
      <c r="F971" s="4">
        <v>47</v>
      </c>
      <c r="G971">
        <v>28</v>
      </c>
    </row>
    <row r="972" spans="1:7" x14ac:dyDescent="0.3">
      <c r="A972" t="s">
        <v>51</v>
      </c>
      <c r="B972" t="s">
        <v>11</v>
      </c>
      <c r="C972" t="s">
        <v>48</v>
      </c>
      <c r="D972" s="2">
        <v>44298</v>
      </c>
      <c r="E972" s="3">
        <v>1295</v>
      </c>
      <c r="F972" s="4">
        <v>218</v>
      </c>
      <c r="G972">
        <v>108</v>
      </c>
    </row>
    <row r="973" spans="1:7" x14ac:dyDescent="0.3">
      <c r="A973" t="s">
        <v>13</v>
      </c>
      <c r="B973" t="s">
        <v>14</v>
      </c>
      <c r="C973" t="s">
        <v>39</v>
      </c>
      <c r="D973" s="2">
        <v>44298</v>
      </c>
      <c r="E973" s="3">
        <v>1281</v>
      </c>
      <c r="F973" s="4">
        <v>349</v>
      </c>
      <c r="G973">
        <v>61</v>
      </c>
    </row>
    <row r="974" spans="1:7" x14ac:dyDescent="0.3">
      <c r="A974" t="s">
        <v>17</v>
      </c>
      <c r="B974" t="s">
        <v>11</v>
      </c>
      <c r="C974" t="s">
        <v>16</v>
      </c>
      <c r="D974" s="2">
        <v>44298</v>
      </c>
      <c r="E974" s="3">
        <v>6657</v>
      </c>
      <c r="F974" s="4">
        <v>364</v>
      </c>
      <c r="G974">
        <v>606</v>
      </c>
    </row>
    <row r="975" spans="1:7" x14ac:dyDescent="0.3">
      <c r="A975" t="s">
        <v>51</v>
      </c>
      <c r="B975" t="s">
        <v>11</v>
      </c>
      <c r="C975" t="s">
        <v>34</v>
      </c>
      <c r="D975" s="2">
        <v>44298</v>
      </c>
      <c r="E975" s="3">
        <v>1533</v>
      </c>
      <c r="F975" s="4">
        <v>129</v>
      </c>
      <c r="G975">
        <v>110</v>
      </c>
    </row>
    <row r="976" spans="1:7" x14ac:dyDescent="0.3">
      <c r="A976" t="s">
        <v>59</v>
      </c>
      <c r="B976" t="s">
        <v>23</v>
      </c>
      <c r="C976" t="s">
        <v>15</v>
      </c>
      <c r="D976" s="2">
        <v>44298</v>
      </c>
      <c r="E976" s="3">
        <v>2534</v>
      </c>
      <c r="F976" s="4">
        <v>36</v>
      </c>
      <c r="G976">
        <v>121</v>
      </c>
    </row>
    <row r="977" spans="1:7" x14ac:dyDescent="0.3">
      <c r="A977" t="s">
        <v>47</v>
      </c>
      <c r="B977" t="s">
        <v>14</v>
      </c>
      <c r="C977" t="s">
        <v>12</v>
      </c>
      <c r="D977" s="2">
        <v>44298</v>
      </c>
      <c r="E977" s="3">
        <v>3808</v>
      </c>
      <c r="F977" s="4">
        <v>74</v>
      </c>
      <c r="G977">
        <v>224</v>
      </c>
    </row>
    <row r="978" spans="1:7" x14ac:dyDescent="0.3">
      <c r="A978" t="s">
        <v>40</v>
      </c>
      <c r="B978" t="s">
        <v>8</v>
      </c>
      <c r="C978" t="s">
        <v>15</v>
      </c>
      <c r="D978" s="2">
        <v>44298</v>
      </c>
      <c r="E978" s="3">
        <v>7637</v>
      </c>
      <c r="F978" s="4">
        <v>90</v>
      </c>
      <c r="G978">
        <v>425</v>
      </c>
    </row>
    <row r="979" spans="1:7" x14ac:dyDescent="0.3">
      <c r="A979" t="s">
        <v>13</v>
      </c>
      <c r="B979" t="s">
        <v>11</v>
      </c>
      <c r="C979" t="s">
        <v>48</v>
      </c>
      <c r="D979" s="2">
        <v>44299</v>
      </c>
      <c r="E979" s="3">
        <v>5397</v>
      </c>
      <c r="F979" s="4">
        <v>37</v>
      </c>
      <c r="G979">
        <v>416</v>
      </c>
    </row>
    <row r="980" spans="1:7" x14ac:dyDescent="0.3">
      <c r="A980" t="s">
        <v>7</v>
      </c>
      <c r="B980" t="s">
        <v>25</v>
      </c>
      <c r="C980" t="s">
        <v>26</v>
      </c>
      <c r="D980" s="2">
        <v>44299</v>
      </c>
      <c r="E980" s="3">
        <v>5649</v>
      </c>
      <c r="F980" s="4">
        <v>97</v>
      </c>
      <c r="G980">
        <v>202</v>
      </c>
    </row>
    <row r="981" spans="1:7" x14ac:dyDescent="0.3">
      <c r="A981" t="s">
        <v>22</v>
      </c>
      <c r="B981" t="s">
        <v>11</v>
      </c>
      <c r="C981" t="s">
        <v>41</v>
      </c>
      <c r="D981" s="2">
        <v>44299</v>
      </c>
      <c r="E981" s="3">
        <v>2996</v>
      </c>
      <c r="F981" s="4">
        <v>136</v>
      </c>
      <c r="G981">
        <v>116</v>
      </c>
    </row>
    <row r="982" spans="1:7" x14ac:dyDescent="0.3">
      <c r="A982" t="s">
        <v>32</v>
      </c>
      <c r="B982" t="s">
        <v>25</v>
      </c>
      <c r="C982" t="s">
        <v>26</v>
      </c>
      <c r="D982" s="2">
        <v>44299</v>
      </c>
      <c r="E982" s="3">
        <v>2247</v>
      </c>
      <c r="F982" s="4">
        <v>351</v>
      </c>
      <c r="G982">
        <v>87</v>
      </c>
    </row>
    <row r="983" spans="1:7" x14ac:dyDescent="0.3">
      <c r="A983" t="s">
        <v>40</v>
      </c>
      <c r="B983" t="s">
        <v>14</v>
      </c>
      <c r="C983" t="s">
        <v>35</v>
      </c>
      <c r="D983" s="2">
        <v>44299</v>
      </c>
      <c r="E983" s="3">
        <v>1092</v>
      </c>
      <c r="F983" s="4">
        <v>136</v>
      </c>
      <c r="G983">
        <v>84</v>
      </c>
    </row>
    <row r="984" spans="1:7" x14ac:dyDescent="0.3">
      <c r="A984" t="s">
        <v>53</v>
      </c>
      <c r="B984" t="s">
        <v>20</v>
      </c>
      <c r="C984" t="s">
        <v>34</v>
      </c>
      <c r="D984" s="2">
        <v>44299</v>
      </c>
      <c r="E984" s="3">
        <v>4368</v>
      </c>
      <c r="F984" s="4">
        <v>23</v>
      </c>
      <c r="G984">
        <v>292</v>
      </c>
    </row>
    <row r="985" spans="1:7" x14ac:dyDescent="0.3">
      <c r="A985" t="s">
        <v>7</v>
      </c>
      <c r="B985" t="s">
        <v>11</v>
      </c>
      <c r="C985" t="s">
        <v>12</v>
      </c>
      <c r="D985" s="2">
        <v>44299</v>
      </c>
      <c r="E985" s="3">
        <v>868</v>
      </c>
      <c r="F985" s="4">
        <v>90</v>
      </c>
      <c r="G985">
        <v>87</v>
      </c>
    </row>
    <row r="986" spans="1:7" x14ac:dyDescent="0.3">
      <c r="A986" t="s">
        <v>52</v>
      </c>
      <c r="B986" t="s">
        <v>14</v>
      </c>
      <c r="C986" t="s">
        <v>30</v>
      </c>
      <c r="D986" s="2">
        <v>44299</v>
      </c>
      <c r="E986" s="3">
        <v>8729</v>
      </c>
      <c r="F986" s="4">
        <v>35</v>
      </c>
      <c r="G986">
        <v>364</v>
      </c>
    </row>
    <row r="987" spans="1:7" x14ac:dyDescent="0.3">
      <c r="A987" t="s">
        <v>53</v>
      </c>
      <c r="B987" t="s">
        <v>14</v>
      </c>
      <c r="C987" t="s">
        <v>15</v>
      </c>
      <c r="D987" s="2">
        <v>44299</v>
      </c>
      <c r="E987" s="3">
        <v>2065</v>
      </c>
      <c r="F987" s="4">
        <v>17</v>
      </c>
      <c r="G987">
        <v>130</v>
      </c>
    </row>
    <row r="988" spans="1:7" x14ac:dyDescent="0.3">
      <c r="A988" t="s">
        <v>52</v>
      </c>
      <c r="B988" t="s">
        <v>8</v>
      </c>
      <c r="C988" t="s">
        <v>15</v>
      </c>
      <c r="D988" s="2">
        <v>44299</v>
      </c>
      <c r="E988" s="3">
        <v>6293</v>
      </c>
      <c r="F988" s="4">
        <v>48</v>
      </c>
      <c r="G988">
        <v>274</v>
      </c>
    </row>
    <row r="989" spans="1:7" x14ac:dyDescent="0.3">
      <c r="A989" t="s">
        <v>57</v>
      </c>
      <c r="B989" t="s">
        <v>8</v>
      </c>
      <c r="C989" t="s">
        <v>49</v>
      </c>
      <c r="D989" s="2">
        <v>44299</v>
      </c>
      <c r="E989" s="3">
        <v>7602</v>
      </c>
      <c r="F989" s="4">
        <v>247</v>
      </c>
      <c r="G989">
        <v>761</v>
      </c>
    </row>
    <row r="990" spans="1:7" x14ac:dyDescent="0.3">
      <c r="A990" t="s">
        <v>51</v>
      </c>
      <c r="B990" t="s">
        <v>11</v>
      </c>
      <c r="C990" t="s">
        <v>50</v>
      </c>
      <c r="D990" s="2">
        <v>44299</v>
      </c>
      <c r="E990" s="3">
        <v>10150</v>
      </c>
      <c r="F990" s="4">
        <v>223</v>
      </c>
      <c r="G990">
        <v>598</v>
      </c>
    </row>
    <row r="991" spans="1:7" x14ac:dyDescent="0.3">
      <c r="A991" t="s">
        <v>27</v>
      </c>
      <c r="B991" t="s">
        <v>23</v>
      </c>
      <c r="C991" t="s">
        <v>50</v>
      </c>
      <c r="D991" s="2">
        <v>44299</v>
      </c>
      <c r="E991" s="3">
        <v>11081</v>
      </c>
      <c r="F991" s="4">
        <v>311</v>
      </c>
      <c r="G991">
        <v>739</v>
      </c>
    </row>
    <row r="992" spans="1:7" x14ac:dyDescent="0.3">
      <c r="A992" t="s">
        <v>24</v>
      </c>
      <c r="B992" t="s">
        <v>14</v>
      </c>
      <c r="C992" t="s">
        <v>9</v>
      </c>
      <c r="D992" s="2">
        <v>44299</v>
      </c>
      <c r="E992" s="3">
        <v>588</v>
      </c>
      <c r="F992" s="4">
        <v>41</v>
      </c>
      <c r="G992">
        <v>27</v>
      </c>
    </row>
    <row r="993" spans="1:7" x14ac:dyDescent="0.3">
      <c r="A993" t="s">
        <v>33</v>
      </c>
      <c r="B993" t="s">
        <v>23</v>
      </c>
      <c r="C993" t="s">
        <v>49</v>
      </c>
      <c r="D993" s="2">
        <v>44299</v>
      </c>
      <c r="E993" s="3">
        <v>3710</v>
      </c>
      <c r="F993" s="4">
        <v>129</v>
      </c>
      <c r="G993">
        <v>413</v>
      </c>
    </row>
    <row r="994" spans="1:7" x14ac:dyDescent="0.3">
      <c r="A994" t="s">
        <v>58</v>
      </c>
      <c r="B994" t="s">
        <v>8</v>
      </c>
      <c r="C994" t="s">
        <v>9</v>
      </c>
      <c r="D994" s="2">
        <v>44300</v>
      </c>
      <c r="E994" s="3">
        <v>371</v>
      </c>
      <c r="F994" s="4">
        <v>121</v>
      </c>
      <c r="G994">
        <v>27</v>
      </c>
    </row>
    <row r="995" spans="1:7" x14ac:dyDescent="0.3">
      <c r="A995" t="s">
        <v>59</v>
      </c>
      <c r="B995" t="s">
        <v>8</v>
      </c>
      <c r="C995" t="s">
        <v>21</v>
      </c>
      <c r="D995" s="2">
        <v>44300</v>
      </c>
      <c r="E995" s="3">
        <v>2254</v>
      </c>
      <c r="F995" s="4">
        <v>69</v>
      </c>
      <c r="G995">
        <v>119</v>
      </c>
    </row>
    <row r="996" spans="1:7" x14ac:dyDescent="0.3">
      <c r="A996" t="s">
        <v>13</v>
      </c>
      <c r="B996" t="s">
        <v>25</v>
      </c>
      <c r="C996" t="s">
        <v>42</v>
      </c>
      <c r="D996" s="2">
        <v>44300</v>
      </c>
      <c r="E996" s="3">
        <v>2345</v>
      </c>
      <c r="F996" s="4">
        <v>70</v>
      </c>
      <c r="G996">
        <v>112</v>
      </c>
    </row>
    <row r="997" spans="1:7" x14ac:dyDescent="0.3">
      <c r="A997" t="s">
        <v>7</v>
      </c>
      <c r="B997" t="s">
        <v>25</v>
      </c>
      <c r="C997" t="s">
        <v>48</v>
      </c>
      <c r="D997" s="2">
        <v>44300</v>
      </c>
      <c r="E997" s="3">
        <v>18473</v>
      </c>
      <c r="F997" s="4">
        <v>6</v>
      </c>
      <c r="G997">
        <v>2053</v>
      </c>
    </row>
    <row r="998" spans="1:7" x14ac:dyDescent="0.3">
      <c r="A998" t="s">
        <v>32</v>
      </c>
      <c r="B998" t="s">
        <v>14</v>
      </c>
      <c r="C998" t="s">
        <v>26</v>
      </c>
      <c r="D998" s="2">
        <v>44300</v>
      </c>
      <c r="E998" s="3">
        <v>1680</v>
      </c>
      <c r="F998" s="4">
        <v>26</v>
      </c>
      <c r="G998">
        <v>58</v>
      </c>
    </row>
    <row r="999" spans="1:7" x14ac:dyDescent="0.3">
      <c r="A999" t="s">
        <v>19</v>
      </c>
      <c r="B999" t="s">
        <v>14</v>
      </c>
      <c r="C999" t="s">
        <v>21</v>
      </c>
      <c r="D999" s="2">
        <v>44300</v>
      </c>
      <c r="E999" s="3">
        <v>4508</v>
      </c>
      <c r="F999" s="4">
        <v>16</v>
      </c>
      <c r="G999">
        <v>215</v>
      </c>
    </row>
    <row r="1000" spans="1:7" x14ac:dyDescent="0.3">
      <c r="A1000" t="s">
        <v>10</v>
      </c>
      <c r="B1000" t="s">
        <v>25</v>
      </c>
      <c r="C1000" t="s">
        <v>9</v>
      </c>
      <c r="D1000" s="2">
        <v>44301</v>
      </c>
      <c r="E1000" s="3">
        <v>8463</v>
      </c>
      <c r="F1000" s="4">
        <v>284</v>
      </c>
      <c r="G1000">
        <v>385</v>
      </c>
    </row>
    <row r="1001" spans="1:7" x14ac:dyDescent="0.3">
      <c r="A1001" t="s">
        <v>17</v>
      </c>
      <c r="B1001" t="s">
        <v>20</v>
      </c>
      <c r="C1001" t="s">
        <v>16</v>
      </c>
      <c r="D1001" s="2">
        <v>44301</v>
      </c>
      <c r="E1001" s="3">
        <v>931</v>
      </c>
      <c r="F1001" s="4">
        <v>269</v>
      </c>
      <c r="G1001">
        <v>117</v>
      </c>
    </row>
    <row r="1002" spans="1:7" x14ac:dyDescent="0.3">
      <c r="A1002" t="s">
        <v>53</v>
      </c>
      <c r="B1002" t="s">
        <v>11</v>
      </c>
      <c r="C1002" t="s">
        <v>36</v>
      </c>
      <c r="D1002" s="2">
        <v>44301</v>
      </c>
      <c r="E1002" s="3">
        <v>12460</v>
      </c>
      <c r="F1002" s="4">
        <v>197</v>
      </c>
      <c r="G1002">
        <v>623</v>
      </c>
    </row>
    <row r="1003" spans="1:7" x14ac:dyDescent="0.3">
      <c r="A1003" t="s">
        <v>10</v>
      </c>
      <c r="B1003" t="s">
        <v>25</v>
      </c>
      <c r="C1003" t="s">
        <v>30</v>
      </c>
      <c r="D1003" s="2">
        <v>44301</v>
      </c>
      <c r="E1003" s="3">
        <v>868</v>
      </c>
      <c r="F1003" s="4">
        <v>78</v>
      </c>
      <c r="G1003">
        <v>37</v>
      </c>
    </row>
    <row r="1004" spans="1:7" x14ac:dyDescent="0.3">
      <c r="A1004" t="s">
        <v>59</v>
      </c>
      <c r="B1004" t="s">
        <v>23</v>
      </c>
      <c r="C1004" t="s">
        <v>18</v>
      </c>
      <c r="D1004" s="2">
        <v>44301</v>
      </c>
      <c r="E1004" s="3">
        <v>301</v>
      </c>
      <c r="F1004" s="4">
        <v>117</v>
      </c>
      <c r="G1004">
        <v>13</v>
      </c>
    </row>
    <row r="1005" spans="1:7" x14ac:dyDescent="0.3">
      <c r="A1005" t="s">
        <v>27</v>
      </c>
      <c r="B1005" t="s">
        <v>20</v>
      </c>
      <c r="C1005" t="s">
        <v>16</v>
      </c>
      <c r="D1005" s="2">
        <v>44301</v>
      </c>
      <c r="E1005" s="3">
        <v>434</v>
      </c>
      <c r="F1005" s="4">
        <v>116</v>
      </c>
      <c r="G1005">
        <v>37</v>
      </c>
    </row>
    <row r="1006" spans="1:7" x14ac:dyDescent="0.3">
      <c r="A1006" t="s">
        <v>19</v>
      </c>
      <c r="B1006" t="s">
        <v>23</v>
      </c>
      <c r="C1006" t="s">
        <v>42</v>
      </c>
      <c r="D1006" s="2">
        <v>44301</v>
      </c>
      <c r="E1006" s="3">
        <v>2058</v>
      </c>
      <c r="F1006" s="4">
        <v>2</v>
      </c>
      <c r="G1006">
        <v>115</v>
      </c>
    </row>
    <row r="1007" spans="1:7" x14ac:dyDescent="0.3">
      <c r="A1007" t="s">
        <v>38</v>
      </c>
      <c r="B1007" t="s">
        <v>11</v>
      </c>
      <c r="C1007" t="s">
        <v>12</v>
      </c>
      <c r="D1007" s="2">
        <v>44301</v>
      </c>
      <c r="E1007" s="3">
        <v>9597</v>
      </c>
      <c r="F1007" s="4">
        <v>167</v>
      </c>
      <c r="G1007">
        <v>873</v>
      </c>
    </row>
    <row r="1008" spans="1:7" x14ac:dyDescent="0.3">
      <c r="A1008" t="s">
        <v>51</v>
      </c>
      <c r="B1008" t="s">
        <v>20</v>
      </c>
      <c r="C1008" t="s">
        <v>50</v>
      </c>
      <c r="D1008" s="2">
        <v>44302</v>
      </c>
      <c r="E1008" s="3">
        <v>13314</v>
      </c>
      <c r="F1008" s="4">
        <v>198</v>
      </c>
      <c r="G1008">
        <v>784</v>
      </c>
    </row>
    <row r="1009" spans="1:7" x14ac:dyDescent="0.3">
      <c r="A1009" t="s">
        <v>59</v>
      </c>
      <c r="B1009" t="s">
        <v>23</v>
      </c>
      <c r="C1009" t="s">
        <v>16</v>
      </c>
      <c r="D1009" s="2">
        <v>44302</v>
      </c>
      <c r="E1009" s="3">
        <v>630</v>
      </c>
      <c r="F1009" s="4">
        <v>106</v>
      </c>
      <c r="G1009">
        <v>70</v>
      </c>
    </row>
    <row r="1010" spans="1:7" x14ac:dyDescent="0.3">
      <c r="A1010" t="s">
        <v>32</v>
      </c>
      <c r="B1010" t="s">
        <v>14</v>
      </c>
      <c r="C1010" t="s">
        <v>9</v>
      </c>
      <c r="D1010" s="2">
        <v>44302</v>
      </c>
      <c r="E1010" s="3">
        <v>8918</v>
      </c>
      <c r="F1010" s="4">
        <v>31</v>
      </c>
      <c r="G1010">
        <v>446</v>
      </c>
    </row>
    <row r="1011" spans="1:7" x14ac:dyDescent="0.3">
      <c r="A1011" t="s">
        <v>43</v>
      </c>
      <c r="B1011" t="s">
        <v>20</v>
      </c>
      <c r="C1011" t="s">
        <v>18</v>
      </c>
      <c r="D1011" s="2">
        <v>44302</v>
      </c>
      <c r="E1011" s="3">
        <v>7133</v>
      </c>
      <c r="F1011" s="4">
        <v>446</v>
      </c>
      <c r="G1011">
        <v>223</v>
      </c>
    </row>
    <row r="1012" spans="1:7" x14ac:dyDescent="0.3">
      <c r="A1012" t="s">
        <v>47</v>
      </c>
      <c r="B1012" t="s">
        <v>25</v>
      </c>
      <c r="C1012" t="s">
        <v>45</v>
      </c>
      <c r="D1012" s="2">
        <v>44302</v>
      </c>
      <c r="E1012" s="3">
        <v>1638</v>
      </c>
      <c r="F1012" s="4">
        <v>106</v>
      </c>
      <c r="G1012">
        <v>97</v>
      </c>
    </row>
    <row r="1013" spans="1:7" x14ac:dyDescent="0.3">
      <c r="A1013" t="s">
        <v>51</v>
      </c>
      <c r="B1013" t="s">
        <v>20</v>
      </c>
      <c r="C1013" t="s">
        <v>48</v>
      </c>
      <c r="D1013" s="2">
        <v>44302</v>
      </c>
      <c r="E1013" s="3">
        <v>8253</v>
      </c>
      <c r="F1013" s="4">
        <v>262</v>
      </c>
      <c r="G1013">
        <v>551</v>
      </c>
    </row>
    <row r="1014" spans="1:7" x14ac:dyDescent="0.3">
      <c r="A1014" t="s">
        <v>10</v>
      </c>
      <c r="B1014" t="s">
        <v>20</v>
      </c>
      <c r="C1014" t="s">
        <v>30</v>
      </c>
      <c r="D1014" s="2">
        <v>44302</v>
      </c>
      <c r="E1014" s="3">
        <v>5950</v>
      </c>
      <c r="F1014" s="4">
        <v>30</v>
      </c>
      <c r="G1014">
        <v>192</v>
      </c>
    </row>
    <row r="1015" spans="1:7" x14ac:dyDescent="0.3">
      <c r="A1015" t="s">
        <v>53</v>
      </c>
      <c r="B1015" t="s">
        <v>8</v>
      </c>
      <c r="C1015" t="s">
        <v>48</v>
      </c>
      <c r="D1015" s="2">
        <v>44302</v>
      </c>
      <c r="E1015" s="3">
        <v>7000</v>
      </c>
      <c r="F1015" s="4">
        <v>5</v>
      </c>
      <c r="G1015">
        <v>875</v>
      </c>
    </row>
    <row r="1016" spans="1:7" x14ac:dyDescent="0.3">
      <c r="A1016" t="s">
        <v>43</v>
      </c>
      <c r="B1016" t="s">
        <v>11</v>
      </c>
      <c r="C1016" t="s">
        <v>26</v>
      </c>
      <c r="D1016" s="2">
        <v>44302</v>
      </c>
      <c r="E1016" s="3">
        <v>2030</v>
      </c>
      <c r="F1016" s="4">
        <v>162</v>
      </c>
      <c r="G1016">
        <v>89</v>
      </c>
    </row>
    <row r="1017" spans="1:7" x14ac:dyDescent="0.3">
      <c r="A1017" t="s">
        <v>47</v>
      </c>
      <c r="B1017" t="s">
        <v>20</v>
      </c>
      <c r="C1017" t="s">
        <v>50</v>
      </c>
      <c r="D1017" s="2">
        <v>44302</v>
      </c>
      <c r="E1017" s="3">
        <v>8337</v>
      </c>
      <c r="F1017" s="4">
        <v>306</v>
      </c>
      <c r="G1017">
        <v>439</v>
      </c>
    </row>
    <row r="1018" spans="1:7" x14ac:dyDescent="0.3">
      <c r="A1018" t="s">
        <v>56</v>
      </c>
      <c r="B1018" t="s">
        <v>20</v>
      </c>
      <c r="C1018" t="s">
        <v>30</v>
      </c>
      <c r="D1018" s="2">
        <v>44302</v>
      </c>
      <c r="E1018" s="3">
        <v>1876</v>
      </c>
      <c r="F1018" s="4">
        <v>171</v>
      </c>
      <c r="G1018">
        <v>79</v>
      </c>
    </row>
    <row r="1019" spans="1:7" x14ac:dyDescent="0.3">
      <c r="A1019" t="s">
        <v>40</v>
      </c>
      <c r="B1019" t="s">
        <v>11</v>
      </c>
      <c r="C1019" t="s">
        <v>36</v>
      </c>
      <c r="D1019" s="2">
        <v>44302</v>
      </c>
      <c r="E1019" s="3">
        <v>9352</v>
      </c>
      <c r="F1019" s="4">
        <v>293</v>
      </c>
      <c r="G1019">
        <v>446</v>
      </c>
    </row>
    <row r="1020" spans="1:7" x14ac:dyDescent="0.3">
      <c r="A1020" t="s">
        <v>10</v>
      </c>
      <c r="B1020" t="s">
        <v>20</v>
      </c>
      <c r="C1020" t="s">
        <v>48</v>
      </c>
      <c r="D1020" s="2">
        <v>44302</v>
      </c>
      <c r="E1020" s="3">
        <v>5621</v>
      </c>
      <c r="F1020" s="4">
        <v>154</v>
      </c>
      <c r="G1020">
        <v>625</v>
      </c>
    </row>
    <row r="1021" spans="1:7" x14ac:dyDescent="0.3">
      <c r="A1021" t="s">
        <v>56</v>
      </c>
      <c r="B1021" t="s">
        <v>20</v>
      </c>
      <c r="C1021" t="s">
        <v>35</v>
      </c>
      <c r="D1021" s="2">
        <v>44302</v>
      </c>
      <c r="E1021" s="3">
        <v>6062</v>
      </c>
      <c r="F1021" s="4">
        <v>12</v>
      </c>
      <c r="G1021">
        <v>674</v>
      </c>
    </row>
    <row r="1022" spans="1:7" x14ac:dyDescent="0.3">
      <c r="A1022" t="s">
        <v>19</v>
      </c>
      <c r="B1022" t="s">
        <v>14</v>
      </c>
      <c r="C1022" t="s">
        <v>9</v>
      </c>
      <c r="D1022" s="2">
        <v>44302</v>
      </c>
      <c r="E1022" s="3">
        <v>5054</v>
      </c>
      <c r="F1022" s="4">
        <v>154</v>
      </c>
      <c r="G1022">
        <v>266</v>
      </c>
    </row>
    <row r="1023" spans="1:7" x14ac:dyDescent="0.3">
      <c r="A1023" t="s">
        <v>27</v>
      </c>
      <c r="B1023" t="s">
        <v>14</v>
      </c>
      <c r="C1023" t="s">
        <v>37</v>
      </c>
      <c r="D1023" s="2">
        <v>44302</v>
      </c>
      <c r="E1023" s="3">
        <v>7581</v>
      </c>
      <c r="F1023" s="4">
        <v>239</v>
      </c>
      <c r="G1023">
        <v>237</v>
      </c>
    </row>
    <row r="1024" spans="1:7" x14ac:dyDescent="0.3">
      <c r="A1024" t="s">
        <v>53</v>
      </c>
      <c r="B1024" t="s">
        <v>14</v>
      </c>
      <c r="C1024" t="s">
        <v>39</v>
      </c>
      <c r="D1024" s="2">
        <v>44302</v>
      </c>
      <c r="E1024" s="3">
        <v>7763</v>
      </c>
      <c r="F1024" s="4">
        <v>125</v>
      </c>
      <c r="G1024">
        <v>353</v>
      </c>
    </row>
    <row r="1025" spans="1:7" x14ac:dyDescent="0.3">
      <c r="A1025" t="s">
        <v>24</v>
      </c>
      <c r="B1025" t="s">
        <v>25</v>
      </c>
      <c r="C1025" t="s">
        <v>12</v>
      </c>
      <c r="D1025" s="2">
        <v>44302</v>
      </c>
      <c r="E1025" s="3">
        <v>9387</v>
      </c>
      <c r="F1025" s="4">
        <v>181</v>
      </c>
      <c r="G1025">
        <v>626</v>
      </c>
    </row>
    <row r="1026" spans="1:7" x14ac:dyDescent="0.3">
      <c r="A1026" t="s">
        <v>7</v>
      </c>
      <c r="B1026" t="s">
        <v>11</v>
      </c>
      <c r="C1026" t="s">
        <v>21</v>
      </c>
      <c r="D1026" s="2">
        <v>44302</v>
      </c>
      <c r="E1026" s="3">
        <v>966</v>
      </c>
      <c r="F1026" s="4">
        <v>163</v>
      </c>
      <c r="G1026">
        <v>57</v>
      </c>
    </row>
    <row r="1027" spans="1:7" x14ac:dyDescent="0.3">
      <c r="A1027" t="s">
        <v>13</v>
      </c>
      <c r="B1027" t="s">
        <v>20</v>
      </c>
      <c r="C1027" t="s">
        <v>50</v>
      </c>
      <c r="D1027" s="2">
        <v>44302</v>
      </c>
      <c r="E1027" s="3">
        <v>5278</v>
      </c>
      <c r="F1027" s="4">
        <v>27</v>
      </c>
      <c r="G1027">
        <v>278</v>
      </c>
    </row>
    <row r="1028" spans="1:7" x14ac:dyDescent="0.3">
      <c r="A1028" t="s">
        <v>17</v>
      </c>
      <c r="B1028" t="s">
        <v>8</v>
      </c>
      <c r="C1028" t="s">
        <v>12</v>
      </c>
      <c r="D1028" s="2">
        <v>44302</v>
      </c>
      <c r="E1028" s="3">
        <v>18354</v>
      </c>
      <c r="F1028" s="4">
        <v>275</v>
      </c>
      <c r="G1028">
        <v>1669</v>
      </c>
    </row>
    <row r="1029" spans="1:7" x14ac:dyDescent="0.3">
      <c r="A1029" t="s">
        <v>51</v>
      </c>
      <c r="B1029" t="s">
        <v>20</v>
      </c>
      <c r="C1029" t="s">
        <v>39</v>
      </c>
      <c r="D1029" s="2">
        <v>44302</v>
      </c>
      <c r="E1029" s="3">
        <v>1330</v>
      </c>
      <c r="F1029" s="4">
        <v>161</v>
      </c>
      <c r="G1029">
        <v>61</v>
      </c>
    </row>
    <row r="1030" spans="1:7" x14ac:dyDescent="0.3">
      <c r="A1030" t="s">
        <v>58</v>
      </c>
      <c r="B1030" t="s">
        <v>11</v>
      </c>
      <c r="C1030" t="s">
        <v>36</v>
      </c>
      <c r="D1030" s="2">
        <v>44302</v>
      </c>
      <c r="E1030" s="3">
        <v>1155</v>
      </c>
      <c r="F1030" s="4">
        <v>91</v>
      </c>
      <c r="G1030">
        <v>83</v>
      </c>
    </row>
    <row r="1031" spans="1:7" x14ac:dyDescent="0.3">
      <c r="A1031" t="s">
        <v>19</v>
      </c>
      <c r="B1031" t="s">
        <v>14</v>
      </c>
      <c r="C1031" t="s">
        <v>35</v>
      </c>
      <c r="D1031" s="2">
        <v>44302</v>
      </c>
      <c r="E1031" s="3">
        <v>4669</v>
      </c>
      <c r="F1031" s="4">
        <v>101</v>
      </c>
      <c r="G1031">
        <v>667</v>
      </c>
    </row>
    <row r="1032" spans="1:7" x14ac:dyDescent="0.3">
      <c r="A1032" t="s">
        <v>55</v>
      </c>
      <c r="B1032" t="s">
        <v>11</v>
      </c>
      <c r="C1032" t="s">
        <v>45</v>
      </c>
      <c r="D1032" s="2">
        <v>44302</v>
      </c>
      <c r="E1032" s="3">
        <v>4676</v>
      </c>
      <c r="F1032" s="4">
        <v>25</v>
      </c>
      <c r="G1032">
        <v>293</v>
      </c>
    </row>
    <row r="1033" spans="1:7" x14ac:dyDescent="0.3">
      <c r="A1033" t="s">
        <v>46</v>
      </c>
      <c r="B1033" t="s">
        <v>14</v>
      </c>
      <c r="C1033" t="s">
        <v>37</v>
      </c>
      <c r="D1033" s="2">
        <v>44302</v>
      </c>
      <c r="E1033" s="3">
        <v>602</v>
      </c>
      <c r="F1033" s="4">
        <v>19</v>
      </c>
      <c r="G1033">
        <v>21</v>
      </c>
    </row>
    <row r="1034" spans="1:7" x14ac:dyDescent="0.3">
      <c r="A1034" t="s">
        <v>33</v>
      </c>
      <c r="B1034" t="s">
        <v>25</v>
      </c>
      <c r="C1034" t="s">
        <v>15</v>
      </c>
      <c r="D1034" s="2">
        <v>44305</v>
      </c>
      <c r="E1034" s="3">
        <v>13090</v>
      </c>
      <c r="F1034" s="4">
        <v>133</v>
      </c>
      <c r="G1034">
        <v>770</v>
      </c>
    </row>
    <row r="1035" spans="1:7" x14ac:dyDescent="0.3">
      <c r="A1035" t="s">
        <v>43</v>
      </c>
      <c r="B1035" t="s">
        <v>25</v>
      </c>
      <c r="C1035" t="s">
        <v>41</v>
      </c>
      <c r="D1035" s="2">
        <v>44305</v>
      </c>
      <c r="E1035" s="3">
        <v>11928</v>
      </c>
      <c r="F1035" s="4">
        <v>159</v>
      </c>
      <c r="G1035">
        <v>459</v>
      </c>
    </row>
    <row r="1036" spans="1:7" x14ac:dyDescent="0.3">
      <c r="A1036" t="s">
        <v>40</v>
      </c>
      <c r="B1036" t="s">
        <v>25</v>
      </c>
      <c r="C1036" t="s">
        <v>37</v>
      </c>
      <c r="D1036" s="2">
        <v>44305</v>
      </c>
      <c r="E1036" s="3">
        <v>4634</v>
      </c>
      <c r="F1036" s="4">
        <v>244</v>
      </c>
      <c r="G1036">
        <v>145</v>
      </c>
    </row>
    <row r="1037" spans="1:7" x14ac:dyDescent="0.3">
      <c r="A1037" t="s">
        <v>10</v>
      </c>
      <c r="B1037" t="s">
        <v>23</v>
      </c>
      <c r="C1037" t="s">
        <v>54</v>
      </c>
      <c r="D1037" s="2">
        <v>44305</v>
      </c>
      <c r="E1037" s="3">
        <v>5292</v>
      </c>
      <c r="F1037" s="4">
        <v>72</v>
      </c>
      <c r="G1037">
        <v>252</v>
      </c>
    </row>
    <row r="1038" spans="1:7" x14ac:dyDescent="0.3">
      <c r="A1038" t="s">
        <v>17</v>
      </c>
      <c r="B1038" t="s">
        <v>23</v>
      </c>
      <c r="C1038" t="s">
        <v>42</v>
      </c>
      <c r="D1038" s="2">
        <v>44305</v>
      </c>
      <c r="E1038" s="3">
        <v>9065</v>
      </c>
      <c r="F1038" s="4">
        <v>56</v>
      </c>
      <c r="G1038">
        <v>378</v>
      </c>
    </row>
    <row r="1039" spans="1:7" x14ac:dyDescent="0.3">
      <c r="A1039" t="s">
        <v>32</v>
      </c>
      <c r="B1039" t="s">
        <v>23</v>
      </c>
      <c r="C1039" t="s">
        <v>39</v>
      </c>
      <c r="D1039" s="2">
        <v>44305</v>
      </c>
      <c r="E1039" s="3">
        <v>12299</v>
      </c>
      <c r="F1039" s="4">
        <v>338</v>
      </c>
      <c r="G1039">
        <v>560</v>
      </c>
    </row>
    <row r="1040" spans="1:7" x14ac:dyDescent="0.3">
      <c r="A1040" t="s">
        <v>46</v>
      </c>
      <c r="B1040" t="s">
        <v>8</v>
      </c>
      <c r="C1040" t="s">
        <v>18</v>
      </c>
      <c r="D1040" s="2">
        <v>44305</v>
      </c>
      <c r="E1040" s="3">
        <v>6818</v>
      </c>
      <c r="F1040" s="4">
        <v>172</v>
      </c>
      <c r="G1040">
        <v>273</v>
      </c>
    </row>
    <row r="1041" spans="1:7" x14ac:dyDescent="0.3">
      <c r="A1041" t="s">
        <v>10</v>
      </c>
      <c r="B1041" t="s">
        <v>8</v>
      </c>
      <c r="C1041" t="s">
        <v>54</v>
      </c>
      <c r="D1041" s="2">
        <v>44305</v>
      </c>
      <c r="E1041" s="3">
        <v>3773</v>
      </c>
      <c r="F1041" s="4">
        <v>81</v>
      </c>
      <c r="G1041">
        <v>252</v>
      </c>
    </row>
    <row r="1042" spans="1:7" x14ac:dyDescent="0.3">
      <c r="A1042" t="s">
        <v>53</v>
      </c>
      <c r="B1042" t="s">
        <v>23</v>
      </c>
      <c r="C1042" t="s">
        <v>48</v>
      </c>
      <c r="D1042" s="2">
        <v>44305</v>
      </c>
      <c r="E1042" s="3">
        <v>5138</v>
      </c>
      <c r="F1042" s="4">
        <v>82</v>
      </c>
      <c r="G1042">
        <v>367</v>
      </c>
    </row>
    <row r="1043" spans="1:7" x14ac:dyDescent="0.3">
      <c r="A1043" t="s">
        <v>40</v>
      </c>
      <c r="B1043" t="s">
        <v>25</v>
      </c>
      <c r="C1043" t="s">
        <v>54</v>
      </c>
      <c r="D1043" s="2">
        <v>44305</v>
      </c>
      <c r="E1043" s="3">
        <v>4557</v>
      </c>
      <c r="F1043" s="4">
        <v>20</v>
      </c>
      <c r="G1043">
        <v>269</v>
      </c>
    </row>
    <row r="1044" spans="1:7" x14ac:dyDescent="0.3">
      <c r="A1044" t="s">
        <v>7</v>
      </c>
      <c r="B1044" t="s">
        <v>25</v>
      </c>
      <c r="C1044" t="s">
        <v>50</v>
      </c>
      <c r="D1044" s="2">
        <v>44305</v>
      </c>
      <c r="E1044" s="3">
        <v>2751</v>
      </c>
      <c r="F1044" s="4">
        <v>128</v>
      </c>
      <c r="G1044">
        <v>138</v>
      </c>
    </row>
    <row r="1045" spans="1:7" x14ac:dyDescent="0.3">
      <c r="A1045" t="s">
        <v>31</v>
      </c>
      <c r="B1045" t="s">
        <v>25</v>
      </c>
      <c r="C1045" t="s">
        <v>49</v>
      </c>
      <c r="D1045" s="2">
        <v>44305</v>
      </c>
      <c r="E1045" s="3">
        <v>10906</v>
      </c>
      <c r="F1045" s="4">
        <v>8</v>
      </c>
      <c r="G1045">
        <v>779</v>
      </c>
    </row>
    <row r="1046" spans="1:7" x14ac:dyDescent="0.3">
      <c r="A1046" t="s">
        <v>22</v>
      </c>
      <c r="B1046" t="s">
        <v>14</v>
      </c>
      <c r="C1046" t="s">
        <v>44</v>
      </c>
      <c r="D1046" s="2">
        <v>44305</v>
      </c>
      <c r="E1046" s="3">
        <v>5621</v>
      </c>
      <c r="F1046" s="4">
        <v>7</v>
      </c>
      <c r="G1046">
        <v>256</v>
      </c>
    </row>
    <row r="1047" spans="1:7" x14ac:dyDescent="0.3">
      <c r="A1047" t="s">
        <v>53</v>
      </c>
      <c r="B1047" t="s">
        <v>14</v>
      </c>
      <c r="C1047" t="s">
        <v>21</v>
      </c>
      <c r="D1047" s="2">
        <v>44306</v>
      </c>
      <c r="E1047" s="3">
        <v>2471</v>
      </c>
      <c r="F1047" s="4">
        <v>64</v>
      </c>
      <c r="G1047">
        <v>155</v>
      </c>
    </row>
    <row r="1048" spans="1:7" x14ac:dyDescent="0.3">
      <c r="A1048" t="s">
        <v>57</v>
      </c>
      <c r="B1048" t="s">
        <v>14</v>
      </c>
      <c r="C1048" t="s">
        <v>12</v>
      </c>
      <c r="D1048" s="2">
        <v>44306</v>
      </c>
      <c r="E1048" s="3">
        <v>6139</v>
      </c>
      <c r="F1048" s="4">
        <v>9</v>
      </c>
      <c r="G1048">
        <v>410</v>
      </c>
    </row>
    <row r="1049" spans="1:7" x14ac:dyDescent="0.3">
      <c r="A1049" t="s">
        <v>13</v>
      </c>
      <c r="B1049" t="s">
        <v>14</v>
      </c>
      <c r="C1049" t="s">
        <v>41</v>
      </c>
      <c r="D1049" s="2">
        <v>44306</v>
      </c>
      <c r="E1049" s="3">
        <v>2807</v>
      </c>
      <c r="F1049" s="4">
        <v>151</v>
      </c>
      <c r="G1049">
        <v>128</v>
      </c>
    </row>
    <row r="1050" spans="1:7" x14ac:dyDescent="0.3">
      <c r="A1050" t="s">
        <v>31</v>
      </c>
      <c r="B1050" t="s">
        <v>25</v>
      </c>
      <c r="C1050" t="s">
        <v>9</v>
      </c>
      <c r="D1050" s="2">
        <v>44306</v>
      </c>
      <c r="E1050" s="3">
        <v>8169</v>
      </c>
      <c r="F1050" s="4">
        <v>142</v>
      </c>
      <c r="G1050">
        <v>454</v>
      </c>
    </row>
    <row r="1051" spans="1:7" x14ac:dyDescent="0.3">
      <c r="A1051" t="s">
        <v>53</v>
      </c>
      <c r="B1051" t="s">
        <v>25</v>
      </c>
      <c r="C1051" t="s">
        <v>34</v>
      </c>
      <c r="D1051" s="2">
        <v>44306</v>
      </c>
      <c r="E1051" s="3">
        <v>8785</v>
      </c>
      <c r="F1051" s="4">
        <v>280</v>
      </c>
      <c r="G1051">
        <v>586</v>
      </c>
    </row>
    <row r="1052" spans="1:7" x14ac:dyDescent="0.3">
      <c r="A1052" t="s">
        <v>7</v>
      </c>
      <c r="B1052" t="s">
        <v>8</v>
      </c>
      <c r="C1052" t="s">
        <v>42</v>
      </c>
      <c r="D1052" s="2">
        <v>44306</v>
      </c>
      <c r="E1052" s="3">
        <v>5628</v>
      </c>
      <c r="F1052" s="4">
        <v>33</v>
      </c>
      <c r="G1052">
        <v>256</v>
      </c>
    </row>
    <row r="1053" spans="1:7" x14ac:dyDescent="0.3">
      <c r="A1053" t="s">
        <v>46</v>
      </c>
      <c r="B1053" t="s">
        <v>14</v>
      </c>
      <c r="C1053" t="s">
        <v>12</v>
      </c>
      <c r="D1053" s="2">
        <v>44306</v>
      </c>
      <c r="E1053" s="3">
        <v>1302</v>
      </c>
      <c r="F1053" s="4">
        <v>7</v>
      </c>
      <c r="G1053">
        <v>77</v>
      </c>
    </row>
    <row r="1054" spans="1:7" x14ac:dyDescent="0.3">
      <c r="A1054" t="s">
        <v>31</v>
      </c>
      <c r="B1054" t="s">
        <v>25</v>
      </c>
      <c r="C1054" t="s">
        <v>42</v>
      </c>
      <c r="D1054" s="2">
        <v>44306</v>
      </c>
      <c r="E1054" s="3">
        <v>9282</v>
      </c>
      <c r="F1054" s="4">
        <v>188</v>
      </c>
      <c r="G1054">
        <v>387</v>
      </c>
    </row>
    <row r="1055" spans="1:7" x14ac:dyDescent="0.3">
      <c r="A1055" t="s">
        <v>32</v>
      </c>
      <c r="B1055" t="s">
        <v>14</v>
      </c>
      <c r="C1055" t="s">
        <v>18</v>
      </c>
      <c r="D1055" s="2">
        <v>44306</v>
      </c>
      <c r="E1055" s="3">
        <v>4046</v>
      </c>
      <c r="F1055" s="4">
        <v>96</v>
      </c>
      <c r="G1055">
        <v>162</v>
      </c>
    </row>
    <row r="1056" spans="1:7" x14ac:dyDescent="0.3">
      <c r="A1056" t="s">
        <v>33</v>
      </c>
      <c r="B1056" t="s">
        <v>11</v>
      </c>
      <c r="C1056" t="s">
        <v>41</v>
      </c>
      <c r="D1056" s="2">
        <v>44306</v>
      </c>
      <c r="E1056" s="3">
        <v>10605</v>
      </c>
      <c r="F1056" s="4">
        <v>169</v>
      </c>
      <c r="G1056">
        <v>442</v>
      </c>
    </row>
    <row r="1057" spans="1:7" x14ac:dyDescent="0.3">
      <c r="A1057" t="s">
        <v>29</v>
      </c>
      <c r="B1057" t="s">
        <v>20</v>
      </c>
      <c r="C1057" t="s">
        <v>48</v>
      </c>
      <c r="D1057" s="2">
        <v>44306</v>
      </c>
      <c r="E1057" s="3">
        <v>5929</v>
      </c>
      <c r="F1057" s="4">
        <v>25</v>
      </c>
      <c r="G1057">
        <v>539</v>
      </c>
    </row>
    <row r="1058" spans="1:7" x14ac:dyDescent="0.3">
      <c r="A1058" t="s">
        <v>55</v>
      </c>
      <c r="B1058" t="s">
        <v>11</v>
      </c>
      <c r="C1058" t="s">
        <v>18</v>
      </c>
      <c r="D1058" s="2">
        <v>44306</v>
      </c>
      <c r="E1058" s="3">
        <v>2611</v>
      </c>
      <c r="F1058" s="4">
        <v>175</v>
      </c>
      <c r="G1058">
        <v>105</v>
      </c>
    </row>
    <row r="1059" spans="1:7" x14ac:dyDescent="0.3">
      <c r="A1059" t="s">
        <v>56</v>
      </c>
      <c r="B1059" t="s">
        <v>20</v>
      </c>
      <c r="C1059" t="s">
        <v>16</v>
      </c>
      <c r="D1059" s="2">
        <v>44306</v>
      </c>
      <c r="E1059" s="3">
        <v>7686</v>
      </c>
      <c r="F1059" s="4">
        <v>51</v>
      </c>
      <c r="G1059">
        <v>769</v>
      </c>
    </row>
    <row r="1060" spans="1:7" x14ac:dyDescent="0.3">
      <c r="A1060" t="s">
        <v>52</v>
      </c>
      <c r="B1060" t="s">
        <v>14</v>
      </c>
      <c r="C1060" t="s">
        <v>12</v>
      </c>
      <c r="D1060" s="2">
        <v>44306</v>
      </c>
      <c r="E1060" s="3">
        <v>2786</v>
      </c>
      <c r="F1060" s="4">
        <v>98</v>
      </c>
      <c r="G1060">
        <v>164</v>
      </c>
    </row>
    <row r="1061" spans="1:7" x14ac:dyDescent="0.3">
      <c r="A1061" t="s">
        <v>33</v>
      </c>
      <c r="B1061" t="s">
        <v>20</v>
      </c>
      <c r="C1061" t="s">
        <v>49</v>
      </c>
      <c r="D1061" s="2">
        <v>44306</v>
      </c>
      <c r="E1061" s="3">
        <v>4123</v>
      </c>
      <c r="F1061" s="4">
        <v>247</v>
      </c>
      <c r="G1061">
        <v>516</v>
      </c>
    </row>
    <row r="1062" spans="1:7" x14ac:dyDescent="0.3">
      <c r="A1062" t="s">
        <v>19</v>
      </c>
      <c r="B1062" t="s">
        <v>23</v>
      </c>
      <c r="C1062" t="s">
        <v>44</v>
      </c>
      <c r="D1062" s="2">
        <v>44306</v>
      </c>
      <c r="E1062" s="3">
        <v>1477</v>
      </c>
      <c r="F1062" s="4">
        <v>111</v>
      </c>
      <c r="G1062">
        <v>78</v>
      </c>
    </row>
    <row r="1063" spans="1:7" x14ac:dyDescent="0.3">
      <c r="A1063" t="s">
        <v>57</v>
      </c>
      <c r="B1063" t="s">
        <v>23</v>
      </c>
      <c r="C1063" t="s">
        <v>28</v>
      </c>
      <c r="D1063" s="2">
        <v>44306</v>
      </c>
      <c r="E1063" s="3">
        <v>12040</v>
      </c>
      <c r="F1063" s="4">
        <v>255</v>
      </c>
      <c r="G1063">
        <v>416</v>
      </c>
    </row>
    <row r="1064" spans="1:7" x14ac:dyDescent="0.3">
      <c r="A1064" t="s">
        <v>53</v>
      </c>
      <c r="B1064" t="s">
        <v>23</v>
      </c>
      <c r="C1064" t="s">
        <v>45</v>
      </c>
      <c r="D1064" s="2">
        <v>44306</v>
      </c>
      <c r="E1064" s="3">
        <v>4340</v>
      </c>
      <c r="F1064" s="4">
        <v>277</v>
      </c>
      <c r="G1064">
        <v>310</v>
      </c>
    </row>
    <row r="1065" spans="1:7" x14ac:dyDescent="0.3">
      <c r="A1065" t="s">
        <v>43</v>
      </c>
      <c r="B1065" t="s">
        <v>8</v>
      </c>
      <c r="C1065" t="s">
        <v>44</v>
      </c>
      <c r="D1065" s="2">
        <v>44306</v>
      </c>
      <c r="E1065" s="3">
        <v>2639</v>
      </c>
      <c r="F1065" s="4">
        <v>526</v>
      </c>
      <c r="G1065">
        <v>126</v>
      </c>
    </row>
    <row r="1066" spans="1:7" x14ac:dyDescent="0.3">
      <c r="A1066" t="s">
        <v>24</v>
      </c>
      <c r="B1066" t="s">
        <v>8</v>
      </c>
      <c r="C1066" t="s">
        <v>35</v>
      </c>
      <c r="D1066" s="2">
        <v>44307</v>
      </c>
      <c r="E1066" s="3">
        <v>7931</v>
      </c>
      <c r="F1066" s="4">
        <v>377</v>
      </c>
      <c r="G1066">
        <v>1322</v>
      </c>
    </row>
    <row r="1067" spans="1:7" x14ac:dyDescent="0.3">
      <c r="A1067" t="s">
        <v>53</v>
      </c>
      <c r="B1067" t="s">
        <v>8</v>
      </c>
      <c r="C1067" t="s">
        <v>41</v>
      </c>
      <c r="D1067" s="2">
        <v>44307</v>
      </c>
      <c r="E1067" s="3">
        <v>1078</v>
      </c>
      <c r="F1067" s="4">
        <v>298</v>
      </c>
      <c r="G1067">
        <v>45</v>
      </c>
    </row>
    <row r="1068" spans="1:7" x14ac:dyDescent="0.3">
      <c r="A1068" t="s">
        <v>17</v>
      </c>
      <c r="B1068" t="s">
        <v>25</v>
      </c>
      <c r="C1068" t="s">
        <v>21</v>
      </c>
      <c r="D1068" s="2">
        <v>44307</v>
      </c>
      <c r="E1068" s="3">
        <v>8680</v>
      </c>
      <c r="F1068" s="4">
        <v>429</v>
      </c>
      <c r="G1068">
        <v>362</v>
      </c>
    </row>
    <row r="1069" spans="1:7" x14ac:dyDescent="0.3">
      <c r="A1069" t="s">
        <v>31</v>
      </c>
      <c r="B1069" t="s">
        <v>8</v>
      </c>
      <c r="C1069" t="s">
        <v>15</v>
      </c>
      <c r="D1069" s="2">
        <v>44307</v>
      </c>
      <c r="E1069" s="3">
        <v>8967</v>
      </c>
      <c r="F1069" s="4">
        <v>15</v>
      </c>
      <c r="G1069">
        <v>427</v>
      </c>
    </row>
    <row r="1070" spans="1:7" x14ac:dyDescent="0.3">
      <c r="A1070" t="s">
        <v>24</v>
      </c>
      <c r="B1070" t="s">
        <v>14</v>
      </c>
      <c r="C1070" t="s">
        <v>37</v>
      </c>
      <c r="D1070" s="2">
        <v>44307</v>
      </c>
      <c r="E1070" s="3">
        <v>12075</v>
      </c>
      <c r="F1070" s="4">
        <v>258</v>
      </c>
      <c r="G1070">
        <v>465</v>
      </c>
    </row>
    <row r="1071" spans="1:7" x14ac:dyDescent="0.3">
      <c r="A1071" t="s">
        <v>57</v>
      </c>
      <c r="B1071" t="s">
        <v>23</v>
      </c>
      <c r="C1071" t="s">
        <v>45</v>
      </c>
      <c r="D1071" s="2">
        <v>44307</v>
      </c>
      <c r="E1071" s="3">
        <v>4396</v>
      </c>
      <c r="F1071" s="4">
        <v>68</v>
      </c>
      <c r="G1071">
        <v>294</v>
      </c>
    </row>
    <row r="1072" spans="1:7" x14ac:dyDescent="0.3">
      <c r="A1072" t="s">
        <v>46</v>
      </c>
      <c r="B1072" t="s">
        <v>8</v>
      </c>
      <c r="C1072" t="s">
        <v>26</v>
      </c>
      <c r="D1072" s="2">
        <v>44307</v>
      </c>
      <c r="E1072" s="3">
        <v>2877</v>
      </c>
      <c r="F1072" s="4">
        <v>84</v>
      </c>
      <c r="G1072">
        <v>96</v>
      </c>
    </row>
    <row r="1073" spans="1:7" x14ac:dyDescent="0.3">
      <c r="A1073" t="s">
        <v>24</v>
      </c>
      <c r="B1073" t="s">
        <v>8</v>
      </c>
      <c r="C1073" t="s">
        <v>9</v>
      </c>
      <c r="D1073" s="2">
        <v>44307</v>
      </c>
      <c r="E1073" s="3">
        <v>1659</v>
      </c>
      <c r="F1073" s="4">
        <v>291</v>
      </c>
      <c r="G1073">
        <v>104</v>
      </c>
    </row>
    <row r="1074" spans="1:7" x14ac:dyDescent="0.3">
      <c r="A1074" t="s">
        <v>51</v>
      </c>
      <c r="B1074" t="s">
        <v>25</v>
      </c>
      <c r="C1074" t="s">
        <v>49</v>
      </c>
      <c r="D1074" s="2">
        <v>44307</v>
      </c>
      <c r="E1074" s="3">
        <v>616</v>
      </c>
      <c r="F1074" s="4">
        <v>30</v>
      </c>
      <c r="G1074">
        <v>42</v>
      </c>
    </row>
    <row r="1075" spans="1:7" x14ac:dyDescent="0.3">
      <c r="A1075" t="s">
        <v>55</v>
      </c>
      <c r="B1075" t="s">
        <v>23</v>
      </c>
      <c r="C1075" t="s">
        <v>50</v>
      </c>
      <c r="D1075" s="2">
        <v>44307</v>
      </c>
      <c r="E1075" s="3">
        <v>7021</v>
      </c>
      <c r="F1075" s="4">
        <v>124</v>
      </c>
      <c r="G1075">
        <v>469</v>
      </c>
    </row>
    <row r="1076" spans="1:7" x14ac:dyDescent="0.3">
      <c r="A1076" t="s">
        <v>47</v>
      </c>
      <c r="B1076" t="s">
        <v>14</v>
      </c>
      <c r="C1076" t="s">
        <v>49</v>
      </c>
      <c r="D1076" s="2">
        <v>44307</v>
      </c>
      <c r="E1076" s="3">
        <v>3255</v>
      </c>
      <c r="F1076" s="4">
        <v>119</v>
      </c>
      <c r="G1076">
        <v>296</v>
      </c>
    </row>
    <row r="1077" spans="1:7" x14ac:dyDescent="0.3">
      <c r="A1077" t="s">
        <v>22</v>
      </c>
      <c r="B1077" t="s">
        <v>11</v>
      </c>
      <c r="C1077" t="s">
        <v>16</v>
      </c>
      <c r="D1077" s="2">
        <v>44307</v>
      </c>
      <c r="E1077" s="3">
        <v>5516</v>
      </c>
      <c r="F1077" s="4">
        <v>269</v>
      </c>
      <c r="G1077">
        <v>613</v>
      </c>
    </row>
    <row r="1078" spans="1:7" x14ac:dyDescent="0.3">
      <c r="A1078" t="s">
        <v>33</v>
      </c>
      <c r="B1078" t="s">
        <v>23</v>
      </c>
      <c r="C1078" t="s">
        <v>12</v>
      </c>
      <c r="D1078" s="2">
        <v>44307</v>
      </c>
      <c r="E1078" s="3">
        <v>18039</v>
      </c>
      <c r="F1078" s="4">
        <v>148</v>
      </c>
      <c r="G1078">
        <v>1289</v>
      </c>
    </row>
    <row r="1079" spans="1:7" x14ac:dyDescent="0.3">
      <c r="A1079" t="s">
        <v>46</v>
      </c>
      <c r="B1079" t="s">
        <v>23</v>
      </c>
      <c r="C1079" t="s">
        <v>18</v>
      </c>
      <c r="D1079" s="2">
        <v>44307</v>
      </c>
      <c r="E1079" s="3">
        <v>12593</v>
      </c>
      <c r="F1079" s="4">
        <v>254</v>
      </c>
      <c r="G1079">
        <v>394</v>
      </c>
    </row>
    <row r="1080" spans="1:7" x14ac:dyDescent="0.3">
      <c r="A1080" t="s">
        <v>31</v>
      </c>
      <c r="B1080" t="s">
        <v>8</v>
      </c>
      <c r="C1080" t="s">
        <v>26</v>
      </c>
      <c r="D1080" s="2">
        <v>44307</v>
      </c>
      <c r="E1080" s="3">
        <v>1981</v>
      </c>
      <c r="F1080" s="4">
        <v>28</v>
      </c>
      <c r="G1080">
        <v>67</v>
      </c>
    </row>
    <row r="1081" spans="1:7" x14ac:dyDescent="0.3">
      <c r="A1081" t="s">
        <v>57</v>
      </c>
      <c r="B1081" t="s">
        <v>14</v>
      </c>
      <c r="C1081" t="s">
        <v>9</v>
      </c>
      <c r="D1081" s="2">
        <v>44307</v>
      </c>
      <c r="E1081" s="3">
        <v>6552</v>
      </c>
      <c r="F1081" s="4">
        <v>112</v>
      </c>
      <c r="G1081">
        <v>410</v>
      </c>
    </row>
    <row r="1082" spans="1:7" x14ac:dyDescent="0.3">
      <c r="A1082" t="s">
        <v>55</v>
      </c>
      <c r="B1082" t="s">
        <v>14</v>
      </c>
      <c r="C1082" t="s">
        <v>9</v>
      </c>
      <c r="D1082" s="2">
        <v>44307</v>
      </c>
      <c r="E1082" s="3">
        <v>10682</v>
      </c>
      <c r="F1082" s="4">
        <v>213</v>
      </c>
      <c r="G1082">
        <v>629</v>
      </c>
    </row>
    <row r="1083" spans="1:7" x14ac:dyDescent="0.3">
      <c r="A1083" t="s">
        <v>51</v>
      </c>
      <c r="B1083" t="s">
        <v>23</v>
      </c>
      <c r="C1083" t="s">
        <v>49</v>
      </c>
      <c r="D1083" s="2">
        <v>44307</v>
      </c>
      <c r="E1083" s="3">
        <v>11046</v>
      </c>
      <c r="F1083" s="4">
        <v>156</v>
      </c>
      <c r="G1083">
        <v>789</v>
      </c>
    </row>
    <row r="1084" spans="1:7" x14ac:dyDescent="0.3">
      <c r="A1084" t="s">
        <v>33</v>
      </c>
      <c r="B1084" t="s">
        <v>14</v>
      </c>
      <c r="C1084" t="s">
        <v>34</v>
      </c>
      <c r="D1084" s="2">
        <v>44307</v>
      </c>
      <c r="E1084" s="3">
        <v>4263</v>
      </c>
      <c r="F1084" s="4">
        <v>140</v>
      </c>
      <c r="G1084">
        <v>225</v>
      </c>
    </row>
    <row r="1085" spans="1:7" x14ac:dyDescent="0.3">
      <c r="A1085" t="s">
        <v>7</v>
      </c>
      <c r="B1085" t="s">
        <v>23</v>
      </c>
      <c r="C1085" t="s">
        <v>35</v>
      </c>
      <c r="D1085" s="2">
        <v>44307</v>
      </c>
      <c r="E1085" s="3">
        <v>5558</v>
      </c>
      <c r="F1085" s="4">
        <v>440</v>
      </c>
      <c r="G1085">
        <v>464</v>
      </c>
    </row>
    <row r="1086" spans="1:7" x14ac:dyDescent="0.3">
      <c r="A1086" t="s">
        <v>47</v>
      </c>
      <c r="B1086" t="s">
        <v>11</v>
      </c>
      <c r="C1086" t="s">
        <v>18</v>
      </c>
      <c r="D1086" s="2">
        <v>44308</v>
      </c>
      <c r="E1086" s="3">
        <v>4214</v>
      </c>
      <c r="F1086" s="4">
        <v>155</v>
      </c>
      <c r="G1086">
        <v>128</v>
      </c>
    </row>
    <row r="1087" spans="1:7" x14ac:dyDescent="0.3">
      <c r="A1087" t="s">
        <v>40</v>
      </c>
      <c r="B1087" t="s">
        <v>20</v>
      </c>
      <c r="C1087" t="s">
        <v>21</v>
      </c>
      <c r="D1087" s="2">
        <v>44308</v>
      </c>
      <c r="E1087" s="3">
        <v>7301</v>
      </c>
      <c r="F1087" s="4">
        <v>46</v>
      </c>
      <c r="G1087">
        <v>406</v>
      </c>
    </row>
    <row r="1088" spans="1:7" x14ac:dyDescent="0.3">
      <c r="A1088" t="s">
        <v>32</v>
      </c>
      <c r="B1088" t="s">
        <v>11</v>
      </c>
      <c r="C1088" t="s">
        <v>49</v>
      </c>
      <c r="D1088" s="2">
        <v>44308</v>
      </c>
      <c r="E1088" s="3">
        <v>4473</v>
      </c>
      <c r="F1088" s="4">
        <v>179</v>
      </c>
      <c r="G1088">
        <v>373</v>
      </c>
    </row>
    <row r="1089" spans="1:7" x14ac:dyDescent="0.3">
      <c r="A1089" t="s">
        <v>27</v>
      </c>
      <c r="B1089" t="s">
        <v>8</v>
      </c>
      <c r="C1089" t="s">
        <v>37</v>
      </c>
      <c r="D1089" s="2">
        <v>44308</v>
      </c>
      <c r="E1089" s="3">
        <v>11081</v>
      </c>
      <c r="F1089" s="4">
        <v>349</v>
      </c>
      <c r="G1089">
        <v>462</v>
      </c>
    </row>
    <row r="1090" spans="1:7" x14ac:dyDescent="0.3">
      <c r="A1090" t="s">
        <v>58</v>
      </c>
      <c r="B1090" t="s">
        <v>8</v>
      </c>
      <c r="C1090" t="s">
        <v>34</v>
      </c>
      <c r="D1090" s="2">
        <v>44308</v>
      </c>
      <c r="E1090" s="3">
        <v>1120</v>
      </c>
      <c r="F1090" s="4">
        <v>274</v>
      </c>
      <c r="G1090">
        <v>75</v>
      </c>
    </row>
    <row r="1091" spans="1:7" x14ac:dyDescent="0.3">
      <c r="A1091" t="s">
        <v>31</v>
      </c>
      <c r="B1091" t="s">
        <v>11</v>
      </c>
      <c r="C1091" t="s">
        <v>15</v>
      </c>
      <c r="D1091" s="2">
        <v>44308</v>
      </c>
      <c r="E1091" s="3">
        <v>10297</v>
      </c>
      <c r="F1091" s="4">
        <v>48</v>
      </c>
      <c r="G1091">
        <v>430</v>
      </c>
    </row>
    <row r="1092" spans="1:7" x14ac:dyDescent="0.3">
      <c r="A1092" t="s">
        <v>22</v>
      </c>
      <c r="B1092" t="s">
        <v>23</v>
      </c>
      <c r="C1092" t="s">
        <v>48</v>
      </c>
      <c r="D1092" s="2">
        <v>44308</v>
      </c>
      <c r="E1092" s="3">
        <v>1869</v>
      </c>
      <c r="F1092" s="4">
        <v>343</v>
      </c>
      <c r="G1092">
        <v>234</v>
      </c>
    </row>
    <row r="1093" spans="1:7" x14ac:dyDescent="0.3">
      <c r="A1093" t="s">
        <v>27</v>
      </c>
      <c r="B1093" t="s">
        <v>20</v>
      </c>
      <c r="C1093" t="s">
        <v>21</v>
      </c>
      <c r="D1093" s="2">
        <v>44308</v>
      </c>
      <c r="E1093" s="3">
        <v>12229</v>
      </c>
      <c r="F1093" s="4">
        <v>182</v>
      </c>
      <c r="G1093">
        <v>644</v>
      </c>
    </row>
    <row r="1094" spans="1:7" x14ac:dyDescent="0.3">
      <c r="A1094" t="s">
        <v>51</v>
      </c>
      <c r="B1094" t="s">
        <v>14</v>
      </c>
      <c r="C1094" t="s">
        <v>9</v>
      </c>
      <c r="D1094" s="2">
        <v>44308</v>
      </c>
      <c r="E1094" s="3">
        <v>7707</v>
      </c>
      <c r="F1094" s="4">
        <v>173</v>
      </c>
      <c r="G1094">
        <v>482</v>
      </c>
    </row>
    <row r="1095" spans="1:7" x14ac:dyDescent="0.3">
      <c r="A1095" t="s">
        <v>10</v>
      </c>
      <c r="B1095" t="s">
        <v>14</v>
      </c>
      <c r="C1095" t="s">
        <v>18</v>
      </c>
      <c r="D1095" s="2">
        <v>44308</v>
      </c>
      <c r="E1095" s="3">
        <v>1351</v>
      </c>
      <c r="F1095" s="4">
        <v>150</v>
      </c>
      <c r="G1095">
        <v>55</v>
      </c>
    </row>
    <row r="1096" spans="1:7" x14ac:dyDescent="0.3">
      <c r="A1096" t="s">
        <v>13</v>
      </c>
      <c r="B1096" t="s">
        <v>20</v>
      </c>
      <c r="C1096" t="s">
        <v>26</v>
      </c>
      <c r="D1096" s="2">
        <v>44308</v>
      </c>
      <c r="E1096" s="3">
        <v>7035</v>
      </c>
      <c r="F1096" s="4">
        <v>185</v>
      </c>
      <c r="G1096">
        <v>252</v>
      </c>
    </row>
    <row r="1097" spans="1:7" x14ac:dyDescent="0.3">
      <c r="A1097" t="s">
        <v>7</v>
      </c>
      <c r="B1097" t="s">
        <v>8</v>
      </c>
      <c r="C1097" t="s">
        <v>41</v>
      </c>
      <c r="D1097" s="2">
        <v>44308</v>
      </c>
      <c r="E1097" s="3">
        <v>3178</v>
      </c>
      <c r="F1097" s="4">
        <v>323</v>
      </c>
      <c r="G1097">
        <v>114</v>
      </c>
    </row>
    <row r="1098" spans="1:7" x14ac:dyDescent="0.3">
      <c r="A1098" t="s">
        <v>27</v>
      </c>
      <c r="B1098" t="s">
        <v>8</v>
      </c>
      <c r="C1098" t="s">
        <v>49</v>
      </c>
      <c r="D1098" s="2">
        <v>44308</v>
      </c>
      <c r="E1098" s="3">
        <v>3668</v>
      </c>
      <c r="F1098" s="4">
        <v>336</v>
      </c>
      <c r="G1098">
        <v>408</v>
      </c>
    </row>
    <row r="1099" spans="1:7" x14ac:dyDescent="0.3">
      <c r="A1099" t="s">
        <v>52</v>
      </c>
      <c r="B1099" t="s">
        <v>11</v>
      </c>
      <c r="C1099" t="s">
        <v>35</v>
      </c>
      <c r="D1099" s="2">
        <v>44308</v>
      </c>
      <c r="E1099" s="3">
        <v>15295</v>
      </c>
      <c r="F1099" s="4">
        <v>160</v>
      </c>
      <c r="G1099">
        <v>1700</v>
      </c>
    </row>
    <row r="1100" spans="1:7" x14ac:dyDescent="0.3">
      <c r="A1100" t="s">
        <v>31</v>
      </c>
      <c r="B1100" t="s">
        <v>14</v>
      </c>
      <c r="C1100" t="s">
        <v>18</v>
      </c>
      <c r="D1100" s="2">
        <v>44308</v>
      </c>
      <c r="E1100" s="3">
        <v>9667</v>
      </c>
      <c r="F1100" s="4">
        <v>227</v>
      </c>
      <c r="G1100">
        <v>323</v>
      </c>
    </row>
    <row r="1101" spans="1:7" x14ac:dyDescent="0.3">
      <c r="A1101" t="s">
        <v>22</v>
      </c>
      <c r="B1101" t="s">
        <v>25</v>
      </c>
      <c r="C1101" t="s">
        <v>50</v>
      </c>
      <c r="D1101" s="2">
        <v>44308</v>
      </c>
      <c r="E1101" s="3">
        <v>7308</v>
      </c>
      <c r="F1101" s="4">
        <v>171</v>
      </c>
      <c r="G1101">
        <v>488</v>
      </c>
    </row>
    <row r="1102" spans="1:7" x14ac:dyDescent="0.3">
      <c r="A1102" t="s">
        <v>52</v>
      </c>
      <c r="B1102" t="s">
        <v>14</v>
      </c>
      <c r="C1102" t="s">
        <v>9</v>
      </c>
      <c r="D1102" s="2">
        <v>44308</v>
      </c>
      <c r="E1102" s="3">
        <v>6888</v>
      </c>
      <c r="F1102" s="4">
        <v>18</v>
      </c>
      <c r="G1102">
        <v>328</v>
      </c>
    </row>
    <row r="1103" spans="1:7" x14ac:dyDescent="0.3">
      <c r="A1103" t="s">
        <v>47</v>
      </c>
      <c r="B1103" t="s">
        <v>20</v>
      </c>
      <c r="C1103" t="s">
        <v>15</v>
      </c>
      <c r="D1103" s="2">
        <v>44308</v>
      </c>
      <c r="E1103" s="3">
        <v>1085</v>
      </c>
      <c r="F1103" s="4">
        <v>183</v>
      </c>
      <c r="G1103">
        <v>46</v>
      </c>
    </row>
    <row r="1104" spans="1:7" x14ac:dyDescent="0.3">
      <c r="A1104" t="s">
        <v>53</v>
      </c>
      <c r="B1104" t="s">
        <v>8</v>
      </c>
      <c r="C1104" t="s">
        <v>42</v>
      </c>
      <c r="D1104" s="2">
        <v>44308</v>
      </c>
      <c r="E1104" s="3">
        <v>3549</v>
      </c>
      <c r="F1104" s="4">
        <v>492</v>
      </c>
      <c r="G1104">
        <v>148</v>
      </c>
    </row>
    <row r="1105" spans="1:7" x14ac:dyDescent="0.3">
      <c r="A1105" t="s">
        <v>43</v>
      </c>
      <c r="B1105" t="s">
        <v>8</v>
      </c>
      <c r="C1105" t="s">
        <v>35</v>
      </c>
      <c r="D1105" s="2">
        <v>44309</v>
      </c>
      <c r="E1105" s="3">
        <v>245</v>
      </c>
      <c r="F1105" s="4">
        <v>365</v>
      </c>
      <c r="G1105">
        <v>21</v>
      </c>
    </row>
    <row r="1106" spans="1:7" x14ac:dyDescent="0.3">
      <c r="A1106" t="s">
        <v>32</v>
      </c>
      <c r="B1106" t="s">
        <v>25</v>
      </c>
      <c r="C1106" t="s">
        <v>44</v>
      </c>
      <c r="D1106" s="2">
        <v>44309</v>
      </c>
      <c r="E1106" s="3">
        <v>525</v>
      </c>
      <c r="F1106" s="4">
        <v>166</v>
      </c>
      <c r="G1106">
        <v>24</v>
      </c>
    </row>
    <row r="1107" spans="1:7" x14ac:dyDescent="0.3">
      <c r="A1107" t="s">
        <v>38</v>
      </c>
      <c r="B1107" t="s">
        <v>8</v>
      </c>
      <c r="C1107" t="s">
        <v>18</v>
      </c>
      <c r="D1107" s="2">
        <v>44309</v>
      </c>
      <c r="E1107" s="3">
        <v>9373</v>
      </c>
      <c r="F1107" s="4">
        <v>200</v>
      </c>
      <c r="G1107">
        <v>313</v>
      </c>
    </row>
    <row r="1108" spans="1:7" x14ac:dyDescent="0.3">
      <c r="A1108" t="s">
        <v>10</v>
      </c>
      <c r="B1108" t="s">
        <v>14</v>
      </c>
      <c r="C1108" t="s">
        <v>15</v>
      </c>
      <c r="D1108" s="2">
        <v>44309</v>
      </c>
      <c r="E1108" s="3">
        <v>3822</v>
      </c>
      <c r="F1108" s="4">
        <v>155</v>
      </c>
      <c r="G1108">
        <v>225</v>
      </c>
    </row>
    <row r="1109" spans="1:7" x14ac:dyDescent="0.3">
      <c r="A1109" t="s">
        <v>24</v>
      </c>
      <c r="B1109" t="s">
        <v>20</v>
      </c>
      <c r="C1109" t="s">
        <v>34</v>
      </c>
      <c r="D1109" s="2">
        <v>44309</v>
      </c>
      <c r="E1109" s="3">
        <v>4326</v>
      </c>
      <c r="F1109" s="4">
        <v>123</v>
      </c>
      <c r="G1109">
        <v>206</v>
      </c>
    </row>
    <row r="1110" spans="1:7" x14ac:dyDescent="0.3">
      <c r="A1110" t="s">
        <v>59</v>
      </c>
      <c r="B1110" t="s">
        <v>25</v>
      </c>
      <c r="C1110" t="s">
        <v>36</v>
      </c>
      <c r="D1110" s="2">
        <v>44309</v>
      </c>
      <c r="E1110" s="3">
        <v>427</v>
      </c>
      <c r="F1110" s="4">
        <v>428</v>
      </c>
      <c r="G1110">
        <v>23</v>
      </c>
    </row>
    <row r="1111" spans="1:7" x14ac:dyDescent="0.3">
      <c r="A1111" t="s">
        <v>22</v>
      </c>
      <c r="B1111" t="s">
        <v>11</v>
      </c>
      <c r="C1111" t="s">
        <v>50</v>
      </c>
      <c r="D1111" s="2">
        <v>44309</v>
      </c>
      <c r="E1111" s="3">
        <v>12236</v>
      </c>
      <c r="F1111" s="4">
        <v>61</v>
      </c>
      <c r="G1111">
        <v>816</v>
      </c>
    </row>
    <row r="1112" spans="1:7" x14ac:dyDescent="0.3">
      <c r="A1112" t="s">
        <v>57</v>
      </c>
      <c r="B1112" t="s">
        <v>8</v>
      </c>
      <c r="C1112" t="s">
        <v>21</v>
      </c>
      <c r="D1112" s="2">
        <v>44309</v>
      </c>
      <c r="E1112" s="3">
        <v>4655</v>
      </c>
      <c r="F1112" s="4">
        <v>124</v>
      </c>
      <c r="G1112">
        <v>259</v>
      </c>
    </row>
    <row r="1113" spans="1:7" x14ac:dyDescent="0.3">
      <c r="A1113" t="s">
        <v>46</v>
      </c>
      <c r="B1113" t="s">
        <v>8</v>
      </c>
      <c r="C1113" t="s">
        <v>15</v>
      </c>
      <c r="D1113" s="2">
        <v>44309</v>
      </c>
      <c r="E1113" s="3">
        <v>1246</v>
      </c>
      <c r="F1113" s="4">
        <v>359</v>
      </c>
      <c r="G1113">
        <v>78</v>
      </c>
    </row>
    <row r="1114" spans="1:7" x14ac:dyDescent="0.3">
      <c r="A1114" t="s">
        <v>52</v>
      </c>
      <c r="B1114" t="s">
        <v>8</v>
      </c>
      <c r="C1114" t="s">
        <v>28</v>
      </c>
      <c r="D1114" s="2">
        <v>44309</v>
      </c>
      <c r="E1114" s="3">
        <v>11291</v>
      </c>
      <c r="F1114" s="4">
        <v>206</v>
      </c>
      <c r="G1114">
        <v>452</v>
      </c>
    </row>
    <row r="1115" spans="1:7" x14ac:dyDescent="0.3">
      <c r="A1115" t="s">
        <v>57</v>
      </c>
      <c r="B1115" t="s">
        <v>20</v>
      </c>
      <c r="C1115" t="s">
        <v>48</v>
      </c>
      <c r="D1115" s="2">
        <v>44312</v>
      </c>
      <c r="E1115" s="3">
        <v>5530</v>
      </c>
      <c r="F1115" s="4">
        <v>45</v>
      </c>
      <c r="G1115">
        <v>395</v>
      </c>
    </row>
    <row r="1116" spans="1:7" x14ac:dyDescent="0.3">
      <c r="A1116" t="s">
        <v>56</v>
      </c>
      <c r="B1116" t="s">
        <v>11</v>
      </c>
      <c r="C1116" t="s">
        <v>12</v>
      </c>
      <c r="D1116" s="2">
        <v>44312</v>
      </c>
      <c r="E1116" s="3">
        <v>7658</v>
      </c>
      <c r="F1116" s="4">
        <v>233</v>
      </c>
      <c r="G1116">
        <v>851</v>
      </c>
    </row>
    <row r="1117" spans="1:7" x14ac:dyDescent="0.3">
      <c r="A1117" t="s">
        <v>19</v>
      </c>
      <c r="B1117" t="s">
        <v>14</v>
      </c>
      <c r="C1117" t="s">
        <v>34</v>
      </c>
      <c r="D1117" s="2">
        <v>44312</v>
      </c>
      <c r="E1117" s="3">
        <v>1204</v>
      </c>
      <c r="F1117" s="4">
        <v>199</v>
      </c>
      <c r="G1117">
        <v>67</v>
      </c>
    </row>
    <row r="1118" spans="1:7" x14ac:dyDescent="0.3">
      <c r="A1118" t="s">
        <v>59</v>
      </c>
      <c r="B1118" t="s">
        <v>11</v>
      </c>
      <c r="C1118" t="s">
        <v>26</v>
      </c>
      <c r="D1118" s="2">
        <v>44312</v>
      </c>
      <c r="E1118" s="3">
        <v>7238</v>
      </c>
      <c r="F1118" s="4">
        <v>19</v>
      </c>
      <c r="G1118">
        <v>250</v>
      </c>
    </row>
    <row r="1119" spans="1:7" x14ac:dyDescent="0.3">
      <c r="A1119" t="s">
        <v>56</v>
      </c>
      <c r="B1119" t="s">
        <v>25</v>
      </c>
      <c r="C1119" t="s">
        <v>37</v>
      </c>
      <c r="D1119" s="2">
        <v>44312</v>
      </c>
      <c r="E1119" s="3">
        <v>2359</v>
      </c>
      <c r="F1119" s="4">
        <v>284</v>
      </c>
      <c r="G1119">
        <v>91</v>
      </c>
    </row>
    <row r="1120" spans="1:7" x14ac:dyDescent="0.3">
      <c r="A1120" t="s">
        <v>51</v>
      </c>
      <c r="B1120" t="s">
        <v>14</v>
      </c>
      <c r="C1120" t="s">
        <v>34</v>
      </c>
      <c r="D1120" s="2">
        <v>44312</v>
      </c>
      <c r="E1120" s="3">
        <v>4676</v>
      </c>
      <c r="F1120" s="4">
        <v>96</v>
      </c>
      <c r="G1120">
        <v>234</v>
      </c>
    </row>
    <row r="1121" spans="1:7" x14ac:dyDescent="0.3">
      <c r="A1121" t="s">
        <v>17</v>
      </c>
      <c r="B1121" t="s">
        <v>14</v>
      </c>
      <c r="C1121" t="s">
        <v>44</v>
      </c>
      <c r="D1121" s="2">
        <v>44312</v>
      </c>
      <c r="E1121" s="3">
        <v>4893</v>
      </c>
      <c r="F1121" s="4">
        <v>229</v>
      </c>
      <c r="G1121">
        <v>233</v>
      </c>
    </row>
    <row r="1122" spans="1:7" x14ac:dyDescent="0.3">
      <c r="A1122" t="s">
        <v>13</v>
      </c>
      <c r="B1122" t="s">
        <v>23</v>
      </c>
      <c r="C1122" t="s">
        <v>44</v>
      </c>
      <c r="D1122" s="2">
        <v>44312</v>
      </c>
      <c r="E1122" s="3">
        <v>5152</v>
      </c>
      <c r="F1122" s="4">
        <v>133</v>
      </c>
      <c r="G1122">
        <v>258</v>
      </c>
    </row>
    <row r="1123" spans="1:7" x14ac:dyDescent="0.3">
      <c r="A1123" t="s">
        <v>40</v>
      </c>
      <c r="B1123" t="s">
        <v>25</v>
      </c>
      <c r="C1123" t="s">
        <v>18</v>
      </c>
      <c r="D1123" s="2">
        <v>44313</v>
      </c>
      <c r="E1123" s="3">
        <v>3808</v>
      </c>
      <c r="F1123" s="4">
        <v>376</v>
      </c>
      <c r="G1123">
        <v>142</v>
      </c>
    </row>
    <row r="1124" spans="1:7" x14ac:dyDescent="0.3">
      <c r="A1124" t="s">
        <v>40</v>
      </c>
      <c r="B1124" t="s">
        <v>11</v>
      </c>
      <c r="C1124" t="s">
        <v>42</v>
      </c>
      <c r="D1124" s="2">
        <v>44313</v>
      </c>
      <c r="E1124" s="3">
        <v>6538</v>
      </c>
      <c r="F1124" s="4">
        <v>182</v>
      </c>
      <c r="G1124">
        <v>273</v>
      </c>
    </row>
    <row r="1125" spans="1:7" x14ac:dyDescent="0.3">
      <c r="A1125" t="s">
        <v>24</v>
      </c>
      <c r="B1125" t="s">
        <v>23</v>
      </c>
      <c r="C1125" t="s">
        <v>12</v>
      </c>
      <c r="D1125" s="2">
        <v>44313</v>
      </c>
      <c r="E1125" s="3">
        <v>3486</v>
      </c>
      <c r="F1125" s="4">
        <v>295</v>
      </c>
      <c r="G1125">
        <v>249</v>
      </c>
    </row>
    <row r="1126" spans="1:7" x14ac:dyDescent="0.3">
      <c r="A1126" t="s">
        <v>7</v>
      </c>
      <c r="B1126" t="s">
        <v>25</v>
      </c>
      <c r="C1126" t="s">
        <v>37</v>
      </c>
      <c r="D1126" s="2">
        <v>44313</v>
      </c>
      <c r="E1126" s="3">
        <v>4865</v>
      </c>
      <c r="F1126" s="4">
        <v>94</v>
      </c>
      <c r="G1126">
        <v>174</v>
      </c>
    </row>
    <row r="1127" spans="1:7" x14ac:dyDescent="0.3">
      <c r="A1127" t="s">
        <v>47</v>
      </c>
      <c r="B1127" t="s">
        <v>23</v>
      </c>
      <c r="C1127" t="s">
        <v>12</v>
      </c>
      <c r="D1127" s="2">
        <v>44313</v>
      </c>
      <c r="E1127" s="3">
        <v>4606</v>
      </c>
      <c r="F1127" s="4">
        <v>74</v>
      </c>
      <c r="G1127">
        <v>384</v>
      </c>
    </row>
    <row r="1128" spans="1:7" x14ac:dyDescent="0.3">
      <c r="A1128" t="s">
        <v>33</v>
      </c>
      <c r="B1128" t="s">
        <v>8</v>
      </c>
      <c r="C1128" t="s">
        <v>28</v>
      </c>
      <c r="D1128" s="2">
        <v>44313</v>
      </c>
      <c r="E1128" s="3">
        <v>35</v>
      </c>
      <c r="F1128" s="4">
        <v>380</v>
      </c>
      <c r="G1128">
        <v>2</v>
      </c>
    </row>
    <row r="1129" spans="1:7" x14ac:dyDescent="0.3">
      <c r="A1129" t="s">
        <v>56</v>
      </c>
      <c r="B1129" t="s">
        <v>23</v>
      </c>
      <c r="C1129" t="s">
        <v>54</v>
      </c>
      <c r="D1129" s="2">
        <v>44313</v>
      </c>
      <c r="E1129" s="3">
        <v>6069</v>
      </c>
      <c r="F1129" s="4">
        <v>304</v>
      </c>
      <c r="G1129">
        <v>304</v>
      </c>
    </row>
    <row r="1130" spans="1:7" x14ac:dyDescent="0.3">
      <c r="A1130" t="s">
        <v>7</v>
      </c>
      <c r="B1130" t="s">
        <v>20</v>
      </c>
      <c r="C1130" t="s">
        <v>28</v>
      </c>
      <c r="D1130" s="2">
        <v>44313</v>
      </c>
      <c r="E1130" s="3">
        <v>21</v>
      </c>
      <c r="F1130" s="4">
        <v>117</v>
      </c>
      <c r="G1130">
        <v>1</v>
      </c>
    </row>
    <row r="1131" spans="1:7" x14ac:dyDescent="0.3">
      <c r="A1131" t="s">
        <v>57</v>
      </c>
      <c r="B1131" t="s">
        <v>8</v>
      </c>
      <c r="C1131" t="s">
        <v>30</v>
      </c>
      <c r="D1131" s="2">
        <v>44313</v>
      </c>
      <c r="E1131" s="3">
        <v>8071</v>
      </c>
      <c r="F1131" s="4">
        <v>16</v>
      </c>
      <c r="G1131">
        <v>299</v>
      </c>
    </row>
    <row r="1132" spans="1:7" x14ac:dyDescent="0.3">
      <c r="A1132" t="s">
        <v>46</v>
      </c>
      <c r="B1132" t="s">
        <v>14</v>
      </c>
      <c r="C1132" t="s">
        <v>49</v>
      </c>
      <c r="D1132" s="2">
        <v>44313</v>
      </c>
      <c r="E1132" s="3">
        <v>2716</v>
      </c>
      <c r="F1132" s="4">
        <v>267</v>
      </c>
      <c r="G1132">
        <v>194</v>
      </c>
    </row>
    <row r="1133" spans="1:7" x14ac:dyDescent="0.3">
      <c r="A1133" t="s">
        <v>43</v>
      </c>
      <c r="B1133" t="s">
        <v>20</v>
      </c>
      <c r="C1133" t="s">
        <v>35</v>
      </c>
      <c r="D1133" s="2">
        <v>44313</v>
      </c>
      <c r="E1133" s="3">
        <v>7574</v>
      </c>
      <c r="F1133" s="4">
        <v>136</v>
      </c>
      <c r="G1133">
        <v>842</v>
      </c>
    </row>
    <row r="1134" spans="1:7" x14ac:dyDescent="0.3">
      <c r="A1134" t="s">
        <v>22</v>
      </c>
      <c r="B1134" t="s">
        <v>23</v>
      </c>
      <c r="C1134" t="s">
        <v>34</v>
      </c>
      <c r="D1134" s="2">
        <v>44313</v>
      </c>
      <c r="E1134" s="3">
        <v>931</v>
      </c>
      <c r="F1134" s="4">
        <v>48</v>
      </c>
      <c r="G1134">
        <v>52</v>
      </c>
    </row>
    <row r="1135" spans="1:7" x14ac:dyDescent="0.3">
      <c r="A1135" t="s">
        <v>59</v>
      </c>
      <c r="B1135" t="s">
        <v>8</v>
      </c>
      <c r="C1135" t="s">
        <v>9</v>
      </c>
      <c r="D1135" s="2">
        <v>44313</v>
      </c>
      <c r="E1135" s="3">
        <v>9499</v>
      </c>
      <c r="F1135" s="4">
        <v>141</v>
      </c>
      <c r="G1135">
        <v>500</v>
      </c>
    </row>
    <row r="1136" spans="1:7" x14ac:dyDescent="0.3">
      <c r="A1136" t="s">
        <v>47</v>
      </c>
      <c r="B1136" t="s">
        <v>20</v>
      </c>
      <c r="C1136" t="s">
        <v>35</v>
      </c>
      <c r="D1136" s="2">
        <v>44313</v>
      </c>
      <c r="E1136" s="3">
        <v>350</v>
      </c>
      <c r="F1136" s="4">
        <v>167</v>
      </c>
      <c r="G1136">
        <v>25</v>
      </c>
    </row>
    <row r="1137" spans="1:7" x14ac:dyDescent="0.3">
      <c r="A1137" t="s">
        <v>7</v>
      </c>
      <c r="B1137" t="s">
        <v>23</v>
      </c>
      <c r="C1137" t="s">
        <v>50</v>
      </c>
      <c r="D1137" s="2">
        <v>44313</v>
      </c>
      <c r="E1137" s="3">
        <v>371</v>
      </c>
      <c r="F1137" s="4">
        <v>437</v>
      </c>
      <c r="G1137">
        <v>20</v>
      </c>
    </row>
    <row r="1138" spans="1:7" x14ac:dyDescent="0.3">
      <c r="A1138" t="s">
        <v>13</v>
      </c>
      <c r="B1138" t="s">
        <v>23</v>
      </c>
      <c r="C1138" t="s">
        <v>28</v>
      </c>
      <c r="D1138" s="2">
        <v>44313</v>
      </c>
      <c r="E1138" s="3">
        <v>10367</v>
      </c>
      <c r="F1138" s="4">
        <v>156</v>
      </c>
      <c r="G1138">
        <v>432</v>
      </c>
    </row>
    <row r="1139" spans="1:7" x14ac:dyDescent="0.3">
      <c r="A1139" t="s">
        <v>40</v>
      </c>
      <c r="B1139" t="s">
        <v>11</v>
      </c>
      <c r="C1139" t="s">
        <v>21</v>
      </c>
      <c r="D1139" s="2">
        <v>44313</v>
      </c>
      <c r="E1139" s="3">
        <v>9597</v>
      </c>
      <c r="F1139" s="4">
        <v>129</v>
      </c>
      <c r="G1139">
        <v>600</v>
      </c>
    </row>
    <row r="1140" spans="1:7" x14ac:dyDescent="0.3">
      <c r="A1140" t="s">
        <v>19</v>
      </c>
      <c r="B1140" t="s">
        <v>25</v>
      </c>
      <c r="C1140" t="s">
        <v>15</v>
      </c>
      <c r="D1140" s="2">
        <v>44313</v>
      </c>
      <c r="E1140" s="3">
        <v>2443</v>
      </c>
      <c r="F1140" s="4">
        <v>379</v>
      </c>
      <c r="G1140">
        <v>102</v>
      </c>
    </row>
    <row r="1141" spans="1:7" x14ac:dyDescent="0.3">
      <c r="A1141" t="s">
        <v>32</v>
      </c>
      <c r="B1141" t="s">
        <v>23</v>
      </c>
      <c r="C1141" t="s">
        <v>18</v>
      </c>
      <c r="D1141" s="2">
        <v>44313</v>
      </c>
      <c r="E1141" s="3">
        <v>3556</v>
      </c>
      <c r="F1141" s="4">
        <v>75</v>
      </c>
      <c r="G1141">
        <v>123</v>
      </c>
    </row>
    <row r="1142" spans="1:7" x14ac:dyDescent="0.3">
      <c r="A1142" t="s">
        <v>19</v>
      </c>
      <c r="B1142" t="s">
        <v>8</v>
      </c>
      <c r="C1142" t="s">
        <v>41</v>
      </c>
      <c r="D1142" s="2">
        <v>44313</v>
      </c>
      <c r="E1142" s="3">
        <v>2457</v>
      </c>
      <c r="F1142" s="4">
        <v>261</v>
      </c>
      <c r="G1142">
        <v>82</v>
      </c>
    </row>
    <row r="1143" spans="1:7" x14ac:dyDescent="0.3">
      <c r="A1143" t="s">
        <v>32</v>
      </c>
      <c r="B1143" t="s">
        <v>23</v>
      </c>
      <c r="C1143" t="s">
        <v>12</v>
      </c>
      <c r="D1143" s="2">
        <v>44313</v>
      </c>
      <c r="E1143" s="3">
        <v>16170</v>
      </c>
      <c r="F1143" s="4">
        <v>71</v>
      </c>
      <c r="G1143">
        <v>952</v>
      </c>
    </row>
    <row r="1144" spans="1:7" x14ac:dyDescent="0.3">
      <c r="A1144" t="s">
        <v>57</v>
      </c>
      <c r="B1144" t="s">
        <v>8</v>
      </c>
      <c r="C1144" t="s">
        <v>39</v>
      </c>
      <c r="D1144" s="2">
        <v>44313</v>
      </c>
      <c r="E1144" s="3">
        <v>8456</v>
      </c>
      <c r="F1144" s="4">
        <v>178</v>
      </c>
      <c r="G1144">
        <v>302</v>
      </c>
    </row>
    <row r="1145" spans="1:7" x14ac:dyDescent="0.3">
      <c r="A1145" t="s">
        <v>55</v>
      </c>
      <c r="B1145" t="s">
        <v>8</v>
      </c>
      <c r="C1145" t="s">
        <v>34</v>
      </c>
      <c r="D1145" s="2">
        <v>44313</v>
      </c>
      <c r="E1145" s="3">
        <v>28</v>
      </c>
      <c r="F1145" s="4">
        <v>147</v>
      </c>
      <c r="G1145">
        <v>2</v>
      </c>
    </row>
    <row r="1146" spans="1:7" x14ac:dyDescent="0.3">
      <c r="A1146" t="s">
        <v>10</v>
      </c>
      <c r="B1146" t="s">
        <v>14</v>
      </c>
      <c r="C1146" t="s">
        <v>21</v>
      </c>
      <c r="D1146" s="2">
        <v>44313</v>
      </c>
      <c r="E1146" s="3">
        <v>10794</v>
      </c>
      <c r="F1146" s="4">
        <v>118</v>
      </c>
      <c r="G1146">
        <v>450</v>
      </c>
    </row>
    <row r="1147" spans="1:7" x14ac:dyDescent="0.3">
      <c r="A1147" t="s">
        <v>31</v>
      </c>
      <c r="B1147" t="s">
        <v>8</v>
      </c>
      <c r="C1147" t="s">
        <v>44</v>
      </c>
      <c r="D1147" s="2">
        <v>44313</v>
      </c>
      <c r="E1147" s="3">
        <v>7539</v>
      </c>
      <c r="F1147" s="4">
        <v>10</v>
      </c>
      <c r="G1147">
        <v>444</v>
      </c>
    </row>
    <row r="1148" spans="1:7" x14ac:dyDescent="0.3">
      <c r="A1148" t="s">
        <v>7</v>
      </c>
      <c r="B1148" t="s">
        <v>23</v>
      </c>
      <c r="C1148" t="s">
        <v>28</v>
      </c>
      <c r="D1148" s="2">
        <v>44314</v>
      </c>
      <c r="E1148" s="3">
        <v>2982</v>
      </c>
      <c r="F1148" s="4">
        <v>102</v>
      </c>
      <c r="G1148">
        <v>120</v>
      </c>
    </row>
    <row r="1149" spans="1:7" x14ac:dyDescent="0.3">
      <c r="A1149" t="s">
        <v>31</v>
      </c>
      <c r="B1149" t="s">
        <v>14</v>
      </c>
      <c r="C1149" t="s">
        <v>34</v>
      </c>
      <c r="D1149" s="2">
        <v>44314</v>
      </c>
      <c r="E1149" s="3">
        <v>6237</v>
      </c>
      <c r="F1149" s="4">
        <v>73</v>
      </c>
      <c r="G1149">
        <v>347</v>
      </c>
    </row>
    <row r="1150" spans="1:7" x14ac:dyDescent="0.3">
      <c r="A1150" t="s">
        <v>13</v>
      </c>
      <c r="B1150" t="s">
        <v>11</v>
      </c>
      <c r="C1150" t="s">
        <v>12</v>
      </c>
      <c r="D1150" s="2">
        <v>44314</v>
      </c>
      <c r="E1150" s="3">
        <v>11564</v>
      </c>
      <c r="F1150" s="4">
        <v>28</v>
      </c>
      <c r="G1150">
        <v>1285</v>
      </c>
    </row>
    <row r="1151" spans="1:7" x14ac:dyDescent="0.3">
      <c r="A1151" t="s">
        <v>43</v>
      </c>
      <c r="B1151" t="s">
        <v>8</v>
      </c>
      <c r="C1151" t="s">
        <v>34</v>
      </c>
      <c r="D1151" s="2">
        <v>44314</v>
      </c>
      <c r="E1151" s="3">
        <v>105</v>
      </c>
      <c r="F1151" s="4">
        <v>73</v>
      </c>
      <c r="G1151">
        <v>7</v>
      </c>
    </row>
    <row r="1152" spans="1:7" x14ac:dyDescent="0.3">
      <c r="A1152" t="s">
        <v>56</v>
      </c>
      <c r="B1152" t="s">
        <v>20</v>
      </c>
      <c r="C1152" t="s">
        <v>26</v>
      </c>
      <c r="D1152" s="2">
        <v>44315</v>
      </c>
      <c r="E1152" s="3">
        <v>10402</v>
      </c>
      <c r="F1152" s="4">
        <v>33</v>
      </c>
      <c r="G1152">
        <v>417</v>
      </c>
    </row>
    <row r="1153" spans="1:7" x14ac:dyDescent="0.3">
      <c r="A1153" t="s">
        <v>13</v>
      </c>
      <c r="B1153" t="s">
        <v>25</v>
      </c>
      <c r="C1153" t="s">
        <v>45</v>
      </c>
      <c r="D1153" s="2">
        <v>44315</v>
      </c>
      <c r="E1153" s="3">
        <v>20993</v>
      </c>
      <c r="F1153" s="4">
        <v>411</v>
      </c>
      <c r="G1153">
        <v>1235</v>
      </c>
    </row>
    <row r="1154" spans="1:7" x14ac:dyDescent="0.3">
      <c r="A1154" t="s">
        <v>52</v>
      </c>
      <c r="B1154" t="s">
        <v>23</v>
      </c>
      <c r="C1154" t="s">
        <v>15</v>
      </c>
      <c r="D1154" s="2">
        <v>44315</v>
      </c>
      <c r="E1154" s="3">
        <v>7658</v>
      </c>
      <c r="F1154" s="4">
        <v>190</v>
      </c>
      <c r="G1154">
        <v>383</v>
      </c>
    </row>
    <row r="1155" spans="1:7" x14ac:dyDescent="0.3">
      <c r="A1155" t="s">
        <v>38</v>
      </c>
      <c r="B1155" t="s">
        <v>11</v>
      </c>
      <c r="C1155" t="s">
        <v>34</v>
      </c>
      <c r="D1155" s="2">
        <v>44315</v>
      </c>
      <c r="E1155" s="3">
        <v>1981</v>
      </c>
      <c r="F1155" s="4">
        <v>235</v>
      </c>
      <c r="G1155">
        <v>105</v>
      </c>
    </row>
    <row r="1156" spans="1:7" x14ac:dyDescent="0.3">
      <c r="A1156" t="s">
        <v>38</v>
      </c>
      <c r="B1156" t="s">
        <v>11</v>
      </c>
      <c r="C1156" t="s">
        <v>35</v>
      </c>
      <c r="D1156" s="2">
        <v>44315</v>
      </c>
      <c r="E1156" s="3">
        <v>4816</v>
      </c>
      <c r="F1156" s="4">
        <v>64</v>
      </c>
      <c r="G1156">
        <v>402</v>
      </c>
    </row>
    <row r="1157" spans="1:7" x14ac:dyDescent="0.3">
      <c r="A1157" t="s">
        <v>40</v>
      </c>
      <c r="B1157" t="s">
        <v>20</v>
      </c>
      <c r="C1157" t="s">
        <v>42</v>
      </c>
      <c r="D1157" s="2">
        <v>44315</v>
      </c>
      <c r="E1157" s="3">
        <v>3661</v>
      </c>
      <c r="F1157" s="4">
        <v>287</v>
      </c>
      <c r="G1157">
        <v>147</v>
      </c>
    </row>
    <row r="1158" spans="1:7" x14ac:dyDescent="0.3">
      <c r="A1158" t="s">
        <v>40</v>
      </c>
      <c r="B1158" t="s">
        <v>20</v>
      </c>
      <c r="C1158" t="s">
        <v>39</v>
      </c>
      <c r="D1158" s="2">
        <v>44315</v>
      </c>
      <c r="E1158" s="3">
        <v>2688</v>
      </c>
      <c r="F1158" s="4">
        <v>580</v>
      </c>
      <c r="G1158">
        <v>128</v>
      </c>
    </row>
    <row r="1159" spans="1:7" x14ac:dyDescent="0.3">
      <c r="A1159" t="s">
        <v>7</v>
      </c>
      <c r="B1159" t="s">
        <v>25</v>
      </c>
      <c r="C1159" t="s">
        <v>18</v>
      </c>
      <c r="D1159" s="2">
        <v>44315</v>
      </c>
      <c r="E1159" s="3">
        <v>2534</v>
      </c>
      <c r="F1159" s="4">
        <v>159</v>
      </c>
      <c r="G1159">
        <v>80</v>
      </c>
    </row>
    <row r="1160" spans="1:7" x14ac:dyDescent="0.3">
      <c r="A1160" t="s">
        <v>55</v>
      </c>
      <c r="B1160" t="s">
        <v>23</v>
      </c>
      <c r="C1160" t="s">
        <v>34</v>
      </c>
      <c r="D1160" s="2">
        <v>44315</v>
      </c>
      <c r="E1160" s="3">
        <v>1820</v>
      </c>
      <c r="F1160" s="4">
        <v>81</v>
      </c>
      <c r="G1160">
        <v>91</v>
      </c>
    </row>
    <row r="1161" spans="1:7" x14ac:dyDescent="0.3">
      <c r="A1161" t="s">
        <v>53</v>
      </c>
      <c r="B1161" t="s">
        <v>14</v>
      </c>
      <c r="C1161" t="s">
        <v>44</v>
      </c>
      <c r="D1161" s="2">
        <v>44315</v>
      </c>
      <c r="E1161" s="3">
        <v>5432</v>
      </c>
      <c r="F1161" s="4">
        <v>107</v>
      </c>
      <c r="G1161">
        <v>388</v>
      </c>
    </row>
    <row r="1162" spans="1:7" x14ac:dyDescent="0.3">
      <c r="A1162" t="s">
        <v>43</v>
      </c>
      <c r="B1162" t="s">
        <v>14</v>
      </c>
      <c r="C1162" t="s">
        <v>15</v>
      </c>
      <c r="D1162" s="2">
        <v>44316</v>
      </c>
      <c r="E1162" s="3">
        <v>7189</v>
      </c>
      <c r="F1162" s="4">
        <v>117</v>
      </c>
      <c r="G1162">
        <v>400</v>
      </c>
    </row>
    <row r="1163" spans="1:7" x14ac:dyDescent="0.3">
      <c r="A1163" t="s">
        <v>53</v>
      </c>
      <c r="B1163" t="s">
        <v>8</v>
      </c>
      <c r="C1163" t="s">
        <v>30</v>
      </c>
      <c r="D1163" s="2">
        <v>44316</v>
      </c>
      <c r="E1163" s="3">
        <v>6188</v>
      </c>
      <c r="F1163" s="4">
        <v>18</v>
      </c>
      <c r="G1163">
        <v>207</v>
      </c>
    </row>
    <row r="1164" spans="1:7" x14ac:dyDescent="0.3">
      <c r="A1164" t="s">
        <v>29</v>
      </c>
      <c r="B1164" t="s">
        <v>14</v>
      </c>
      <c r="C1164" t="s">
        <v>28</v>
      </c>
      <c r="D1164" s="2">
        <v>44316</v>
      </c>
      <c r="E1164" s="3">
        <v>3283</v>
      </c>
      <c r="F1164" s="4">
        <v>260</v>
      </c>
      <c r="G1164">
        <v>150</v>
      </c>
    </row>
    <row r="1165" spans="1:7" x14ac:dyDescent="0.3">
      <c r="A1165" t="s">
        <v>59</v>
      </c>
      <c r="B1165" t="s">
        <v>11</v>
      </c>
      <c r="C1165" t="s">
        <v>48</v>
      </c>
      <c r="D1165" s="2">
        <v>44316</v>
      </c>
      <c r="E1165" s="3">
        <v>6524</v>
      </c>
      <c r="F1165" s="4">
        <v>275</v>
      </c>
      <c r="G1165">
        <v>502</v>
      </c>
    </row>
    <row r="1166" spans="1:7" x14ac:dyDescent="0.3">
      <c r="A1166" t="s">
        <v>52</v>
      </c>
      <c r="B1166" t="s">
        <v>25</v>
      </c>
      <c r="C1166" t="s">
        <v>18</v>
      </c>
      <c r="D1166" s="2">
        <v>44316</v>
      </c>
      <c r="E1166" s="3">
        <v>5180</v>
      </c>
      <c r="F1166" s="4">
        <v>32</v>
      </c>
      <c r="G1166">
        <v>192</v>
      </c>
    </row>
    <row r="1167" spans="1:7" x14ac:dyDescent="0.3">
      <c r="A1167" t="s">
        <v>40</v>
      </c>
      <c r="B1167" t="s">
        <v>25</v>
      </c>
      <c r="C1167" t="s">
        <v>16</v>
      </c>
      <c r="D1167" s="2">
        <v>44316</v>
      </c>
      <c r="E1167" s="3">
        <v>12838</v>
      </c>
      <c r="F1167" s="4">
        <v>241</v>
      </c>
      <c r="G1167">
        <v>803</v>
      </c>
    </row>
    <row r="1168" spans="1:7" x14ac:dyDescent="0.3">
      <c r="A1168" t="s">
        <v>10</v>
      </c>
      <c r="B1168" t="s">
        <v>8</v>
      </c>
      <c r="C1168" t="s">
        <v>30</v>
      </c>
      <c r="D1168" s="2">
        <v>44316</v>
      </c>
      <c r="E1168" s="3">
        <v>4648</v>
      </c>
      <c r="F1168" s="4">
        <v>114</v>
      </c>
      <c r="G1168">
        <v>194</v>
      </c>
    </row>
    <row r="1169" spans="1:7" x14ac:dyDescent="0.3">
      <c r="A1169" t="s">
        <v>55</v>
      </c>
      <c r="B1169" t="s">
        <v>25</v>
      </c>
      <c r="C1169" t="s">
        <v>42</v>
      </c>
      <c r="D1169" s="2">
        <v>44316</v>
      </c>
      <c r="E1169" s="3">
        <v>3031</v>
      </c>
      <c r="F1169" s="4">
        <v>263</v>
      </c>
      <c r="G1169">
        <v>127</v>
      </c>
    </row>
    <row r="1170" spans="1:7" x14ac:dyDescent="0.3">
      <c r="A1170" t="s">
        <v>7</v>
      </c>
      <c r="B1170" t="s">
        <v>25</v>
      </c>
      <c r="C1170" t="s">
        <v>54</v>
      </c>
      <c r="D1170" s="2">
        <v>44316</v>
      </c>
      <c r="E1170" s="3">
        <v>10990</v>
      </c>
      <c r="F1170" s="4">
        <v>152</v>
      </c>
      <c r="G1170">
        <v>785</v>
      </c>
    </row>
    <row r="1171" spans="1:7" x14ac:dyDescent="0.3">
      <c r="A1171" t="s">
        <v>40</v>
      </c>
      <c r="B1171" t="s">
        <v>8</v>
      </c>
      <c r="C1171" t="s">
        <v>45</v>
      </c>
      <c r="D1171" s="2">
        <v>44316</v>
      </c>
      <c r="E1171" s="3">
        <v>1078</v>
      </c>
      <c r="F1171" s="4">
        <v>470</v>
      </c>
      <c r="G1171">
        <v>72</v>
      </c>
    </row>
    <row r="1172" spans="1:7" x14ac:dyDescent="0.3">
      <c r="A1172" t="s">
        <v>40</v>
      </c>
      <c r="B1172" t="s">
        <v>11</v>
      </c>
      <c r="C1172" t="s">
        <v>12</v>
      </c>
      <c r="D1172" s="2">
        <v>44316</v>
      </c>
      <c r="E1172" s="3">
        <v>8218</v>
      </c>
      <c r="F1172" s="4">
        <v>114</v>
      </c>
      <c r="G1172">
        <v>822</v>
      </c>
    </row>
    <row r="1173" spans="1:7" x14ac:dyDescent="0.3">
      <c r="A1173" t="s">
        <v>33</v>
      </c>
      <c r="B1173" t="s">
        <v>14</v>
      </c>
      <c r="C1173" t="s">
        <v>16</v>
      </c>
      <c r="D1173" s="2">
        <v>44316</v>
      </c>
      <c r="E1173" s="3">
        <v>10381</v>
      </c>
      <c r="F1173" s="4">
        <v>16</v>
      </c>
      <c r="G1173">
        <v>944</v>
      </c>
    </row>
    <row r="1174" spans="1:7" x14ac:dyDescent="0.3">
      <c r="A1174" t="s">
        <v>56</v>
      </c>
      <c r="B1174" t="s">
        <v>25</v>
      </c>
      <c r="C1174" t="s">
        <v>30</v>
      </c>
      <c r="D1174" s="2">
        <v>44316</v>
      </c>
      <c r="E1174" s="3">
        <v>1085</v>
      </c>
      <c r="F1174" s="4">
        <v>196</v>
      </c>
      <c r="G1174">
        <v>41</v>
      </c>
    </row>
    <row r="1175" spans="1:7" x14ac:dyDescent="0.3">
      <c r="A1175" t="s">
        <v>56</v>
      </c>
      <c r="B1175" t="s">
        <v>25</v>
      </c>
      <c r="C1175" t="s">
        <v>16</v>
      </c>
      <c r="D1175" s="2">
        <v>44316</v>
      </c>
      <c r="E1175" s="3">
        <v>3052</v>
      </c>
      <c r="F1175" s="4">
        <v>22</v>
      </c>
      <c r="G1175">
        <v>191</v>
      </c>
    </row>
    <row r="1176" spans="1:7" x14ac:dyDescent="0.3">
      <c r="A1176" t="s">
        <v>27</v>
      </c>
      <c r="B1176" t="s">
        <v>25</v>
      </c>
      <c r="C1176" t="s">
        <v>30</v>
      </c>
      <c r="D1176" s="2">
        <v>44319</v>
      </c>
      <c r="E1176" s="3">
        <v>4214</v>
      </c>
      <c r="F1176" s="4">
        <v>148</v>
      </c>
      <c r="G1176">
        <v>151</v>
      </c>
    </row>
    <row r="1177" spans="1:7" x14ac:dyDescent="0.3">
      <c r="A1177" t="s">
        <v>46</v>
      </c>
      <c r="B1177" t="s">
        <v>25</v>
      </c>
      <c r="C1177" t="s">
        <v>49</v>
      </c>
      <c r="D1177" s="2">
        <v>44319</v>
      </c>
      <c r="E1177" s="3">
        <v>3178</v>
      </c>
      <c r="F1177" s="4">
        <v>42</v>
      </c>
      <c r="G1177">
        <v>245</v>
      </c>
    </row>
    <row r="1178" spans="1:7" x14ac:dyDescent="0.3">
      <c r="A1178" t="s">
        <v>53</v>
      </c>
      <c r="B1178" t="s">
        <v>25</v>
      </c>
      <c r="C1178" t="s">
        <v>49</v>
      </c>
      <c r="D1178" s="2">
        <v>44319</v>
      </c>
      <c r="E1178" s="3">
        <v>3066</v>
      </c>
      <c r="F1178" s="4">
        <v>194</v>
      </c>
      <c r="G1178">
        <v>384</v>
      </c>
    </row>
    <row r="1179" spans="1:7" x14ac:dyDescent="0.3">
      <c r="A1179" t="s">
        <v>17</v>
      </c>
      <c r="B1179" t="s">
        <v>20</v>
      </c>
      <c r="C1179" t="s">
        <v>45</v>
      </c>
      <c r="D1179" s="2">
        <v>44319</v>
      </c>
      <c r="E1179" s="3">
        <v>9485</v>
      </c>
      <c r="F1179" s="4">
        <v>99</v>
      </c>
      <c r="G1179">
        <v>949</v>
      </c>
    </row>
    <row r="1180" spans="1:7" x14ac:dyDescent="0.3">
      <c r="A1180" t="s">
        <v>13</v>
      </c>
      <c r="B1180" t="s">
        <v>11</v>
      </c>
      <c r="C1180" t="s">
        <v>9</v>
      </c>
      <c r="D1180" s="2">
        <v>44319</v>
      </c>
      <c r="E1180" s="3">
        <v>3955</v>
      </c>
      <c r="F1180" s="4">
        <v>2</v>
      </c>
      <c r="G1180">
        <v>264</v>
      </c>
    </row>
    <row r="1181" spans="1:7" x14ac:dyDescent="0.3">
      <c r="A1181" t="s">
        <v>58</v>
      </c>
      <c r="B1181" t="s">
        <v>23</v>
      </c>
      <c r="C1181" t="s">
        <v>50</v>
      </c>
      <c r="D1181" s="2">
        <v>44319</v>
      </c>
      <c r="E1181" s="3">
        <v>6538</v>
      </c>
      <c r="F1181" s="4">
        <v>69</v>
      </c>
      <c r="G1181">
        <v>312</v>
      </c>
    </row>
    <row r="1182" spans="1:7" x14ac:dyDescent="0.3">
      <c r="A1182" t="s">
        <v>52</v>
      </c>
      <c r="B1182" t="s">
        <v>8</v>
      </c>
      <c r="C1182" t="s">
        <v>30</v>
      </c>
      <c r="D1182" s="2">
        <v>44319</v>
      </c>
      <c r="E1182" s="3">
        <v>10178</v>
      </c>
      <c r="F1182" s="4">
        <v>9</v>
      </c>
      <c r="G1182">
        <v>329</v>
      </c>
    </row>
    <row r="1183" spans="1:7" x14ac:dyDescent="0.3">
      <c r="A1183" t="s">
        <v>31</v>
      </c>
      <c r="B1183" t="s">
        <v>14</v>
      </c>
      <c r="C1183" t="s">
        <v>28</v>
      </c>
      <c r="D1183" s="2">
        <v>44319</v>
      </c>
      <c r="E1183" s="3">
        <v>7882</v>
      </c>
      <c r="F1183" s="4">
        <v>197</v>
      </c>
      <c r="G1183">
        <v>359</v>
      </c>
    </row>
    <row r="1184" spans="1:7" x14ac:dyDescent="0.3">
      <c r="A1184" t="s">
        <v>29</v>
      </c>
      <c r="B1184" t="s">
        <v>25</v>
      </c>
      <c r="C1184" t="s">
        <v>34</v>
      </c>
      <c r="D1184" s="2">
        <v>44319</v>
      </c>
      <c r="E1184" s="3">
        <v>5943</v>
      </c>
      <c r="F1184" s="4">
        <v>285</v>
      </c>
      <c r="G1184">
        <v>372</v>
      </c>
    </row>
    <row r="1185" spans="1:7" x14ac:dyDescent="0.3">
      <c r="A1185" t="s">
        <v>29</v>
      </c>
      <c r="B1185" t="s">
        <v>23</v>
      </c>
      <c r="C1185" t="s">
        <v>48</v>
      </c>
      <c r="D1185" s="2">
        <v>44319</v>
      </c>
      <c r="E1185" s="3">
        <v>4088</v>
      </c>
      <c r="F1185" s="4">
        <v>319</v>
      </c>
      <c r="G1185">
        <v>256</v>
      </c>
    </row>
    <row r="1186" spans="1:7" x14ac:dyDescent="0.3">
      <c r="A1186" t="s">
        <v>52</v>
      </c>
      <c r="B1186" t="s">
        <v>20</v>
      </c>
      <c r="C1186" t="s">
        <v>39</v>
      </c>
      <c r="D1186" s="2">
        <v>44319</v>
      </c>
      <c r="E1186" s="3">
        <v>749</v>
      </c>
      <c r="F1186" s="4">
        <v>266</v>
      </c>
      <c r="G1186">
        <v>28</v>
      </c>
    </row>
    <row r="1187" spans="1:7" x14ac:dyDescent="0.3">
      <c r="A1187" t="s">
        <v>47</v>
      </c>
      <c r="B1187" t="s">
        <v>20</v>
      </c>
      <c r="C1187" t="s">
        <v>30</v>
      </c>
      <c r="D1187" s="2">
        <v>44319</v>
      </c>
      <c r="E1187" s="3">
        <v>13958</v>
      </c>
      <c r="F1187" s="4">
        <v>185</v>
      </c>
      <c r="G1187">
        <v>451</v>
      </c>
    </row>
    <row r="1188" spans="1:7" x14ac:dyDescent="0.3">
      <c r="A1188" t="s">
        <v>52</v>
      </c>
      <c r="B1188" t="s">
        <v>20</v>
      </c>
      <c r="C1188" t="s">
        <v>50</v>
      </c>
      <c r="D1188" s="2">
        <v>44319</v>
      </c>
      <c r="E1188" s="3">
        <v>5901</v>
      </c>
      <c r="F1188" s="4">
        <v>385</v>
      </c>
      <c r="G1188">
        <v>296</v>
      </c>
    </row>
    <row r="1189" spans="1:7" x14ac:dyDescent="0.3">
      <c r="A1189" t="s">
        <v>38</v>
      </c>
      <c r="B1189" t="s">
        <v>8</v>
      </c>
      <c r="C1189" t="s">
        <v>48</v>
      </c>
      <c r="D1189" s="2">
        <v>44319</v>
      </c>
      <c r="E1189" s="3">
        <v>6342</v>
      </c>
      <c r="F1189" s="4">
        <v>64</v>
      </c>
      <c r="G1189">
        <v>793</v>
      </c>
    </row>
    <row r="1190" spans="1:7" x14ac:dyDescent="0.3">
      <c r="A1190" t="s">
        <v>43</v>
      </c>
      <c r="B1190" t="s">
        <v>14</v>
      </c>
      <c r="C1190" t="s">
        <v>12</v>
      </c>
      <c r="D1190" s="2">
        <v>44319</v>
      </c>
      <c r="E1190" s="3">
        <v>315</v>
      </c>
      <c r="F1190" s="4">
        <v>335</v>
      </c>
      <c r="G1190">
        <v>19</v>
      </c>
    </row>
    <row r="1191" spans="1:7" x14ac:dyDescent="0.3">
      <c r="A1191" t="s">
        <v>56</v>
      </c>
      <c r="B1191" t="s">
        <v>11</v>
      </c>
      <c r="C1191" t="s">
        <v>16</v>
      </c>
      <c r="D1191" s="2">
        <v>44319</v>
      </c>
      <c r="E1191" s="3">
        <v>147</v>
      </c>
      <c r="F1191" s="4">
        <v>84</v>
      </c>
      <c r="G1191">
        <v>14</v>
      </c>
    </row>
    <row r="1192" spans="1:7" x14ac:dyDescent="0.3">
      <c r="A1192" t="s">
        <v>43</v>
      </c>
      <c r="B1192" t="s">
        <v>14</v>
      </c>
      <c r="C1192" t="s">
        <v>37</v>
      </c>
      <c r="D1192" s="2">
        <v>44319</v>
      </c>
      <c r="E1192" s="3">
        <v>10213</v>
      </c>
      <c r="F1192" s="4">
        <v>217</v>
      </c>
      <c r="G1192">
        <v>365</v>
      </c>
    </row>
    <row r="1193" spans="1:7" x14ac:dyDescent="0.3">
      <c r="A1193" t="s">
        <v>17</v>
      </c>
      <c r="B1193" t="s">
        <v>14</v>
      </c>
      <c r="C1193" t="s">
        <v>21</v>
      </c>
      <c r="D1193" s="2">
        <v>44319</v>
      </c>
      <c r="E1193" s="3">
        <v>8484</v>
      </c>
      <c r="F1193" s="4">
        <v>398</v>
      </c>
      <c r="G1193">
        <v>386</v>
      </c>
    </row>
    <row r="1194" spans="1:7" x14ac:dyDescent="0.3">
      <c r="A1194" t="s">
        <v>52</v>
      </c>
      <c r="B1194" t="s">
        <v>11</v>
      </c>
      <c r="C1194" t="s">
        <v>36</v>
      </c>
      <c r="D1194" s="2">
        <v>44319</v>
      </c>
      <c r="E1194" s="3">
        <v>532</v>
      </c>
      <c r="F1194" s="4">
        <v>78</v>
      </c>
      <c r="G1194">
        <v>26</v>
      </c>
    </row>
    <row r="1195" spans="1:7" x14ac:dyDescent="0.3">
      <c r="A1195" t="s">
        <v>31</v>
      </c>
      <c r="B1195" t="s">
        <v>23</v>
      </c>
      <c r="C1195" t="s">
        <v>9</v>
      </c>
      <c r="D1195" s="2">
        <v>44319</v>
      </c>
      <c r="E1195" s="3">
        <v>8785</v>
      </c>
      <c r="F1195" s="4">
        <v>155</v>
      </c>
      <c r="G1195">
        <v>550</v>
      </c>
    </row>
    <row r="1196" spans="1:7" x14ac:dyDescent="0.3">
      <c r="A1196" t="s">
        <v>57</v>
      </c>
      <c r="B1196" t="s">
        <v>20</v>
      </c>
      <c r="C1196" t="s">
        <v>54</v>
      </c>
      <c r="D1196" s="2">
        <v>44319</v>
      </c>
      <c r="E1196" s="3">
        <v>8001</v>
      </c>
      <c r="F1196" s="4">
        <v>203</v>
      </c>
      <c r="G1196">
        <v>572</v>
      </c>
    </row>
    <row r="1197" spans="1:7" x14ac:dyDescent="0.3">
      <c r="A1197" t="s">
        <v>59</v>
      </c>
      <c r="B1197" t="s">
        <v>20</v>
      </c>
      <c r="C1197" t="s">
        <v>35</v>
      </c>
      <c r="D1197" s="2">
        <v>44319</v>
      </c>
      <c r="E1197" s="3">
        <v>364</v>
      </c>
      <c r="F1197" s="4">
        <v>234</v>
      </c>
      <c r="G1197">
        <v>37</v>
      </c>
    </row>
    <row r="1198" spans="1:7" x14ac:dyDescent="0.3">
      <c r="A1198" t="s">
        <v>10</v>
      </c>
      <c r="B1198" t="s">
        <v>20</v>
      </c>
      <c r="C1198" t="s">
        <v>45</v>
      </c>
      <c r="D1198" s="2">
        <v>44319</v>
      </c>
      <c r="E1198" s="3">
        <v>2331</v>
      </c>
      <c r="F1198" s="4">
        <v>158</v>
      </c>
      <c r="G1198">
        <v>138</v>
      </c>
    </row>
    <row r="1199" spans="1:7" x14ac:dyDescent="0.3">
      <c r="A1199" t="s">
        <v>17</v>
      </c>
      <c r="B1199" t="s">
        <v>14</v>
      </c>
      <c r="C1199" t="s">
        <v>48</v>
      </c>
      <c r="D1199" s="2">
        <v>44319</v>
      </c>
      <c r="E1199" s="3">
        <v>7665</v>
      </c>
      <c r="F1199" s="4">
        <v>93</v>
      </c>
      <c r="G1199">
        <v>480</v>
      </c>
    </row>
    <row r="1200" spans="1:7" x14ac:dyDescent="0.3">
      <c r="A1200" t="s">
        <v>58</v>
      </c>
      <c r="B1200" t="s">
        <v>25</v>
      </c>
      <c r="C1200" t="s">
        <v>54</v>
      </c>
      <c r="D1200" s="2">
        <v>44319</v>
      </c>
      <c r="E1200" s="3">
        <v>2905</v>
      </c>
      <c r="F1200" s="4">
        <v>341</v>
      </c>
      <c r="G1200">
        <v>224</v>
      </c>
    </row>
    <row r="1201" spans="1:7" x14ac:dyDescent="0.3">
      <c r="A1201" t="s">
        <v>58</v>
      </c>
      <c r="B1201" t="s">
        <v>23</v>
      </c>
      <c r="C1201" t="s">
        <v>21</v>
      </c>
      <c r="D1201" s="2">
        <v>44319</v>
      </c>
      <c r="E1201" s="3">
        <v>6230</v>
      </c>
      <c r="F1201" s="4">
        <v>426</v>
      </c>
      <c r="G1201">
        <v>260</v>
      </c>
    </row>
    <row r="1202" spans="1:7" x14ac:dyDescent="0.3">
      <c r="A1202" t="s">
        <v>10</v>
      </c>
      <c r="B1202" t="s">
        <v>8</v>
      </c>
      <c r="C1202" t="s">
        <v>48</v>
      </c>
      <c r="D1202" s="2">
        <v>44319</v>
      </c>
      <c r="E1202" s="3">
        <v>2758</v>
      </c>
      <c r="F1202" s="4">
        <v>51</v>
      </c>
      <c r="G1202">
        <v>345</v>
      </c>
    </row>
    <row r="1203" spans="1:7" x14ac:dyDescent="0.3">
      <c r="A1203" t="s">
        <v>7</v>
      </c>
      <c r="B1203" t="s">
        <v>20</v>
      </c>
      <c r="C1203" t="s">
        <v>49</v>
      </c>
      <c r="D1203" s="2">
        <v>44319</v>
      </c>
      <c r="E1203" s="3">
        <v>2352</v>
      </c>
      <c r="F1203" s="4">
        <v>136</v>
      </c>
      <c r="G1203">
        <v>181</v>
      </c>
    </row>
    <row r="1204" spans="1:7" x14ac:dyDescent="0.3">
      <c r="A1204" t="s">
        <v>10</v>
      </c>
      <c r="B1204" t="s">
        <v>23</v>
      </c>
      <c r="C1204" t="s">
        <v>26</v>
      </c>
      <c r="D1204" s="2">
        <v>44319</v>
      </c>
      <c r="E1204" s="3">
        <v>2779</v>
      </c>
      <c r="F1204" s="4">
        <v>53</v>
      </c>
      <c r="G1204">
        <v>93</v>
      </c>
    </row>
    <row r="1205" spans="1:7" x14ac:dyDescent="0.3">
      <c r="A1205" t="s">
        <v>57</v>
      </c>
      <c r="B1205" t="s">
        <v>8</v>
      </c>
      <c r="C1205" t="s">
        <v>18</v>
      </c>
      <c r="D1205" s="2">
        <v>44319</v>
      </c>
      <c r="E1205" s="3">
        <v>7</v>
      </c>
      <c r="F1205" s="4">
        <v>551</v>
      </c>
      <c r="G1205">
        <v>1</v>
      </c>
    </row>
    <row r="1206" spans="1:7" x14ac:dyDescent="0.3">
      <c r="A1206" t="s">
        <v>27</v>
      </c>
      <c r="B1206" t="s">
        <v>25</v>
      </c>
      <c r="C1206" t="s">
        <v>41</v>
      </c>
      <c r="D1206" s="2">
        <v>44320</v>
      </c>
      <c r="E1206" s="3">
        <v>3213</v>
      </c>
      <c r="F1206" s="4">
        <v>142</v>
      </c>
      <c r="G1206">
        <v>111</v>
      </c>
    </row>
    <row r="1207" spans="1:7" x14ac:dyDescent="0.3">
      <c r="A1207" t="s">
        <v>22</v>
      </c>
      <c r="B1207" t="s">
        <v>8</v>
      </c>
      <c r="C1207" t="s">
        <v>9</v>
      </c>
      <c r="D1207" s="2">
        <v>44320</v>
      </c>
      <c r="E1207" s="3">
        <v>9275</v>
      </c>
      <c r="F1207" s="4">
        <v>3</v>
      </c>
      <c r="G1207">
        <v>489</v>
      </c>
    </row>
    <row r="1208" spans="1:7" x14ac:dyDescent="0.3">
      <c r="A1208" t="s">
        <v>57</v>
      </c>
      <c r="B1208" t="s">
        <v>8</v>
      </c>
      <c r="C1208" t="s">
        <v>9</v>
      </c>
      <c r="D1208" s="2">
        <v>44320</v>
      </c>
      <c r="E1208" s="3">
        <v>4368</v>
      </c>
      <c r="F1208" s="4">
        <v>87</v>
      </c>
      <c r="G1208">
        <v>199</v>
      </c>
    </row>
    <row r="1209" spans="1:7" x14ac:dyDescent="0.3">
      <c r="A1209" t="s">
        <v>19</v>
      </c>
      <c r="B1209" t="s">
        <v>8</v>
      </c>
      <c r="C1209" t="s">
        <v>39</v>
      </c>
      <c r="D1209" s="2">
        <v>44320</v>
      </c>
      <c r="E1209" s="3">
        <v>10633</v>
      </c>
      <c r="F1209" s="4">
        <v>14</v>
      </c>
      <c r="G1209">
        <v>409</v>
      </c>
    </row>
    <row r="1210" spans="1:7" x14ac:dyDescent="0.3">
      <c r="A1210" t="s">
        <v>55</v>
      </c>
      <c r="B1210" t="s">
        <v>20</v>
      </c>
      <c r="C1210" t="s">
        <v>9</v>
      </c>
      <c r="D1210" s="2">
        <v>44320</v>
      </c>
      <c r="E1210" s="3">
        <v>11319</v>
      </c>
      <c r="F1210" s="4">
        <v>66</v>
      </c>
      <c r="G1210">
        <v>708</v>
      </c>
    </row>
    <row r="1211" spans="1:7" x14ac:dyDescent="0.3">
      <c r="A1211" t="s">
        <v>56</v>
      </c>
      <c r="B1211" t="s">
        <v>11</v>
      </c>
      <c r="C1211" t="s">
        <v>54</v>
      </c>
      <c r="D1211" s="2">
        <v>44320</v>
      </c>
      <c r="E1211" s="3">
        <v>8799</v>
      </c>
      <c r="F1211" s="4">
        <v>126</v>
      </c>
      <c r="G1211">
        <v>518</v>
      </c>
    </row>
    <row r="1212" spans="1:7" x14ac:dyDescent="0.3">
      <c r="A1212" t="s">
        <v>31</v>
      </c>
      <c r="B1212" t="s">
        <v>14</v>
      </c>
      <c r="C1212" t="s">
        <v>39</v>
      </c>
      <c r="D1212" s="2">
        <v>44320</v>
      </c>
      <c r="E1212" s="3">
        <v>2695</v>
      </c>
      <c r="F1212" s="4">
        <v>49</v>
      </c>
      <c r="G1212">
        <v>104</v>
      </c>
    </row>
    <row r="1213" spans="1:7" x14ac:dyDescent="0.3">
      <c r="A1213" t="s">
        <v>10</v>
      </c>
      <c r="B1213" t="s">
        <v>23</v>
      </c>
      <c r="C1213" t="s">
        <v>12</v>
      </c>
      <c r="D1213" s="2">
        <v>44320</v>
      </c>
      <c r="E1213" s="3">
        <v>245</v>
      </c>
      <c r="F1213" s="4">
        <v>224</v>
      </c>
      <c r="G1213">
        <v>25</v>
      </c>
    </row>
    <row r="1214" spans="1:7" x14ac:dyDescent="0.3">
      <c r="A1214" t="s">
        <v>59</v>
      </c>
      <c r="B1214" t="s">
        <v>8</v>
      </c>
      <c r="C1214" t="s">
        <v>16</v>
      </c>
      <c r="D1214" s="2">
        <v>44320</v>
      </c>
      <c r="E1214" s="3">
        <v>3647</v>
      </c>
      <c r="F1214" s="4">
        <v>85</v>
      </c>
      <c r="G1214">
        <v>406</v>
      </c>
    </row>
    <row r="1215" spans="1:7" x14ac:dyDescent="0.3">
      <c r="A1215" t="s">
        <v>10</v>
      </c>
      <c r="B1215" t="s">
        <v>20</v>
      </c>
      <c r="C1215" t="s">
        <v>18</v>
      </c>
      <c r="D1215" s="2">
        <v>44320</v>
      </c>
      <c r="E1215" s="3">
        <v>6412</v>
      </c>
      <c r="F1215" s="4">
        <v>31</v>
      </c>
      <c r="G1215">
        <v>257</v>
      </c>
    </row>
    <row r="1216" spans="1:7" x14ac:dyDescent="0.3">
      <c r="A1216" t="s">
        <v>46</v>
      </c>
      <c r="B1216" t="s">
        <v>8</v>
      </c>
      <c r="C1216" t="s">
        <v>42</v>
      </c>
      <c r="D1216" s="2">
        <v>44320</v>
      </c>
      <c r="E1216" s="3">
        <v>2905</v>
      </c>
      <c r="F1216" s="4">
        <v>149</v>
      </c>
      <c r="G1216">
        <v>112</v>
      </c>
    </row>
    <row r="1217" spans="1:7" x14ac:dyDescent="0.3">
      <c r="A1217" t="s">
        <v>10</v>
      </c>
      <c r="B1217" t="s">
        <v>11</v>
      </c>
      <c r="C1217" t="s">
        <v>37</v>
      </c>
      <c r="D1217" s="2">
        <v>44320</v>
      </c>
      <c r="E1217" s="3">
        <v>13650</v>
      </c>
      <c r="F1217" s="4">
        <v>235</v>
      </c>
      <c r="G1217">
        <v>427</v>
      </c>
    </row>
    <row r="1218" spans="1:7" x14ac:dyDescent="0.3">
      <c r="A1218" t="s">
        <v>52</v>
      </c>
      <c r="B1218" t="s">
        <v>20</v>
      </c>
      <c r="C1218" t="s">
        <v>44</v>
      </c>
      <c r="D1218" s="2">
        <v>44320</v>
      </c>
      <c r="E1218" s="3">
        <v>623</v>
      </c>
      <c r="F1218" s="4">
        <v>9</v>
      </c>
      <c r="G1218">
        <v>37</v>
      </c>
    </row>
    <row r="1219" spans="1:7" x14ac:dyDescent="0.3">
      <c r="A1219" t="s">
        <v>10</v>
      </c>
      <c r="B1219" t="s">
        <v>11</v>
      </c>
      <c r="C1219" t="s">
        <v>49</v>
      </c>
      <c r="D1219" s="2">
        <v>44320</v>
      </c>
      <c r="E1219" s="3">
        <v>5131</v>
      </c>
      <c r="F1219" s="4">
        <v>196</v>
      </c>
      <c r="G1219">
        <v>514</v>
      </c>
    </row>
    <row r="1220" spans="1:7" x14ac:dyDescent="0.3">
      <c r="A1220" t="s">
        <v>10</v>
      </c>
      <c r="B1220" t="s">
        <v>8</v>
      </c>
      <c r="C1220" t="s">
        <v>35</v>
      </c>
      <c r="D1220" s="2">
        <v>44320</v>
      </c>
      <c r="E1220" s="3">
        <v>8722</v>
      </c>
      <c r="F1220" s="4">
        <v>146</v>
      </c>
      <c r="G1220">
        <v>970</v>
      </c>
    </row>
    <row r="1221" spans="1:7" x14ac:dyDescent="0.3">
      <c r="A1221" t="s">
        <v>33</v>
      </c>
      <c r="B1221" t="s">
        <v>23</v>
      </c>
      <c r="C1221" t="s">
        <v>16</v>
      </c>
      <c r="D1221" s="2">
        <v>44321</v>
      </c>
      <c r="E1221" s="3">
        <v>1211</v>
      </c>
      <c r="F1221" s="4">
        <v>53</v>
      </c>
      <c r="G1221">
        <v>87</v>
      </c>
    </row>
    <row r="1222" spans="1:7" x14ac:dyDescent="0.3">
      <c r="A1222" t="s">
        <v>53</v>
      </c>
      <c r="B1222" t="s">
        <v>25</v>
      </c>
      <c r="C1222" t="s">
        <v>48</v>
      </c>
      <c r="D1222" s="2">
        <v>44321</v>
      </c>
      <c r="E1222" s="3">
        <v>2002</v>
      </c>
      <c r="F1222" s="4">
        <v>378</v>
      </c>
      <c r="G1222">
        <v>126</v>
      </c>
    </row>
    <row r="1223" spans="1:7" x14ac:dyDescent="0.3">
      <c r="A1223" t="s">
        <v>57</v>
      </c>
      <c r="B1223" t="s">
        <v>20</v>
      </c>
      <c r="C1223" t="s">
        <v>45</v>
      </c>
      <c r="D1223" s="2">
        <v>44321</v>
      </c>
      <c r="E1223" s="3">
        <v>2100</v>
      </c>
      <c r="F1223" s="4">
        <v>37</v>
      </c>
      <c r="G1223">
        <v>175</v>
      </c>
    </row>
    <row r="1224" spans="1:7" x14ac:dyDescent="0.3">
      <c r="A1224" t="s">
        <v>10</v>
      </c>
      <c r="B1224" t="s">
        <v>14</v>
      </c>
      <c r="C1224" t="s">
        <v>16</v>
      </c>
      <c r="D1224" s="2">
        <v>44321</v>
      </c>
      <c r="E1224" s="3">
        <v>2765</v>
      </c>
      <c r="F1224" s="4">
        <v>147</v>
      </c>
      <c r="G1224">
        <v>231</v>
      </c>
    </row>
    <row r="1225" spans="1:7" x14ac:dyDescent="0.3">
      <c r="A1225" t="s">
        <v>22</v>
      </c>
      <c r="B1225" t="s">
        <v>20</v>
      </c>
      <c r="C1225" t="s">
        <v>26</v>
      </c>
      <c r="D1225" s="2">
        <v>44321</v>
      </c>
      <c r="E1225" s="3">
        <v>9198</v>
      </c>
      <c r="F1225" s="4">
        <v>133</v>
      </c>
      <c r="G1225">
        <v>318</v>
      </c>
    </row>
    <row r="1226" spans="1:7" x14ac:dyDescent="0.3">
      <c r="A1226" t="s">
        <v>38</v>
      </c>
      <c r="B1226" t="s">
        <v>23</v>
      </c>
      <c r="C1226" t="s">
        <v>50</v>
      </c>
      <c r="D1226" s="2">
        <v>44321</v>
      </c>
      <c r="E1226" s="3">
        <v>5852</v>
      </c>
      <c r="F1226" s="4">
        <v>18</v>
      </c>
      <c r="G1226">
        <v>391</v>
      </c>
    </row>
    <row r="1227" spans="1:7" x14ac:dyDescent="0.3">
      <c r="A1227" t="s">
        <v>47</v>
      </c>
      <c r="B1227" t="s">
        <v>20</v>
      </c>
      <c r="C1227" t="s">
        <v>39</v>
      </c>
      <c r="D1227" s="2">
        <v>44321</v>
      </c>
      <c r="E1227" s="3">
        <v>17892</v>
      </c>
      <c r="F1227" s="4">
        <v>181</v>
      </c>
      <c r="G1227">
        <v>746</v>
      </c>
    </row>
    <row r="1228" spans="1:7" x14ac:dyDescent="0.3">
      <c r="A1228" t="s">
        <v>13</v>
      </c>
      <c r="B1228" t="s">
        <v>23</v>
      </c>
      <c r="C1228" t="s">
        <v>41</v>
      </c>
      <c r="D1228" s="2">
        <v>44321</v>
      </c>
      <c r="E1228" s="3">
        <v>5117</v>
      </c>
      <c r="F1228" s="4">
        <v>44</v>
      </c>
      <c r="G1228">
        <v>223</v>
      </c>
    </row>
    <row r="1229" spans="1:7" x14ac:dyDescent="0.3">
      <c r="A1229" t="s">
        <v>24</v>
      </c>
      <c r="B1229" t="s">
        <v>25</v>
      </c>
      <c r="C1229" t="s">
        <v>50</v>
      </c>
      <c r="D1229" s="2">
        <v>44321</v>
      </c>
      <c r="E1229" s="3">
        <v>3024</v>
      </c>
      <c r="F1229" s="4">
        <v>153</v>
      </c>
      <c r="G1229">
        <v>144</v>
      </c>
    </row>
    <row r="1230" spans="1:7" x14ac:dyDescent="0.3">
      <c r="A1230" t="s">
        <v>19</v>
      </c>
      <c r="B1230" t="s">
        <v>8</v>
      </c>
      <c r="C1230" t="s">
        <v>54</v>
      </c>
      <c r="D1230" s="2">
        <v>44321</v>
      </c>
      <c r="E1230" s="3">
        <v>3479</v>
      </c>
      <c r="F1230" s="4">
        <v>274</v>
      </c>
      <c r="G1230">
        <v>174</v>
      </c>
    </row>
    <row r="1231" spans="1:7" x14ac:dyDescent="0.3">
      <c r="A1231" t="s">
        <v>46</v>
      </c>
      <c r="B1231" t="s">
        <v>14</v>
      </c>
      <c r="C1231" t="s">
        <v>21</v>
      </c>
      <c r="D1231" s="2">
        <v>44321</v>
      </c>
      <c r="E1231" s="3">
        <v>1554</v>
      </c>
      <c r="F1231" s="4">
        <v>167</v>
      </c>
      <c r="G1231">
        <v>74</v>
      </c>
    </row>
    <row r="1232" spans="1:7" x14ac:dyDescent="0.3">
      <c r="A1232" t="s">
        <v>47</v>
      </c>
      <c r="B1232" t="s">
        <v>14</v>
      </c>
      <c r="C1232" t="s">
        <v>50</v>
      </c>
      <c r="D1232" s="2">
        <v>44321</v>
      </c>
      <c r="E1232" s="3">
        <v>2884</v>
      </c>
      <c r="F1232" s="4">
        <v>2</v>
      </c>
      <c r="G1232">
        <v>145</v>
      </c>
    </row>
    <row r="1233" spans="1:7" x14ac:dyDescent="0.3">
      <c r="A1233" t="s">
        <v>31</v>
      </c>
      <c r="B1233" t="s">
        <v>25</v>
      </c>
      <c r="C1233" t="s">
        <v>54</v>
      </c>
      <c r="D1233" s="2">
        <v>44321</v>
      </c>
      <c r="E1233" s="3">
        <v>4774</v>
      </c>
      <c r="F1233" s="4">
        <v>344</v>
      </c>
      <c r="G1233">
        <v>299</v>
      </c>
    </row>
    <row r="1234" spans="1:7" x14ac:dyDescent="0.3">
      <c r="A1234" t="s">
        <v>13</v>
      </c>
      <c r="B1234" t="s">
        <v>8</v>
      </c>
      <c r="C1234" t="s">
        <v>45</v>
      </c>
      <c r="D1234" s="2">
        <v>44321</v>
      </c>
      <c r="E1234" s="3">
        <v>3556</v>
      </c>
      <c r="F1234" s="4">
        <v>7</v>
      </c>
      <c r="G1234">
        <v>238</v>
      </c>
    </row>
    <row r="1235" spans="1:7" x14ac:dyDescent="0.3">
      <c r="A1235" t="s">
        <v>56</v>
      </c>
      <c r="B1235" t="s">
        <v>20</v>
      </c>
      <c r="C1235" t="s">
        <v>48</v>
      </c>
      <c r="D1235" s="2">
        <v>44321</v>
      </c>
      <c r="E1235" s="3">
        <v>7742</v>
      </c>
      <c r="F1235" s="4">
        <v>66</v>
      </c>
      <c r="G1235">
        <v>484</v>
      </c>
    </row>
    <row r="1236" spans="1:7" x14ac:dyDescent="0.3">
      <c r="A1236" t="s">
        <v>32</v>
      </c>
      <c r="B1236" t="s">
        <v>14</v>
      </c>
      <c r="C1236" t="s">
        <v>45</v>
      </c>
      <c r="D1236" s="2">
        <v>44321</v>
      </c>
      <c r="E1236" s="3">
        <v>917</v>
      </c>
      <c r="F1236" s="4">
        <v>32</v>
      </c>
      <c r="G1236">
        <v>51</v>
      </c>
    </row>
    <row r="1237" spans="1:7" x14ac:dyDescent="0.3">
      <c r="A1237" t="s">
        <v>46</v>
      </c>
      <c r="B1237" t="s">
        <v>8</v>
      </c>
      <c r="C1237" t="s">
        <v>36</v>
      </c>
      <c r="D1237" s="2">
        <v>44322</v>
      </c>
      <c r="E1237" s="3">
        <v>8176</v>
      </c>
      <c r="F1237" s="4">
        <v>332</v>
      </c>
      <c r="G1237">
        <v>546</v>
      </c>
    </row>
    <row r="1238" spans="1:7" x14ac:dyDescent="0.3">
      <c r="A1238" t="s">
        <v>27</v>
      </c>
      <c r="B1238" t="s">
        <v>23</v>
      </c>
      <c r="C1238" t="s">
        <v>45</v>
      </c>
      <c r="D1238" s="2">
        <v>44322</v>
      </c>
      <c r="E1238" s="3">
        <v>14357</v>
      </c>
      <c r="F1238" s="4">
        <v>215</v>
      </c>
      <c r="G1238">
        <v>1026</v>
      </c>
    </row>
    <row r="1239" spans="1:7" x14ac:dyDescent="0.3">
      <c r="A1239" t="s">
        <v>29</v>
      </c>
      <c r="B1239" t="s">
        <v>20</v>
      </c>
      <c r="C1239" t="s">
        <v>41</v>
      </c>
      <c r="D1239" s="2">
        <v>44322</v>
      </c>
      <c r="E1239" s="3">
        <v>4669</v>
      </c>
      <c r="F1239" s="4">
        <v>55</v>
      </c>
      <c r="G1239">
        <v>187</v>
      </c>
    </row>
    <row r="1240" spans="1:7" x14ac:dyDescent="0.3">
      <c r="A1240" t="s">
        <v>7</v>
      </c>
      <c r="B1240" t="s">
        <v>14</v>
      </c>
      <c r="C1240" t="s">
        <v>18</v>
      </c>
      <c r="D1240" s="2">
        <v>44322</v>
      </c>
      <c r="E1240" s="3">
        <v>13608</v>
      </c>
      <c r="F1240" s="4">
        <v>39</v>
      </c>
      <c r="G1240">
        <v>504</v>
      </c>
    </row>
    <row r="1241" spans="1:7" x14ac:dyDescent="0.3">
      <c r="A1241" t="s">
        <v>29</v>
      </c>
      <c r="B1241" t="s">
        <v>14</v>
      </c>
      <c r="C1241" t="s">
        <v>36</v>
      </c>
      <c r="D1241" s="2">
        <v>44322</v>
      </c>
      <c r="E1241" s="3">
        <v>2933</v>
      </c>
      <c r="F1241" s="4">
        <v>273</v>
      </c>
      <c r="G1241">
        <v>140</v>
      </c>
    </row>
    <row r="1242" spans="1:7" x14ac:dyDescent="0.3">
      <c r="A1242" t="s">
        <v>43</v>
      </c>
      <c r="B1242" t="s">
        <v>14</v>
      </c>
      <c r="C1242" t="s">
        <v>50</v>
      </c>
      <c r="D1242" s="2">
        <v>44322</v>
      </c>
      <c r="E1242" s="3">
        <v>7056</v>
      </c>
      <c r="F1242" s="4">
        <v>146</v>
      </c>
      <c r="G1242">
        <v>471</v>
      </c>
    </row>
    <row r="1243" spans="1:7" x14ac:dyDescent="0.3">
      <c r="A1243" t="s">
        <v>47</v>
      </c>
      <c r="B1243" t="s">
        <v>25</v>
      </c>
      <c r="C1243" t="s">
        <v>50</v>
      </c>
      <c r="D1243" s="2">
        <v>44322</v>
      </c>
      <c r="E1243" s="3">
        <v>10024</v>
      </c>
      <c r="F1243" s="4">
        <v>32</v>
      </c>
      <c r="G1243">
        <v>627</v>
      </c>
    </row>
    <row r="1244" spans="1:7" x14ac:dyDescent="0.3">
      <c r="A1244" t="s">
        <v>56</v>
      </c>
      <c r="B1244" t="s">
        <v>20</v>
      </c>
      <c r="C1244" t="s">
        <v>37</v>
      </c>
      <c r="D1244" s="2">
        <v>44322</v>
      </c>
      <c r="E1244" s="3">
        <v>4438</v>
      </c>
      <c r="F1244" s="4">
        <v>212</v>
      </c>
      <c r="G1244">
        <v>154</v>
      </c>
    </row>
    <row r="1245" spans="1:7" x14ac:dyDescent="0.3">
      <c r="A1245" t="s">
        <v>40</v>
      </c>
      <c r="B1245" t="s">
        <v>23</v>
      </c>
      <c r="C1245" t="s">
        <v>48</v>
      </c>
      <c r="D1245" s="2">
        <v>44323</v>
      </c>
      <c r="E1245" s="3">
        <v>14413</v>
      </c>
      <c r="F1245" s="4">
        <v>94</v>
      </c>
      <c r="G1245">
        <v>1602</v>
      </c>
    </row>
    <row r="1246" spans="1:7" x14ac:dyDescent="0.3">
      <c r="A1246" t="s">
        <v>17</v>
      </c>
      <c r="B1246" t="s">
        <v>8</v>
      </c>
      <c r="C1246" t="s">
        <v>41</v>
      </c>
      <c r="D1246" s="2">
        <v>44323</v>
      </c>
      <c r="E1246" s="3">
        <v>4305</v>
      </c>
      <c r="F1246" s="4">
        <v>226</v>
      </c>
      <c r="G1246">
        <v>160</v>
      </c>
    </row>
    <row r="1247" spans="1:7" x14ac:dyDescent="0.3">
      <c r="A1247" t="s">
        <v>24</v>
      </c>
      <c r="B1247" t="s">
        <v>8</v>
      </c>
      <c r="C1247" t="s">
        <v>48</v>
      </c>
      <c r="D1247" s="2">
        <v>44323</v>
      </c>
      <c r="E1247" s="3">
        <v>1729</v>
      </c>
      <c r="F1247" s="4">
        <v>108</v>
      </c>
      <c r="G1247">
        <v>133</v>
      </c>
    </row>
    <row r="1248" spans="1:7" x14ac:dyDescent="0.3">
      <c r="A1248" t="s">
        <v>40</v>
      </c>
      <c r="B1248" t="s">
        <v>23</v>
      </c>
      <c r="C1248" t="s">
        <v>15</v>
      </c>
      <c r="D1248" s="2">
        <v>44323</v>
      </c>
      <c r="E1248" s="3">
        <v>91</v>
      </c>
      <c r="F1248" s="4">
        <v>177</v>
      </c>
      <c r="G1248">
        <v>5</v>
      </c>
    </row>
    <row r="1249" spans="1:7" x14ac:dyDescent="0.3">
      <c r="A1249" t="s">
        <v>57</v>
      </c>
      <c r="B1249" t="s">
        <v>11</v>
      </c>
      <c r="C1249" t="s">
        <v>45</v>
      </c>
      <c r="D1249" s="2">
        <v>44323</v>
      </c>
      <c r="E1249" s="3">
        <v>637</v>
      </c>
      <c r="F1249" s="4">
        <v>37</v>
      </c>
      <c r="G1249">
        <v>49</v>
      </c>
    </row>
    <row r="1250" spans="1:7" x14ac:dyDescent="0.3">
      <c r="A1250" t="s">
        <v>59</v>
      </c>
      <c r="B1250" t="s">
        <v>14</v>
      </c>
      <c r="C1250" t="s">
        <v>12</v>
      </c>
      <c r="D1250" s="2">
        <v>44323</v>
      </c>
      <c r="E1250" s="3">
        <v>10178</v>
      </c>
      <c r="F1250" s="4">
        <v>205</v>
      </c>
      <c r="G1250">
        <v>727</v>
      </c>
    </row>
    <row r="1251" spans="1:7" x14ac:dyDescent="0.3">
      <c r="A1251" t="s">
        <v>13</v>
      </c>
      <c r="B1251" t="s">
        <v>25</v>
      </c>
      <c r="C1251" t="s">
        <v>35</v>
      </c>
      <c r="D1251" s="2">
        <v>44323</v>
      </c>
      <c r="E1251" s="3">
        <v>1358</v>
      </c>
      <c r="F1251" s="4">
        <v>90</v>
      </c>
      <c r="G1251">
        <v>170</v>
      </c>
    </row>
    <row r="1252" spans="1:7" x14ac:dyDescent="0.3">
      <c r="A1252" t="s">
        <v>55</v>
      </c>
      <c r="B1252" t="s">
        <v>23</v>
      </c>
      <c r="C1252" t="s">
        <v>30</v>
      </c>
      <c r="D1252" s="2">
        <v>44323</v>
      </c>
      <c r="E1252" s="3">
        <v>3423</v>
      </c>
      <c r="F1252" s="4">
        <v>92</v>
      </c>
      <c r="G1252">
        <v>111</v>
      </c>
    </row>
    <row r="1253" spans="1:7" x14ac:dyDescent="0.3">
      <c r="A1253" t="s">
        <v>17</v>
      </c>
      <c r="B1253" t="s">
        <v>25</v>
      </c>
      <c r="C1253" t="s">
        <v>34</v>
      </c>
      <c r="D1253" s="2">
        <v>44323</v>
      </c>
      <c r="E1253" s="3">
        <v>4291</v>
      </c>
      <c r="F1253" s="4">
        <v>469</v>
      </c>
      <c r="G1253">
        <v>253</v>
      </c>
    </row>
    <row r="1254" spans="1:7" x14ac:dyDescent="0.3">
      <c r="A1254" t="s">
        <v>57</v>
      </c>
      <c r="B1254" t="s">
        <v>11</v>
      </c>
      <c r="C1254" t="s">
        <v>9</v>
      </c>
      <c r="D1254" s="2">
        <v>44323</v>
      </c>
      <c r="E1254" s="3">
        <v>4970</v>
      </c>
      <c r="F1254" s="4">
        <v>295</v>
      </c>
      <c r="G1254">
        <v>332</v>
      </c>
    </row>
    <row r="1255" spans="1:7" x14ac:dyDescent="0.3">
      <c r="A1255" t="s">
        <v>38</v>
      </c>
      <c r="B1255" t="s">
        <v>11</v>
      </c>
      <c r="C1255" t="s">
        <v>37</v>
      </c>
      <c r="D1255" s="2">
        <v>44323</v>
      </c>
      <c r="E1255" s="3">
        <v>6874</v>
      </c>
      <c r="F1255" s="4">
        <v>438</v>
      </c>
      <c r="G1255">
        <v>265</v>
      </c>
    </row>
    <row r="1256" spans="1:7" x14ac:dyDescent="0.3">
      <c r="A1256" t="s">
        <v>59</v>
      </c>
      <c r="B1256" t="s">
        <v>25</v>
      </c>
      <c r="C1256" t="s">
        <v>41</v>
      </c>
      <c r="D1256" s="2">
        <v>44323</v>
      </c>
      <c r="E1256" s="3">
        <v>4550</v>
      </c>
      <c r="F1256" s="4">
        <v>65</v>
      </c>
      <c r="G1256">
        <v>198</v>
      </c>
    </row>
    <row r="1257" spans="1:7" x14ac:dyDescent="0.3">
      <c r="A1257" t="s">
        <v>17</v>
      </c>
      <c r="B1257" t="s">
        <v>8</v>
      </c>
      <c r="C1257" t="s">
        <v>54</v>
      </c>
      <c r="D1257" s="2">
        <v>44323</v>
      </c>
      <c r="E1257" s="3">
        <v>1652</v>
      </c>
      <c r="F1257" s="4">
        <v>61</v>
      </c>
      <c r="G1257">
        <v>92</v>
      </c>
    </row>
    <row r="1258" spans="1:7" x14ac:dyDescent="0.3">
      <c r="A1258" t="s">
        <v>58</v>
      </c>
      <c r="B1258" t="s">
        <v>8</v>
      </c>
      <c r="C1258" t="s">
        <v>12</v>
      </c>
      <c r="D1258" s="2">
        <v>44323</v>
      </c>
      <c r="E1258" s="3">
        <v>1946</v>
      </c>
      <c r="F1258" s="4">
        <v>190</v>
      </c>
      <c r="G1258">
        <v>163</v>
      </c>
    </row>
    <row r="1259" spans="1:7" x14ac:dyDescent="0.3">
      <c r="A1259" t="s">
        <v>33</v>
      </c>
      <c r="B1259" t="s">
        <v>23</v>
      </c>
      <c r="C1259" t="s">
        <v>50</v>
      </c>
      <c r="D1259" s="2">
        <v>44323</v>
      </c>
      <c r="E1259" s="3">
        <v>8407</v>
      </c>
      <c r="F1259" s="4">
        <v>73</v>
      </c>
      <c r="G1259">
        <v>526</v>
      </c>
    </row>
    <row r="1260" spans="1:7" x14ac:dyDescent="0.3">
      <c r="A1260" t="s">
        <v>7</v>
      </c>
      <c r="B1260" t="s">
        <v>23</v>
      </c>
      <c r="C1260" t="s">
        <v>21</v>
      </c>
      <c r="D1260" s="2">
        <v>44323</v>
      </c>
      <c r="E1260" s="3">
        <v>2422</v>
      </c>
      <c r="F1260" s="4">
        <v>208</v>
      </c>
      <c r="G1260">
        <v>143</v>
      </c>
    </row>
    <row r="1261" spans="1:7" x14ac:dyDescent="0.3">
      <c r="A1261" t="s">
        <v>38</v>
      </c>
      <c r="B1261" t="s">
        <v>14</v>
      </c>
      <c r="C1261" t="s">
        <v>30</v>
      </c>
      <c r="D1261" s="2">
        <v>44323</v>
      </c>
      <c r="E1261" s="3">
        <v>4788</v>
      </c>
      <c r="F1261" s="4">
        <v>62</v>
      </c>
      <c r="G1261">
        <v>178</v>
      </c>
    </row>
    <row r="1262" spans="1:7" x14ac:dyDescent="0.3">
      <c r="A1262" t="s">
        <v>10</v>
      </c>
      <c r="B1262" t="s">
        <v>25</v>
      </c>
      <c r="C1262" t="s">
        <v>34</v>
      </c>
      <c r="D1262" s="2">
        <v>44323</v>
      </c>
      <c r="E1262" s="3">
        <v>294</v>
      </c>
      <c r="F1262" s="4">
        <v>354</v>
      </c>
      <c r="G1262">
        <v>17</v>
      </c>
    </row>
    <row r="1263" spans="1:7" x14ac:dyDescent="0.3">
      <c r="A1263" t="s">
        <v>13</v>
      </c>
      <c r="B1263" t="s">
        <v>23</v>
      </c>
      <c r="C1263" t="s">
        <v>36</v>
      </c>
      <c r="D1263" s="2">
        <v>44326</v>
      </c>
      <c r="E1263" s="3">
        <v>5453</v>
      </c>
      <c r="F1263" s="4">
        <v>172</v>
      </c>
      <c r="G1263">
        <v>390</v>
      </c>
    </row>
    <row r="1264" spans="1:7" x14ac:dyDescent="0.3">
      <c r="A1264" t="s">
        <v>43</v>
      </c>
      <c r="B1264" t="s">
        <v>11</v>
      </c>
      <c r="C1264" t="s">
        <v>42</v>
      </c>
      <c r="D1264" s="2">
        <v>44326</v>
      </c>
      <c r="E1264" s="3">
        <v>7378</v>
      </c>
      <c r="F1264" s="4">
        <v>121</v>
      </c>
      <c r="G1264">
        <v>352</v>
      </c>
    </row>
    <row r="1265" spans="1:7" x14ac:dyDescent="0.3">
      <c r="A1265" t="s">
        <v>53</v>
      </c>
      <c r="B1265" t="s">
        <v>25</v>
      </c>
      <c r="C1265" t="s">
        <v>12</v>
      </c>
      <c r="D1265" s="2">
        <v>44326</v>
      </c>
      <c r="E1265" s="3">
        <v>10710</v>
      </c>
      <c r="F1265" s="4">
        <v>56</v>
      </c>
      <c r="G1265">
        <v>670</v>
      </c>
    </row>
    <row r="1266" spans="1:7" x14ac:dyDescent="0.3">
      <c r="A1266" t="s">
        <v>43</v>
      </c>
      <c r="B1266" t="s">
        <v>11</v>
      </c>
      <c r="C1266" t="s">
        <v>50</v>
      </c>
      <c r="D1266" s="2">
        <v>44326</v>
      </c>
      <c r="E1266" s="3">
        <v>2807</v>
      </c>
      <c r="F1266" s="4">
        <v>172</v>
      </c>
      <c r="G1266">
        <v>156</v>
      </c>
    </row>
    <row r="1267" spans="1:7" x14ac:dyDescent="0.3">
      <c r="A1267" t="s">
        <v>38</v>
      </c>
      <c r="B1267" t="s">
        <v>14</v>
      </c>
      <c r="C1267" t="s">
        <v>35</v>
      </c>
      <c r="D1267" s="2">
        <v>44326</v>
      </c>
      <c r="E1267" s="3">
        <v>9044</v>
      </c>
      <c r="F1267" s="4">
        <v>64</v>
      </c>
      <c r="G1267">
        <v>754</v>
      </c>
    </row>
    <row r="1268" spans="1:7" x14ac:dyDescent="0.3">
      <c r="A1268" t="s">
        <v>38</v>
      </c>
      <c r="B1268" t="s">
        <v>23</v>
      </c>
      <c r="C1268" t="s">
        <v>30</v>
      </c>
      <c r="D1268" s="2">
        <v>44326</v>
      </c>
      <c r="E1268" s="3">
        <v>5446</v>
      </c>
      <c r="F1268" s="4">
        <v>34</v>
      </c>
      <c r="G1268">
        <v>195</v>
      </c>
    </row>
    <row r="1269" spans="1:7" x14ac:dyDescent="0.3">
      <c r="A1269" t="s">
        <v>59</v>
      </c>
      <c r="B1269" t="s">
        <v>11</v>
      </c>
      <c r="C1269" t="s">
        <v>34</v>
      </c>
      <c r="D1269" s="2">
        <v>44326</v>
      </c>
      <c r="E1269" s="3">
        <v>16065</v>
      </c>
      <c r="F1269" s="4">
        <v>98</v>
      </c>
      <c r="G1269">
        <v>1236</v>
      </c>
    </row>
    <row r="1270" spans="1:7" x14ac:dyDescent="0.3">
      <c r="A1270" t="s">
        <v>46</v>
      </c>
      <c r="B1270" t="s">
        <v>11</v>
      </c>
      <c r="C1270" t="s">
        <v>50</v>
      </c>
      <c r="D1270" s="2">
        <v>44326</v>
      </c>
      <c r="E1270" s="3">
        <v>3682</v>
      </c>
      <c r="F1270" s="4">
        <v>288</v>
      </c>
      <c r="G1270">
        <v>168</v>
      </c>
    </row>
    <row r="1271" spans="1:7" x14ac:dyDescent="0.3">
      <c r="A1271" t="s">
        <v>59</v>
      </c>
      <c r="B1271" t="s">
        <v>23</v>
      </c>
      <c r="C1271" t="s">
        <v>36</v>
      </c>
      <c r="D1271" s="2">
        <v>44326</v>
      </c>
      <c r="E1271" s="3">
        <v>2548</v>
      </c>
      <c r="F1271" s="4">
        <v>25</v>
      </c>
      <c r="G1271">
        <v>142</v>
      </c>
    </row>
    <row r="1272" spans="1:7" x14ac:dyDescent="0.3">
      <c r="A1272" t="s">
        <v>40</v>
      </c>
      <c r="B1272" t="s">
        <v>8</v>
      </c>
      <c r="C1272" t="s">
        <v>28</v>
      </c>
      <c r="D1272" s="2">
        <v>44326</v>
      </c>
      <c r="E1272" s="3">
        <v>3052</v>
      </c>
      <c r="F1272" s="4">
        <v>179</v>
      </c>
      <c r="G1272">
        <v>114</v>
      </c>
    </row>
    <row r="1273" spans="1:7" x14ac:dyDescent="0.3">
      <c r="A1273" t="s">
        <v>10</v>
      </c>
      <c r="B1273" t="s">
        <v>20</v>
      </c>
      <c r="C1273" t="s">
        <v>16</v>
      </c>
      <c r="D1273" s="2">
        <v>44326</v>
      </c>
      <c r="E1273" s="3">
        <v>623</v>
      </c>
      <c r="F1273" s="4">
        <v>8</v>
      </c>
      <c r="G1273">
        <v>52</v>
      </c>
    </row>
    <row r="1274" spans="1:7" x14ac:dyDescent="0.3">
      <c r="A1274" t="s">
        <v>47</v>
      </c>
      <c r="B1274" t="s">
        <v>8</v>
      </c>
      <c r="C1274" t="s">
        <v>49</v>
      </c>
      <c r="D1274" s="2">
        <v>44326</v>
      </c>
      <c r="E1274" s="3">
        <v>3738</v>
      </c>
      <c r="F1274" s="4">
        <v>37</v>
      </c>
      <c r="G1274">
        <v>468</v>
      </c>
    </row>
    <row r="1275" spans="1:7" x14ac:dyDescent="0.3">
      <c r="A1275" t="s">
        <v>38</v>
      </c>
      <c r="B1275" t="s">
        <v>25</v>
      </c>
      <c r="C1275" t="s">
        <v>28</v>
      </c>
      <c r="D1275" s="2">
        <v>44327</v>
      </c>
      <c r="E1275" s="3">
        <v>1750</v>
      </c>
      <c r="F1275" s="4">
        <v>49</v>
      </c>
      <c r="G1275">
        <v>65</v>
      </c>
    </row>
    <row r="1276" spans="1:7" x14ac:dyDescent="0.3">
      <c r="A1276" t="s">
        <v>59</v>
      </c>
      <c r="B1276" t="s">
        <v>11</v>
      </c>
      <c r="C1276" t="s">
        <v>45</v>
      </c>
      <c r="D1276" s="2">
        <v>44327</v>
      </c>
      <c r="E1276" s="3">
        <v>4053</v>
      </c>
      <c r="F1276" s="4">
        <v>57</v>
      </c>
      <c r="G1276">
        <v>226</v>
      </c>
    </row>
    <row r="1277" spans="1:7" x14ac:dyDescent="0.3">
      <c r="A1277" t="s">
        <v>38</v>
      </c>
      <c r="B1277" t="s">
        <v>25</v>
      </c>
      <c r="C1277" t="s">
        <v>18</v>
      </c>
      <c r="D1277" s="2">
        <v>44327</v>
      </c>
      <c r="E1277" s="3">
        <v>2702</v>
      </c>
      <c r="F1277" s="4">
        <v>12</v>
      </c>
      <c r="G1277">
        <v>82</v>
      </c>
    </row>
    <row r="1278" spans="1:7" x14ac:dyDescent="0.3">
      <c r="A1278" t="s">
        <v>55</v>
      </c>
      <c r="B1278" t="s">
        <v>23</v>
      </c>
      <c r="C1278" t="s">
        <v>12</v>
      </c>
      <c r="D1278" s="2">
        <v>44327</v>
      </c>
      <c r="E1278" s="3">
        <v>7987</v>
      </c>
      <c r="F1278" s="4">
        <v>85</v>
      </c>
      <c r="G1278">
        <v>888</v>
      </c>
    </row>
    <row r="1279" spans="1:7" x14ac:dyDescent="0.3">
      <c r="A1279" t="s">
        <v>13</v>
      </c>
      <c r="B1279" t="s">
        <v>8</v>
      </c>
      <c r="C1279" t="s">
        <v>41</v>
      </c>
      <c r="D1279" s="2">
        <v>44327</v>
      </c>
      <c r="E1279" s="3">
        <v>1148</v>
      </c>
      <c r="F1279" s="4">
        <v>4</v>
      </c>
      <c r="G1279">
        <v>48</v>
      </c>
    </row>
    <row r="1280" spans="1:7" x14ac:dyDescent="0.3">
      <c r="A1280" t="s">
        <v>46</v>
      </c>
      <c r="B1280" t="s">
        <v>14</v>
      </c>
      <c r="C1280" t="s">
        <v>30</v>
      </c>
      <c r="D1280" s="2">
        <v>44328</v>
      </c>
      <c r="E1280" s="3">
        <v>4186</v>
      </c>
      <c r="F1280" s="4">
        <v>143</v>
      </c>
      <c r="G1280">
        <v>140</v>
      </c>
    </row>
    <row r="1281" spans="1:7" x14ac:dyDescent="0.3">
      <c r="A1281" t="s">
        <v>47</v>
      </c>
      <c r="B1281" t="s">
        <v>23</v>
      </c>
      <c r="C1281" t="s">
        <v>36</v>
      </c>
      <c r="D1281" s="2">
        <v>44328</v>
      </c>
      <c r="E1281" s="3">
        <v>5229</v>
      </c>
      <c r="F1281" s="4">
        <v>26</v>
      </c>
      <c r="G1281">
        <v>276</v>
      </c>
    </row>
    <row r="1282" spans="1:7" x14ac:dyDescent="0.3">
      <c r="A1282" t="s">
        <v>47</v>
      </c>
      <c r="B1282" t="s">
        <v>20</v>
      </c>
      <c r="C1282" t="s">
        <v>18</v>
      </c>
      <c r="D1282" s="2">
        <v>44328</v>
      </c>
      <c r="E1282" s="3">
        <v>6146</v>
      </c>
      <c r="F1282" s="4">
        <v>395</v>
      </c>
      <c r="G1282">
        <v>212</v>
      </c>
    </row>
    <row r="1283" spans="1:7" x14ac:dyDescent="0.3">
      <c r="A1283" t="s">
        <v>17</v>
      </c>
      <c r="B1283" t="s">
        <v>20</v>
      </c>
      <c r="C1283" t="s">
        <v>21</v>
      </c>
      <c r="D1283" s="2">
        <v>44328</v>
      </c>
      <c r="E1283" s="3">
        <v>11102</v>
      </c>
      <c r="F1283" s="4">
        <v>251</v>
      </c>
      <c r="G1283">
        <v>505</v>
      </c>
    </row>
    <row r="1284" spans="1:7" x14ac:dyDescent="0.3">
      <c r="A1284" t="s">
        <v>19</v>
      </c>
      <c r="B1284" t="s">
        <v>8</v>
      </c>
      <c r="C1284" t="s">
        <v>50</v>
      </c>
      <c r="D1284" s="2">
        <v>44328</v>
      </c>
      <c r="E1284" s="3">
        <v>15603</v>
      </c>
      <c r="F1284" s="4">
        <v>135</v>
      </c>
      <c r="G1284">
        <v>1041</v>
      </c>
    </row>
    <row r="1285" spans="1:7" x14ac:dyDescent="0.3">
      <c r="A1285" t="s">
        <v>19</v>
      </c>
      <c r="B1285" t="s">
        <v>8</v>
      </c>
      <c r="C1285" t="s">
        <v>36</v>
      </c>
      <c r="D1285" s="2">
        <v>44328</v>
      </c>
      <c r="E1285" s="3">
        <v>2758</v>
      </c>
      <c r="F1285" s="4">
        <v>177</v>
      </c>
      <c r="G1285">
        <v>138</v>
      </c>
    </row>
    <row r="1286" spans="1:7" x14ac:dyDescent="0.3">
      <c r="A1286" t="s">
        <v>43</v>
      </c>
      <c r="B1286" t="s">
        <v>25</v>
      </c>
      <c r="C1286" t="s">
        <v>12</v>
      </c>
      <c r="D1286" s="2">
        <v>44328</v>
      </c>
      <c r="E1286" s="3">
        <v>7420</v>
      </c>
      <c r="F1286" s="4">
        <v>234</v>
      </c>
      <c r="G1286">
        <v>619</v>
      </c>
    </row>
    <row r="1287" spans="1:7" x14ac:dyDescent="0.3">
      <c r="A1287" t="s">
        <v>29</v>
      </c>
      <c r="B1287" t="s">
        <v>23</v>
      </c>
      <c r="C1287" t="s">
        <v>15</v>
      </c>
      <c r="D1287" s="2">
        <v>44328</v>
      </c>
      <c r="E1287" s="3">
        <v>2345</v>
      </c>
      <c r="F1287" s="4">
        <v>118</v>
      </c>
      <c r="G1287">
        <v>107</v>
      </c>
    </row>
    <row r="1288" spans="1:7" x14ac:dyDescent="0.3">
      <c r="A1288" t="s">
        <v>29</v>
      </c>
      <c r="B1288" t="s">
        <v>20</v>
      </c>
      <c r="C1288" t="s">
        <v>49</v>
      </c>
      <c r="D1288" s="2">
        <v>44328</v>
      </c>
      <c r="E1288" s="3">
        <v>12362</v>
      </c>
      <c r="F1288" s="4">
        <v>201</v>
      </c>
      <c r="G1288">
        <v>1546</v>
      </c>
    </row>
    <row r="1289" spans="1:7" x14ac:dyDescent="0.3">
      <c r="A1289" t="s">
        <v>57</v>
      </c>
      <c r="B1289" t="s">
        <v>11</v>
      </c>
      <c r="C1289" t="s">
        <v>54</v>
      </c>
      <c r="D1289" s="2">
        <v>44328</v>
      </c>
      <c r="E1289" s="3">
        <v>420</v>
      </c>
      <c r="F1289" s="4">
        <v>203</v>
      </c>
      <c r="G1289">
        <v>33</v>
      </c>
    </row>
    <row r="1290" spans="1:7" x14ac:dyDescent="0.3">
      <c r="A1290" t="s">
        <v>56</v>
      </c>
      <c r="B1290" t="s">
        <v>20</v>
      </c>
      <c r="C1290" t="s">
        <v>42</v>
      </c>
      <c r="D1290" s="2">
        <v>44329</v>
      </c>
      <c r="E1290" s="3">
        <v>6440</v>
      </c>
      <c r="F1290" s="4">
        <v>458</v>
      </c>
      <c r="G1290">
        <v>293</v>
      </c>
    </row>
    <row r="1291" spans="1:7" x14ac:dyDescent="0.3">
      <c r="A1291" t="s">
        <v>32</v>
      </c>
      <c r="B1291" t="s">
        <v>25</v>
      </c>
      <c r="C1291" t="s">
        <v>12</v>
      </c>
      <c r="D1291" s="2">
        <v>44329</v>
      </c>
      <c r="E1291" s="3">
        <v>11613</v>
      </c>
      <c r="F1291" s="4">
        <v>32</v>
      </c>
      <c r="G1291">
        <v>726</v>
      </c>
    </row>
    <row r="1292" spans="1:7" x14ac:dyDescent="0.3">
      <c r="A1292" t="s">
        <v>51</v>
      </c>
      <c r="B1292" t="s">
        <v>8</v>
      </c>
      <c r="C1292" t="s">
        <v>42</v>
      </c>
      <c r="D1292" s="2">
        <v>44329</v>
      </c>
      <c r="E1292" s="3">
        <v>14910</v>
      </c>
      <c r="F1292" s="4">
        <v>260</v>
      </c>
      <c r="G1292">
        <v>785</v>
      </c>
    </row>
    <row r="1293" spans="1:7" x14ac:dyDescent="0.3">
      <c r="A1293" t="s">
        <v>43</v>
      </c>
      <c r="B1293" t="s">
        <v>25</v>
      </c>
      <c r="C1293" t="s">
        <v>9</v>
      </c>
      <c r="D1293" s="2">
        <v>44329</v>
      </c>
      <c r="E1293" s="3">
        <v>455</v>
      </c>
      <c r="F1293" s="4">
        <v>180</v>
      </c>
      <c r="G1293">
        <v>23</v>
      </c>
    </row>
    <row r="1294" spans="1:7" x14ac:dyDescent="0.3">
      <c r="A1294" t="s">
        <v>24</v>
      </c>
      <c r="B1294" t="s">
        <v>11</v>
      </c>
      <c r="C1294" t="s">
        <v>16</v>
      </c>
      <c r="D1294" s="2">
        <v>44329</v>
      </c>
      <c r="E1294" s="3">
        <v>784</v>
      </c>
      <c r="F1294" s="4">
        <v>287</v>
      </c>
      <c r="G1294">
        <v>56</v>
      </c>
    </row>
    <row r="1295" spans="1:7" x14ac:dyDescent="0.3">
      <c r="A1295" t="s">
        <v>17</v>
      </c>
      <c r="B1295" t="s">
        <v>11</v>
      </c>
      <c r="C1295" t="s">
        <v>12</v>
      </c>
      <c r="D1295" s="2">
        <v>44330</v>
      </c>
      <c r="E1295" s="3">
        <v>2597</v>
      </c>
      <c r="F1295" s="4">
        <v>81</v>
      </c>
      <c r="G1295">
        <v>200</v>
      </c>
    </row>
    <row r="1296" spans="1:7" x14ac:dyDescent="0.3">
      <c r="A1296" t="s">
        <v>47</v>
      </c>
      <c r="B1296" t="s">
        <v>8</v>
      </c>
      <c r="C1296" t="s">
        <v>37</v>
      </c>
      <c r="D1296" s="2">
        <v>44330</v>
      </c>
      <c r="E1296" s="3">
        <v>4543</v>
      </c>
      <c r="F1296" s="4">
        <v>323</v>
      </c>
      <c r="G1296">
        <v>157</v>
      </c>
    </row>
    <row r="1297" spans="1:7" x14ac:dyDescent="0.3">
      <c r="A1297" t="s">
        <v>17</v>
      </c>
      <c r="B1297" t="s">
        <v>14</v>
      </c>
      <c r="C1297" t="s">
        <v>35</v>
      </c>
      <c r="D1297" s="2">
        <v>44330</v>
      </c>
      <c r="E1297" s="3">
        <v>4452</v>
      </c>
      <c r="F1297" s="4">
        <v>42</v>
      </c>
      <c r="G1297">
        <v>636</v>
      </c>
    </row>
    <row r="1298" spans="1:7" x14ac:dyDescent="0.3">
      <c r="A1298" t="s">
        <v>59</v>
      </c>
      <c r="B1298" t="s">
        <v>25</v>
      </c>
      <c r="C1298" t="s">
        <v>9</v>
      </c>
      <c r="D1298" s="2">
        <v>44330</v>
      </c>
      <c r="E1298" s="3">
        <v>5544</v>
      </c>
      <c r="F1298" s="4">
        <v>392</v>
      </c>
      <c r="G1298">
        <v>370</v>
      </c>
    </row>
    <row r="1299" spans="1:7" x14ac:dyDescent="0.3">
      <c r="A1299" t="s">
        <v>43</v>
      </c>
      <c r="B1299" t="s">
        <v>23</v>
      </c>
      <c r="C1299" t="s">
        <v>35</v>
      </c>
      <c r="D1299" s="2">
        <v>44330</v>
      </c>
      <c r="E1299" s="3">
        <v>5215</v>
      </c>
      <c r="F1299" s="4">
        <v>206</v>
      </c>
      <c r="G1299">
        <v>580</v>
      </c>
    </row>
    <row r="1300" spans="1:7" x14ac:dyDescent="0.3">
      <c r="A1300" t="s">
        <v>38</v>
      </c>
      <c r="B1300" t="s">
        <v>8</v>
      </c>
      <c r="C1300" t="s">
        <v>45</v>
      </c>
      <c r="D1300" s="2">
        <v>44330</v>
      </c>
      <c r="E1300" s="3">
        <v>3052</v>
      </c>
      <c r="F1300" s="4">
        <v>123</v>
      </c>
      <c r="G1300">
        <v>306</v>
      </c>
    </row>
    <row r="1301" spans="1:7" x14ac:dyDescent="0.3">
      <c r="A1301" t="s">
        <v>46</v>
      </c>
      <c r="B1301" t="s">
        <v>25</v>
      </c>
      <c r="C1301" t="s">
        <v>41</v>
      </c>
      <c r="D1301" s="2">
        <v>44330</v>
      </c>
      <c r="E1301" s="3">
        <v>19579</v>
      </c>
      <c r="F1301" s="4">
        <v>327</v>
      </c>
      <c r="G1301">
        <v>676</v>
      </c>
    </row>
    <row r="1302" spans="1:7" x14ac:dyDescent="0.3">
      <c r="A1302" t="s">
        <v>24</v>
      </c>
      <c r="B1302" t="s">
        <v>11</v>
      </c>
      <c r="C1302" t="s">
        <v>42</v>
      </c>
      <c r="D1302" s="2">
        <v>44330</v>
      </c>
      <c r="E1302" s="3">
        <v>217</v>
      </c>
      <c r="F1302" s="4">
        <v>139</v>
      </c>
      <c r="G1302">
        <v>10</v>
      </c>
    </row>
    <row r="1303" spans="1:7" x14ac:dyDescent="0.3">
      <c r="A1303" t="s">
        <v>47</v>
      </c>
      <c r="B1303" t="s">
        <v>25</v>
      </c>
      <c r="C1303" t="s">
        <v>35</v>
      </c>
      <c r="D1303" s="2">
        <v>44330</v>
      </c>
      <c r="E1303" s="3">
        <v>3080</v>
      </c>
      <c r="F1303" s="4">
        <v>216</v>
      </c>
      <c r="G1303">
        <v>237</v>
      </c>
    </row>
    <row r="1304" spans="1:7" x14ac:dyDescent="0.3">
      <c r="A1304" t="s">
        <v>17</v>
      </c>
      <c r="B1304" t="s">
        <v>14</v>
      </c>
      <c r="C1304" t="s">
        <v>12</v>
      </c>
      <c r="D1304" s="2">
        <v>44330</v>
      </c>
      <c r="E1304" s="3">
        <v>3934</v>
      </c>
      <c r="F1304" s="4">
        <v>114</v>
      </c>
      <c r="G1304">
        <v>303</v>
      </c>
    </row>
    <row r="1305" spans="1:7" x14ac:dyDescent="0.3">
      <c r="A1305" t="s">
        <v>51</v>
      </c>
      <c r="B1305" t="s">
        <v>23</v>
      </c>
      <c r="C1305" t="s">
        <v>26</v>
      </c>
      <c r="D1305" s="2">
        <v>44330</v>
      </c>
      <c r="E1305" s="3">
        <v>2506</v>
      </c>
      <c r="F1305" s="4">
        <v>48</v>
      </c>
      <c r="G1305">
        <v>97</v>
      </c>
    </row>
    <row r="1306" spans="1:7" x14ac:dyDescent="0.3">
      <c r="A1306" t="s">
        <v>29</v>
      </c>
      <c r="B1306" t="s">
        <v>14</v>
      </c>
      <c r="C1306" t="s">
        <v>34</v>
      </c>
      <c r="D1306" s="2">
        <v>44330</v>
      </c>
      <c r="E1306" s="3">
        <v>5782</v>
      </c>
      <c r="F1306" s="4">
        <v>231</v>
      </c>
      <c r="G1306">
        <v>413</v>
      </c>
    </row>
    <row r="1307" spans="1:7" x14ac:dyDescent="0.3">
      <c r="A1307" t="s">
        <v>7</v>
      </c>
      <c r="B1307" t="s">
        <v>25</v>
      </c>
      <c r="C1307" t="s">
        <v>35</v>
      </c>
      <c r="D1307" s="2">
        <v>44330</v>
      </c>
      <c r="E1307" s="3">
        <v>9016</v>
      </c>
      <c r="F1307" s="4">
        <v>169</v>
      </c>
      <c r="G1307">
        <v>752</v>
      </c>
    </row>
    <row r="1308" spans="1:7" x14ac:dyDescent="0.3">
      <c r="A1308" t="s">
        <v>47</v>
      </c>
      <c r="B1308" t="s">
        <v>20</v>
      </c>
      <c r="C1308" t="s">
        <v>36</v>
      </c>
      <c r="D1308" s="2">
        <v>44330</v>
      </c>
      <c r="E1308" s="3">
        <v>1638</v>
      </c>
      <c r="F1308" s="4">
        <v>238</v>
      </c>
      <c r="G1308">
        <v>82</v>
      </c>
    </row>
    <row r="1309" spans="1:7" x14ac:dyDescent="0.3">
      <c r="A1309" t="s">
        <v>27</v>
      </c>
      <c r="B1309" t="s">
        <v>20</v>
      </c>
      <c r="C1309" t="s">
        <v>28</v>
      </c>
      <c r="D1309" s="2">
        <v>44330</v>
      </c>
      <c r="E1309" s="3">
        <v>5950</v>
      </c>
      <c r="F1309" s="4">
        <v>130</v>
      </c>
      <c r="G1309">
        <v>213</v>
      </c>
    </row>
    <row r="1310" spans="1:7" x14ac:dyDescent="0.3">
      <c r="A1310" t="s">
        <v>52</v>
      </c>
      <c r="B1310" t="s">
        <v>20</v>
      </c>
      <c r="C1310" t="s">
        <v>35</v>
      </c>
      <c r="D1310" s="2">
        <v>44330</v>
      </c>
      <c r="E1310" s="3">
        <v>3948</v>
      </c>
      <c r="F1310" s="4">
        <v>263</v>
      </c>
      <c r="G1310">
        <v>439</v>
      </c>
    </row>
    <row r="1311" spans="1:7" x14ac:dyDescent="0.3">
      <c r="A1311" t="s">
        <v>31</v>
      </c>
      <c r="B1311" t="s">
        <v>20</v>
      </c>
      <c r="C1311" t="s">
        <v>26</v>
      </c>
      <c r="D1311" s="2">
        <v>44333</v>
      </c>
      <c r="E1311" s="3">
        <v>5278</v>
      </c>
      <c r="F1311" s="4">
        <v>44</v>
      </c>
      <c r="G1311">
        <v>182</v>
      </c>
    </row>
    <row r="1312" spans="1:7" x14ac:dyDescent="0.3">
      <c r="A1312" t="s">
        <v>17</v>
      </c>
      <c r="B1312" t="s">
        <v>25</v>
      </c>
      <c r="C1312" t="s">
        <v>42</v>
      </c>
      <c r="D1312" s="2">
        <v>44333</v>
      </c>
      <c r="E1312" s="3">
        <v>5026</v>
      </c>
      <c r="F1312" s="4">
        <v>33</v>
      </c>
      <c r="G1312">
        <v>240</v>
      </c>
    </row>
    <row r="1313" spans="1:7" x14ac:dyDescent="0.3">
      <c r="A1313" t="s">
        <v>22</v>
      </c>
      <c r="B1313" t="s">
        <v>25</v>
      </c>
      <c r="C1313" t="s">
        <v>42</v>
      </c>
      <c r="D1313" s="2">
        <v>44333</v>
      </c>
      <c r="E1313" s="3">
        <v>5208</v>
      </c>
      <c r="F1313" s="4">
        <v>249</v>
      </c>
      <c r="G1313">
        <v>248</v>
      </c>
    </row>
    <row r="1314" spans="1:7" x14ac:dyDescent="0.3">
      <c r="A1314" t="s">
        <v>13</v>
      </c>
      <c r="B1314" t="s">
        <v>8</v>
      </c>
      <c r="C1314" t="s">
        <v>54</v>
      </c>
      <c r="D1314" s="2">
        <v>44333</v>
      </c>
      <c r="E1314" s="3">
        <v>5593</v>
      </c>
      <c r="F1314" s="4">
        <v>9</v>
      </c>
      <c r="G1314">
        <v>431</v>
      </c>
    </row>
    <row r="1315" spans="1:7" x14ac:dyDescent="0.3">
      <c r="A1315" t="s">
        <v>31</v>
      </c>
      <c r="B1315" t="s">
        <v>20</v>
      </c>
      <c r="C1315" t="s">
        <v>15</v>
      </c>
      <c r="D1315" s="2">
        <v>44333</v>
      </c>
      <c r="E1315" s="3">
        <v>3689</v>
      </c>
      <c r="F1315" s="4">
        <v>150</v>
      </c>
      <c r="G1315">
        <v>168</v>
      </c>
    </row>
    <row r="1316" spans="1:7" x14ac:dyDescent="0.3">
      <c r="A1316" t="s">
        <v>7</v>
      </c>
      <c r="B1316" t="s">
        <v>14</v>
      </c>
      <c r="C1316" t="s">
        <v>9</v>
      </c>
      <c r="D1316" s="2">
        <v>44333</v>
      </c>
      <c r="E1316" s="3">
        <v>9170</v>
      </c>
      <c r="F1316" s="4">
        <v>64</v>
      </c>
      <c r="G1316">
        <v>437</v>
      </c>
    </row>
    <row r="1317" spans="1:7" x14ac:dyDescent="0.3">
      <c r="A1317" t="s">
        <v>38</v>
      </c>
      <c r="B1317" t="s">
        <v>11</v>
      </c>
      <c r="C1317" t="s">
        <v>9</v>
      </c>
      <c r="D1317" s="2">
        <v>44333</v>
      </c>
      <c r="E1317" s="3">
        <v>3094</v>
      </c>
      <c r="F1317" s="4">
        <v>195</v>
      </c>
      <c r="G1317">
        <v>172</v>
      </c>
    </row>
    <row r="1318" spans="1:7" x14ac:dyDescent="0.3">
      <c r="A1318" t="s">
        <v>29</v>
      </c>
      <c r="B1318" t="s">
        <v>25</v>
      </c>
      <c r="C1318" t="s">
        <v>26</v>
      </c>
      <c r="D1318" s="2">
        <v>44333</v>
      </c>
      <c r="E1318" s="3">
        <v>7777</v>
      </c>
      <c r="F1318" s="4">
        <v>77</v>
      </c>
      <c r="G1318">
        <v>289</v>
      </c>
    </row>
    <row r="1319" spans="1:7" x14ac:dyDescent="0.3">
      <c r="A1319" t="s">
        <v>56</v>
      </c>
      <c r="B1319" t="s">
        <v>14</v>
      </c>
      <c r="C1319" t="s">
        <v>21</v>
      </c>
      <c r="D1319" s="2">
        <v>44333</v>
      </c>
      <c r="E1319" s="3">
        <v>11109</v>
      </c>
      <c r="F1319" s="4">
        <v>133</v>
      </c>
      <c r="G1319">
        <v>505</v>
      </c>
    </row>
    <row r="1320" spans="1:7" x14ac:dyDescent="0.3">
      <c r="A1320" t="s">
        <v>47</v>
      </c>
      <c r="B1320" t="s">
        <v>8</v>
      </c>
      <c r="C1320" t="s">
        <v>48</v>
      </c>
      <c r="D1320" s="2">
        <v>44333</v>
      </c>
      <c r="E1320" s="3">
        <v>4158</v>
      </c>
      <c r="F1320" s="4">
        <v>58</v>
      </c>
      <c r="G1320">
        <v>297</v>
      </c>
    </row>
    <row r="1321" spans="1:7" x14ac:dyDescent="0.3">
      <c r="A1321" t="s">
        <v>10</v>
      </c>
      <c r="B1321" t="s">
        <v>8</v>
      </c>
      <c r="C1321" t="s">
        <v>26</v>
      </c>
      <c r="D1321" s="2">
        <v>44333</v>
      </c>
      <c r="E1321" s="3">
        <v>9863</v>
      </c>
      <c r="F1321" s="4">
        <v>92</v>
      </c>
      <c r="G1321">
        <v>395</v>
      </c>
    </row>
    <row r="1322" spans="1:7" x14ac:dyDescent="0.3">
      <c r="A1322" t="s">
        <v>33</v>
      </c>
      <c r="B1322" t="s">
        <v>11</v>
      </c>
      <c r="C1322" t="s">
        <v>35</v>
      </c>
      <c r="D1322" s="2">
        <v>44333</v>
      </c>
      <c r="E1322" s="3">
        <v>3101</v>
      </c>
      <c r="F1322" s="4">
        <v>249</v>
      </c>
      <c r="G1322">
        <v>259</v>
      </c>
    </row>
    <row r="1323" spans="1:7" x14ac:dyDescent="0.3">
      <c r="A1323" t="s">
        <v>33</v>
      </c>
      <c r="B1323" t="s">
        <v>14</v>
      </c>
      <c r="C1323" t="s">
        <v>54</v>
      </c>
      <c r="D1323" s="2">
        <v>44333</v>
      </c>
      <c r="E1323" s="3">
        <v>3864</v>
      </c>
      <c r="F1323" s="4">
        <v>36</v>
      </c>
      <c r="G1323">
        <v>298</v>
      </c>
    </row>
    <row r="1324" spans="1:7" x14ac:dyDescent="0.3">
      <c r="A1324" t="s">
        <v>56</v>
      </c>
      <c r="B1324" t="s">
        <v>11</v>
      </c>
      <c r="C1324" t="s">
        <v>37</v>
      </c>
      <c r="D1324" s="2">
        <v>44333</v>
      </c>
      <c r="E1324" s="3">
        <v>8428</v>
      </c>
      <c r="F1324" s="4">
        <v>162</v>
      </c>
      <c r="G1324">
        <v>291</v>
      </c>
    </row>
    <row r="1325" spans="1:7" x14ac:dyDescent="0.3">
      <c r="A1325" t="s">
        <v>27</v>
      </c>
      <c r="B1325" t="s">
        <v>23</v>
      </c>
      <c r="C1325" t="s">
        <v>16</v>
      </c>
      <c r="D1325" s="2">
        <v>44333</v>
      </c>
      <c r="E1325" s="3">
        <v>14574</v>
      </c>
      <c r="F1325" s="4">
        <v>248</v>
      </c>
      <c r="G1325">
        <v>1122</v>
      </c>
    </row>
    <row r="1326" spans="1:7" x14ac:dyDescent="0.3">
      <c r="A1326" t="s">
        <v>40</v>
      </c>
      <c r="B1326" t="s">
        <v>20</v>
      </c>
      <c r="C1326" t="s">
        <v>9</v>
      </c>
      <c r="D1326" s="2">
        <v>44333</v>
      </c>
      <c r="E1326" s="3">
        <v>7315</v>
      </c>
      <c r="F1326" s="4">
        <v>127</v>
      </c>
      <c r="G1326">
        <v>431</v>
      </c>
    </row>
    <row r="1327" spans="1:7" x14ac:dyDescent="0.3">
      <c r="A1327" t="s">
        <v>53</v>
      </c>
      <c r="B1327" t="s">
        <v>23</v>
      </c>
      <c r="C1327" t="s">
        <v>26</v>
      </c>
      <c r="D1327" s="2">
        <v>44334</v>
      </c>
      <c r="E1327" s="3">
        <v>7805</v>
      </c>
      <c r="F1327" s="4">
        <v>74</v>
      </c>
      <c r="G1327">
        <v>279</v>
      </c>
    </row>
    <row r="1328" spans="1:7" x14ac:dyDescent="0.3">
      <c r="A1328" t="s">
        <v>38</v>
      </c>
      <c r="B1328" t="s">
        <v>11</v>
      </c>
      <c r="C1328" t="s">
        <v>45</v>
      </c>
      <c r="D1328" s="2">
        <v>44334</v>
      </c>
      <c r="E1328" s="3">
        <v>2324</v>
      </c>
      <c r="F1328" s="4">
        <v>230</v>
      </c>
      <c r="G1328">
        <v>146</v>
      </c>
    </row>
    <row r="1329" spans="1:7" x14ac:dyDescent="0.3">
      <c r="A1329" t="s">
        <v>46</v>
      </c>
      <c r="B1329" t="s">
        <v>23</v>
      </c>
      <c r="C1329" t="s">
        <v>42</v>
      </c>
      <c r="D1329" s="2">
        <v>44334</v>
      </c>
      <c r="E1329" s="3">
        <v>2499</v>
      </c>
      <c r="F1329" s="4">
        <v>24</v>
      </c>
      <c r="G1329">
        <v>132</v>
      </c>
    </row>
    <row r="1330" spans="1:7" x14ac:dyDescent="0.3">
      <c r="A1330" t="s">
        <v>59</v>
      </c>
      <c r="B1330" t="s">
        <v>25</v>
      </c>
      <c r="C1330" t="s">
        <v>12</v>
      </c>
      <c r="D1330" s="2">
        <v>44334</v>
      </c>
      <c r="E1330" s="3">
        <v>5285</v>
      </c>
      <c r="F1330" s="4">
        <v>24</v>
      </c>
      <c r="G1330">
        <v>441</v>
      </c>
    </row>
    <row r="1331" spans="1:7" x14ac:dyDescent="0.3">
      <c r="A1331" t="s">
        <v>29</v>
      </c>
      <c r="B1331" t="s">
        <v>14</v>
      </c>
      <c r="C1331" t="s">
        <v>16</v>
      </c>
      <c r="D1331" s="2">
        <v>44334</v>
      </c>
      <c r="E1331" s="3">
        <v>1925</v>
      </c>
      <c r="F1331" s="4">
        <v>92</v>
      </c>
      <c r="G1331">
        <v>129</v>
      </c>
    </row>
    <row r="1332" spans="1:7" x14ac:dyDescent="0.3">
      <c r="A1332" t="s">
        <v>43</v>
      </c>
      <c r="B1332" t="s">
        <v>23</v>
      </c>
      <c r="C1332" t="s">
        <v>49</v>
      </c>
      <c r="D1332" s="2">
        <v>44334</v>
      </c>
      <c r="E1332" s="3">
        <v>13286</v>
      </c>
      <c r="F1332" s="4">
        <v>166</v>
      </c>
      <c r="G1332">
        <v>886</v>
      </c>
    </row>
    <row r="1333" spans="1:7" x14ac:dyDescent="0.3">
      <c r="A1333" t="s">
        <v>57</v>
      </c>
      <c r="B1333" t="s">
        <v>11</v>
      </c>
      <c r="C1333" t="s">
        <v>21</v>
      </c>
      <c r="D1333" s="2">
        <v>44334</v>
      </c>
      <c r="E1333" s="3">
        <v>1659</v>
      </c>
      <c r="F1333" s="4">
        <v>89</v>
      </c>
      <c r="G1333">
        <v>104</v>
      </c>
    </row>
    <row r="1334" spans="1:7" x14ac:dyDescent="0.3">
      <c r="A1334" t="s">
        <v>58</v>
      </c>
      <c r="B1334" t="s">
        <v>14</v>
      </c>
      <c r="C1334" t="s">
        <v>44</v>
      </c>
      <c r="D1334" s="2">
        <v>44334</v>
      </c>
      <c r="E1334" s="3">
        <v>168</v>
      </c>
      <c r="F1334" s="4">
        <v>166</v>
      </c>
      <c r="G1334">
        <v>11</v>
      </c>
    </row>
    <row r="1335" spans="1:7" x14ac:dyDescent="0.3">
      <c r="A1335" t="s">
        <v>22</v>
      </c>
      <c r="B1335" t="s">
        <v>8</v>
      </c>
      <c r="C1335" t="s">
        <v>37</v>
      </c>
      <c r="D1335" s="2">
        <v>44334</v>
      </c>
      <c r="E1335" s="3">
        <v>6020</v>
      </c>
      <c r="F1335" s="4">
        <v>11</v>
      </c>
      <c r="G1335">
        <v>215</v>
      </c>
    </row>
    <row r="1336" spans="1:7" x14ac:dyDescent="0.3">
      <c r="A1336" t="s">
        <v>7</v>
      </c>
      <c r="B1336" t="s">
        <v>20</v>
      </c>
      <c r="C1336" t="s">
        <v>45</v>
      </c>
      <c r="D1336" s="2">
        <v>44334</v>
      </c>
      <c r="E1336" s="3">
        <v>2219</v>
      </c>
      <c r="F1336" s="4">
        <v>150</v>
      </c>
      <c r="G1336">
        <v>222</v>
      </c>
    </row>
    <row r="1337" spans="1:7" x14ac:dyDescent="0.3">
      <c r="A1337" t="s">
        <v>59</v>
      </c>
      <c r="B1337" t="s">
        <v>14</v>
      </c>
      <c r="C1337" t="s">
        <v>30</v>
      </c>
      <c r="D1337" s="2">
        <v>44334</v>
      </c>
      <c r="E1337" s="3">
        <v>12740</v>
      </c>
      <c r="F1337" s="4">
        <v>68</v>
      </c>
      <c r="G1337">
        <v>411</v>
      </c>
    </row>
    <row r="1338" spans="1:7" x14ac:dyDescent="0.3">
      <c r="A1338" t="s">
        <v>7</v>
      </c>
      <c r="B1338" t="s">
        <v>11</v>
      </c>
      <c r="C1338" t="s">
        <v>26</v>
      </c>
      <c r="D1338" s="2">
        <v>44334</v>
      </c>
      <c r="E1338" s="3">
        <v>11018</v>
      </c>
      <c r="F1338" s="4">
        <v>69</v>
      </c>
      <c r="G1338">
        <v>441</v>
      </c>
    </row>
    <row r="1339" spans="1:7" x14ac:dyDescent="0.3">
      <c r="A1339" t="s">
        <v>56</v>
      </c>
      <c r="B1339" t="s">
        <v>25</v>
      </c>
      <c r="C1339" t="s">
        <v>49</v>
      </c>
      <c r="D1339" s="2">
        <v>44334</v>
      </c>
      <c r="E1339" s="3">
        <v>5040</v>
      </c>
      <c r="F1339" s="4">
        <v>144</v>
      </c>
      <c r="G1339">
        <v>336</v>
      </c>
    </row>
    <row r="1340" spans="1:7" x14ac:dyDescent="0.3">
      <c r="A1340" t="s">
        <v>10</v>
      </c>
      <c r="B1340" t="s">
        <v>20</v>
      </c>
      <c r="C1340" t="s">
        <v>50</v>
      </c>
      <c r="D1340" s="2">
        <v>44335</v>
      </c>
      <c r="E1340" s="3">
        <v>10220</v>
      </c>
      <c r="F1340" s="4">
        <v>71</v>
      </c>
      <c r="G1340">
        <v>445</v>
      </c>
    </row>
    <row r="1341" spans="1:7" x14ac:dyDescent="0.3">
      <c r="A1341" t="s">
        <v>27</v>
      </c>
      <c r="B1341" t="s">
        <v>11</v>
      </c>
      <c r="C1341" t="s">
        <v>50</v>
      </c>
      <c r="D1341" s="2">
        <v>44335</v>
      </c>
      <c r="E1341" s="3">
        <v>8995</v>
      </c>
      <c r="F1341" s="4">
        <v>238</v>
      </c>
      <c r="G1341">
        <v>450</v>
      </c>
    </row>
    <row r="1342" spans="1:7" x14ac:dyDescent="0.3">
      <c r="A1342" t="s">
        <v>51</v>
      </c>
      <c r="B1342" t="s">
        <v>23</v>
      </c>
      <c r="C1342" t="s">
        <v>39</v>
      </c>
      <c r="D1342" s="2">
        <v>44335</v>
      </c>
      <c r="E1342" s="3">
        <v>3738</v>
      </c>
      <c r="F1342" s="4">
        <v>12</v>
      </c>
      <c r="G1342">
        <v>187</v>
      </c>
    </row>
    <row r="1343" spans="1:7" x14ac:dyDescent="0.3">
      <c r="A1343" t="s">
        <v>17</v>
      </c>
      <c r="B1343" t="s">
        <v>8</v>
      </c>
      <c r="C1343" t="s">
        <v>28</v>
      </c>
      <c r="D1343" s="2">
        <v>44335</v>
      </c>
      <c r="E1343" s="3">
        <v>7749</v>
      </c>
      <c r="F1343" s="4">
        <v>186</v>
      </c>
      <c r="G1343">
        <v>259</v>
      </c>
    </row>
    <row r="1344" spans="1:7" x14ac:dyDescent="0.3">
      <c r="A1344" t="s">
        <v>55</v>
      </c>
      <c r="B1344" t="s">
        <v>25</v>
      </c>
      <c r="C1344" t="s">
        <v>26</v>
      </c>
      <c r="D1344" s="2">
        <v>44335</v>
      </c>
      <c r="E1344" s="3">
        <v>868</v>
      </c>
      <c r="F1344" s="4">
        <v>351</v>
      </c>
      <c r="G1344">
        <v>33</v>
      </c>
    </row>
    <row r="1345" spans="1:7" x14ac:dyDescent="0.3">
      <c r="A1345" t="s">
        <v>55</v>
      </c>
      <c r="B1345" t="s">
        <v>23</v>
      </c>
      <c r="C1345" t="s">
        <v>18</v>
      </c>
      <c r="D1345" s="2">
        <v>44335</v>
      </c>
      <c r="E1345" s="3">
        <v>2338</v>
      </c>
      <c r="F1345" s="4">
        <v>183</v>
      </c>
      <c r="G1345">
        <v>74</v>
      </c>
    </row>
    <row r="1346" spans="1:7" x14ac:dyDescent="0.3">
      <c r="A1346" t="s">
        <v>52</v>
      </c>
      <c r="B1346" t="s">
        <v>25</v>
      </c>
      <c r="C1346" t="s">
        <v>45</v>
      </c>
      <c r="D1346" s="2">
        <v>44335</v>
      </c>
      <c r="E1346" s="3">
        <v>12754</v>
      </c>
      <c r="F1346" s="4">
        <v>151</v>
      </c>
      <c r="G1346">
        <v>751</v>
      </c>
    </row>
    <row r="1347" spans="1:7" x14ac:dyDescent="0.3">
      <c r="A1347" t="s">
        <v>57</v>
      </c>
      <c r="B1347" t="s">
        <v>14</v>
      </c>
      <c r="C1347" t="s">
        <v>37</v>
      </c>
      <c r="D1347" s="2">
        <v>44335</v>
      </c>
      <c r="E1347" s="3">
        <v>15148</v>
      </c>
      <c r="F1347" s="4">
        <v>5</v>
      </c>
      <c r="G1347">
        <v>489</v>
      </c>
    </row>
    <row r="1348" spans="1:7" x14ac:dyDescent="0.3">
      <c r="A1348" t="s">
        <v>22</v>
      </c>
      <c r="B1348" t="s">
        <v>11</v>
      </c>
      <c r="C1348" t="s">
        <v>21</v>
      </c>
      <c r="D1348" s="2">
        <v>44335</v>
      </c>
      <c r="E1348" s="3">
        <v>1666</v>
      </c>
      <c r="F1348" s="4">
        <v>12</v>
      </c>
      <c r="G1348">
        <v>98</v>
      </c>
    </row>
    <row r="1349" spans="1:7" x14ac:dyDescent="0.3">
      <c r="A1349" t="s">
        <v>55</v>
      </c>
      <c r="B1349" t="s">
        <v>11</v>
      </c>
      <c r="C1349" t="s">
        <v>16</v>
      </c>
      <c r="D1349" s="2">
        <v>44335</v>
      </c>
      <c r="E1349" s="3">
        <v>595</v>
      </c>
      <c r="F1349" s="4">
        <v>43</v>
      </c>
      <c r="G1349">
        <v>55</v>
      </c>
    </row>
    <row r="1350" spans="1:7" x14ac:dyDescent="0.3">
      <c r="A1350" t="s">
        <v>13</v>
      </c>
      <c r="B1350" t="s">
        <v>25</v>
      </c>
      <c r="C1350" t="s">
        <v>18</v>
      </c>
      <c r="D1350" s="2">
        <v>44335</v>
      </c>
      <c r="E1350" s="3">
        <v>10486</v>
      </c>
      <c r="F1350" s="4">
        <v>175</v>
      </c>
      <c r="G1350">
        <v>328</v>
      </c>
    </row>
    <row r="1351" spans="1:7" x14ac:dyDescent="0.3">
      <c r="A1351" t="s">
        <v>51</v>
      </c>
      <c r="B1351" t="s">
        <v>11</v>
      </c>
      <c r="C1351" t="s">
        <v>12</v>
      </c>
      <c r="D1351" s="2">
        <v>44335</v>
      </c>
      <c r="E1351" s="3">
        <v>6860</v>
      </c>
      <c r="F1351" s="4">
        <v>132</v>
      </c>
      <c r="G1351">
        <v>490</v>
      </c>
    </row>
    <row r="1352" spans="1:7" x14ac:dyDescent="0.3">
      <c r="A1352" t="s">
        <v>24</v>
      </c>
      <c r="B1352" t="s">
        <v>23</v>
      </c>
      <c r="C1352" t="s">
        <v>49</v>
      </c>
      <c r="D1352" s="2">
        <v>44335</v>
      </c>
      <c r="E1352" s="3">
        <v>9639</v>
      </c>
      <c r="F1352" s="4">
        <v>130</v>
      </c>
      <c r="G1352">
        <v>964</v>
      </c>
    </row>
    <row r="1353" spans="1:7" x14ac:dyDescent="0.3">
      <c r="A1353" t="s">
        <v>29</v>
      </c>
      <c r="B1353" t="s">
        <v>11</v>
      </c>
      <c r="C1353" t="s">
        <v>26</v>
      </c>
      <c r="D1353" s="2">
        <v>44335</v>
      </c>
      <c r="E1353" s="3">
        <v>4557</v>
      </c>
      <c r="F1353" s="4">
        <v>9</v>
      </c>
      <c r="G1353">
        <v>176</v>
      </c>
    </row>
    <row r="1354" spans="1:7" x14ac:dyDescent="0.3">
      <c r="A1354" t="s">
        <v>19</v>
      </c>
      <c r="B1354" t="s">
        <v>20</v>
      </c>
      <c r="C1354" t="s">
        <v>54</v>
      </c>
      <c r="D1354" s="2">
        <v>44335</v>
      </c>
      <c r="E1354" s="3">
        <v>9786</v>
      </c>
      <c r="F1354" s="4">
        <v>251</v>
      </c>
      <c r="G1354">
        <v>576</v>
      </c>
    </row>
    <row r="1355" spans="1:7" x14ac:dyDescent="0.3">
      <c r="A1355" t="s">
        <v>17</v>
      </c>
      <c r="B1355" t="s">
        <v>20</v>
      </c>
      <c r="C1355" t="s">
        <v>48</v>
      </c>
      <c r="D1355" s="2">
        <v>44335</v>
      </c>
      <c r="E1355" s="3">
        <v>3948</v>
      </c>
      <c r="F1355" s="4">
        <v>137</v>
      </c>
      <c r="G1355">
        <v>359</v>
      </c>
    </row>
    <row r="1356" spans="1:7" x14ac:dyDescent="0.3">
      <c r="A1356" t="s">
        <v>53</v>
      </c>
      <c r="B1356" t="s">
        <v>23</v>
      </c>
      <c r="C1356" t="s">
        <v>12</v>
      </c>
      <c r="D1356" s="2">
        <v>44335</v>
      </c>
      <c r="E1356" s="3">
        <v>4893</v>
      </c>
      <c r="F1356" s="4">
        <v>253</v>
      </c>
      <c r="G1356">
        <v>377</v>
      </c>
    </row>
    <row r="1357" spans="1:7" x14ac:dyDescent="0.3">
      <c r="A1357" t="s">
        <v>38</v>
      </c>
      <c r="B1357" t="s">
        <v>8</v>
      </c>
      <c r="C1357" t="s">
        <v>15</v>
      </c>
      <c r="D1357" s="2">
        <v>44336</v>
      </c>
      <c r="E1357" s="3">
        <v>7441</v>
      </c>
      <c r="F1357" s="4">
        <v>74</v>
      </c>
      <c r="G1357">
        <v>414</v>
      </c>
    </row>
    <row r="1358" spans="1:7" x14ac:dyDescent="0.3">
      <c r="A1358" t="s">
        <v>22</v>
      </c>
      <c r="B1358" t="s">
        <v>25</v>
      </c>
      <c r="C1358" t="s">
        <v>12</v>
      </c>
      <c r="D1358" s="2">
        <v>44336</v>
      </c>
      <c r="E1358" s="3">
        <v>9079</v>
      </c>
      <c r="F1358" s="4">
        <v>167</v>
      </c>
      <c r="G1358">
        <v>535</v>
      </c>
    </row>
    <row r="1359" spans="1:7" x14ac:dyDescent="0.3">
      <c r="A1359" t="s">
        <v>29</v>
      </c>
      <c r="B1359" t="s">
        <v>25</v>
      </c>
      <c r="C1359" t="s">
        <v>37</v>
      </c>
      <c r="D1359" s="2">
        <v>44337</v>
      </c>
      <c r="E1359" s="3">
        <v>3962</v>
      </c>
      <c r="F1359" s="4">
        <v>198</v>
      </c>
      <c r="G1359">
        <v>133</v>
      </c>
    </row>
    <row r="1360" spans="1:7" x14ac:dyDescent="0.3">
      <c r="A1360" t="s">
        <v>24</v>
      </c>
      <c r="B1360" t="s">
        <v>20</v>
      </c>
      <c r="C1360" t="s">
        <v>15</v>
      </c>
      <c r="D1360" s="2">
        <v>44337</v>
      </c>
      <c r="E1360" s="3">
        <v>6111</v>
      </c>
      <c r="F1360" s="4">
        <v>57</v>
      </c>
      <c r="G1360">
        <v>382</v>
      </c>
    </row>
    <row r="1361" spans="1:7" x14ac:dyDescent="0.3">
      <c r="A1361" t="s">
        <v>7</v>
      </c>
      <c r="B1361" t="s">
        <v>14</v>
      </c>
      <c r="C1361" t="s">
        <v>41</v>
      </c>
      <c r="D1361" s="2">
        <v>44337</v>
      </c>
      <c r="E1361" s="3">
        <v>1414</v>
      </c>
      <c r="F1361" s="4">
        <v>122</v>
      </c>
      <c r="G1361">
        <v>49</v>
      </c>
    </row>
    <row r="1362" spans="1:7" x14ac:dyDescent="0.3">
      <c r="A1362" t="s">
        <v>10</v>
      </c>
      <c r="B1362" t="s">
        <v>11</v>
      </c>
      <c r="C1362" t="s">
        <v>45</v>
      </c>
      <c r="D1362" s="2">
        <v>44337</v>
      </c>
      <c r="E1362" s="3">
        <v>812</v>
      </c>
      <c r="F1362" s="4">
        <v>20</v>
      </c>
      <c r="G1362">
        <v>51</v>
      </c>
    </row>
    <row r="1363" spans="1:7" x14ac:dyDescent="0.3">
      <c r="A1363" t="s">
        <v>38</v>
      </c>
      <c r="B1363" t="s">
        <v>25</v>
      </c>
      <c r="C1363" t="s">
        <v>15</v>
      </c>
      <c r="D1363" s="2">
        <v>44337</v>
      </c>
      <c r="E1363" s="3">
        <v>7084</v>
      </c>
      <c r="F1363" s="4">
        <v>4</v>
      </c>
      <c r="G1363">
        <v>394</v>
      </c>
    </row>
    <row r="1364" spans="1:7" x14ac:dyDescent="0.3">
      <c r="A1364" t="s">
        <v>47</v>
      </c>
      <c r="B1364" t="s">
        <v>25</v>
      </c>
      <c r="C1364" t="s">
        <v>18</v>
      </c>
      <c r="D1364" s="2">
        <v>44337</v>
      </c>
      <c r="E1364" s="3">
        <v>18942</v>
      </c>
      <c r="F1364" s="4">
        <v>357</v>
      </c>
      <c r="G1364">
        <v>702</v>
      </c>
    </row>
    <row r="1365" spans="1:7" x14ac:dyDescent="0.3">
      <c r="A1365" t="s">
        <v>29</v>
      </c>
      <c r="B1365" t="s">
        <v>8</v>
      </c>
      <c r="C1365" t="s">
        <v>34</v>
      </c>
      <c r="D1365" s="2">
        <v>44337</v>
      </c>
      <c r="E1365" s="3">
        <v>7154</v>
      </c>
      <c r="F1365" s="4">
        <v>124</v>
      </c>
      <c r="G1365">
        <v>421</v>
      </c>
    </row>
    <row r="1366" spans="1:7" x14ac:dyDescent="0.3">
      <c r="A1366" t="s">
        <v>47</v>
      </c>
      <c r="B1366" t="s">
        <v>20</v>
      </c>
      <c r="C1366" t="s">
        <v>48</v>
      </c>
      <c r="D1366" s="2">
        <v>44337</v>
      </c>
      <c r="E1366" s="3">
        <v>1225</v>
      </c>
      <c r="F1366" s="4">
        <v>131</v>
      </c>
      <c r="G1366">
        <v>103</v>
      </c>
    </row>
    <row r="1367" spans="1:7" x14ac:dyDescent="0.3">
      <c r="A1367" t="s">
        <v>43</v>
      </c>
      <c r="B1367" t="s">
        <v>8</v>
      </c>
      <c r="C1367" t="s">
        <v>16</v>
      </c>
      <c r="D1367" s="2">
        <v>44337</v>
      </c>
      <c r="E1367" s="3">
        <v>8211</v>
      </c>
      <c r="F1367" s="4">
        <v>136</v>
      </c>
      <c r="G1367">
        <v>747</v>
      </c>
    </row>
    <row r="1368" spans="1:7" x14ac:dyDescent="0.3">
      <c r="A1368" t="s">
        <v>55</v>
      </c>
      <c r="B1368" t="s">
        <v>25</v>
      </c>
      <c r="C1368" t="s">
        <v>34</v>
      </c>
      <c r="D1368" s="2">
        <v>44337</v>
      </c>
      <c r="E1368" s="3">
        <v>10465</v>
      </c>
      <c r="F1368" s="4">
        <v>185</v>
      </c>
      <c r="G1368">
        <v>524</v>
      </c>
    </row>
    <row r="1369" spans="1:7" x14ac:dyDescent="0.3">
      <c r="A1369" t="s">
        <v>57</v>
      </c>
      <c r="B1369" t="s">
        <v>14</v>
      </c>
      <c r="C1369" t="s">
        <v>45</v>
      </c>
      <c r="D1369" s="2">
        <v>44337</v>
      </c>
      <c r="E1369" s="3">
        <v>6181</v>
      </c>
      <c r="F1369" s="4">
        <v>334</v>
      </c>
      <c r="G1369">
        <v>619</v>
      </c>
    </row>
    <row r="1370" spans="1:7" x14ac:dyDescent="0.3">
      <c r="A1370" t="s">
        <v>55</v>
      </c>
      <c r="B1370" t="s">
        <v>14</v>
      </c>
      <c r="C1370" t="s">
        <v>48</v>
      </c>
      <c r="D1370" s="2">
        <v>44337</v>
      </c>
      <c r="E1370" s="3">
        <v>2695</v>
      </c>
      <c r="F1370" s="4">
        <v>232</v>
      </c>
      <c r="G1370">
        <v>193</v>
      </c>
    </row>
    <row r="1371" spans="1:7" x14ac:dyDescent="0.3">
      <c r="A1371" t="s">
        <v>29</v>
      </c>
      <c r="B1371" t="s">
        <v>20</v>
      </c>
      <c r="C1371" t="s">
        <v>35</v>
      </c>
      <c r="D1371" s="2">
        <v>44337</v>
      </c>
      <c r="E1371" s="3">
        <v>17451</v>
      </c>
      <c r="F1371" s="4">
        <v>135</v>
      </c>
      <c r="G1371">
        <v>2909</v>
      </c>
    </row>
    <row r="1372" spans="1:7" x14ac:dyDescent="0.3">
      <c r="A1372" t="s">
        <v>40</v>
      </c>
      <c r="B1372" t="s">
        <v>23</v>
      </c>
      <c r="C1372" t="s">
        <v>36</v>
      </c>
      <c r="D1372" s="2">
        <v>44337</v>
      </c>
      <c r="E1372" s="3">
        <v>6790</v>
      </c>
      <c r="F1372" s="4">
        <v>131</v>
      </c>
      <c r="G1372">
        <v>425</v>
      </c>
    </row>
    <row r="1373" spans="1:7" x14ac:dyDescent="0.3">
      <c r="A1373" t="s">
        <v>24</v>
      </c>
      <c r="B1373" t="s">
        <v>25</v>
      </c>
      <c r="C1373" t="s">
        <v>39</v>
      </c>
      <c r="D1373" s="2">
        <v>44340</v>
      </c>
      <c r="E1373" s="3">
        <v>9226</v>
      </c>
      <c r="F1373" s="4">
        <v>541</v>
      </c>
      <c r="G1373">
        <v>330</v>
      </c>
    </row>
    <row r="1374" spans="1:7" x14ac:dyDescent="0.3">
      <c r="A1374" t="s">
        <v>22</v>
      </c>
      <c r="B1374" t="s">
        <v>14</v>
      </c>
      <c r="C1374" t="s">
        <v>12</v>
      </c>
      <c r="D1374" s="2">
        <v>44340</v>
      </c>
      <c r="E1374" s="3">
        <v>9884</v>
      </c>
      <c r="F1374" s="4">
        <v>104</v>
      </c>
      <c r="G1374">
        <v>899</v>
      </c>
    </row>
    <row r="1375" spans="1:7" x14ac:dyDescent="0.3">
      <c r="A1375" t="s">
        <v>27</v>
      </c>
      <c r="B1375" t="s">
        <v>23</v>
      </c>
      <c r="C1375" t="s">
        <v>54</v>
      </c>
      <c r="D1375" s="2">
        <v>44340</v>
      </c>
      <c r="E1375" s="3">
        <v>2821</v>
      </c>
      <c r="F1375" s="4">
        <v>70</v>
      </c>
      <c r="G1375">
        <v>202</v>
      </c>
    </row>
    <row r="1376" spans="1:7" x14ac:dyDescent="0.3">
      <c r="A1376" t="s">
        <v>56</v>
      </c>
      <c r="B1376" t="s">
        <v>8</v>
      </c>
      <c r="C1376" t="s">
        <v>16</v>
      </c>
      <c r="D1376" s="2">
        <v>44340</v>
      </c>
      <c r="E1376" s="3">
        <v>665</v>
      </c>
      <c r="F1376" s="4">
        <v>243</v>
      </c>
      <c r="G1376">
        <v>84</v>
      </c>
    </row>
    <row r="1377" spans="1:7" x14ac:dyDescent="0.3">
      <c r="A1377" t="s">
        <v>13</v>
      </c>
      <c r="B1377" t="s">
        <v>14</v>
      </c>
      <c r="C1377" t="s">
        <v>49</v>
      </c>
      <c r="D1377" s="2">
        <v>44340</v>
      </c>
      <c r="E1377" s="3">
        <v>8526</v>
      </c>
      <c r="F1377" s="4">
        <v>209</v>
      </c>
      <c r="G1377">
        <v>609</v>
      </c>
    </row>
    <row r="1378" spans="1:7" x14ac:dyDescent="0.3">
      <c r="A1378" t="s">
        <v>58</v>
      </c>
      <c r="B1378" t="s">
        <v>23</v>
      </c>
      <c r="C1378" t="s">
        <v>49</v>
      </c>
      <c r="D1378" s="2">
        <v>44340</v>
      </c>
      <c r="E1378" s="3">
        <v>9436</v>
      </c>
      <c r="F1378" s="4">
        <v>247</v>
      </c>
      <c r="G1378">
        <v>787</v>
      </c>
    </row>
    <row r="1379" spans="1:7" x14ac:dyDescent="0.3">
      <c r="A1379" t="s">
        <v>59</v>
      </c>
      <c r="B1379" t="s">
        <v>14</v>
      </c>
      <c r="C1379" t="s">
        <v>39</v>
      </c>
      <c r="D1379" s="2">
        <v>44340</v>
      </c>
      <c r="E1379" s="3">
        <v>217</v>
      </c>
      <c r="F1379" s="4">
        <v>81</v>
      </c>
      <c r="G1379">
        <v>11</v>
      </c>
    </row>
    <row r="1380" spans="1:7" x14ac:dyDescent="0.3">
      <c r="A1380" t="s">
        <v>52</v>
      </c>
      <c r="B1380" t="s">
        <v>8</v>
      </c>
      <c r="C1380" t="s">
        <v>48</v>
      </c>
      <c r="D1380" s="2">
        <v>44340</v>
      </c>
      <c r="E1380" s="3">
        <v>4865</v>
      </c>
      <c r="F1380" s="4">
        <v>46</v>
      </c>
      <c r="G1380">
        <v>487</v>
      </c>
    </row>
    <row r="1381" spans="1:7" x14ac:dyDescent="0.3">
      <c r="A1381" t="s">
        <v>22</v>
      </c>
      <c r="B1381" t="s">
        <v>8</v>
      </c>
      <c r="C1381" t="s">
        <v>34</v>
      </c>
      <c r="D1381" s="2">
        <v>44340</v>
      </c>
      <c r="E1381" s="3">
        <v>10451</v>
      </c>
      <c r="F1381" s="4">
        <v>105</v>
      </c>
      <c r="G1381">
        <v>551</v>
      </c>
    </row>
    <row r="1382" spans="1:7" x14ac:dyDescent="0.3">
      <c r="A1382" t="s">
        <v>29</v>
      </c>
      <c r="B1382" t="s">
        <v>11</v>
      </c>
      <c r="C1382" t="s">
        <v>30</v>
      </c>
      <c r="D1382" s="2">
        <v>44340</v>
      </c>
      <c r="E1382" s="3">
        <v>9093</v>
      </c>
      <c r="F1382" s="4">
        <v>28</v>
      </c>
      <c r="G1382">
        <v>304</v>
      </c>
    </row>
    <row r="1383" spans="1:7" x14ac:dyDescent="0.3">
      <c r="A1383" t="s">
        <v>59</v>
      </c>
      <c r="B1383" t="s">
        <v>25</v>
      </c>
      <c r="C1383" t="s">
        <v>48</v>
      </c>
      <c r="D1383" s="2">
        <v>44340</v>
      </c>
      <c r="E1383" s="3">
        <v>1638</v>
      </c>
      <c r="F1383" s="4">
        <v>282</v>
      </c>
      <c r="G1383">
        <v>103</v>
      </c>
    </row>
    <row r="1384" spans="1:7" x14ac:dyDescent="0.3">
      <c r="A1384" t="s">
        <v>10</v>
      </c>
      <c r="B1384" t="s">
        <v>11</v>
      </c>
      <c r="C1384" t="s">
        <v>30</v>
      </c>
      <c r="D1384" s="2">
        <v>44340</v>
      </c>
      <c r="E1384" s="3">
        <v>8610</v>
      </c>
      <c r="F1384" s="4">
        <v>47</v>
      </c>
      <c r="G1384">
        <v>278</v>
      </c>
    </row>
    <row r="1385" spans="1:7" x14ac:dyDescent="0.3">
      <c r="A1385" t="s">
        <v>7</v>
      </c>
      <c r="B1385" t="s">
        <v>11</v>
      </c>
      <c r="C1385" t="s">
        <v>36</v>
      </c>
      <c r="D1385" s="2">
        <v>44340</v>
      </c>
      <c r="E1385" s="3">
        <v>1351</v>
      </c>
      <c r="F1385" s="4">
        <v>58</v>
      </c>
      <c r="G1385">
        <v>72</v>
      </c>
    </row>
    <row r="1386" spans="1:7" x14ac:dyDescent="0.3">
      <c r="A1386" t="s">
        <v>57</v>
      </c>
      <c r="B1386" t="s">
        <v>20</v>
      </c>
      <c r="C1386" t="s">
        <v>50</v>
      </c>
      <c r="D1386" s="2">
        <v>44340</v>
      </c>
      <c r="E1386" s="3">
        <v>11102</v>
      </c>
      <c r="F1386" s="4">
        <v>50</v>
      </c>
      <c r="G1386">
        <v>505</v>
      </c>
    </row>
    <row r="1387" spans="1:7" x14ac:dyDescent="0.3">
      <c r="A1387" t="s">
        <v>51</v>
      </c>
      <c r="B1387" t="s">
        <v>20</v>
      </c>
      <c r="C1387" t="s">
        <v>49</v>
      </c>
      <c r="D1387" s="2">
        <v>44340</v>
      </c>
      <c r="E1387" s="3">
        <v>4711</v>
      </c>
      <c r="F1387" s="4">
        <v>29</v>
      </c>
      <c r="G1387">
        <v>429</v>
      </c>
    </row>
    <row r="1388" spans="1:7" x14ac:dyDescent="0.3">
      <c r="A1388" t="s">
        <v>29</v>
      </c>
      <c r="B1388" t="s">
        <v>25</v>
      </c>
      <c r="C1388" t="s">
        <v>21</v>
      </c>
      <c r="D1388" s="2">
        <v>44340</v>
      </c>
      <c r="E1388" s="3">
        <v>903</v>
      </c>
      <c r="F1388" s="4">
        <v>49</v>
      </c>
      <c r="G1388">
        <v>43</v>
      </c>
    </row>
    <row r="1389" spans="1:7" x14ac:dyDescent="0.3">
      <c r="A1389" t="s">
        <v>29</v>
      </c>
      <c r="B1389" t="s">
        <v>11</v>
      </c>
      <c r="C1389" t="s">
        <v>34</v>
      </c>
      <c r="D1389" s="2">
        <v>44340</v>
      </c>
      <c r="E1389" s="3">
        <v>1295</v>
      </c>
      <c r="F1389" s="4">
        <v>112</v>
      </c>
      <c r="G1389">
        <v>81</v>
      </c>
    </row>
    <row r="1390" spans="1:7" x14ac:dyDescent="0.3">
      <c r="A1390" t="s">
        <v>58</v>
      </c>
      <c r="B1390" t="s">
        <v>23</v>
      </c>
      <c r="C1390" t="s">
        <v>37</v>
      </c>
      <c r="D1390" s="2">
        <v>44340</v>
      </c>
      <c r="E1390" s="3">
        <v>14574</v>
      </c>
      <c r="F1390" s="4">
        <v>118</v>
      </c>
      <c r="G1390">
        <v>561</v>
      </c>
    </row>
    <row r="1391" spans="1:7" x14ac:dyDescent="0.3">
      <c r="A1391" t="s">
        <v>13</v>
      </c>
      <c r="B1391" t="s">
        <v>20</v>
      </c>
      <c r="C1391" t="s">
        <v>16</v>
      </c>
      <c r="D1391" s="2">
        <v>44340</v>
      </c>
      <c r="E1391" s="3">
        <v>3318</v>
      </c>
      <c r="F1391" s="4">
        <v>34</v>
      </c>
      <c r="G1391">
        <v>277</v>
      </c>
    </row>
    <row r="1392" spans="1:7" x14ac:dyDescent="0.3">
      <c r="A1392" t="s">
        <v>22</v>
      </c>
      <c r="B1392" t="s">
        <v>11</v>
      </c>
      <c r="C1392" t="s">
        <v>45</v>
      </c>
      <c r="D1392" s="2">
        <v>44340</v>
      </c>
      <c r="E1392" s="3">
        <v>3262</v>
      </c>
      <c r="F1392" s="4">
        <v>487</v>
      </c>
      <c r="G1392">
        <v>297</v>
      </c>
    </row>
    <row r="1393" spans="1:7" x14ac:dyDescent="0.3">
      <c r="A1393" t="s">
        <v>10</v>
      </c>
      <c r="B1393" t="s">
        <v>14</v>
      </c>
      <c r="C1393" t="s">
        <v>34</v>
      </c>
      <c r="D1393" s="2">
        <v>44340</v>
      </c>
      <c r="E1393" s="3">
        <v>1036</v>
      </c>
      <c r="F1393" s="4">
        <v>59</v>
      </c>
      <c r="G1393">
        <v>55</v>
      </c>
    </row>
    <row r="1394" spans="1:7" x14ac:dyDescent="0.3">
      <c r="A1394" t="s">
        <v>13</v>
      </c>
      <c r="B1394" t="s">
        <v>20</v>
      </c>
      <c r="C1394" t="s">
        <v>9</v>
      </c>
      <c r="D1394" s="2">
        <v>44340</v>
      </c>
      <c r="E1394" s="3">
        <v>5285</v>
      </c>
      <c r="F1394" s="4">
        <v>213</v>
      </c>
      <c r="G1394">
        <v>378</v>
      </c>
    </row>
    <row r="1395" spans="1:7" x14ac:dyDescent="0.3">
      <c r="A1395" t="s">
        <v>32</v>
      </c>
      <c r="B1395" t="s">
        <v>14</v>
      </c>
      <c r="C1395" t="s">
        <v>48</v>
      </c>
      <c r="D1395" s="2">
        <v>44340</v>
      </c>
      <c r="E1395" s="3">
        <v>2667</v>
      </c>
      <c r="F1395" s="4">
        <v>428</v>
      </c>
      <c r="G1395">
        <v>267</v>
      </c>
    </row>
    <row r="1396" spans="1:7" x14ac:dyDescent="0.3">
      <c r="A1396" t="s">
        <v>58</v>
      </c>
      <c r="B1396" t="s">
        <v>14</v>
      </c>
      <c r="C1396" t="s">
        <v>42</v>
      </c>
      <c r="D1396" s="2">
        <v>44340</v>
      </c>
      <c r="E1396" s="3">
        <v>6097</v>
      </c>
      <c r="F1396" s="4">
        <v>84</v>
      </c>
      <c r="G1396">
        <v>244</v>
      </c>
    </row>
    <row r="1397" spans="1:7" x14ac:dyDescent="0.3">
      <c r="A1397" t="s">
        <v>56</v>
      </c>
      <c r="B1397" t="s">
        <v>14</v>
      </c>
      <c r="C1397" t="s">
        <v>48</v>
      </c>
      <c r="D1397" s="2">
        <v>44340</v>
      </c>
      <c r="E1397" s="3">
        <v>11550</v>
      </c>
      <c r="F1397" s="4">
        <v>93</v>
      </c>
      <c r="G1397">
        <v>770</v>
      </c>
    </row>
    <row r="1398" spans="1:7" x14ac:dyDescent="0.3">
      <c r="A1398" t="s">
        <v>43</v>
      </c>
      <c r="B1398" t="s">
        <v>14</v>
      </c>
      <c r="C1398" t="s">
        <v>35</v>
      </c>
      <c r="D1398" s="2">
        <v>44340</v>
      </c>
      <c r="E1398" s="3">
        <v>1589</v>
      </c>
      <c r="F1398" s="4">
        <v>62</v>
      </c>
      <c r="G1398">
        <v>159</v>
      </c>
    </row>
    <row r="1399" spans="1:7" x14ac:dyDescent="0.3">
      <c r="A1399" t="s">
        <v>29</v>
      </c>
      <c r="B1399" t="s">
        <v>14</v>
      </c>
      <c r="C1399" t="s">
        <v>12</v>
      </c>
      <c r="D1399" s="2">
        <v>44341</v>
      </c>
      <c r="E1399" s="3">
        <v>4375</v>
      </c>
      <c r="F1399" s="4">
        <v>11</v>
      </c>
      <c r="G1399">
        <v>274</v>
      </c>
    </row>
    <row r="1400" spans="1:7" x14ac:dyDescent="0.3">
      <c r="A1400" t="s">
        <v>13</v>
      </c>
      <c r="B1400" t="s">
        <v>11</v>
      </c>
      <c r="C1400" t="s">
        <v>45</v>
      </c>
      <c r="D1400" s="2">
        <v>44341</v>
      </c>
      <c r="E1400" s="3">
        <v>7966</v>
      </c>
      <c r="F1400" s="4">
        <v>123</v>
      </c>
      <c r="G1400">
        <v>725</v>
      </c>
    </row>
    <row r="1401" spans="1:7" x14ac:dyDescent="0.3">
      <c r="A1401" t="s">
        <v>27</v>
      </c>
      <c r="B1401" t="s">
        <v>20</v>
      </c>
      <c r="C1401" t="s">
        <v>50</v>
      </c>
      <c r="D1401" s="2">
        <v>44341</v>
      </c>
      <c r="E1401" s="3">
        <v>10829</v>
      </c>
      <c r="F1401" s="4">
        <v>86</v>
      </c>
      <c r="G1401">
        <v>516</v>
      </c>
    </row>
    <row r="1402" spans="1:7" x14ac:dyDescent="0.3">
      <c r="A1402" t="s">
        <v>38</v>
      </c>
      <c r="B1402" t="s">
        <v>14</v>
      </c>
      <c r="C1402" t="s">
        <v>48</v>
      </c>
      <c r="D1402" s="2">
        <v>44341</v>
      </c>
      <c r="E1402" s="3">
        <v>22652</v>
      </c>
      <c r="F1402" s="4">
        <v>46</v>
      </c>
      <c r="G1402">
        <v>2060</v>
      </c>
    </row>
    <row r="1403" spans="1:7" x14ac:dyDescent="0.3">
      <c r="A1403" t="s">
        <v>13</v>
      </c>
      <c r="B1403" t="s">
        <v>8</v>
      </c>
      <c r="C1403" t="s">
        <v>26</v>
      </c>
      <c r="D1403" s="2">
        <v>44341</v>
      </c>
      <c r="E1403" s="3">
        <v>5257</v>
      </c>
      <c r="F1403" s="4">
        <v>95</v>
      </c>
      <c r="G1403">
        <v>182</v>
      </c>
    </row>
    <row r="1404" spans="1:7" x14ac:dyDescent="0.3">
      <c r="A1404" t="s">
        <v>47</v>
      </c>
      <c r="B1404" t="s">
        <v>11</v>
      </c>
      <c r="C1404" t="s">
        <v>9</v>
      </c>
      <c r="D1404" s="2">
        <v>44341</v>
      </c>
      <c r="E1404" s="3">
        <v>5817</v>
      </c>
      <c r="F1404" s="4">
        <v>396</v>
      </c>
      <c r="G1404">
        <v>277</v>
      </c>
    </row>
    <row r="1405" spans="1:7" x14ac:dyDescent="0.3">
      <c r="A1405" t="s">
        <v>13</v>
      </c>
      <c r="B1405" t="s">
        <v>14</v>
      </c>
      <c r="C1405" t="s">
        <v>54</v>
      </c>
      <c r="D1405" s="2">
        <v>44341</v>
      </c>
      <c r="E1405" s="3">
        <v>987</v>
      </c>
      <c r="F1405" s="4">
        <v>427</v>
      </c>
      <c r="G1405">
        <v>52</v>
      </c>
    </row>
    <row r="1406" spans="1:7" x14ac:dyDescent="0.3">
      <c r="A1406" t="s">
        <v>52</v>
      </c>
      <c r="B1406" t="s">
        <v>20</v>
      </c>
      <c r="C1406" t="s">
        <v>28</v>
      </c>
      <c r="D1406" s="2">
        <v>44341</v>
      </c>
      <c r="E1406" s="3">
        <v>2723</v>
      </c>
      <c r="F1406" s="4">
        <v>21</v>
      </c>
      <c r="G1406">
        <v>101</v>
      </c>
    </row>
    <row r="1407" spans="1:7" x14ac:dyDescent="0.3">
      <c r="A1407" t="s">
        <v>27</v>
      </c>
      <c r="B1407" t="s">
        <v>25</v>
      </c>
      <c r="C1407" t="s">
        <v>54</v>
      </c>
      <c r="D1407" s="2">
        <v>44341</v>
      </c>
      <c r="E1407" s="3">
        <v>6944</v>
      </c>
      <c r="F1407" s="4">
        <v>178</v>
      </c>
      <c r="G1407">
        <v>366</v>
      </c>
    </row>
    <row r="1408" spans="1:7" x14ac:dyDescent="0.3">
      <c r="A1408" t="s">
        <v>17</v>
      </c>
      <c r="B1408" t="s">
        <v>14</v>
      </c>
      <c r="C1408" t="s">
        <v>28</v>
      </c>
      <c r="D1408" s="2">
        <v>44341</v>
      </c>
      <c r="E1408" s="3">
        <v>7896</v>
      </c>
      <c r="F1408" s="4">
        <v>435</v>
      </c>
      <c r="G1408">
        <v>329</v>
      </c>
    </row>
    <row r="1409" spans="1:7" x14ac:dyDescent="0.3">
      <c r="A1409" t="s">
        <v>40</v>
      </c>
      <c r="B1409" t="s">
        <v>23</v>
      </c>
      <c r="C1409" t="s">
        <v>42</v>
      </c>
      <c r="D1409" s="2">
        <v>44341</v>
      </c>
      <c r="E1409" s="3">
        <v>13573</v>
      </c>
      <c r="F1409" s="4">
        <v>88</v>
      </c>
      <c r="G1409">
        <v>543</v>
      </c>
    </row>
    <row r="1410" spans="1:7" x14ac:dyDescent="0.3">
      <c r="A1410" t="s">
        <v>51</v>
      </c>
      <c r="B1410" t="s">
        <v>14</v>
      </c>
      <c r="C1410" t="s">
        <v>37</v>
      </c>
      <c r="D1410" s="2">
        <v>44341</v>
      </c>
      <c r="E1410" s="3">
        <v>9856</v>
      </c>
      <c r="F1410" s="4">
        <v>12</v>
      </c>
      <c r="G1410">
        <v>329</v>
      </c>
    </row>
    <row r="1411" spans="1:7" x14ac:dyDescent="0.3">
      <c r="A1411" t="s">
        <v>17</v>
      </c>
      <c r="B1411" t="s">
        <v>23</v>
      </c>
      <c r="C1411" t="s">
        <v>34</v>
      </c>
      <c r="D1411" s="2">
        <v>44341</v>
      </c>
      <c r="E1411" s="3">
        <v>14938</v>
      </c>
      <c r="F1411" s="4">
        <v>261</v>
      </c>
      <c r="G1411">
        <v>879</v>
      </c>
    </row>
    <row r="1412" spans="1:7" x14ac:dyDescent="0.3">
      <c r="A1412" t="s">
        <v>7</v>
      </c>
      <c r="B1412" t="s">
        <v>20</v>
      </c>
      <c r="C1412" t="s">
        <v>30</v>
      </c>
      <c r="D1412" s="2">
        <v>44341</v>
      </c>
      <c r="E1412" s="3">
        <v>1358</v>
      </c>
      <c r="F1412" s="4">
        <v>268</v>
      </c>
      <c r="G1412">
        <v>60</v>
      </c>
    </row>
    <row r="1413" spans="1:7" x14ac:dyDescent="0.3">
      <c r="A1413" t="s">
        <v>40</v>
      </c>
      <c r="B1413" t="s">
        <v>20</v>
      </c>
      <c r="C1413" t="s">
        <v>16</v>
      </c>
      <c r="D1413" s="2">
        <v>44341</v>
      </c>
      <c r="E1413" s="3">
        <v>3696</v>
      </c>
      <c r="F1413" s="4">
        <v>118</v>
      </c>
      <c r="G1413">
        <v>247</v>
      </c>
    </row>
    <row r="1414" spans="1:7" x14ac:dyDescent="0.3">
      <c r="A1414" t="s">
        <v>13</v>
      </c>
      <c r="B1414" t="s">
        <v>20</v>
      </c>
      <c r="C1414" t="s">
        <v>48</v>
      </c>
      <c r="D1414" s="2">
        <v>44341</v>
      </c>
      <c r="E1414" s="3">
        <v>2737</v>
      </c>
      <c r="F1414" s="4">
        <v>193</v>
      </c>
      <c r="G1414">
        <v>343</v>
      </c>
    </row>
    <row r="1415" spans="1:7" x14ac:dyDescent="0.3">
      <c r="A1415" t="s">
        <v>58</v>
      </c>
      <c r="B1415" t="s">
        <v>23</v>
      </c>
      <c r="C1415" t="s">
        <v>18</v>
      </c>
      <c r="D1415" s="2">
        <v>44341</v>
      </c>
      <c r="E1415" s="3">
        <v>6797</v>
      </c>
      <c r="F1415" s="4">
        <v>27</v>
      </c>
      <c r="G1415">
        <v>252</v>
      </c>
    </row>
    <row r="1416" spans="1:7" x14ac:dyDescent="0.3">
      <c r="A1416" t="s">
        <v>19</v>
      </c>
      <c r="B1416" t="s">
        <v>11</v>
      </c>
      <c r="C1416" t="s">
        <v>48</v>
      </c>
      <c r="D1416" s="2">
        <v>44341</v>
      </c>
      <c r="E1416" s="3">
        <v>2527</v>
      </c>
      <c r="F1416" s="4">
        <v>30</v>
      </c>
      <c r="G1416">
        <v>158</v>
      </c>
    </row>
    <row r="1417" spans="1:7" x14ac:dyDescent="0.3">
      <c r="A1417" t="s">
        <v>33</v>
      </c>
      <c r="B1417" t="s">
        <v>8</v>
      </c>
      <c r="C1417" t="s">
        <v>39</v>
      </c>
      <c r="D1417" s="2">
        <v>44341</v>
      </c>
      <c r="E1417" s="3">
        <v>392</v>
      </c>
      <c r="F1417" s="4">
        <v>43</v>
      </c>
      <c r="G1417">
        <v>20</v>
      </c>
    </row>
    <row r="1418" spans="1:7" x14ac:dyDescent="0.3">
      <c r="A1418" t="s">
        <v>10</v>
      </c>
      <c r="B1418" t="s">
        <v>11</v>
      </c>
      <c r="C1418" t="s">
        <v>26</v>
      </c>
      <c r="D1418" s="2">
        <v>44341</v>
      </c>
      <c r="E1418" s="3">
        <v>126</v>
      </c>
      <c r="F1418" s="4">
        <v>242</v>
      </c>
      <c r="G1418">
        <v>6</v>
      </c>
    </row>
    <row r="1419" spans="1:7" x14ac:dyDescent="0.3">
      <c r="A1419" t="s">
        <v>13</v>
      </c>
      <c r="B1419" t="s">
        <v>11</v>
      </c>
      <c r="C1419" t="s">
        <v>34</v>
      </c>
      <c r="D1419" s="2">
        <v>44341</v>
      </c>
      <c r="E1419" s="3">
        <v>11522</v>
      </c>
      <c r="F1419" s="4">
        <v>235</v>
      </c>
      <c r="G1419">
        <v>721</v>
      </c>
    </row>
    <row r="1420" spans="1:7" x14ac:dyDescent="0.3">
      <c r="A1420" t="s">
        <v>17</v>
      </c>
      <c r="B1420" t="s">
        <v>11</v>
      </c>
      <c r="C1420" t="s">
        <v>54</v>
      </c>
      <c r="D1420" s="2">
        <v>44342</v>
      </c>
      <c r="E1420" s="3">
        <v>8498</v>
      </c>
      <c r="F1420" s="4">
        <v>182</v>
      </c>
      <c r="G1420">
        <v>532</v>
      </c>
    </row>
    <row r="1421" spans="1:7" x14ac:dyDescent="0.3">
      <c r="A1421" t="s">
        <v>31</v>
      </c>
      <c r="B1421" t="s">
        <v>11</v>
      </c>
      <c r="C1421" t="s">
        <v>42</v>
      </c>
      <c r="D1421" s="2">
        <v>44342</v>
      </c>
      <c r="E1421" s="3">
        <v>1113</v>
      </c>
      <c r="F1421" s="4">
        <v>33</v>
      </c>
      <c r="G1421">
        <v>53</v>
      </c>
    </row>
    <row r="1422" spans="1:7" x14ac:dyDescent="0.3">
      <c r="A1422" t="s">
        <v>43</v>
      </c>
      <c r="B1422" t="s">
        <v>20</v>
      </c>
      <c r="C1422" t="s">
        <v>39</v>
      </c>
      <c r="D1422" s="2">
        <v>44342</v>
      </c>
      <c r="E1422" s="3">
        <v>5614</v>
      </c>
      <c r="F1422" s="4">
        <v>223</v>
      </c>
      <c r="G1422">
        <v>216</v>
      </c>
    </row>
    <row r="1423" spans="1:7" x14ac:dyDescent="0.3">
      <c r="A1423" t="s">
        <v>31</v>
      </c>
      <c r="B1423" t="s">
        <v>20</v>
      </c>
      <c r="C1423" t="s">
        <v>28</v>
      </c>
      <c r="D1423" s="2">
        <v>44342</v>
      </c>
      <c r="E1423" s="3">
        <v>4410</v>
      </c>
      <c r="F1423" s="4">
        <v>156</v>
      </c>
      <c r="G1423">
        <v>153</v>
      </c>
    </row>
    <row r="1424" spans="1:7" x14ac:dyDescent="0.3">
      <c r="A1424" t="s">
        <v>52</v>
      </c>
      <c r="B1424" t="s">
        <v>14</v>
      </c>
      <c r="C1424" t="s">
        <v>26</v>
      </c>
      <c r="D1424" s="2">
        <v>44342</v>
      </c>
      <c r="E1424" s="3">
        <v>9163</v>
      </c>
      <c r="F1424" s="4">
        <v>151</v>
      </c>
      <c r="G1424">
        <v>340</v>
      </c>
    </row>
    <row r="1425" spans="1:7" x14ac:dyDescent="0.3">
      <c r="A1425" t="s">
        <v>22</v>
      </c>
      <c r="B1425" t="s">
        <v>14</v>
      </c>
      <c r="C1425" t="s">
        <v>18</v>
      </c>
      <c r="D1425" s="2">
        <v>44343</v>
      </c>
      <c r="E1425" s="3">
        <v>2590</v>
      </c>
      <c r="F1425" s="4">
        <v>202</v>
      </c>
      <c r="G1425">
        <v>84</v>
      </c>
    </row>
    <row r="1426" spans="1:7" x14ac:dyDescent="0.3">
      <c r="A1426" t="s">
        <v>38</v>
      </c>
      <c r="B1426" t="s">
        <v>14</v>
      </c>
      <c r="C1426" t="s">
        <v>21</v>
      </c>
      <c r="D1426" s="2">
        <v>44343</v>
      </c>
      <c r="E1426" s="3">
        <v>3745</v>
      </c>
      <c r="F1426" s="4">
        <v>127</v>
      </c>
      <c r="G1426">
        <v>198</v>
      </c>
    </row>
    <row r="1427" spans="1:7" x14ac:dyDescent="0.3">
      <c r="A1427" t="s">
        <v>27</v>
      </c>
      <c r="B1427" t="s">
        <v>25</v>
      </c>
      <c r="C1427" t="s">
        <v>26</v>
      </c>
      <c r="D1427" s="2">
        <v>44343</v>
      </c>
      <c r="E1427" s="3">
        <v>8337</v>
      </c>
      <c r="F1427" s="4">
        <v>14</v>
      </c>
      <c r="G1427">
        <v>288</v>
      </c>
    </row>
    <row r="1428" spans="1:7" x14ac:dyDescent="0.3">
      <c r="A1428" t="s">
        <v>58</v>
      </c>
      <c r="B1428" t="s">
        <v>25</v>
      </c>
      <c r="C1428" t="s">
        <v>35</v>
      </c>
      <c r="D1428" s="2">
        <v>44343</v>
      </c>
      <c r="E1428" s="3">
        <v>4522</v>
      </c>
      <c r="F1428" s="4">
        <v>42</v>
      </c>
      <c r="G1428">
        <v>566</v>
      </c>
    </row>
    <row r="1429" spans="1:7" x14ac:dyDescent="0.3">
      <c r="A1429" t="s">
        <v>10</v>
      </c>
      <c r="B1429" t="s">
        <v>23</v>
      </c>
      <c r="C1429" t="s">
        <v>41</v>
      </c>
      <c r="D1429" s="2">
        <v>44343</v>
      </c>
      <c r="E1429" s="3">
        <v>2625</v>
      </c>
      <c r="F1429" s="4">
        <v>580</v>
      </c>
      <c r="G1429">
        <v>120</v>
      </c>
    </row>
    <row r="1430" spans="1:7" x14ac:dyDescent="0.3">
      <c r="A1430" t="s">
        <v>57</v>
      </c>
      <c r="B1430" t="s">
        <v>11</v>
      </c>
      <c r="C1430" t="s">
        <v>18</v>
      </c>
      <c r="D1430" s="2">
        <v>44344</v>
      </c>
      <c r="E1430" s="3">
        <v>441</v>
      </c>
      <c r="F1430" s="4">
        <v>171</v>
      </c>
      <c r="G1430">
        <v>16</v>
      </c>
    </row>
    <row r="1431" spans="1:7" x14ac:dyDescent="0.3">
      <c r="A1431" t="s">
        <v>47</v>
      </c>
      <c r="B1431" t="s">
        <v>25</v>
      </c>
      <c r="C1431" t="s">
        <v>28</v>
      </c>
      <c r="D1431" s="2">
        <v>44344</v>
      </c>
      <c r="E1431" s="3">
        <v>3311</v>
      </c>
      <c r="F1431" s="4">
        <v>92</v>
      </c>
      <c r="G1431">
        <v>128</v>
      </c>
    </row>
    <row r="1432" spans="1:7" x14ac:dyDescent="0.3">
      <c r="A1432" t="s">
        <v>58</v>
      </c>
      <c r="B1432" t="s">
        <v>11</v>
      </c>
      <c r="C1432" t="s">
        <v>26</v>
      </c>
      <c r="D1432" s="2">
        <v>44344</v>
      </c>
      <c r="E1432" s="3">
        <v>6650</v>
      </c>
      <c r="F1432" s="4">
        <v>22</v>
      </c>
      <c r="G1432">
        <v>266</v>
      </c>
    </row>
    <row r="1433" spans="1:7" x14ac:dyDescent="0.3">
      <c r="A1433" t="s">
        <v>38</v>
      </c>
      <c r="B1433" t="s">
        <v>20</v>
      </c>
      <c r="C1433" t="s">
        <v>16</v>
      </c>
      <c r="D1433" s="2">
        <v>44344</v>
      </c>
      <c r="E1433" s="3">
        <v>3871</v>
      </c>
      <c r="F1433" s="4">
        <v>503</v>
      </c>
      <c r="G1433">
        <v>352</v>
      </c>
    </row>
    <row r="1434" spans="1:7" x14ac:dyDescent="0.3">
      <c r="A1434" t="s">
        <v>19</v>
      </c>
      <c r="B1434" t="s">
        <v>14</v>
      </c>
      <c r="C1434" t="s">
        <v>16</v>
      </c>
      <c r="D1434" s="2">
        <v>44344</v>
      </c>
      <c r="E1434" s="3">
        <v>637</v>
      </c>
      <c r="F1434" s="4">
        <v>61</v>
      </c>
      <c r="G1434">
        <v>49</v>
      </c>
    </row>
    <row r="1435" spans="1:7" x14ac:dyDescent="0.3">
      <c r="A1435" t="s">
        <v>52</v>
      </c>
      <c r="B1435" t="s">
        <v>20</v>
      </c>
      <c r="C1435" t="s">
        <v>34</v>
      </c>
      <c r="D1435" s="2">
        <v>44344</v>
      </c>
      <c r="E1435" s="3">
        <v>10696</v>
      </c>
      <c r="F1435" s="4">
        <v>47</v>
      </c>
      <c r="G1435">
        <v>823</v>
      </c>
    </row>
    <row r="1436" spans="1:7" x14ac:dyDescent="0.3">
      <c r="A1436" t="s">
        <v>38</v>
      </c>
      <c r="B1436" t="s">
        <v>8</v>
      </c>
      <c r="C1436" t="s">
        <v>26</v>
      </c>
      <c r="D1436" s="2">
        <v>44344</v>
      </c>
      <c r="E1436" s="3">
        <v>8701</v>
      </c>
      <c r="F1436" s="4">
        <v>12</v>
      </c>
      <c r="G1436">
        <v>349</v>
      </c>
    </row>
    <row r="1437" spans="1:7" x14ac:dyDescent="0.3">
      <c r="A1437" t="s">
        <v>19</v>
      </c>
      <c r="B1437" t="s">
        <v>20</v>
      </c>
      <c r="C1437" t="s">
        <v>36</v>
      </c>
      <c r="D1437" s="2">
        <v>44344</v>
      </c>
      <c r="E1437" s="3">
        <v>2590</v>
      </c>
      <c r="F1437" s="4">
        <v>120</v>
      </c>
      <c r="G1437">
        <v>162</v>
      </c>
    </row>
    <row r="1438" spans="1:7" x14ac:dyDescent="0.3">
      <c r="A1438" t="s">
        <v>55</v>
      </c>
      <c r="B1438" t="s">
        <v>25</v>
      </c>
      <c r="C1438" t="s">
        <v>37</v>
      </c>
      <c r="D1438" s="2">
        <v>44344</v>
      </c>
      <c r="E1438" s="3">
        <v>10850</v>
      </c>
      <c r="F1438" s="4">
        <v>226</v>
      </c>
      <c r="G1438">
        <v>402</v>
      </c>
    </row>
    <row r="1439" spans="1:7" x14ac:dyDescent="0.3">
      <c r="A1439" t="s">
        <v>55</v>
      </c>
      <c r="B1439" t="s">
        <v>11</v>
      </c>
      <c r="C1439" t="s">
        <v>44</v>
      </c>
      <c r="D1439" s="2">
        <v>44344</v>
      </c>
      <c r="E1439" s="3">
        <v>2870</v>
      </c>
      <c r="F1439" s="4">
        <v>290</v>
      </c>
      <c r="G1439">
        <v>152</v>
      </c>
    </row>
    <row r="1440" spans="1:7" x14ac:dyDescent="0.3">
      <c r="A1440" t="s">
        <v>13</v>
      </c>
      <c r="B1440" t="s">
        <v>8</v>
      </c>
      <c r="C1440" t="s">
        <v>42</v>
      </c>
      <c r="D1440" s="2">
        <v>44344</v>
      </c>
      <c r="E1440" s="3">
        <v>13650</v>
      </c>
      <c r="F1440" s="4">
        <v>256</v>
      </c>
      <c r="G1440">
        <v>719</v>
      </c>
    </row>
    <row r="1441" spans="1:7" x14ac:dyDescent="0.3">
      <c r="A1441" t="s">
        <v>19</v>
      </c>
      <c r="B1441" t="s">
        <v>8</v>
      </c>
      <c r="C1441" t="s">
        <v>37</v>
      </c>
      <c r="D1441" s="2">
        <v>44344</v>
      </c>
      <c r="E1441" s="3">
        <v>12425</v>
      </c>
      <c r="F1441" s="4">
        <v>230</v>
      </c>
      <c r="G1441">
        <v>429</v>
      </c>
    </row>
    <row r="1442" spans="1:7" x14ac:dyDescent="0.3">
      <c r="A1442" t="s">
        <v>43</v>
      </c>
      <c r="B1442" t="s">
        <v>20</v>
      </c>
      <c r="C1442" t="s">
        <v>30</v>
      </c>
      <c r="D1442" s="2">
        <v>44347</v>
      </c>
      <c r="E1442" s="3">
        <v>2114</v>
      </c>
      <c r="F1442" s="4">
        <v>80</v>
      </c>
      <c r="G1442">
        <v>89</v>
      </c>
    </row>
    <row r="1443" spans="1:7" x14ac:dyDescent="0.3">
      <c r="A1443" t="s">
        <v>57</v>
      </c>
      <c r="B1443" t="s">
        <v>14</v>
      </c>
      <c r="C1443" t="s">
        <v>26</v>
      </c>
      <c r="D1443" s="2">
        <v>44347</v>
      </c>
      <c r="E1443" s="3">
        <v>3290</v>
      </c>
      <c r="F1443" s="4">
        <v>16</v>
      </c>
      <c r="G1443">
        <v>118</v>
      </c>
    </row>
    <row r="1444" spans="1:7" x14ac:dyDescent="0.3">
      <c r="A1444" t="s">
        <v>53</v>
      </c>
      <c r="B1444" t="s">
        <v>14</v>
      </c>
      <c r="C1444" t="s">
        <v>34</v>
      </c>
      <c r="D1444" s="2">
        <v>44347</v>
      </c>
      <c r="E1444" s="3">
        <v>1463</v>
      </c>
      <c r="F1444" s="4">
        <v>51</v>
      </c>
      <c r="G1444">
        <v>77</v>
      </c>
    </row>
    <row r="1445" spans="1:7" x14ac:dyDescent="0.3">
      <c r="A1445" t="s">
        <v>32</v>
      </c>
      <c r="B1445" t="s">
        <v>25</v>
      </c>
      <c r="C1445" t="s">
        <v>39</v>
      </c>
      <c r="D1445" s="2">
        <v>44347</v>
      </c>
      <c r="E1445" s="3">
        <v>9436</v>
      </c>
      <c r="F1445" s="4">
        <v>64</v>
      </c>
      <c r="G1445">
        <v>350</v>
      </c>
    </row>
    <row r="1446" spans="1:7" x14ac:dyDescent="0.3">
      <c r="A1446" t="s">
        <v>51</v>
      </c>
      <c r="B1446" t="s">
        <v>23</v>
      </c>
      <c r="C1446" t="s">
        <v>18</v>
      </c>
      <c r="D1446" s="2">
        <v>44347</v>
      </c>
      <c r="E1446" s="3">
        <v>8162</v>
      </c>
      <c r="F1446" s="4">
        <v>69</v>
      </c>
      <c r="G1446">
        <v>327</v>
      </c>
    </row>
    <row r="1447" spans="1:7" x14ac:dyDescent="0.3">
      <c r="A1447" t="s">
        <v>19</v>
      </c>
      <c r="B1447" t="s">
        <v>11</v>
      </c>
      <c r="C1447" t="s">
        <v>28</v>
      </c>
      <c r="D1447" s="2">
        <v>44347</v>
      </c>
      <c r="E1447" s="3">
        <v>9310</v>
      </c>
      <c r="F1447" s="4">
        <v>351</v>
      </c>
      <c r="G1447">
        <v>333</v>
      </c>
    </row>
    <row r="1448" spans="1:7" x14ac:dyDescent="0.3">
      <c r="A1448" t="s">
        <v>27</v>
      </c>
      <c r="B1448" t="s">
        <v>14</v>
      </c>
      <c r="C1448" t="s">
        <v>9</v>
      </c>
      <c r="D1448" s="2">
        <v>44347</v>
      </c>
      <c r="E1448" s="3">
        <v>8155</v>
      </c>
      <c r="F1448" s="4">
        <v>17</v>
      </c>
      <c r="G1448">
        <v>389</v>
      </c>
    </row>
    <row r="1449" spans="1:7" x14ac:dyDescent="0.3">
      <c r="A1449" t="s">
        <v>19</v>
      </c>
      <c r="B1449" t="s">
        <v>25</v>
      </c>
      <c r="C1449" t="s">
        <v>50</v>
      </c>
      <c r="D1449" s="2">
        <v>44347</v>
      </c>
      <c r="E1449" s="3">
        <v>7588</v>
      </c>
      <c r="F1449" s="4">
        <v>68</v>
      </c>
      <c r="G1449">
        <v>330</v>
      </c>
    </row>
    <row r="1450" spans="1:7" x14ac:dyDescent="0.3">
      <c r="A1450" t="s">
        <v>29</v>
      </c>
      <c r="B1450" t="s">
        <v>11</v>
      </c>
      <c r="C1450" t="s">
        <v>36</v>
      </c>
      <c r="D1450" s="2">
        <v>44347</v>
      </c>
      <c r="E1450" s="3">
        <v>4879</v>
      </c>
      <c r="F1450" s="4">
        <v>50</v>
      </c>
      <c r="G1450">
        <v>244</v>
      </c>
    </row>
    <row r="1451" spans="1:7" x14ac:dyDescent="0.3">
      <c r="A1451" t="s">
        <v>47</v>
      </c>
      <c r="B1451" t="s">
        <v>25</v>
      </c>
      <c r="C1451" t="s">
        <v>9</v>
      </c>
      <c r="D1451" s="2">
        <v>44347</v>
      </c>
      <c r="E1451" s="3">
        <v>602</v>
      </c>
      <c r="F1451" s="4">
        <v>118</v>
      </c>
      <c r="G1451">
        <v>28</v>
      </c>
    </row>
    <row r="1452" spans="1:7" x14ac:dyDescent="0.3">
      <c r="A1452" t="s">
        <v>33</v>
      </c>
      <c r="B1452" t="s">
        <v>14</v>
      </c>
      <c r="C1452" t="s">
        <v>48</v>
      </c>
      <c r="D1452" s="2">
        <v>44347</v>
      </c>
      <c r="E1452" s="3">
        <v>2037</v>
      </c>
      <c r="F1452" s="4">
        <v>61</v>
      </c>
      <c r="G1452">
        <v>136</v>
      </c>
    </row>
    <row r="1453" spans="1:7" x14ac:dyDescent="0.3">
      <c r="A1453" t="s">
        <v>43</v>
      </c>
      <c r="B1453" t="s">
        <v>23</v>
      </c>
      <c r="C1453" t="s">
        <v>30</v>
      </c>
      <c r="D1453" s="2">
        <v>44347</v>
      </c>
      <c r="E1453" s="3">
        <v>15400</v>
      </c>
      <c r="F1453" s="4">
        <v>387</v>
      </c>
      <c r="G1453">
        <v>497</v>
      </c>
    </row>
    <row r="1454" spans="1:7" x14ac:dyDescent="0.3">
      <c r="A1454" t="s">
        <v>19</v>
      </c>
      <c r="B1454" t="s">
        <v>8</v>
      </c>
      <c r="C1454" t="s">
        <v>21</v>
      </c>
      <c r="D1454" s="2">
        <v>44347</v>
      </c>
      <c r="E1454" s="3">
        <v>2961</v>
      </c>
      <c r="F1454" s="4">
        <v>12</v>
      </c>
      <c r="G1454">
        <v>175</v>
      </c>
    </row>
    <row r="1455" spans="1:7" x14ac:dyDescent="0.3">
      <c r="A1455" t="s">
        <v>7</v>
      </c>
      <c r="B1455" t="s">
        <v>23</v>
      </c>
      <c r="C1455" t="s">
        <v>26</v>
      </c>
      <c r="D1455" s="2">
        <v>44347</v>
      </c>
      <c r="E1455" s="3">
        <v>1225</v>
      </c>
      <c r="F1455" s="4">
        <v>29</v>
      </c>
      <c r="G1455">
        <v>41</v>
      </c>
    </row>
    <row r="1456" spans="1:7" x14ac:dyDescent="0.3">
      <c r="A1456" t="s">
        <v>7</v>
      </c>
      <c r="B1456" t="s">
        <v>11</v>
      </c>
      <c r="C1456" t="s">
        <v>34</v>
      </c>
      <c r="D1456" s="2">
        <v>44347</v>
      </c>
      <c r="E1456" s="3">
        <v>6930</v>
      </c>
      <c r="F1456" s="4">
        <v>254</v>
      </c>
      <c r="G1456">
        <v>330</v>
      </c>
    </row>
    <row r="1457" spans="1:7" x14ac:dyDescent="0.3">
      <c r="A1457" t="s">
        <v>46</v>
      </c>
      <c r="B1457" t="s">
        <v>11</v>
      </c>
      <c r="C1457" t="s">
        <v>37</v>
      </c>
      <c r="D1457" s="2">
        <v>44347</v>
      </c>
      <c r="E1457" s="3">
        <v>12684</v>
      </c>
      <c r="F1457" s="4">
        <v>297</v>
      </c>
      <c r="G1457">
        <v>453</v>
      </c>
    </row>
    <row r="1458" spans="1:7" x14ac:dyDescent="0.3">
      <c r="A1458" t="s">
        <v>53</v>
      </c>
      <c r="B1458" t="s">
        <v>20</v>
      </c>
      <c r="C1458" t="s">
        <v>41</v>
      </c>
      <c r="D1458" s="2">
        <v>44347</v>
      </c>
      <c r="E1458" s="3">
        <v>8512</v>
      </c>
      <c r="F1458" s="4">
        <v>549</v>
      </c>
      <c r="G1458">
        <v>294</v>
      </c>
    </row>
    <row r="1459" spans="1:7" x14ac:dyDescent="0.3">
      <c r="A1459" t="s">
        <v>58</v>
      </c>
      <c r="B1459" t="s">
        <v>8</v>
      </c>
      <c r="C1459" t="s">
        <v>45</v>
      </c>
      <c r="D1459" s="2">
        <v>44347</v>
      </c>
      <c r="E1459" s="3">
        <v>9646</v>
      </c>
      <c r="F1459" s="4">
        <v>178</v>
      </c>
      <c r="G1459">
        <v>877</v>
      </c>
    </row>
    <row r="1460" spans="1:7" x14ac:dyDescent="0.3">
      <c r="A1460" t="s">
        <v>46</v>
      </c>
      <c r="B1460" t="s">
        <v>8</v>
      </c>
      <c r="C1460" t="s">
        <v>49</v>
      </c>
      <c r="D1460" s="2">
        <v>44347</v>
      </c>
      <c r="E1460" s="3">
        <v>5586</v>
      </c>
      <c r="F1460" s="4">
        <v>76</v>
      </c>
      <c r="G1460">
        <v>430</v>
      </c>
    </row>
    <row r="1461" spans="1:7" x14ac:dyDescent="0.3">
      <c r="A1461" t="s">
        <v>31</v>
      </c>
      <c r="B1461" t="s">
        <v>25</v>
      </c>
      <c r="C1461" t="s">
        <v>50</v>
      </c>
      <c r="D1461" s="2">
        <v>44347</v>
      </c>
      <c r="E1461" s="3">
        <v>3528</v>
      </c>
      <c r="F1461" s="4">
        <v>267</v>
      </c>
      <c r="G1461">
        <v>221</v>
      </c>
    </row>
    <row r="1462" spans="1:7" x14ac:dyDescent="0.3">
      <c r="A1462" t="s">
        <v>10</v>
      </c>
      <c r="B1462" t="s">
        <v>8</v>
      </c>
      <c r="C1462" t="s">
        <v>12</v>
      </c>
      <c r="D1462" s="2">
        <v>44347</v>
      </c>
      <c r="E1462" s="3">
        <v>3143</v>
      </c>
      <c r="F1462" s="4">
        <v>109</v>
      </c>
      <c r="G1462">
        <v>225</v>
      </c>
    </row>
    <row r="1463" spans="1:7" x14ac:dyDescent="0.3">
      <c r="A1463" t="s">
        <v>27</v>
      </c>
      <c r="B1463" t="s">
        <v>8</v>
      </c>
      <c r="C1463" t="s">
        <v>28</v>
      </c>
      <c r="D1463" s="2">
        <v>44348</v>
      </c>
      <c r="E1463" s="3">
        <v>9135</v>
      </c>
      <c r="F1463" s="4">
        <v>194</v>
      </c>
      <c r="G1463">
        <v>398</v>
      </c>
    </row>
    <row r="1464" spans="1:7" x14ac:dyDescent="0.3">
      <c r="A1464" t="s">
        <v>56</v>
      </c>
      <c r="B1464" t="s">
        <v>23</v>
      </c>
      <c r="C1464" t="s">
        <v>16</v>
      </c>
      <c r="D1464" s="2">
        <v>44348</v>
      </c>
      <c r="E1464" s="3">
        <v>1218</v>
      </c>
      <c r="F1464" s="4">
        <v>315</v>
      </c>
      <c r="G1464">
        <v>153</v>
      </c>
    </row>
    <row r="1465" spans="1:7" x14ac:dyDescent="0.3">
      <c r="A1465" t="s">
        <v>56</v>
      </c>
      <c r="B1465" t="s">
        <v>23</v>
      </c>
      <c r="C1465" t="s">
        <v>18</v>
      </c>
      <c r="D1465" s="2">
        <v>44348</v>
      </c>
      <c r="E1465" s="3">
        <v>4760</v>
      </c>
      <c r="F1465" s="4">
        <v>138</v>
      </c>
      <c r="G1465">
        <v>145</v>
      </c>
    </row>
    <row r="1466" spans="1:7" x14ac:dyDescent="0.3">
      <c r="A1466" t="s">
        <v>53</v>
      </c>
      <c r="B1466" t="s">
        <v>8</v>
      </c>
      <c r="C1466" t="s">
        <v>50</v>
      </c>
      <c r="D1466" s="2">
        <v>44348</v>
      </c>
      <c r="E1466" s="3">
        <v>8582</v>
      </c>
      <c r="F1466" s="4">
        <v>290</v>
      </c>
      <c r="G1466">
        <v>477</v>
      </c>
    </row>
    <row r="1467" spans="1:7" x14ac:dyDescent="0.3">
      <c r="A1467" t="s">
        <v>17</v>
      </c>
      <c r="B1467" t="s">
        <v>20</v>
      </c>
      <c r="C1467" t="s">
        <v>35</v>
      </c>
      <c r="D1467" s="2">
        <v>44348</v>
      </c>
      <c r="E1467" s="3">
        <v>2401</v>
      </c>
      <c r="F1467" s="4">
        <v>109</v>
      </c>
      <c r="G1467">
        <v>185</v>
      </c>
    </row>
    <row r="1468" spans="1:7" x14ac:dyDescent="0.3">
      <c r="A1468" t="s">
        <v>52</v>
      </c>
      <c r="B1468" t="s">
        <v>11</v>
      </c>
      <c r="C1468" t="s">
        <v>50</v>
      </c>
      <c r="D1468" s="2">
        <v>44348</v>
      </c>
      <c r="E1468" s="3">
        <v>11886</v>
      </c>
      <c r="F1468" s="4">
        <v>415</v>
      </c>
      <c r="G1468">
        <v>566</v>
      </c>
    </row>
    <row r="1469" spans="1:7" x14ac:dyDescent="0.3">
      <c r="A1469" t="s">
        <v>57</v>
      </c>
      <c r="B1469" t="s">
        <v>23</v>
      </c>
      <c r="C1469" t="s">
        <v>9</v>
      </c>
      <c r="D1469" s="2">
        <v>44348</v>
      </c>
      <c r="E1469" s="3">
        <v>8582</v>
      </c>
      <c r="F1469" s="4">
        <v>45</v>
      </c>
      <c r="G1469">
        <v>391</v>
      </c>
    </row>
    <row r="1470" spans="1:7" x14ac:dyDescent="0.3">
      <c r="A1470" t="s">
        <v>7</v>
      </c>
      <c r="B1470" t="s">
        <v>20</v>
      </c>
      <c r="C1470" t="s">
        <v>9</v>
      </c>
      <c r="D1470" s="2">
        <v>44348</v>
      </c>
      <c r="E1470" s="3">
        <v>6825</v>
      </c>
      <c r="F1470" s="4">
        <v>4</v>
      </c>
      <c r="G1470">
        <v>402</v>
      </c>
    </row>
    <row r="1471" spans="1:7" x14ac:dyDescent="0.3">
      <c r="A1471" t="s">
        <v>29</v>
      </c>
      <c r="B1471" t="s">
        <v>23</v>
      </c>
      <c r="C1471" t="s">
        <v>39</v>
      </c>
      <c r="D1471" s="2">
        <v>44348</v>
      </c>
      <c r="E1471" s="3">
        <v>3661</v>
      </c>
      <c r="F1471" s="4">
        <v>13</v>
      </c>
      <c r="G1471">
        <v>167</v>
      </c>
    </row>
    <row r="1472" spans="1:7" x14ac:dyDescent="0.3">
      <c r="A1472" t="s">
        <v>47</v>
      </c>
      <c r="B1472" t="s">
        <v>11</v>
      </c>
      <c r="C1472" t="s">
        <v>30</v>
      </c>
      <c r="D1472" s="2">
        <v>44348</v>
      </c>
      <c r="E1472" s="3">
        <v>10248</v>
      </c>
      <c r="F1472" s="4">
        <v>65</v>
      </c>
      <c r="G1472">
        <v>380</v>
      </c>
    </row>
    <row r="1473" spans="1:7" x14ac:dyDescent="0.3">
      <c r="A1473" t="s">
        <v>19</v>
      </c>
      <c r="B1473" t="s">
        <v>14</v>
      </c>
      <c r="C1473" t="s">
        <v>28</v>
      </c>
      <c r="D1473" s="2">
        <v>44348</v>
      </c>
      <c r="E1473" s="3">
        <v>9996</v>
      </c>
      <c r="F1473" s="4">
        <v>441</v>
      </c>
      <c r="G1473">
        <v>385</v>
      </c>
    </row>
    <row r="1474" spans="1:7" x14ac:dyDescent="0.3">
      <c r="A1474" t="s">
        <v>55</v>
      </c>
      <c r="B1474" t="s">
        <v>25</v>
      </c>
      <c r="C1474" t="s">
        <v>44</v>
      </c>
      <c r="D1474" s="2">
        <v>44349</v>
      </c>
      <c r="E1474" s="3">
        <v>13545</v>
      </c>
      <c r="F1474" s="4">
        <v>293</v>
      </c>
      <c r="G1474">
        <v>903</v>
      </c>
    </row>
    <row r="1475" spans="1:7" x14ac:dyDescent="0.3">
      <c r="A1475" t="s">
        <v>29</v>
      </c>
      <c r="B1475" t="s">
        <v>8</v>
      </c>
      <c r="C1475" t="s">
        <v>48</v>
      </c>
      <c r="D1475" s="2">
        <v>44349</v>
      </c>
      <c r="E1475" s="3">
        <v>1386</v>
      </c>
      <c r="F1475" s="4">
        <v>347</v>
      </c>
      <c r="G1475">
        <v>99</v>
      </c>
    </row>
    <row r="1476" spans="1:7" x14ac:dyDescent="0.3">
      <c r="A1476" t="s">
        <v>57</v>
      </c>
      <c r="B1476" t="s">
        <v>11</v>
      </c>
      <c r="C1476" t="s">
        <v>50</v>
      </c>
      <c r="D1476" s="2">
        <v>44349</v>
      </c>
      <c r="E1476" s="3">
        <v>5481</v>
      </c>
      <c r="F1476" s="4">
        <v>142</v>
      </c>
      <c r="G1476">
        <v>289</v>
      </c>
    </row>
    <row r="1477" spans="1:7" x14ac:dyDescent="0.3">
      <c r="A1477" t="s">
        <v>46</v>
      </c>
      <c r="B1477" t="s">
        <v>20</v>
      </c>
      <c r="C1477" t="s">
        <v>16</v>
      </c>
      <c r="D1477" s="2">
        <v>44349</v>
      </c>
      <c r="E1477" s="3">
        <v>10031</v>
      </c>
      <c r="F1477" s="4">
        <v>5</v>
      </c>
      <c r="G1477">
        <v>912</v>
      </c>
    </row>
    <row r="1478" spans="1:7" x14ac:dyDescent="0.3">
      <c r="A1478" t="s">
        <v>7</v>
      </c>
      <c r="B1478" t="s">
        <v>23</v>
      </c>
      <c r="C1478" t="s">
        <v>16</v>
      </c>
      <c r="D1478" s="2">
        <v>44349</v>
      </c>
      <c r="E1478" s="3">
        <v>3493</v>
      </c>
      <c r="F1478" s="4">
        <v>3</v>
      </c>
      <c r="G1478">
        <v>437</v>
      </c>
    </row>
    <row r="1479" spans="1:7" x14ac:dyDescent="0.3">
      <c r="A1479" t="s">
        <v>46</v>
      </c>
      <c r="B1479" t="s">
        <v>25</v>
      </c>
      <c r="C1479" t="s">
        <v>35</v>
      </c>
      <c r="D1479" s="2">
        <v>44349</v>
      </c>
      <c r="E1479" s="3">
        <v>4081</v>
      </c>
      <c r="F1479" s="4">
        <v>717</v>
      </c>
      <c r="G1479">
        <v>511</v>
      </c>
    </row>
    <row r="1480" spans="1:7" x14ac:dyDescent="0.3">
      <c r="A1480" t="s">
        <v>58</v>
      </c>
      <c r="B1480" t="s">
        <v>25</v>
      </c>
      <c r="C1480" t="s">
        <v>41</v>
      </c>
      <c r="D1480" s="2">
        <v>44349</v>
      </c>
      <c r="E1480" s="3">
        <v>511</v>
      </c>
      <c r="F1480" s="4">
        <v>88</v>
      </c>
      <c r="G1480">
        <v>18</v>
      </c>
    </row>
    <row r="1481" spans="1:7" x14ac:dyDescent="0.3">
      <c r="A1481" t="s">
        <v>56</v>
      </c>
      <c r="B1481" t="s">
        <v>14</v>
      </c>
      <c r="C1481" t="s">
        <v>42</v>
      </c>
      <c r="D1481" s="2">
        <v>44349</v>
      </c>
      <c r="E1481" s="3">
        <v>6909</v>
      </c>
      <c r="F1481" s="4">
        <v>382</v>
      </c>
      <c r="G1481">
        <v>315</v>
      </c>
    </row>
    <row r="1482" spans="1:7" x14ac:dyDescent="0.3">
      <c r="A1482" t="s">
        <v>19</v>
      </c>
      <c r="B1482" t="s">
        <v>25</v>
      </c>
      <c r="C1482" t="s">
        <v>26</v>
      </c>
      <c r="D1482" s="2">
        <v>44349</v>
      </c>
      <c r="E1482" s="3">
        <v>9814</v>
      </c>
      <c r="F1482" s="4">
        <v>138</v>
      </c>
      <c r="G1482">
        <v>317</v>
      </c>
    </row>
    <row r="1483" spans="1:7" x14ac:dyDescent="0.3">
      <c r="A1483" t="s">
        <v>38</v>
      </c>
      <c r="B1483" t="s">
        <v>14</v>
      </c>
      <c r="C1483" t="s">
        <v>54</v>
      </c>
      <c r="D1483" s="2">
        <v>44349</v>
      </c>
      <c r="E1483" s="3">
        <v>6454</v>
      </c>
      <c r="F1483" s="4">
        <v>47</v>
      </c>
      <c r="G1483">
        <v>497</v>
      </c>
    </row>
    <row r="1484" spans="1:7" x14ac:dyDescent="0.3">
      <c r="A1484" t="s">
        <v>58</v>
      </c>
      <c r="B1484" t="s">
        <v>14</v>
      </c>
      <c r="C1484" t="s">
        <v>45</v>
      </c>
      <c r="D1484" s="2">
        <v>44349</v>
      </c>
      <c r="E1484" s="3">
        <v>10668</v>
      </c>
      <c r="F1484" s="4">
        <v>49</v>
      </c>
      <c r="G1484">
        <v>889</v>
      </c>
    </row>
    <row r="1485" spans="1:7" x14ac:dyDescent="0.3">
      <c r="A1485" t="s">
        <v>59</v>
      </c>
      <c r="B1485" t="s">
        <v>11</v>
      </c>
      <c r="C1485" t="s">
        <v>49</v>
      </c>
      <c r="D1485" s="2">
        <v>44349</v>
      </c>
      <c r="E1485" s="3">
        <v>14868</v>
      </c>
      <c r="F1485" s="4">
        <v>291</v>
      </c>
      <c r="G1485">
        <v>1062</v>
      </c>
    </row>
    <row r="1486" spans="1:7" x14ac:dyDescent="0.3">
      <c r="A1486" t="s">
        <v>53</v>
      </c>
      <c r="B1486" t="s">
        <v>20</v>
      </c>
      <c r="C1486" t="s">
        <v>37</v>
      </c>
      <c r="D1486" s="2">
        <v>44349</v>
      </c>
      <c r="E1486" s="3">
        <v>3878</v>
      </c>
      <c r="F1486" s="4">
        <v>50</v>
      </c>
      <c r="G1486">
        <v>144</v>
      </c>
    </row>
    <row r="1487" spans="1:7" x14ac:dyDescent="0.3">
      <c r="A1487" t="s">
        <v>56</v>
      </c>
      <c r="B1487" t="s">
        <v>8</v>
      </c>
      <c r="C1487" t="s">
        <v>44</v>
      </c>
      <c r="D1487" s="2">
        <v>44350</v>
      </c>
      <c r="E1487" s="3">
        <v>8505</v>
      </c>
      <c r="F1487" s="4">
        <v>74</v>
      </c>
      <c r="G1487">
        <v>387</v>
      </c>
    </row>
    <row r="1488" spans="1:7" x14ac:dyDescent="0.3">
      <c r="A1488" t="s">
        <v>32</v>
      </c>
      <c r="B1488" t="s">
        <v>23</v>
      </c>
      <c r="C1488" t="s">
        <v>44</v>
      </c>
      <c r="D1488" s="2">
        <v>44350</v>
      </c>
      <c r="E1488" s="3">
        <v>126</v>
      </c>
      <c r="F1488" s="4">
        <v>83</v>
      </c>
      <c r="G1488">
        <v>9</v>
      </c>
    </row>
    <row r="1489" spans="1:7" x14ac:dyDescent="0.3">
      <c r="A1489" t="s">
        <v>57</v>
      </c>
      <c r="B1489" t="s">
        <v>25</v>
      </c>
      <c r="C1489" t="s">
        <v>45</v>
      </c>
      <c r="D1489" s="2">
        <v>44350</v>
      </c>
      <c r="E1489" s="3">
        <v>10570</v>
      </c>
      <c r="F1489" s="4">
        <v>82</v>
      </c>
      <c r="G1489">
        <v>814</v>
      </c>
    </row>
    <row r="1490" spans="1:7" x14ac:dyDescent="0.3">
      <c r="A1490" t="s">
        <v>31</v>
      </c>
      <c r="B1490" t="s">
        <v>23</v>
      </c>
      <c r="C1490" t="s">
        <v>44</v>
      </c>
      <c r="D1490" s="2">
        <v>44350</v>
      </c>
      <c r="E1490" s="3">
        <v>1225</v>
      </c>
      <c r="F1490" s="4">
        <v>159</v>
      </c>
      <c r="G1490">
        <v>59</v>
      </c>
    </row>
    <row r="1491" spans="1:7" x14ac:dyDescent="0.3">
      <c r="A1491" t="s">
        <v>13</v>
      </c>
      <c r="B1491" t="s">
        <v>8</v>
      </c>
      <c r="C1491" t="s">
        <v>15</v>
      </c>
      <c r="D1491" s="2">
        <v>44350</v>
      </c>
      <c r="E1491" s="3">
        <v>3199</v>
      </c>
      <c r="F1491" s="4">
        <v>89</v>
      </c>
      <c r="G1491">
        <v>160</v>
      </c>
    </row>
    <row r="1492" spans="1:7" x14ac:dyDescent="0.3">
      <c r="A1492" t="s">
        <v>32</v>
      </c>
      <c r="B1492" t="s">
        <v>14</v>
      </c>
      <c r="C1492" t="s">
        <v>16</v>
      </c>
      <c r="D1492" s="2">
        <v>44350</v>
      </c>
      <c r="E1492" s="3">
        <v>441</v>
      </c>
      <c r="F1492" s="4">
        <v>9</v>
      </c>
      <c r="G1492">
        <v>37</v>
      </c>
    </row>
    <row r="1493" spans="1:7" x14ac:dyDescent="0.3">
      <c r="A1493" t="s">
        <v>33</v>
      </c>
      <c r="B1493" t="s">
        <v>20</v>
      </c>
      <c r="C1493" t="s">
        <v>26</v>
      </c>
      <c r="D1493" s="2">
        <v>44350</v>
      </c>
      <c r="E1493" s="3">
        <v>9009</v>
      </c>
      <c r="F1493" s="4">
        <v>83</v>
      </c>
      <c r="G1493">
        <v>392</v>
      </c>
    </row>
    <row r="1494" spans="1:7" x14ac:dyDescent="0.3">
      <c r="A1494" t="s">
        <v>47</v>
      </c>
      <c r="B1494" t="s">
        <v>8</v>
      </c>
      <c r="C1494" t="s">
        <v>18</v>
      </c>
      <c r="D1494" s="2">
        <v>44350</v>
      </c>
      <c r="E1494" s="3">
        <v>7595</v>
      </c>
      <c r="F1494" s="4">
        <v>349</v>
      </c>
      <c r="G1494">
        <v>238</v>
      </c>
    </row>
    <row r="1495" spans="1:7" x14ac:dyDescent="0.3">
      <c r="A1495" t="s">
        <v>32</v>
      </c>
      <c r="B1495" t="s">
        <v>8</v>
      </c>
      <c r="C1495" t="s">
        <v>45</v>
      </c>
      <c r="D1495" s="2">
        <v>44350</v>
      </c>
      <c r="E1495" s="3">
        <v>378</v>
      </c>
      <c r="F1495" s="4">
        <v>182</v>
      </c>
      <c r="G1495">
        <v>30</v>
      </c>
    </row>
    <row r="1496" spans="1:7" x14ac:dyDescent="0.3">
      <c r="A1496" t="s">
        <v>55</v>
      </c>
      <c r="B1496" t="s">
        <v>8</v>
      </c>
      <c r="C1496" t="s">
        <v>37</v>
      </c>
      <c r="D1496" s="2">
        <v>44350</v>
      </c>
      <c r="E1496" s="3">
        <v>1344</v>
      </c>
      <c r="F1496" s="4">
        <v>110</v>
      </c>
      <c r="G1496">
        <v>56</v>
      </c>
    </row>
    <row r="1497" spans="1:7" x14ac:dyDescent="0.3">
      <c r="A1497" t="s">
        <v>33</v>
      </c>
      <c r="B1497" t="s">
        <v>11</v>
      </c>
      <c r="C1497" t="s">
        <v>30</v>
      </c>
      <c r="D1497" s="2">
        <v>44350</v>
      </c>
      <c r="E1497" s="3">
        <v>5264</v>
      </c>
      <c r="F1497" s="4">
        <v>594</v>
      </c>
      <c r="G1497">
        <v>211</v>
      </c>
    </row>
    <row r="1498" spans="1:7" x14ac:dyDescent="0.3">
      <c r="A1498" t="s">
        <v>55</v>
      </c>
      <c r="B1498" t="s">
        <v>8</v>
      </c>
      <c r="C1498" t="s">
        <v>45</v>
      </c>
      <c r="D1498" s="2">
        <v>44350</v>
      </c>
      <c r="E1498" s="3">
        <v>6748</v>
      </c>
      <c r="F1498" s="4">
        <v>57</v>
      </c>
      <c r="G1498">
        <v>450</v>
      </c>
    </row>
    <row r="1499" spans="1:7" x14ac:dyDescent="0.3">
      <c r="A1499" t="s">
        <v>22</v>
      </c>
      <c r="B1499" t="s">
        <v>20</v>
      </c>
      <c r="C1499" t="s">
        <v>21</v>
      </c>
      <c r="D1499" s="2">
        <v>44350</v>
      </c>
      <c r="E1499" s="3">
        <v>2128</v>
      </c>
      <c r="F1499" s="4">
        <v>248</v>
      </c>
      <c r="G1499">
        <v>97</v>
      </c>
    </row>
    <row r="1500" spans="1:7" x14ac:dyDescent="0.3">
      <c r="A1500" t="s">
        <v>22</v>
      </c>
      <c r="B1500" t="s">
        <v>8</v>
      </c>
      <c r="C1500" t="s">
        <v>44</v>
      </c>
      <c r="D1500" s="2">
        <v>44350</v>
      </c>
      <c r="E1500" s="3">
        <v>7987</v>
      </c>
      <c r="F1500" s="4">
        <v>140</v>
      </c>
      <c r="G1500">
        <v>470</v>
      </c>
    </row>
    <row r="1501" spans="1:7" x14ac:dyDescent="0.3">
      <c r="A1501" t="s">
        <v>56</v>
      </c>
      <c r="B1501" t="s">
        <v>25</v>
      </c>
      <c r="C1501" t="s">
        <v>42</v>
      </c>
      <c r="D1501" s="2">
        <v>44350</v>
      </c>
      <c r="E1501" s="3">
        <v>13601</v>
      </c>
      <c r="F1501" s="4">
        <v>78</v>
      </c>
      <c r="G1501">
        <v>567</v>
      </c>
    </row>
    <row r="1502" spans="1:7" x14ac:dyDescent="0.3">
      <c r="A1502" t="s">
        <v>52</v>
      </c>
      <c r="B1502" t="s">
        <v>25</v>
      </c>
      <c r="C1502" t="s">
        <v>50</v>
      </c>
      <c r="D1502" s="2">
        <v>44350</v>
      </c>
      <c r="E1502" s="3">
        <v>7154</v>
      </c>
      <c r="F1502" s="4">
        <v>162</v>
      </c>
      <c r="G1502">
        <v>398</v>
      </c>
    </row>
    <row r="1503" spans="1:7" x14ac:dyDescent="0.3">
      <c r="A1503" t="s">
        <v>24</v>
      </c>
      <c r="B1503" t="s">
        <v>11</v>
      </c>
      <c r="C1503" t="s">
        <v>37</v>
      </c>
      <c r="D1503" s="2">
        <v>44350</v>
      </c>
      <c r="E1503" s="3">
        <v>2583</v>
      </c>
      <c r="F1503" s="4">
        <v>353</v>
      </c>
      <c r="G1503">
        <v>93</v>
      </c>
    </row>
    <row r="1504" spans="1:7" x14ac:dyDescent="0.3">
      <c r="A1504" t="s">
        <v>19</v>
      </c>
      <c r="B1504" t="s">
        <v>25</v>
      </c>
      <c r="C1504" t="s">
        <v>35</v>
      </c>
      <c r="D1504" s="2">
        <v>44350</v>
      </c>
      <c r="E1504" s="3">
        <v>532</v>
      </c>
      <c r="F1504" s="4">
        <v>324</v>
      </c>
      <c r="G1504">
        <v>67</v>
      </c>
    </row>
    <row r="1505" spans="1:7" x14ac:dyDescent="0.3">
      <c r="A1505" t="s">
        <v>19</v>
      </c>
      <c r="B1505" t="s">
        <v>11</v>
      </c>
      <c r="C1505" t="s">
        <v>49</v>
      </c>
      <c r="D1505" s="2">
        <v>44351</v>
      </c>
      <c r="E1505" s="3">
        <v>2548</v>
      </c>
      <c r="F1505" s="4">
        <v>170</v>
      </c>
      <c r="G1505">
        <v>182</v>
      </c>
    </row>
    <row r="1506" spans="1:7" x14ac:dyDescent="0.3">
      <c r="A1506" t="s">
        <v>10</v>
      </c>
      <c r="B1506" t="s">
        <v>14</v>
      </c>
      <c r="C1506" t="s">
        <v>26</v>
      </c>
      <c r="D1506" s="2">
        <v>44351</v>
      </c>
      <c r="E1506" s="3">
        <v>1092</v>
      </c>
      <c r="F1506" s="4">
        <v>394</v>
      </c>
      <c r="G1506">
        <v>36</v>
      </c>
    </row>
    <row r="1507" spans="1:7" x14ac:dyDescent="0.3">
      <c r="A1507" t="s">
        <v>56</v>
      </c>
      <c r="B1507" t="s">
        <v>14</v>
      </c>
      <c r="C1507" t="s">
        <v>49</v>
      </c>
      <c r="D1507" s="2">
        <v>44351</v>
      </c>
      <c r="E1507" s="3">
        <v>4011</v>
      </c>
      <c r="F1507" s="4">
        <v>351</v>
      </c>
      <c r="G1507">
        <v>287</v>
      </c>
    </row>
    <row r="1508" spans="1:7" x14ac:dyDescent="0.3">
      <c r="A1508" t="s">
        <v>57</v>
      </c>
      <c r="B1508" t="s">
        <v>20</v>
      </c>
      <c r="C1508" t="s">
        <v>44</v>
      </c>
      <c r="D1508" s="2">
        <v>44351</v>
      </c>
      <c r="E1508" s="3">
        <v>3766</v>
      </c>
      <c r="F1508" s="4">
        <v>2</v>
      </c>
      <c r="G1508">
        <v>180</v>
      </c>
    </row>
    <row r="1509" spans="1:7" x14ac:dyDescent="0.3">
      <c r="A1509" t="s">
        <v>33</v>
      </c>
      <c r="B1509" t="s">
        <v>23</v>
      </c>
      <c r="C1509" t="s">
        <v>45</v>
      </c>
      <c r="D1509" s="2">
        <v>44351</v>
      </c>
      <c r="E1509" s="3">
        <v>6405</v>
      </c>
      <c r="F1509" s="4">
        <v>6</v>
      </c>
      <c r="G1509">
        <v>458</v>
      </c>
    </row>
    <row r="1510" spans="1:7" x14ac:dyDescent="0.3">
      <c r="A1510" t="s">
        <v>58</v>
      </c>
      <c r="B1510" t="s">
        <v>20</v>
      </c>
      <c r="C1510" t="s">
        <v>34</v>
      </c>
      <c r="D1510" s="2">
        <v>44351</v>
      </c>
      <c r="E1510" s="3">
        <v>4487</v>
      </c>
      <c r="F1510" s="4">
        <v>201</v>
      </c>
      <c r="G1510">
        <v>321</v>
      </c>
    </row>
    <row r="1511" spans="1:7" x14ac:dyDescent="0.3">
      <c r="A1511" t="s">
        <v>27</v>
      </c>
      <c r="B1511" t="s">
        <v>8</v>
      </c>
      <c r="C1511" t="s">
        <v>30</v>
      </c>
      <c r="D1511" s="2">
        <v>44351</v>
      </c>
      <c r="E1511" s="3">
        <v>5439</v>
      </c>
      <c r="F1511" s="4">
        <v>244</v>
      </c>
      <c r="G1511">
        <v>227</v>
      </c>
    </row>
    <row r="1512" spans="1:7" x14ac:dyDescent="0.3">
      <c r="A1512" t="s">
        <v>29</v>
      </c>
      <c r="B1512" t="s">
        <v>11</v>
      </c>
      <c r="C1512" t="s">
        <v>28</v>
      </c>
      <c r="D1512" s="2">
        <v>44351</v>
      </c>
      <c r="E1512" s="3">
        <v>8603</v>
      </c>
      <c r="F1512" s="4">
        <v>47</v>
      </c>
      <c r="G1512">
        <v>297</v>
      </c>
    </row>
    <row r="1513" spans="1:7" x14ac:dyDescent="0.3">
      <c r="A1513" t="s">
        <v>17</v>
      </c>
      <c r="B1513" t="s">
        <v>11</v>
      </c>
      <c r="C1513" t="s">
        <v>18</v>
      </c>
      <c r="D1513" s="2">
        <v>44351</v>
      </c>
      <c r="E1513" s="3">
        <v>6454</v>
      </c>
      <c r="F1513" s="4">
        <v>25</v>
      </c>
      <c r="G1513">
        <v>259</v>
      </c>
    </row>
    <row r="1514" spans="1:7" x14ac:dyDescent="0.3">
      <c r="A1514" t="s">
        <v>40</v>
      </c>
      <c r="B1514" t="s">
        <v>20</v>
      </c>
      <c r="C1514" t="s">
        <v>37</v>
      </c>
      <c r="D1514" s="2">
        <v>44354</v>
      </c>
      <c r="E1514" s="3">
        <v>14966</v>
      </c>
      <c r="F1514" s="4">
        <v>79</v>
      </c>
      <c r="G1514">
        <v>483</v>
      </c>
    </row>
    <row r="1515" spans="1:7" x14ac:dyDescent="0.3">
      <c r="A1515" t="s">
        <v>43</v>
      </c>
      <c r="B1515" t="s">
        <v>23</v>
      </c>
      <c r="C1515" t="s">
        <v>42</v>
      </c>
      <c r="D1515" s="2">
        <v>44354</v>
      </c>
      <c r="E1515" s="3">
        <v>2044</v>
      </c>
      <c r="F1515" s="4">
        <v>188</v>
      </c>
      <c r="G1515">
        <v>86</v>
      </c>
    </row>
    <row r="1516" spans="1:7" x14ac:dyDescent="0.3">
      <c r="A1516" t="s">
        <v>31</v>
      </c>
      <c r="B1516" t="s">
        <v>23</v>
      </c>
      <c r="C1516" t="s">
        <v>18</v>
      </c>
      <c r="D1516" s="2">
        <v>44354</v>
      </c>
      <c r="E1516" s="3">
        <v>11186</v>
      </c>
      <c r="F1516" s="4">
        <v>2</v>
      </c>
      <c r="G1516">
        <v>350</v>
      </c>
    </row>
    <row r="1517" spans="1:7" x14ac:dyDescent="0.3">
      <c r="A1517" t="s">
        <v>38</v>
      </c>
      <c r="B1517" t="s">
        <v>20</v>
      </c>
      <c r="C1517" t="s">
        <v>49</v>
      </c>
      <c r="D1517" s="2">
        <v>44354</v>
      </c>
      <c r="E1517" s="3">
        <v>3906</v>
      </c>
      <c r="F1517" s="4">
        <v>347</v>
      </c>
      <c r="G1517">
        <v>489</v>
      </c>
    </row>
    <row r="1518" spans="1:7" x14ac:dyDescent="0.3">
      <c r="A1518" t="s">
        <v>38</v>
      </c>
      <c r="B1518" t="s">
        <v>14</v>
      </c>
      <c r="C1518" t="s">
        <v>16</v>
      </c>
      <c r="D1518" s="2">
        <v>44354</v>
      </c>
      <c r="E1518" s="3">
        <v>5705</v>
      </c>
      <c r="F1518" s="4">
        <v>58</v>
      </c>
      <c r="G1518">
        <v>519</v>
      </c>
    </row>
    <row r="1519" spans="1:7" x14ac:dyDescent="0.3">
      <c r="A1519" t="s">
        <v>22</v>
      </c>
      <c r="B1519" t="s">
        <v>11</v>
      </c>
      <c r="C1519" t="s">
        <v>34</v>
      </c>
      <c r="D1519" s="2">
        <v>44354</v>
      </c>
      <c r="E1519" s="3">
        <v>2674</v>
      </c>
      <c r="F1519" s="4">
        <v>333</v>
      </c>
      <c r="G1519">
        <v>149</v>
      </c>
    </row>
    <row r="1520" spans="1:7" x14ac:dyDescent="0.3">
      <c r="A1520" t="s">
        <v>52</v>
      </c>
      <c r="B1520" t="s">
        <v>14</v>
      </c>
      <c r="C1520" t="s">
        <v>50</v>
      </c>
      <c r="D1520" s="2">
        <v>44354</v>
      </c>
      <c r="E1520" s="3">
        <v>4221</v>
      </c>
      <c r="F1520" s="4">
        <v>2</v>
      </c>
      <c r="G1520">
        <v>184</v>
      </c>
    </row>
    <row r="1521" spans="1:7" x14ac:dyDescent="0.3">
      <c r="A1521" t="s">
        <v>7</v>
      </c>
      <c r="B1521" t="s">
        <v>20</v>
      </c>
      <c r="C1521" t="s">
        <v>36</v>
      </c>
      <c r="D1521" s="2">
        <v>44355</v>
      </c>
      <c r="E1521" s="3">
        <v>8988</v>
      </c>
      <c r="F1521" s="4">
        <v>112</v>
      </c>
      <c r="G1521">
        <v>450</v>
      </c>
    </row>
    <row r="1522" spans="1:7" x14ac:dyDescent="0.3">
      <c r="A1522" t="s">
        <v>52</v>
      </c>
      <c r="B1522" t="s">
        <v>14</v>
      </c>
      <c r="C1522" t="s">
        <v>28</v>
      </c>
      <c r="D1522" s="2">
        <v>44355</v>
      </c>
      <c r="E1522" s="3">
        <v>5355</v>
      </c>
      <c r="F1522" s="4">
        <v>114</v>
      </c>
      <c r="G1522">
        <v>185</v>
      </c>
    </row>
    <row r="1523" spans="1:7" x14ac:dyDescent="0.3">
      <c r="A1523" t="s">
        <v>10</v>
      </c>
      <c r="B1523" t="s">
        <v>25</v>
      </c>
      <c r="C1523" t="s">
        <v>37</v>
      </c>
      <c r="D1523" s="2">
        <v>44355</v>
      </c>
      <c r="E1523" s="3">
        <v>2569</v>
      </c>
      <c r="F1523" s="4">
        <v>401</v>
      </c>
      <c r="G1523">
        <v>86</v>
      </c>
    </row>
    <row r="1524" spans="1:7" x14ac:dyDescent="0.3">
      <c r="A1524" t="s">
        <v>17</v>
      </c>
      <c r="B1524" t="s">
        <v>23</v>
      </c>
      <c r="C1524" t="s">
        <v>30</v>
      </c>
      <c r="D1524" s="2">
        <v>44355</v>
      </c>
      <c r="E1524" s="3">
        <v>1897</v>
      </c>
      <c r="F1524" s="4">
        <v>118</v>
      </c>
      <c r="G1524">
        <v>64</v>
      </c>
    </row>
    <row r="1525" spans="1:7" x14ac:dyDescent="0.3">
      <c r="A1525" t="s">
        <v>51</v>
      </c>
      <c r="B1525" t="s">
        <v>8</v>
      </c>
      <c r="C1525" t="s">
        <v>34</v>
      </c>
      <c r="D1525" s="2">
        <v>44355</v>
      </c>
      <c r="E1525" s="3">
        <v>1666</v>
      </c>
      <c r="F1525" s="4">
        <v>195</v>
      </c>
      <c r="G1525">
        <v>112</v>
      </c>
    </row>
    <row r="1526" spans="1:7" x14ac:dyDescent="0.3">
      <c r="A1526" t="s">
        <v>31</v>
      </c>
      <c r="B1526" t="s">
        <v>8</v>
      </c>
      <c r="C1526" t="s">
        <v>49</v>
      </c>
      <c r="D1526" s="2">
        <v>44355</v>
      </c>
      <c r="E1526" s="3">
        <v>14182</v>
      </c>
      <c r="F1526" s="4">
        <v>56</v>
      </c>
      <c r="G1526">
        <v>1773</v>
      </c>
    </row>
    <row r="1527" spans="1:7" x14ac:dyDescent="0.3">
      <c r="A1527" t="s">
        <v>32</v>
      </c>
      <c r="B1527" t="s">
        <v>14</v>
      </c>
      <c r="C1527" t="s">
        <v>34</v>
      </c>
      <c r="D1527" s="2">
        <v>44355</v>
      </c>
      <c r="E1527" s="3">
        <v>14798</v>
      </c>
      <c r="F1527" s="4">
        <v>260</v>
      </c>
      <c r="G1527">
        <v>740</v>
      </c>
    </row>
    <row r="1528" spans="1:7" x14ac:dyDescent="0.3">
      <c r="A1528" t="s">
        <v>31</v>
      </c>
      <c r="B1528" t="s">
        <v>25</v>
      </c>
      <c r="C1528" t="s">
        <v>18</v>
      </c>
      <c r="D1528" s="2">
        <v>44356</v>
      </c>
      <c r="E1528" s="3">
        <v>819</v>
      </c>
      <c r="F1528" s="4">
        <v>277</v>
      </c>
      <c r="G1528">
        <v>28</v>
      </c>
    </row>
    <row r="1529" spans="1:7" x14ac:dyDescent="0.3">
      <c r="A1529" t="s">
        <v>40</v>
      </c>
      <c r="B1529" t="s">
        <v>8</v>
      </c>
      <c r="C1529" t="s">
        <v>9</v>
      </c>
      <c r="D1529" s="2">
        <v>44356</v>
      </c>
      <c r="E1529" s="3">
        <v>7252</v>
      </c>
      <c r="F1529" s="4">
        <v>5</v>
      </c>
      <c r="G1529">
        <v>363</v>
      </c>
    </row>
    <row r="1530" spans="1:7" x14ac:dyDescent="0.3">
      <c r="A1530" t="s">
        <v>33</v>
      </c>
      <c r="B1530" t="s">
        <v>20</v>
      </c>
      <c r="C1530" t="s">
        <v>36</v>
      </c>
      <c r="D1530" s="2">
        <v>44356</v>
      </c>
      <c r="E1530" s="3">
        <v>3332</v>
      </c>
      <c r="F1530" s="4">
        <v>13</v>
      </c>
      <c r="G1530">
        <v>159</v>
      </c>
    </row>
    <row r="1531" spans="1:7" x14ac:dyDescent="0.3">
      <c r="A1531" t="s">
        <v>56</v>
      </c>
      <c r="B1531" t="s">
        <v>11</v>
      </c>
      <c r="C1531" t="s">
        <v>15</v>
      </c>
      <c r="D1531" s="2">
        <v>44356</v>
      </c>
      <c r="E1531" s="3">
        <v>7525</v>
      </c>
      <c r="F1531" s="4">
        <v>60</v>
      </c>
      <c r="G1531">
        <v>397</v>
      </c>
    </row>
    <row r="1532" spans="1:7" x14ac:dyDescent="0.3">
      <c r="A1532" t="s">
        <v>19</v>
      </c>
      <c r="B1532" t="s">
        <v>14</v>
      </c>
      <c r="C1532" t="s">
        <v>41</v>
      </c>
      <c r="D1532" s="2">
        <v>44356</v>
      </c>
      <c r="E1532" s="3">
        <v>4893</v>
      </c>
      <c r="F1532" s="4">
        <v>218</v>
      </c>
      <c r="G1532">
        <v>164</v>
      </c>
    </row>
    <row r="1533" spans="1:7" x14ac:dyDescent="0.3">
      <c r="A1533" t="s">
        <v>13</v>
      </c>
      <c r="B1533" t="s">
        <v>14</v>
      </c>
      <c r="C1533" t="s">
        <v>42</v>
      </c>
      <c r="D1533" s="2">
        <v>44356</v>
      </c>
      <c r="E1533" s="3">
        <v>3444</v>
      </c>
      <c r="F1533" s="4">
        <v>116</v>
      </c>
      <c r="G1533">
        <v>133</v>
      </c>
    </row>
    <row r="1534" spans="1:7" x14ac:dyDescent="0.3">
      <c r="A1534" t="s">
        <v>53</v>
      </c>
      <c r="B1534" t="s">
        <v>20</v>
      </c>
      <c r="C1534" t="s">
        <v>30</v>
      </c>
      <c r="D1534" s="2">
        <v>44356</v>
      </c>
      <c r="E1534" s="3">
        <v>2156</v>
      </c>
      <c r="F1534" s="4">
        <v>34</v>
      </c>
      <c r="G1534">
        <v>87</v>
      </c>
    </row>
    <row r="1535" spans="1:7" x14ac:dyDescent="0.3">
      <c r="A1535" t="s">
        <v>57</v>
      </c>
      <c r="B1535" t="s">
        <v>25</v>
      </c>
      <c r="C1535" t="s">
        <v>49</v>
      </c>
      <c r="D1535" s="2">
        <v>44356</v>
      </c>
      <c r="E1535" s="3">
        <v>1596</v>
      </c>
      <c r="F1535" s="4">
        <v>176</v>
      </c>
      <c r="G1535">
        <v>200</v>
      </c>
    </row>
    <row r="1536" spans="1:7" x14ac:dyDescent="0.3">
      <c r="A1536" t="s">
        <v>40</v>
      </c>
      <c r="B1536" t="s">
        <v>25</v>
      </c>
      <c r="C1536" t="s">
        <v>34</v>
      </c>
      <c r="D1536" s="2">
        <v>44357</v>
      </c>
      <c r="E1536" s="3">
        <v>8834</v>
      </c>
      <c r="F1536" s="4">
        <v>149</v>
      </c>
      <c r="G1536">
        <v>631</v>
      </c>
    </row>
    <row r="1537" spans="1:7" x14ac:dyDescent="0.3">
      <c r="A1537" t="s">
        <v>58</v>
      </c>
      <c r="B1537" t="s">
        <v>20</v>
      </c>
      <c r="C1537" t="s">
        <v>45</v>
      </c>
      <c r="D1537" s="2">
        <v>44357</v>
      </c>
      <c r="E1537" s="3">
        <v>3948</v>
      </c>
      <c r="F1537" s="4">
        <v>172</v>
      </c>
      <c r="G1537">
        <v>329</v>
      </c>
    </row>
    <row r="1538" spans="1:7" x14ac:dyDescent="0.3">
      <c r="A1538" t="s">
        <v>46</v>
      </c>
      <c r="B1538" t="s">
        <v>8</v>
      </c>
      <c r="C1538" t="s">
        <v>16</v>
      </c>
      <c r="D1538" s="2">
        <v>44357</v>
      </c>
      <c r="E1538" s="3">
        <v>3605</v>
      </c>
      <c r="F1538" s="4">
        <v>172</v>
      </c>
      <c r="G1538">
        <v>241</v>
      </c>
    </row>
    <row r="1539" spans="1:7" x14ac:dyDescent="0.3">
      <c r="A1539" t="s">
        <v>47</v>
      </c>
      <c r="B1539" t="s">
        <v>20</v>
      </c>
      <c r="C1539" t="s">
        <v>34</v>
      </c>
      <c r="D1539" s="2">
        <v>44358</v>
      </c>
      <c r="E1539" s="3">
        <v>1876</v>
      </c>
      <c r="F1539" s="4">
        <v>193</v>
      </c>
      <c r="G1539">
        <v>118</v>
      </c>
    </row>
    <row r="1540" spans="1:7" x14ac:dyDescent="0.3">
      <c r="A1540" t="s">
        <v>17</v>
      </c>
      <c r="B1540" t="s">
        <v>23</v>
      </c>
      <c r="C1540" t="s">
        <v>37</v>
      </c>
      <c r="D1540" s="2">
        <v>44358</v>
      </c>
      <c r="E1540" s="3">
        <v>1302</v>
      </c>
      <c r="F1540" s="4">
        <v>19</v>
      </c>
      <c r="G1540">
        <v>45</v>
      </c>
    </row>
    <row r="1541" spans="1:7" x14ac:dyDescent="0.3">
      <c r="A1541" t="s">
        <v>31</v>
      </c>
      <c r="B1541" t="s">
        <v>8</v>
      </c>
      <c r="C1541" t="s">
        <v>37</v>
      </c>
      <c r="D1541" s="2">
        <v>44358</v>
      </c>
      <c r="E1541" s="3">
        <v>616</v>
      </c>
      <c r="F1541" s="4">
        <v>3</v>
      </c>
      <c r="G1541">
        <v>21</v>
      </c>
    </row>
    <row r="1542" spans="1:7" x14ac:dyDescent="0.3">
      <c r="A1542" t="s">
        <v>53</v>
      </c>
      <c r="B1542" t="s">
        <v>25</v>
      </c>
      <c r="C1542" t="s">
        <v>28</v>
      </c>
      <c r="D1542" s="2">
        <v>44358</v>
      </c>
      <c r="E1542" s="3">
        <v>4935</v>
      </c>
      <c r="F1542" s="4">
        <v>141</v>
      </c>
      <c r="G1542">
        <v>183</v>
      </c>
    </row>
    <row r="1543" spans="1:7" x14ac:dyDescent="0.3">
      <c r="A1543" t="s">
        <v>31</v>
      </c>
      <c r="B1543" t="s">
        <v>11</v>
      </c>
      <c r="C1543" t="s">
        <v>21</v>
      </c>
      <c r="D1543" s="2">
        <v>44358</v>
      </c>
      <c r="E1543" s="3">
        <v>5887</v>
      </c>
      <c r="F1543" s="4">
        <v>51</v>
      </c>
      <c r="G1543">
        <v>310</v>
      </c>
    </row>
    <row r="1544" spans="1:7" x14ac:dyDescent="0.3">
      <c r="A1544" t="s">
        <v>57</v>
      </c>
      <c r="B1544" t="s">
        <v>20</v>
      </c>
      <c r="C1544" t="s">
        <v>49</v>
      </c>
      <c r="D1544" s="2">
        <v>44358</v>
      </c>
      <c r="E1544" s="3">
        <v>1785</v>
      </c>
      <c r="F1544" s="4">
        <v>181</v>
      </c>
      <c r="G1544">
        <v>149</v>
      </c>
    </row>
    <row r="1545" spans="1:7" x14ac:dyDescent="0.3">
      <c r="A1545" t="s">
        <v>51</v>
      </c>
      <c r="B1545" t="s">
        <v>23</v>
      </c>
      <c r="C1545" t="s">
        <v>36</v>
      </c>
      <c r="D1545" s="2">
        <v>44358</v>
      </c>
      <c r="E1545" s="3">
        <v>4816</v>
      </c>
      <c r="F1545" s="4">
        <v>153</v>
      </c>
      <c r="G1545">
        <v>322</v>
      </c>
    </row>
    <row r="1546" spans="1:7" x14ac:dyDescent="0.3">
      <c r="A1546" t="s">
        <v>19</v>
      </c>
      <c r="B1546" t="s">
        <v>23</v>
      </c>
      <c r="C1546" t="s">
        <v>34</v>
      </c>
      <c r="D1546" s="2">
        <v>44358</v>
      </c>
      <c r="E1546" s="3">
        <v>504</v>
      </c>
      <c r="F1546" s="4">
        <v>266</v>
      </c>
      <c r="G1546">
        <v>24</v>
      </c>
    </row>
    <row r="1547" spans="1:7" x14ac:dyDescent="0.3">
      <c r="A1547" t="s">
        <v>31</v>
      </c>
      <c r="B1547" t="s">
        <v>25</v>
      </c>
      <c r="C1547" t="s">
        <v>26</v>
      </c>
      <c r="D1547" s="2">
        <v>44358</v>
      </c>
      <c r="E1547" s="3">
        <v>973</v>
      </c>
      <c r="F1547" s="4">
        <v>258</v>
      </c>
      <c r="G1547">
        <v>39</v>
      </c>
    </row>
    <row r="1548" spans="1:7" x14ac:dyDescent="0.3">
      <c r="A1548" t="s">
        <v>31</v>
      </c>
      <c r="B1548" t="s">
        <v>8</v>
      </c>
      <c r="C1548" t="s">
        <v>28</v>
      </c>
      <c r="D1548" s="2">
        <v>44358</v>
      </c>
      <c r="E1548" s="3">
        <v>8330</v>
      </c>
      <c r="F1548" s="4">
        <v>320</v>
      </c>
      <c r="G1548">
        <v>379</v>
      </c>
    </row>
    <row r="1549" spans="1:7" x14ac:dyDescent="0.3">
      <c r="A1549" t="s">
        <v>52</v>
      </c>
      <c r="B1549" t="s">
        <v>11</v>
      </c>
      <c r="C1549" t="s">
        <v>30</v>
      </c>
      <c r="D1549" s="2">
        <v>44358</v>
      </c>
      <c r="E1549" s="3">
        <v>5502</v>
      </c>
      <c r="F1549" s="4">
        <v>18</v>
      </c>
      <c r="G1549">
        <v>240</v>
      </c>
    </row>
    <row r="1550" spans="1:7" x14ac:dyDescent="0.3">
      <c r="A1550" t="s">
        <v>32</v>
      </c>
      <c r="B1550" t="s">
        <v>25</v>
      </c>
      <c r="C1550" t="s">
        <v>28</v>
      </c>
      <c r="D1550" s="2">
        <v>44361</v>
      </c>
      <c r="E1550" s="3">
        <v>6202</v>
      </c>
      <c r="F1550" s="4">
        <v>75</v>
      </c>
      <c r="G1550">
        <v>222</v>
      </c>
    </row>
    <row r="1551" spans="1:7" x14ac:dyDescent="0.3">
      <c r="A1551" t="s">
        <v>17</v>
      </c>
      <c r="B1551" t="s">
        <v>20</v>
      </c>
      <c r="C1551" t="s">
        <v>18</v>
      </c>
      <c r="D1551" s="2">
        <v>44361</v>
      </c>
      <c r="E1551" s="3">
        <v>6118</v>
      </c>
      <c r="F1551" s="4">
        <v>129</v>
      </c>
      <c r="G1551">
        <v>236</v>
      </c>
    </row>
    <row r="1552" spans="1:7" x14ac:dyDescent="0.3">
      <c r="A1552" t="s">
        <v>27</v>
      </c>
      <c r="B1552" t="s">
        <v>14</v>
      </c>
      <c r="C1552" t="s">
        <v>36</v>
      </c>
      <c r="D1552" s="2">
        <v>44361</v>
      </c>
      <c r="E1552" s="3">
        <v>1771</v>
      </c>
      <c r="F1552" s="4">
        <v>255</v>
      </c>
      <c r="G1552">
        <v>111</v>
      </c>
    </row>
    <row r="1553" spans="1:7" x14ac:dyDescent="0.3">
      <c r="A1553" t="s">
        <v>33</v>
      </c>
      <c r="B1553" t="s">
        <v>25</v>
      </c>
      <c r="C1553" t="s">
        <v>16</v>
      </c>
      <c r="D1553" s="2">
        <v>44361</v>
      </c>
      <c r="E1553" s="3">
        <v>4494</v>
      </c>
      <c r="F1553" s="4">
        <v>297</v>
      </c>
      <c r="G1553">
        <v>300</v>
      </c>
    </row>
    <row r="1554" spans="1:7" x14ac:dyDescent="0.3">
      <c r="A1554" t="s">
        <v>32</v>
      </c>
      <c r="B1554" t="s">
        <v>11</v>
      </c>
      <c r="C1554" t="s">
        <v>44</v>
      </c>
      <c r="D1554" s="2">
        <v>44361</v>
      </c>
      <c r="E1554" s="3">
        <v>1057</v>
      </c>
      <c r="F1554" s="4">
        <v>226</v>
      </c>
      <c r="G1554">
        <v>76</v>
      </c>
    </row>
    <row r="1555" spans="1:7" x14ac:dyDescent="0.3">
      <c r="A1555" t="s">
        <v>55</v>
      </c>
      <c r="B1555" t="s">
        <v>11</v>
      </c>
      <c r="C1555" t="s">
        <v>12</v>
      </c>
      <c r="D1555" s="2">
        <v>44361</v>
      </c>
      <c r="E1555" s="3">
        <v>13286</v>
      </c>
      <c r="F1555" s="4">
        <v>55</v>
      </c>
      <c r="G1555">
        <v>1477</v>
      </c>
    </row>
    <row r="1556" spans="1:7" x14ac:dyDescent="0.3">
      <c r="A1556" t="s">
        <v>43</v>
      </c>
      <c r="B1556" t="s">
        <v>25</v>
      </c>
      <c r="C1556" t="s">
        <v>30</v>
      </c>
      <c r="D1556" s="2">
        <v>44361</v>
      </c>
      <c r="E1556" s="3">
        <v>4760</v>
      </c>
      <c r="F1556" s="4">
        <v>249</v>
      </c>
      <c r="G1556">
        <v>154</v>
      </c>
    </row>
    <row r="1557" spans="1:7" x14ac:dyDescent="0.3">
      <c r="A1557" t="s">
        <v>33</v>
      </c>
      <c r="B1557" t="s">
        <v>23</v>
      </c>
      <c r="C1557" t="s">
        <v>48</v>
      </c>
      <c r="D1557" s="2">
        <v>44361</v>
      </c>
      <c r="E1557" s="3">
        <v>3010</v>
      </c>
      <c r="F1557" s="4">
        <v>372</v>
      </c>
      <c r="G1557">
        <v>377</v>
      </c>
    </row>
    <row r="1558" spans="1:7" x14ac:dyDescent="0.3">
      <c r="A1558" t="s">
        <v>43</v>
      </c>
      <c r="B1558" t="s">
        <v>14</v>
      </c>
      <c r="C1558" t="s">
        <v>30</v>
      </c>
      <c r="D1558" s="2">
        <v>44361</v>
      </c>
      <c r="E1558" s="3">
        <v>7448</v>
      </c>
      <c r="F1558" s="4">
        <v>183</v>
      </c>
      <c r="G1558">
        <v>266</v>
      </c>
    </row>
    <row r="1559" spans="1:7" x14ac:dyDescent="0.3">
      <c r="A1559" t="s">
        <v>55</v>
      </c>
      <c r="B1559" t="s">
        <v>14</v>
      </c>
      <c r="C1559" t="s">
        <v>18</v>
      </c>
      <c r="D1559" s="2">
        <v>44361</v>
      </c>
      <c r="E1559" s="3">
        <v>1617</v>
      </c>
      <c r="F1559" s="4">
        <v>57</v>
      </c>
      <c r="G1559">
        <v>49</v>
      </c>
    </row>
    <row r="1560" spans="1:7" x14ac:dyDescent="0.3">
      <c r="A1560" t="s">
        <v>17</v>
      </c>
      <c r="B1560" t="s">
        <v>11</v>
      </c>
      <c r="C1560" t="s">
        <v>41</v>
      </c>
      <c r="D1560" s="2">
        <v>44361</v>
      </c>
      <c r="E1560" s="3">
        <v>840</v>
      </c>
      <c r="F1560" s="4">
        <v>2</v>
      </c>
      <c r="G1560">
        <v>35</v>
      </c>
    </row>
    <row r="1561" spans="1:7" x14ac:dyDescent="0.3">
      <c r="A1561" t="s">
        <v>55</v>
      </c>
      <c r="B1561" t="s">
        <v>14</v>
      </c>
      <c r="C1561" t="s">
        <v>50</v>
      </c>
      <c r="D1561" s="2">
        <v>44361</v>
      </c>
      <c r="E1561" s="3">
        <v>7042</v>
      </c>
      <c r="F1561" s="4">
        <v>294</v>
      </c>
      <c r="G1561">
        <v>441</v>
      </c>
    </row>
    <row r="1562" spans="1:7" x14ac:dyDescent="0.3">
      <c r="A1562" t="s">
        <v>7</v>
      </c>
      <c r="B1562" t="s">
        <v>25</v>
      </c>
      <c r="C1562" t="s">
        <v>15</v>
      </c>
      <c r="D1562" s="2">
        <v>44362</v>
      </c>
      <c r="E1562" s="3">
        <v>9247</v>
      </c>
      <c r="F1562" s="4">
        <v>527</v>
      </c>
      <c r="G1562">
        <v>487</v>
      </c>
    </row>
    <row r="1563" spans="1:7" x14ac:dyDescent="0.3">
      <c r="A1563" t="s">
        <v>56</v>
      </c>
      <c r="B1563" t="s">
        <v>11</v>
      </c>
      <c r="C1563" t="s">
        <v>30</v>
      </c>
      <c r="D1563" s="2">
        <v>44362</v>
      </c>
      <c r="E1563" s="3">
        <v>1799</v>
      </c>
      <c r="F1563" s="4">
        <v>76</v>
      </c>
      <c r="G1563">
        <v>60</v>
      </c>
    </row>
    <row r="1564" spans="1:7" x14ac:dyDescent="0.3">
      <c r="A1564" t="s">
        <v>46</v>
      </c>
      <c r="B1564" t="s">
        <v>8</v>
      </c>
      <c r="C1564" t="s">
        <v>45</v>
      </c>
      <c r="D1564" s="2">
        <v>44362</v>
      </c>
      <c r="E1564" s="3">
        <v>644</v>
      </c>
      <c r="F1564" s="4">
        <v>135</v>
      </c>
      <c r="G1564">
        <v>38</v>
      </c>
    </row>
    <row r="1565" spans="1:7" x14ac:dyDescent="0.3">
      <c r="A1565" t="s">
        <v>46</v>
      </c>
      <c r="B1565" t="s">
        <v>8</v>
      </c>
      <c r="C1565" t="s">
        <v>48</v>
      </c>
      <c r="D1565" s="2">
        <v>44363</v>
      </c>
      <c r="E1565" s="3">
        <v>11172</v>
      </c>
      <c r="F1565" s="4">
        <v>109</v>
      </c>
      <c r="G1565">
        <v>1397</v>
      </c>
    </row>
    <row r="1566" spans="1:7" x14ac:dyDescent="0.3">
      <c r="A1566" t="s">
        <v>46</v>
      </c>
      <c r="B1566" t="s">
        <v>11</v>
      </c>
      <c r="C1566" t="s">
        <v>49</v>
      </c>
      <c r="D1566" s="2">
        <v>44363</v>
      </c>
      <c r="E1566" s="3">
        <v>9191</v>
      </c>
      <c r="F1566" s="4">
        <v>240</v>
      </c>
      <c r="G1566">
        <v>766</v>
      </c>
    </row>
    <row r="1567" spans="1:7" x14ac:dyDescent="0.3">
      <c r="A1567" t="s">
        <v>58</v>
      </c>
      <c r="B1567" t="s">
        <v>11</v>
      </c>
      <c r="C1567" t="s">
        <v>44</v>
      </c>
      <c r="D1567" s="2">
        <v>44363</v>
      </c>
      <c r="E1567" s="3">
        <v>14889</v>
      </c>
      <c r="F1567" s="4">
        <v>132</v>
      </c>
      <c r="G1567">
        <v>828</v>
      </c>
    </row>
    <row r="1568" spans="1:7" x14ac:dyDescent="0.3">
      <c r="A1568" t="s">
        <v>51</v>
      </c>
      <c r="B1568" t="s">
        <v>25</v>
      </c>
      <c r="C1568" t="s">
        <v>18</v>
      </c>
      <c r="D1568" s="2">
        <v>44363</v>
      </c>
      <c r="E1568" s="3">
        <v>5670</v>
      </c>
      <c r="F1568" s="4">
        <v>57</v>
      </c>
      <c r="G1568">
        <v>189</v>
      </c>
    </row>
    <row r="1569" spans="1:7" x14ac:dyDescent="0.3">
      <c r="A1569" t="s">
        <v>58</v>
      </c>
      <c r="B1569" t="s">
        <v>11</v>
      </c>
      <c r="C1569" t="s">
        <v>35</v>
      </c>
      <c r="D1569" s="2">
        <v>44363</v>
      </c>
      <c r="E1569" s="3">
        <v>693</v>
      </c>
      <c r="F1569" s="4">
        <v>3</v>
      </c>
      <c r="G1569">
        <v>58</v>
      </c>
    </row>
    <row r="1570" spans="1:7" x14ac:dyDescent="0.3">
      <c r="A1570" t="s">
        <v>47</v>
      </c>
      <c r="B1570" t="s">
        <v>11</v>
      </c>
      <c r="C1570" t="s">
        <v>28</v>
      </c>
      <c r="D1570" s="2">
        <v>44363</v>
      </c>
      <c r="E1570" s="3">
        <v>12642</v>
      </c>
      <c r="F1570" s="4">
        <v>19</v>
      </c>
      <c r="G1570">
        <v>575</v>
      </c>
    </row>
    <row r="1571" spans="1:7" x14ac:dyDescent="0.3">
      <c r="A1571" t="s">
        <v>31</v>
      </c>
      <c r="B1571" t="s">
        <v>14</v>
      </c>
      <c r="C1571" t="s">
        <v>41</v>
      </c>
      <c r="D1571" s="2">
        <v>44363</v>
      </c>
      <c r="E1571" s="3">
        <v>8414</v>
      </c>
      <c r="F1571" s="4">
        <v>257</v>
      </c>
      <c r="G1571">
        <v>312</v>
      </c>
    </row>
    <row r="1572" spans="1:7" x14ac:dyDescent="0.3">
      <c r="A1572" t="s">
        <v>24</v>
      </c>
      <c r="B1572" t="s">
        <v>11</v>
      </c>
      <c r="C1572" t="s">
        <v>35</v>
      </c>
      <c r="D1572" s="2">
        <v>44363</v>
      </c>
      <c r="E1572" s="3">
        <v>15162</v>
      </c>
      <c r="F1572" s="4">
        <v>2</v>
      </c>
      <c r="G1572">
        <v>1896</v>
      </c>
    </row>
    <row r="1573" spans="1:7" x14ac:dyDescent="0.3">
      <c r="A1573" t="s">
        <v>40</v>
      </c>
      <c r="B1573" t="s">
        <v>14</v>
      </c>
      <c r="C1573" t="s">
        <v>12</v>
      </c>
      <c r="D1573" s="2">
        <v>44363</v>
      </c>
      <c r="E1573" s="3">
        <v>9135</v>
      </c>
      <c r="F1573" s="4">
        <v>35</v>
      </c>
      <c r="G1573">
        <v>762</v>
      </c>
    </row>
    <row r="1574" spans="1:7" x14ac:dyDescent="0.3">
      <c r="A1574" t="s">
        <v>38</v>
      </c>
      <c r="B1574" t="s">
        <v>23</v>
      </c>
      <c r="C1574" t="s">
        <v>41</v>
      </c>
      <c r="D1574" s="2">
        <v>44363</v>
      </c>
      <c r="E1574" s="3">
        <v>4375</v>
      </c>
      <c r="F1574" s="4">
        <v>90</v>
      </c>
      <c r="G1574">
        <v>146</v>
      </c>
    </row>
    <row r="1575" spans="1:7" x14ac:dyDescent="0.3">
      <c r="A1575" t="s">
        <v>24</v>
      </c>
      <c r="B1575" t="s">
        <v>14</v>
      </c>
      <c r="C1575" t="s">
        <v>15</v>
      </c>
      <c r="D1575" s="2">
        <v>44364</v>
      </c>
      <c r="E1575" s="3">
        <v>3493</v>
      </c>
      <c r="F1575" s="4">
        <v>7</v>
      </c>
      <c r="G1575">
        <v>146</v>
      </c>
    </row>
    <row r="1576" spans="1:7" x14ac:dyDescent="0.3">
      <c r="A1576" t="s">
        <v>51</v>
      </c>
      <c r="B1576" t="s">
        <v>23</v>
      </c>
      <c r="C1576" t="s">
        <v>50</v>
      </c>
      <c r="D1576" s="2">
        <v>44364</v>
      </c>
      <c r="E1576" s="3">
        <v>3157</v>
      </c>
      <c r="F1576" s="4">
        <v>47</v>
      </c>
      <c r="G1576">
        <v>186</v>
      </c>
    </row>
    <row r="1577" spans="1:7" x14ac:dyDescent="0.3">
      <c r="A1577" t="s">
        <v>38</v>
      </c>
      <c r="B1577" t="s">
        <v>14</v>
      </c>
      <c r="C1577" t="s">
        <v>18</v>
      </c>
      <c r="D1577" s="2">
        <v>44364</v>
      </c>
      <c r="E1577" s="3">
        <v>9884</v>
      </c>
      <c r="F1577" s="4">
        <v>163</v>
      </c>
      <c r="G1577">
        <v>300</v>
      </c>
    </row>
    <row r="1578" spans="1:7" x14ac:dyDescent="0.3">
      <c r="A1578" t="s">
        <v>47</v>
      </c>
      <c r="B1578" t="s">
        <v>25</v>
      </c>
      <c r="C1578" t="s">
        <v>44</v>
      </c>
      <c r="D1578" s="2">
        <v>44364</v>
      </c>
      <c r="E1578" s="3">
        <v>8029</v>
      </c>
      <c r="F1578" s="4">
        <v>35</v>
      </c>
      <c r="G1578">
        <v>473</v>
      </c>
    </row>
    <row r="1579" spans="1:7" x14ac:dyDescent="0.3">
      <c r="A1579" t="s">
        <v>55</v>
      </c>
      <c r="B1579" t="s">
        <v>25</v>
      </c>
      <c r="C1579" t="s">
        <v>39</v>
      </c>
      <c r="D1579" s="2">
        <v>44364</v>
      </c>
      <c r="E1579" s="3">
        <v>2002</v>
      </c>
      <c r="F1579" s="4">
        <v>96</v>
      </c>
      <c r="G1579">
        <v>72</v>
      </c>
    </row>
    <row r="1580" spans="1:7" x14ac:dyDescent="0.3">
      <c r="A1580" t="s">
        <v>46</v>
      </c>
      <c r="B1580" t="s">
        <v>23</v>
      </c>
      <c r="C1580" t="s">
        <v>36</v>
      </c>
      <c r="D1580" s="2">
        <v>44364</v>
      </c>
      <c r="E1580" s="3">
        <v>8589</v>
      </c>
      <c r="F1580" s="4">
        <v>54</v>
      </c>
      <c r="G1580">
        <v>537</v>
      </c>
    </row>
    <row r="1581" spans="1:7" x14ac:dyDescent="0.3">
      <c r="A1581" t="s">
        <v>7</v>
      </c>
      <c r="B1581" t="s">
        <v>25</v>
      </c>
      <c r="C1581" t="s">
        <v>34</v>
      </c>
      <c r="D1581" s="2">
        <v>44364</v>
      </c>
      <c r="E1581" s="3">
        <v>1554</v>
      </c>
      <c r="F1581" s="4">
        <v>49</v>
      </c>
      <c r="G1581">
        <v>120</v>
      </c>
    </row>
    <row r="1582" spans="1:7" x14ac:dyDescent="0.3">
      <c r="A1582" t="s">
        <v>22</v>
      </c>
      <c r="B1582" t="s">
        <v>11</v>
      </c>
      <c r="C1582" t="s">
        <v>48</v>
      </c>
      <c r="D1582" s="2">
        <v>44364</v>
      </c>
      <c r="E1582" s="3">
        <v>8792</v>
      </c>
      <c r="F1582" s="4">
        <v>378</v>
      </c>
      <c r="G1582">
        <v>677</v>
      </c>
    </row>
    <row r="1583" spans="1:7" x14ac:dyDescent="0.3">
      <c r="A1583" t="s">
        <v>47</v>
      </c>
      <c r="B1583" t="s">
        <v>25</v>
      </c>
      <c r="C1583" t="s">
        <v>34</v>
      </c>
      <c r="D1583" s="2">
        <v>44364</v>
      </c>
      <c r="E1583" s="3">
        <v>2415</v>
      </c>
      <c r="F1583" s="4">
        <v>25</v>
      </c>
      <c r="G1583">
        <v>128</v>
      </c>
    </row>
    <row r="1584" spans="1:7" x14ac:dyDescent="0.3">
      <c r="A1584" t="s">
        <v>58</v>
      </c>
      <c r="B1584" t="s">
        <v>20</v>
      </c>
      <c r="C1584" t="s">
        <v>36</v>
      </c>
      <c r="D1584" s="2">
        <v>44364</v>
      </c>
      <c r="E1584" s="3">
        <v>266</v>
      </c>
      <c r="F1584" s="4">
        <v>101</v>
      </c>
      <c r="G1584">
        <v>16</v>
      </c>
    </row>
    <row r="1585" spans="1:7" x14ac:dyDescent="0.3">
      <c r="A1585" t="s">
        <v>43</v>
      </c>
      <c r="B1585" t="s">
        <v>20</v>
      </c>
      <c r="C1585" t="s">
        <v>34</v>
      </c>
      <c r="D1585" s="2">
        <v>44364</v>
      </c>
      <c r="E1585" s="3">
        <v>3381</v>
      </c>
      <c r="F1585" s="4">
        <v>186</v>
      </c>
      <c r="G1585">
        <v>226</v>
      </c>
    </row>
    <row r="1586" spans="1:7" x14ac:dyDescent="0.3">
      <c r="A1586" t="s">
        <v>29</v>
      </c>
      <c r="B1586" t="s">
        <v>11</v>
      </c>
      <c r="C1586" t="s">
        <v>49</v>
      </c>
      <c r="D1586" s="2">
        <v>44364</v>
      </c>
      <c r="E1586" s="3">
        <v>1505</v>
      </c>
      <c r="F1586" s="4">
        <v>33</v>
      </c>
      <c r="G1586">
        <v>116</v>
      </c>
    </row>
    <row r="1587" spans="1:7" x14ac:dyDescent="0.3">
      <c r="A1587" t="s">
        <v>56</v>
      </c>
      <c r="B1587" t="s">
        <v>23</v>
      </c>
      <c r="C1587" t="s">
        <v>26</v>
      </c>
      <c r="D1587" s="2">
        <v>44364</v>
      </c>
      <c r="E1587" s="3">
        <v>1708</v>
      </c>
      <c r="F1587" s="4">
        <v>81</v>
      </c>
      <c r="G1587">
        <v>61</v>
      </c>
    </row>
    <row r="1588" spans="1:7" x14ac:dyDescent="0.3">
      <c r="A1588" t="s">
        <v>47</v>
      </c>
      <c r="B1588" t="s">
        <v>14</v>
      </c>
      <c r="C1588" t="s">
        <v>37</v>
      </c>
      <c r="D1588" s="2">
        <v>44364</v>
      </c>
      <c r="E1588" s="3">
        <v>3857</v>
      </c>
      <c r="F1588" s="4">
        <v>89</v>
      </c>
      <c r="G1588">
        <v>155</v>
      </c>
    </row>
    <row r="1589" spans="1:7" x14ac:dyDescent="0.3">
      <c r="A1589" t="s">
        <v>38</v>
      </c>
      <c r="B1589" t="s">
        <v>8</v>
      </c>
      <c r="C1589" t="s">
        <v>44</v>
      </c>
      <c r="D1589" s="2">
        <v>44364</v>
      </c>
      <c r="E1589" s="3">
        <v>1141</v>
      </c>
      <c r="F1589" s="4">
        <v>249</v>
      </c>
      <c r="G1589">
        <v>58</v>
      </c>
    </row>
    <row r="1590" spans="1:7" x14ac:dyDescent="0.3">
      <c r="A1590" t="s">
        <v>59</v>
      </c>
      <c r="B1590" t="s">
        <v>25</v>
      </c>
      <c r="C1590" t="s">
        <v>44</v>
      </c>
      <c r="D1590" s="2">
        <v>44364</v>
      </c>
      <c r="E1590" s="3">
        <v>11844</v>
      </c>
      <c r="F1590" s="4">
        <v>132</v>
      </c>
      <c r="G1590">
        <v>790</v>
      </c>
    </row>
    <row r="1591" spans="1:7" x14ac:dyDescent="0.3">
      <c r="A1591" t="s">
        <v>40</v>
      </c>
      <c r="B1591" t="s">
        <v>25</v>
      </c>
      <c r="C1591" t="s">
        <v>42</v>
      </c>
      <c r="D1591" s="2">
        <v>44364</v>
      </c>
      <c r="E1591" s="3">
        <v>7294</v>
      </c>
      <c r="F1591" s="4">
        <v>174</v>
      </c>
      <c r="G1591">
        <v>348</v>
      </c>
    </row>
    <row r="1592" spans="1:7" x14ac:dyDescent="0.3">
      <c r="A1592" t="s">
        <v>17</v>
      </c>
      <c r="B1592" t="s">
        <v>25</v>
      </c>
      <c r="C1592" t="s">
        <v>39</v>
      </c>
      <c r="D1592" s="2">
        <v>44364</v>
      </c>
      <c r="E1592" s="3">
        <v>5516</v>
      </c>
      <c r="F1592" s="4">
        <v>228</v>
      </c>
      <c r="G1592">
        <v>205</v>
      </c>
    </row>
    <row r="1593" spans="1:7" x14ac:dyDescent="0.3">
      <c r="A1593" t="s">
        <v>10</v>
      </c>
      <c r="B1593" t="s">
        <v>14</v>
      </c>
      <c r="C1593" t="s">
        <v>35</v>
      </c>
      <c r="D1593" s="2">
        <v>44365</v>
      </c>
      <c r="E1593" s="3">
        <v>3598</v>
      </c>
      <c r="F1593" s="4">
        <v>34</v>
      </c>
      <c r="G1593">
        <v>450</v>
      </c>
    </row>
    <row r="1594" spans="1:7" x14ac:dyDescent="0.3">
      <c r="A1594" t="s">
        <v>32</v>
      </c>
      <c r="B1594" t="s">
        <v>25</v>
      </c>
      <c r="C1594" t="s">
        <v>49</v>
      </c>
      <c r="D1594" s="2">
        <v>44365</v>
      </c>
      <c r="E1594" s="3">
        <v>4795</v>
      </c>
      <c r="F1594" s="4">
        <v>76</v>
      </c>
      <c r="G1594">
        <v>320</v>
      </c>
    </row>
    <row r="1595" spans="1:7" x14ac:dyDescent="0.3">
      <c r="A1595" t="s">
        <v>59</v>
      </c>
      <c r="B1595" t="s">
        <v>14</v>
      </c>
      <c r="C1595" t="s">
        <v>37</v>
      </c>
      <c r="D1595" s="2">
        <v>44365</v>
      </c>
      <c r="E1595" s="3">
        <v>6657</v>
      </c>
      <c r="F1595" s="4">
        <v>296</v>
      </c>
      <c r="G1595">
        <v>222</v>
      </c>
    </row>
    <row r="1596" spans="1:7" x14ac:dyDescent="0.3">
      <c r="A1596" t="s">
        <v>22</v>
      </c>
      <c r="B1596" t="s">
        <v>23</v>
      </c>
      <c r="C1596" t="s">
        <v>50</v>
      </c>
      <c r="D1596" s="2">
        <v>44365</v>
      </c>
      <c r="E1596" s="3">
        <v>8071</v>
      </c>
      <c r="F1596" s="4">
        <v>37</v>
      </c>
      <c r="G1596">
        <v>367</v>
      </c>
    </row>
    <row r="1597" spans="1:7" x14ac:dyDescent="0.3">
      <c r="A1597" t="s">
        <v>33</v>
      </c>
      <c r="B1597" t="s">
        <v>23</v>
      </c>
      <c r="C1597" t="s">
        <v>28</v>
      </c>
      <c r="D1597" s="2">
        <v>44365</v>
      </c>
      <c r="E1597" s="3">
        <v>16548</v>
      </c>
      <c r="F1597" s="4">
        <v>246</v>
      </c>
      <c r="G1597">
        <v>613</v>
      </c>
    </row>
    <row r="1598" spans="1:7" x14ac:dyDescent="0.3">
      <c r="A1598" t="s">
        <v>55</v>
      </c>
      <c r="B1598" t="s">
        <v>23</v>
      </c>
      <c r="C1598" t="s">
        <v>28</v>
      </c>
      <c r="D1598" s="2">
        <v>44365</v>
      </c>
      <c r="E1598" s="3">
        <v>1393</v>
      </c>
      <c r="F1598" s="4">
        <v>207</v>
      </c>
      <c r="G1598">
        <v>61</v>
      </c>
    </row>
    <row r="1599" spans="1:7" x14ac:dyDescent="0.3">
      <c r="A1599" t="s">
        <v>55</v>
      </c>
      <c r="B1599" t="s">
        <v>20</v>
      </c>
      <c r="C1599" t="s">
        <v>16</v>
      </c>
      <c r="D1599" s="2">
        <v>44365</v>
      </c>
      <c r="E1599" s="3">
        <v>3731</v>
      </c>
      <c r="F1599" s="4">
        <v>155</v>
      </c>
      <c r="G1599">
        <v>249</v>
      </c>
    </row>
    <row r="1600" spans="1:7" x14ac:dyDescent="0.3">
      <c r="A1600" t="s">
        <v>58</v>
      </c>
      <c r="B1600" t="s">
        <v>8</v>
      </c>
      <c r="C1600" t="s">
        <v>30</v>
      </c>
      <c r="D1600" s="2">
        <v>44365</v>
      </c>
      <c r="E1600" s="3">
        <v>7322</v>
      </c>
      <c r="F1600" s="4">
        <v>232</v>
      </c>
      <c r="G1600">
        <v>293</v>
      </c>
    </row>
    <row r="1601" spans="1:7" x14ac:dyDescent="0.3">
      <c r="A1601" t="s">
        <v>47</v>
      </c>
      <c r="B1601" t="s">
        <v>14</v>
      </c>
      <c r="C1601" t="s">
        <v>9</v>
      </c>
      <c r="D1601" s="2">
        <v>44365</v>
      </c>
      <c r="E1601" s="3">
        <v>3367</v>
      </c>
      <c r="F1601" s="4">
        <v>164</v>
      </c>
      <c r="G1601">
        <v>154</v>
      </c>
    </row>
    <row r="1602" spans="1:7" x14ac:dyDescent="0.3">
      <c r="A1602" t="s">
        <v>31</v>
      </c>
      <c r="B1602" t="s">
        <v>8</v>
      </c>
      <c r="C1602" t="s">
        <v>9</v>
      </c>
      <c r="D1602" s="2">
        <v>44365</v>
      </c>
      <c r="E1602" s="3">
        <v>3752</v>
      </c>
      <c r="F1602" s="4">
        <v>252</v>
      </c>
      <c r="G1602">
        <v>188</v>
      </c>
    </row>
    <row r="1603" spans="1:7" x14ac:dyDescent="0.3">
      <c r="A1603" t="s">
        <v>52</v>
      </c>
      <c r="B1603" t="s">
        <v>23</v>
      </c>
      <c r="C1603" t="s">
        <v>21</v>
      </c>
      <c r="D1603" s="2">
        <v>44365</v>
      </c>
      <c r="E1603" s="3">
        <v>3080</v>
      </c>
      <c r="F1603" s="4">
        <v>141</v>
      </c>
      <c r="G1603">
        <v>182</v>
      </c>
    </row>
    <row r="1604" spans="1:7" x14ac:dyDescent="0.3">
      <c r="A1604" t="s">
        <v>33</v>
      </c>
      <c r="B1604" t="s">
        <v>14</v>
      </c>
      <c r="C1604" t="s">
        <v>37</v>
      </c>
      <c r="D1604" s="2">
        <v>44365</v>
      </c>
      <c r="E1604" s="3">
        <v>9534</v>
      </c>
      <c r="F1604" s="4">
        <v>103</v>
      </c>
      <c r="G1604">
        <v>318</v>
      </c>
    </row>
    <row r="1605" spans="1:7" x14ac:dyDescent="0.3">
      <c r="A1605" t="s">
        <v>56</v>
      </c>
      <c r="B1605" t="s">
        <v>23</v>
      </c>
      <c r="C1605" t="s">
        <v>39</v>
      </c>
      <c r="D1605" s="2">
        <v>44365</v>
      </c>
      <c r="E1605" s="3">
        <v>5166</v>
      </c>
      <c r="F1605" s="4">
        <v>150</v>
      </c>
      <c r="G1605">
        <v>216</v>
      </c>
    </row>
    <row r="1606" spans="1:7" x14ac:dyDescent="0.3">
      <c r="A1606" t="s">
        <v>24</v>
      </c>
      <c r="B1606" t="s">
        <v>20</v>
      </c>
      <c r="C1606" t="s">
        <v>54</v>
      </c>
      <c r="D1606" s="2">
        <v>44365</v>
      </c>
      <c r="E1606" s="3">
        <v>4018</v>
      </c>
      <c r="F1606" s="4">
        <v>229</v>
      </c>
      <c r="G1606">
        <v>237</v>
      </c>
    </row>
    <row r="1607" spans="1:7" x14ac:dyDescent="0.3">
      <c r="A1607" t="s">
        <v>7</v>
      </c>
      <c r="B1607" t="s">
        <v>11</v>
      </c>
      <c r="C1607" t="s">
        <v>15</v>
      </c>
      <c r="D1607" s="2">
        <v>44365</v>
      </c>
      <c r="E1607" s="3">
        <v>5376</v>
      </c>
      <c r="F1607" s="4">
        <v>69</v>
      </c>
      <c r="G1607">
        <v>336</v>
      </c>
    </row>
    <row r="1608" spans="1:7" x14ac:dyDescent="0.3">
      <c r="A1608" t="s">
        <v>19</v>
      </c>
      <c r="B1608" t="s">
        <v>11</v>
      </c>
      <c r="C1608" t="s">
        <v>42</v>
      </c>
      <c r="D1608" s="2">
        <v>44365</v>
      </c>
      <c r="E1608" s="3">
        <v>2884</v>
      </c>
      <c r="F1608" s="4">
        <v>101</v>
      </c>
      <c r="G1608">
        <v>138</v>
      </c>
    </row>
    <row r="1609" spans="1:7" x14ac:dyDescent="0.3">
      <c r="A1609" t="s">
        <v>38</v>
      </c>
      <c r="B1609" t="s">
        <v>8</v>
      </c>
      <c r="C1609" t="s">
        <v>28</v>
      </c>
      <c r="D1609" s="2">
        <v>44365</v>
      </c>
      <c r="E1609" s="3">
        <v>7588</v>
      </c>
      <c r="F1609" s="4">
        <v>72</v>
      </c>
      <c r="G1609">
        <v>253</v>
      </c>
    </row>
    <row r="1610" spans="1:7" x14ac:dyDescent="0.3">
      <c r="A1610" t="s">
        <v>46</v>
      </c>
      <c r="B1610" t="s">
        <v>20</v>
      </c>
      <c r="C1610" t="s">
        <v>15</v>
      </c>
      <c r="D1610" s="2">
        <v>44365</v>
      </c>
      <c r="E1610" s="3">
        <v>12341</v>
      </c>
      <c r="F1610" s="4">
        <v>303</v>
      </c>
      <c r="G1610">
        <v>561</v>
      </c>
    </row>
    <row r="1611" spans="1:7" x14ac:dyDescent="0.3">
      <c r="A1611" t="s">
        <v>57</v>
      </c>
      <c r="B1611" t="s">
        <v>25</v>
      </c>
      <c r="C1611" t="s">
        <v>35</v>
      </c>
      <c r="D1611" s="2">
        <v>44365</v>
      </c>
      <c r="E1611" s="3">
        <v>7392</v>
      </c>
      <c r="F1611" s="4">
        <v>53</v>
      </c>
      <c r="G1611">
        <v>822</v>
      </c>
    </row>
    <row r="1612" spans="1:7" x14ac:dyDescent="0.3">
      <c r="A1612" t="s">
        <v>43</v>
      </c>
      <c r="B1612" t="s">
        <v>8</v>
      </c>
      <c r="C1612" t="s">
        <v>50</v>
      </c>
      <c r="D1612" s="2">
        <v>44368</v>
      </c>
      <c r="E1612" s="3">
        <v>9247</v>
      </c>
      <c r="F1612" s="4">
        <v>204</v>
      </c>
      <c r="G1612">
        <v>421</v>
      </c>
    </row>
    <row r="1613" spans="1:7" x14ac:dyDescent="0.3">
      <c r="A1613" t="s">
        <v>43</v>
      </c>
      <c r="B1613" t="s">
        <v>20</v>
      </c>
      <c r="C1613" t="s">
        <v>28</v>
      </c>
      <c r="D1613" s="2">
        <v>44368</v>
      </c>
      <c r="E1613" s="3">
        <v>14035</v>
      </c>
      <c r="F1613" s="4">
        <v>66</v>
      </c>
      <c r="G1613">
        <v>540</v>
      </c>
    </row>
    <row r="1614" spans="1:7" x14ac:dyDescent="0.3">
      <c r="A1614" t="s">
        <v>52</v>
      </c>
      <c r="B1614" t="s">
        <v>23</v>
      </c>
      <c r="C1614" t="s">
        <v>48</v>
      </c>
      <c r="D1614" s="2">
        <v>44368</v>
      </c>
      <c r="E1614" s="3">
        <v>1890</v>
      </c>
      <c r="F1614" s="4">
        <v>20</v>
      </c>
      <c r="G1614">
        <v>146</v>
      </c>
    </row>
    <row r="1615" spans="1:7" x14ac:dyDescent="0.3">
      <c r="A1615" t="s">
        <v>53</v>
      </c>
      <c r="B1615" t="s">
        <v>8</v>
      </c>
      <c r="C1615" t="s">
        <v>37</v>
      </c>
      <c r="D1615" s="2">
        <v>44368</v>
      </c>
      <c r="E1615" s="3">
        <v>3738</v>
      </c>
      <c r="F1615" s="4">
        <v>98</v>
      </c>
      <c r="G1615">
        <v>134</v>
      </c>
    </row>
    <row r="1616" spans="1:7" x14ac:dyDescent="0.3">
      <c r="A1616" t="s">
        <v>40</v>
      </c>
      <c r="B1616" t="s">
        <v>25</v>
      </c>
      <c r="C1616" t="s">
        <v>48</v>
      </c>
      <c r="D1616" s="2">
        <v>44369</v>
      </c>
      <c r="E1616" s="3">
        <v>2940</v>
      </c>
      <c r="F1616" s="4">
        <v>46</v>
      </c>
      <c r="G1616">
        <v>294</v>
      </c>
    </row>
    <row r="1617" spans="1:7" x14ac:dyDescent="0.3">
      <c r="A1617" t="s">
        <v>38</v>
      </c>
      <c r="B1617" t="s">
        <v>11</v>
      </c>
      <c r="C1617" t="s">
        <v>36</v>
      </c>
      <c r="D1617" s="2">
        <v>44369</v>
      </c>
      <c r="E1617" s="3">
        <v>5145</v>
      </c>
      <c r="F1617" s="4">
        <v>325</v>
      </c>
      <c r="G1617">
        <v>396</v>
      </c>
    </row>
    <row r="1618" spans="1:7" x14ac:dyDescent="0.3">
      <c r="A1618" t="s">
        <v>29</v>
      </c>
      <c r="B1618" t="s">
        <v>23</v>
      </c>
      <c r="C1618" t="s">
        <v>35</v>
      </c>
      <c r="D1618" s="2">
        <v>44369</v>
      </c>
      <c r="E1618" s="3">
        <v>3031</v>
      </c>
      <c r="F1618" s="4">
        <v>316</v>
      </c>
      <c r="G1618">
        <v>337</v>
      </c>
    </row>
    <row r="1619" spans="1:7" x14ac:dyDescent="0.3">
      <c r="A1619" t="s">
        <v>27</v>
      </c>
      <c r="B1619" t="s">
        <v>8</v>
      </c>
      <c r="C1619" t="s">
        <v>26</v>
      </c>
      <c r="D1619" s="2">
        <v>44369</v>
      </c>
      <c r="E1619" s="3">
        <v>2317</v>
      </c>
      <c r="F1619" s="4">
        <v>82</v>
      </c>
      <c r="G1619">
        <v>101</v>
      </c>
    </row>
    <row r="1620" spans="1:7" x14ac:dyDescent="0.3">
      <c r="A1620" t="s">
        <v>38</v>
      </c>
      <c r="B1620" t="s">
        <v>14</v>
      </c>
      <c r="C1620" t="s">
        <v>42</v>
      </c>
      <c r="D1620" s="2">
        <v>44369</v>
      </c>
      <c r="E1620" s="3">
        <v>5327</v>
      </c>
      <c r="F1620" s="4">
        <v>168</v>
      </c>
      <c r="G1620">
        <v>214</v>
      </c>
    </row>
    <row r="1621" spans="1:7" x14ac:dyDescent="0.3">
      <c r="A1621" t="s">
        <v>38</v>
      </c>
      <c r="B1621" t="s">
        <v>14</v>
      </c>
      <c r="C1621" t="s">
        <v>34</v>
      </c>
      <c r="D1621" s="2">
        <v>44369</v>
      </c>
      <c r="E1621" s="3">
        <v>7301</v>
      </c>
      <c r="F1621" s="4">
        <v>288</v>
      </c>
      <c r="G1621">
        <v>457</v>
      </c>
    </row>
    <row r="1622" spans="1:7" x14ac:dyDescent="0.3">
      <c r="A1622" t="s">
        <v>24</v>
      </c>
      <c r="B1622" t="s">
        <v>25</v>
      </c>
      <c r="C1622" t="s">
        <v>42</v>
      </c>
      <c r="D1622" s="2">
        <v>44369</v>
      </c>
      <c r="E1622" s="3">
        <v>12880</v>
      </c>
      <c r="F1622" s="4">
        <v>195</v>
      </c>
      <c r="G1622">
        <v>644</v>
      </c>
    </row>
    <row r="1623" spans="1:7" x14ac:dyDescent="0.3">
      <c r="A1623" t="s">
        <v>19</v>
      </c>
      <c r="B1623" t="s">
        <v>23</v>
      </c>
      <c r="C1623" t="s">
        <v>41</v>
      </c>
      <c r="D1623" s="2">
        <v>44369</v>
      </c>
      <c r="E1623" s="3">
        <v>11221</v>
      </c>
      <c r="F1623" s="4">
        <v>2</v>
      </c>
      <c r="G1623">
        <v>511</v>
      </c>
    </row>
    <row r="1624" spans="1:7" x14ac:dyDescent="0.3">
      <c r="A1624" t="s">
        <v>38</v>
      </c>
      <c r="B1624" t="s">
        <v>20</v>
      </c>
      <c r="C1624" t="s">
        <v>37</v>
      </c>
      <c r="D1624" s="2">
        <v>44370</v>
      </c>
      <c r="E1624" s="3">
        <v>4599</v>
      </c>
      <c r="F1624" s="4">
        <v>50</v>
      </c>
      <c r="G1624">
        <v>184</v>
      </c>
    </row>
    <row r="1625" spans="1:7" x14ac:dyDescent="0.3">
      <c r="A1625" t="s">
        <v>22</v>
      </c>
      <c r="B1625" t="s">
        <v>14</v>
      </c>
      <c r="C1625" t="s">
        <v>28</v>
      </c>
      <c r="D1625" s="2">
        <v>44370</v>
      </c>
      <c r="E1625" s="3">
        <v>1981</v>
      </c>
      <c r="F1625" s="4">
        <v>208</v>
      </c>
      <c r="G1625">
        <v>77</v>
      </c>
    </row>
    <row r="1626" spans="1:7" x14ac:dyDescent="0.3">
      <c r="A1626" t="s">
        <v>47</v>
      </c>
      <c r="B1626" t="s">
        <v>14</v>
      </c>
      <c r="C1626" t="s">
        <v>42</v>
      </c>
      <c r="D1626" s="2">
        <v>44370</v>
      </c>
      <c r="E1626" s="3">
        <v>784</v>
      </c>
      <c r="F1626" s="4">
        <v>510</v>
      </c>
      <c r="G1626">
        <v>33</v>
      </c>
    </row>
    <row r="1627" spans="1:7" x14ac:dyDescent="0.3">
      <c r="A1627" t="s">
        <v>10</v>
      </c>
      <c r="B1627" t="s">
        <v>23</v>
      </c>
      <c r="C1627" t="s">
        <v>50</v>
      </c>
      <c r="D1627" s="2">
        <v>44370</v>
      </c>
      <c r="E1627" s="3">
        <v>3171</v>
      </c>
      <c r="F1627" s="4">
        <v>40</v>
      </c>
      <c r="G1627">
        <v>151</v>
      </c>
    </row>
    <row r="1628" spans="1:7" x14ac:dyDescent="0.3">
      <c r="A1628" t="s">
        <v>43</v>
      </c>
      <c r="B1628" t="s">
        <v>11</v>
      </c>
      <c r="C1628" t="s">
        <v>49</v>
      </c>
      <c r="D1628" s="2">
        <v>44370</v>
      </c>
      <c r="E1628" s="3">
        <v>6853</v>
      </c>
      <c r="F1628" s="4">
        <v>147</v>
      </c>
      <c r="G1628">
        <v>762</v>
      </c>
    </row>
    <row r="1629" spans="1:7" x14ac:dyDescent="0.3">
      <c r="A1629" t="s">
        <v>59</v>
      </c>
      <c r="B1629" t="s">
        <v>25</v>
      </c>
      <c r="C1629" t="s">
        <v>39</v>
      </c>
      <c r="D1629" s="2">
        <v>44371</v>
      </c>
      <c r="E1629" s="3">
        <v>4648</v>
      </c>
      <c r="F1629" s="4">
        <v>147</v>
      </c>
      <c r="G1629">
        <v>194</v>
      </c>
    </row>
    <row r="1630" spans="1:7" x14ac:dyDescent="0.3">
      <c r="A1630" t="s">
        <v>40</v>
      </c>
      <c r="B1630" t="s">
        <v>20</v>
      </c>
      <c r="C1630" t="s">
        <v>54</v>
      </c>
      <c r="D1630" s="2">
        <v>44371</v>
      </c>
      <c r="E1630" s="3">
        <v>10493</v>
      </c>
      <c r="F1630" s="4">
        <v>20</v>
      </c>
      <c r="G1630">
        <v>656</v>
      </c>
    </row>
    <row r="1631" spans="1:7" x14ac:dyDescent="0.3">
      <c r="A1631" t="s">
        <v>10</v>
      </c>
      <c r="B1631" t="s">
        <v>8</v>
      </c>
      <c r="C1631" t="s">
        <v>28</v>
      </c>
      <c r="D1631" s="2">
        <v>44371</v>
      </c>
      <c r="E1631" s="3">
        <v>1456</v>
      </c>
      <c r="F1631" s="4">
        <v>49</v>
      </c>
      <c r="G1631">
        <v>54</v>
      </c>
    </row>
    <row r="1632" spans="1:7" x14ac:dyDescent="0.3">
      <c r="A1632" t="s">
        <v>58</v>
      </c>
      <c r="B1632" t="s">
        <v>14</v>
      </c>
      <c r="C1632" t="s">
        <v>18</v>
      </c>
      <c r="D1632" s="2">
        <v>44371</v>
      </c>
      <c r="E1632" s="3">
        <v>9296</v>
      </c>
      <c r="F1632" s="4">
        <v>341</v>
      </c>
      <c r="G1632">
        <v>345</v>
      </c>
    </row>
    <row r="1633" spans="1:7" x14ac:dyDescent="0.3">
      <c r="A1633" t="s">
        <v>19</v>
      </c>
      <c r="B1633" t="s">
        <v>20</v>
      </c>
      <c r="C1633" t="s">
        <v>16</v>
      </c>
      <c r="D1633" s="2">
        <v>44371</v>
      </c>
      <c r="E1633" s="3">
        <v>9723</v>
      </c>
      <c r="F1633" s="4">
        <v>122</v>
      </c>
      <c r="G1633">
        <v>973</v>
      </c>
    </row>
    <row r="1634" spans="1:7" x14ac:dyDescent="0.3">
      <c r="A1634" t="s">
        <v>51</v>
      </c>
      <c r="B1634" t="s">
        <v>25</v>
      </c>
      <c r="C1634" t="s">
        <v>28</v>
      </c>
      <c r="D1634" s="2">
        <v>44371</v>
      </c>
      <c r="E1634" s="3">
        <v>483</v>
      </c>
      <c r="F1634" s="4">
        <v>595</v>
      </c>
      <c r="G1634">
        <v>20</v>
      </c>
    </row>
    <row r="1635" spans="1:7" x14ac:dyDescent="0.3">
      <c r="A1635" t="s">
        <v>19</v>
      </c>
      <c r="B1635" t="s">
        <v>20</v>
      </c>
      <c r="C1635" t="s">
        <v>49</v>
      </c>
      <c r="D1635" s="2">
        <v>44371</v>
      </c>
      <c r="E1635" s="3">
        <v>1869</v>
      </c>
      <c r="F1635" s="4">
        <v>46</v>
      </c>
      <c r="G1635">
        <v>144</v>
      </c>
    </row>
    <row r="1636" spans="1:7" x14ac:dyDescent="0.3">
      <c r="A1636" t="s">
        <v>10</v>
      </c>
      <c r="B1636" t="s">
        <v>20</v>
      </c>
      <c r="C1636" t="s">
        <v>35</v>
      </c>
      <c r="D1636" s="2">
        <v>44371</v>
      </c>
      <c r="E1636" s="3">
        <v>6951</v>
      </c>
      <c r="F1636" s="4">
        <v>290</v>
      </c>
      <c r="G1636">
        <v>696</v>
      </c>
    </row>
    <row r="1637" spans="1:7" x14ac:dyDescent="0.3">
      <c r="A1637" t="s">
        <v>17</v>
      </c>
      <c r="B1637" t="s">
        <v>23</v>
      </c>
      <c r="C1637" t="s">
        <v>44</v>
      </c>
      <c r="D1637" s="2">
        <v>44371</v>
      </c>
      <c r="E1637" s="3">
        <v>4466</v>
      </c>
      <c r="F1637" s="4">
        <v>279</v>
      </c>
      <c r="G1637">
        <v>236</v>
      </c>
    </row>
    <row r="1638" spans="1:7" x14ac:dyDescent="0.3">
      <c r="A1638" t="s">
        <v>40</v>
      </c>
      <c r="B1638" t="s">
        <v>23</v>
      </c>
      <c r="C1638" t="s">
        <v>50</v>
      </c>
      <c r="D1638" s="2">
        <v>44371</v>
      </c>
      <c r="E1638" s="3">
        <v>3199</v>
      </c>
      <c r="F1638" s="4">
        <v>98</v>
      </c>
      <c r="G1638">
        <v>178</v>
      </c>
    </row>
    <row r="1639" spans="1:7" x14ac:dyDescent="0.3">
      <c r="A1639" t="s">
        <v>57</v>
      </c>
      <c r="B1639" t="s">
        <v>14</v>
      </c>
      <c r="C1639" t="s">
        <v>15</v>
      </c>
      <c r="D1639" s="2">
        <v>44371</v>
      </c>
      <c r="E1639" s="3">
        <v>11270</v>
      </c>
      <c r="F1639" s="4">
        <v>179</v>
      </c>
      <c r="G1639">
        <v>537</v>
      </c>
    </row>
    <row r="1640" spans="1:7" x14ac:dyDescent="0.3">
      <c r="A1640" t="s">
        <v>13</v>
      </c>
      <c r="B1640" t="s">
        <v>23</v>
      </c>
      <c r="C1640" t="s">
        <v>45</v>
      </c>
      <c r="D1640" s="2">
        <v>44371</v>
      </c>
      <c r="E1640" s="3">
        <v>11641</v>
      </c>
      <c r="F1640" s="4">
        <v>244</v>
      </c>
      <c r="G1640">
        <v>728</v>
      </c>
    </row>
    <row r="1641" spans="1:7" x14ac:dyDescent="0.3">
      <c r="A1641" t="s">
        <v>47</v>
      </c>
      <c r="B1641" t="s">
        <v>23</v>
      </c>
      <c r="C1641" t="s">
        <v>28</v>
      </c>
      <c r="D1641" s="2">
        <v>44371</v>
      </c>
      <c r="E1641" s="3">
        <v>11809</v>
      </c>
      <c r="F1641" s="4">
        <v>217</v>
      </c>
      <c r="G1641">
        <v>473</v>
      </c>
    </row>
    <row r="1642" spans="1:7" x14ac:dyDescent="0.3">
      <c r="A1642" t="s">
        <v>51</v>
      </c>
      <c r="B1642" t="s">
        <v>8</v>
      </c>
      <c r="C1642" t="s">
        <v>15</v>
      </c>
      <c r="D1642" s="2">
        <v>44371</v>
      </c>
      <c r="E1642" s="3">
        <v>22484</v>
      </c>
      <c r="F1642" s="4">
        <v>38</v>
      </c>
      <c r="G1642">
        <v>978</v>
      </c>
    </row>
    <row r="1643" spans="1:7" x14ac:dyDescent="0.3">
      <c r="A1643" t="s">
        <v>22</v>
      </c>
      <c r="B1643" t="s">
        <v>8</v>
      </c>
      <c r="C1643" t="s">
        <v>48</v>
      </c>
      <c r="D1643" s="2">
        <v>44371</v>
      </c>
      <c r="E1643" s="3">
        <v>4130</v>
      </c>
      <c r="F1643" s="4">
        <v>33</v>
      </c>
      <c r="G1643">
        <v>276</v>
      </c>
    </row>
    <row r="1644" spans="1:7" x14ac:dyDescent="0.3">
      <c r="A1644" t="s">
        <v>59</v>
      </c>
      <c r="B1644" t="s">
        <v>11</v>
      </c>
      <c r="C1644" t="s">
        <v>21</v>
      </c>
      <c r="D1644" s="2">
        <v>44371</v>
      </c>
      <c r="E1644" s="3">
        <v>14420</v>
      </c>
      <c r="F1644" s="4">
        <v>163</v>
      </c>
      <c r="G1644">
        <v>721</v>
      </c>
    </row>
    <row r="1645" spans="1:7" x14ac:dyDescent="0.3">
      <c r="A1645" t="s">
        <v>51</v>
      </c>
      <c r="B1645" t="s">
        <v>11</v>
      </c>
      <c r="C1645" t="s">
        <v>39</v>
      </c>
      <c r="D1645" s="2">
        <v>44371</v>
      </c>
      <c r="E1645" s="3">
        <v>3220</v>
      </c>
      <c r="F1645" s="4">
        <v>12</v>
      </c>
      <c r="G1645">
        <v>135</v>
      </c>
    </row>
    <row r="1646" spans="1:7" x14ac:dyDescent="0.3">
      <c r="A1646" t="s">
        <v>57</v>
      </c>
      <c r="B1646" t="s">
        <v>23</v>
      </c>
      <c r="C1646" t="s">
        <v>41</v>
      </c>
      <c r="D1646" s="2">
        <v>44372</v>
      </c>
      <c r="E1646" s="3">
        <v>6293</v>
      </c>
      <c r="F1646" s="4">
        <v>248</v>
      </c>
      <c r="G1646">
        <v>243</v>
      </c>
    </row>
    <row r="1647" spans="1:7" x14ac:dyDescent="0.3">
      <c r="A1647" t="s">
        <v>52</v>
      </c>
      <c r="B1647" t="s">
        <v>8</v>
      </c>
      <c r="C1647" t="s">
        <v>45</v>
      </c>
      <c r="D1647" s="2">
        <v>44372</v>
      </c>
      <c r="E1647" s="3">
        <v>15365</v>
      </c>
      <c r="F1647" s="4">
        <v>338</v>
      </c>
      <c r="G1647">
        <v>1281</v>
      </c>
    </row>
    <row r="1648" spans="1:7" x14ac:dyDescent="0.3">
      <c r="A1648" t="s">
        <v>58</v>
      </c>
      <c r="B1648" t="s">
        <v>23</v>
      </c>
      <c r="C1648" t="s">
        <v>42</v>
      </c>
      <c r="D1648" s="2">
        <v>44372</v>
      </c>
      <c r="E1648" s="3">
        <v>8897</v>
      </c>
      <c r="F1648" s="4">
        <v>131</v>
      </c>
      <c r="G1648">
        <v>495</v>
      </c>
    </row>
    <row r="1649" spans="1:7" x14ac:dyDescent="0.3">
      <c r="A1649" t="s">
        <v>47</v>
      </c>
      <c r="B1649" t="s">
        <v>8</v>
      </c>
      <c r="C1649" t="s">
        <v>12</v>
      </c>
      <c r="D1649" s="2">
        <v>44372</v>
      </c>
      <c r="E1649" s="3">
        <v>5215</v>
      </c>
      <c r="F1649" s="4">
        <v>437</v>
      </c>
      <c r="G1649">
        <v>348</v>
      </c>
    </row>
    <row r="1650" spans="1:7" x14ac:dyDescent="0.3">
      <c r="A1650" t="s">
        <v>22</v>
      </c>
      <c r="B1650" t="s">
        <v>25</v>
      </c>
      <c r="C1650" t="s">
        <v>9</v>
      </c>
      <c r="D1650" s="2">
        <v>44372</v>
      </c>
      <c r="E1650" s="3">
        <v>12180</v>
      </c>
      <c r="F1650" s="4">
        <v>68</v>
      </c>
      <c r="G1650">
        <v>609</v>
      </c>
    </row>
    <row r="1651" spans="1:7" x14ac:dyDescent="0.3">
      <c r="A1651" t="s">
        <v>47</v>
      </c>
      <c r="B1651" t="s">
        <v>14</v>
      </c>
      <c r="C1651" t="s">
        <v>39</v>
      </c>
      <c r="D1651" s="2">
        <v>44372</v>
      </c>
      <c r="E1651" s="3">
        <v>6741</v>
      </c>
      <c r="F1651" s="4">
        <v>87</v>
      </c>
      <c r="G1651">
        <v>281</v>
      </c>
    </row>
    <row r="1652" spans="1:7" x14ac:dyDescent="0.3">
      <c r="A1652" t="s">
        <v>40</v>
      </c>
      <c r="B1652" t="s">
        <v>11</v>
      </c>
      <c r="C1652" t="s">
        <v>30</v>
      </c>
      <c r="D1652" s="2">
        <v>44372</v>
      </c>
      <c r="E1652" s="3">
        <v>2856</v>
      </c>
      <c r="F1652" s="4">
        <v>197</v>
      </c>
      <c r="G1652">
        <v>99</v>
      </c>
    </row>
    <row r="1653" spans="1:7" x14ac:dyDescent="0.3">
      <c r="A1653" t="s">
        <v>43</v>
      </c>
      <c r="B1653" t="s">
        <v>14</v>
      </c>
      <c r="C1653" t="s">
        <v>21</v>
      </c>
      <c r="D1653" s="2">
        <v>44372</v>
      </c>
      <c r="E1653" s="3">
        <v>2758</v>
      </c>
      <c r="F1653" s="4">
        <v>5</v>
      </c>
      <c r="G1653">
        <v>163</v>
      </c>
    </row>
    <row r="1654" spans="1:7" x14ac:dyDescent="0.3">
      <c r="A1654" t="s">
        <v>40</v>
      </c>
      <c r="B1654" t="s">
        <v>8</v>
      </c>
      <c r="C1654" t="s">
        <v>49</v>
      </c>
      <c r="D1654" s="2">
        <v>44372</v>
      </c>
      <c r="E1654" s="3">
        <v>9660</v>
      </c>
      <c r="F1654" s="4">
        <v>29</v>
      </c>
      <c r="G1654">
        <v>805</v>
      </c>
    </row>
    <row r="1655" spans="1:7" x14ac:dyDescent="0.3">
      <c r="A1655" t="s">
        <v>32</v>
      </c>
      <c r="B1655" t="s">
        <v>8</v>
      </c>
      <c r="C1655" t="s">
        <v>37</v>
      </c>
      <c r="D1655" s="2">
        <v>44372</v>
      </c>
      <c r="E1655" s="3">
        <v>49</v>
      </c>
      <c r="F1655" s="4">
        <v>445</v>
      </c>
      <c r="G1655">
        <v>2</v>
      </c>
    </row>
    <row r="1656" spans="1:7" x14ac:dyDescent="0.3">
      <c r="A1656" t="s">
        <v>22</v>
      </c>
      <c r="B1656" t="s">
        <v>14</v>
      </c>
      <c r="C1656" t="s">
        <v>30</v>
      </c>
      <c r="D1656" s="2">
        <v>44372</v>
      </c>
      <c r="E1656" s="3">
        <v>6258</v>
      </c>
      <c r="F1656" s="4">
        <v>338</v>
      </c>
      <c r="G1656">
        <v>202</v>
      </c>
    </row>
    <row r="1657" spans="1:7" x14ac:dyDescent="0.3">
      <c r="A1657" t="s">
        <v>40</v>
      </c>
      <c r="B1657" t="s">
        <v>20</v>
      </c>
      <c r="C1657" t="s">
        <v>30</v>
      </c>
      <c r="D1657" s="2">
        <v>44372</v>
      </c>
      <c r="E1657" s="3">
        <v>28</v>
      </c>
      <c r="F1657" s="4">
        <v>274</v>
      </c>
      <c r="G1657">
        <v>2</v>
      </c>
    </row>
    <row r="1658" spans="1:7" x14ac:dyDescent="0.3">
      <c r="A1658" t="s">
        <v>32</v>
      </c>
      <c r="B1658" t="s">
        <v>11</v>
      </c>
      <c r="C1658" t="s">
        <v>54</v>
      </c>
      <c r="D1658" s="2">
        <v>44372</v>
      </c>
      <c r="E1658" s="3">
        <v>4452</v>
      </c>
      <c r="F1658" s="4">
        <v>309</v>
      </c>
      <c r="G1658">
        <v>212</v>
      </c>
    </row>
    <row r="1659" spans="1:7" x14ac:dyDescent="0.3">
      <c r="A1659" t="s">
        <v>10</v>
      </c>
      <c r="B1659" t="s">
        <v>25</v>
      </c>
      <c r="C1659" t="s">
        <v>39</v>
      </c>
      <c r="D1659" s="2">
        <v>44372</v>
      </c>
      <c r="E1659" s="3">
        <v>2716</v>
      </c>
      <c r="F1659" s="4">
        <v>240</v>
      </c>
      <c r="G1659">
        <v>105</v>
      </c>
    </row>
    <row r="1660" spans="1:7" x14ac:dyDescent="0.3">
      <c r="A1660" t="s">
        <v>31</v>
      </c>
      <c r="B1660" t="s">
        <v>23</v>
      </c>
      <c r="C1660" t="s">
        <v>39</v>
      </c>
      <c r="D1660" s="2">
        <v>44372</v>
      </c>
      <c r="E1660" s="3">
        <v>12495</v>
      </c>
      <c r="F1660" s="4">
        <v>23</v>
      </c>
      <c r="G1660">
        <v>481</v>
      </c>
    </row>
    <row r="1661" spans="1:7" x14ac:dyDescent="0.3">
      <c r="A1661" t="s">
        <v>7</v>
      </c>
      <c r="B1661" t="s">
        <v>11</v>
      </c>
      <c r="C1661" t="s">
        <v>18</v>
      </c>
      <c r="D1661" s="2">
        <v>44372</v>
      </c>
      <c r="E1661" s="3">
        <v>9737</v>
      </c>
      <c r="F1661" s="4">
        <v>212</v>
      </c>
      <c r="G1661">
        <v>296</v>
      </c>
    </row>
    <row r="1662" spans="1:7" x14ac:dyDescent="0.3">
      <c r="A1662" t="s">
        <v>33</v>
      </c>
      <c r="B1662" t="s">
        <v>25</v>
      </c>
      <c r="C1662" t="s">
        <v>48</v>
      </c>
      <c r="D1662" s="2">
        <v>44372</v>
      </c>
      <c r="E1662" s="3">
        <v>3241</v>
      </c>
      <c r="F1662" s="4">
        <v>232</v>
      </c>
      <c r="G1662">
        <v>325</v>
      </c>
    </row>
    <row r="1663" spans="1:7" x14ac:dyDescent="0.3">
      <c r="A1663" t="s">
        <v>27</v>
      </c>
      <c r="B1663" t="s">
        <v>14</v>
      </c>
      <c r="C1663" t="s">
        <v>50</v>
      </c>
      <c r="D1663" s="2">
        <v>44372</v>
      </c>
      <c r="E1663" s="3">
        <v>9716</v>
      </c>
      <c r="F1663" s="4">
        <v>33</v>
      </c>
      <c r="G1663">
        <v>608</v>
      </c>
    </row>
    <row r="1664" spans="1:7" x14ac:dyDescent="0.3">
      <c r="A1664" t="s">
        <v>53</v>
      </c>
      <c r="B1664" t="s">
        <v>11</v>
      </c>
      <c r="C1664" t="s">
        <v>21</v>
      </c>
      <c r="D1664" s="2">
        <v>44372</v>
      </c>
      <c r="E1664" s="3">
        <v>6461</v>
      </c>
      <c r="F1664" s="4">
        <v>178</v>
      </c>
      <c r="G1664">
        <v>404</v>
      </c>
    </row>
    <row r="1665" spans="1:7" x14ac:dyDescent="0.3">
      <c r="A1665" t="s">
        <v>19</v>
      </c>
      <c r="B1665" t="s">
        <v>25</v>
      </c>
      <c r="C1665" t="s">
        <v>18</v>
      </c>
      <c r="D1665" s="2">
        <v>44372</v>
      </c>
      <c r="E1665" s="3">
        <v>420</v>
      </c>
      <c r="F1665" s="4">
        <v>52</v>
      </c>
      <c r="G1665">
        <v>14</v>
      </c>
    </row>
    <row r="1666" spans="1:7" x14ac:dyDescent="0.3">
      <c r="A1666" t="s">
        <v>52</v>
      </c>
      <c r="B1666" t="s">
        <v>8</v>
      </c>
      <c r="C1666" t="s">
        <v>36</v>
      </c>
      <c r="D1666" s="2">
        <v>44372</v>
      </c>
      <c r="E1666" s="3">
        <v>3906</v>
      </c>
      <c r="F1666" s="4">
        <v>170</v>
      </c>
      <c r="G1666">
        <v>279</v>
      </c>
    </row>
    <row r="1667" spans="1:7" x14ac:dyDescent="0.3">
      <c r="A1667" t="s">
        <v>59</v>
      </c>
      <c r="B1667" t="s">
        <v>11</v>
      </c>
      <c r="C1667" t="s">
        <v>30</v>
      </c>
      <c r="D1667" s="2">
        <v>44375</v>
      </c>
      <c r="E1667" s="3">
        <v>3129</v>
      </c>
      <c r="F1667" s="4">
        <v>177</v>
      </c>
      <c r="G1667">
        <v>126</v>
      </c>
    </row>
    <row r="1668" spans="1:7" x14ac:dyDescent="0.3">
      <c r="A1668" t="s">
        <v>55</v>
      </c>
      <c r="B1668" t="s">
        <v>14</v>
      </c>
      <c r="C1668" t="s">
        <v>21</v>
      </c>
      <c r="D1668" s="2">
        <v>44375</v>
      </c>
      <c r="E1668" s="3">
        <v>2604</v>
      </c>
      <c r="F1668" s="4">
        <v>368</v>
      </c>
      <c r="G1668">
        <v>114</v>
      </c>
    </row>
    <row r="1669" spans="1:7" x14ac:dyDescent="0.3">
      <c r="A1669" t="s">
        <v>56</v>
      </c>
      <c r="B1669" t="s">
        <v>23</v>
      </c>
      <c r="C1669" t="s">
        <v>35</v>
      </c>
      <c r="D1669" s="2">
        <v>44375</v>
      </c>
      <c r="E1669" s="3">
        <v>2009</v>
      </c>
      <c r="F1669" s="4">
        <v>265</v>
      </c>
      <c r="G1669">
        <v>144</v>
      </c>
    </row>
    <row r="1670" spans="1:7" x14ac:dyDescent="0.3">
      <c r="A1670" t="s">
        <v>27</v>
      </c>
      <c r="B1670" t="s">
        <v>14</v>
      </c>
      <c r="C1670" t="s">
        <v>28</v>
      </c>
      <c r="D1670" s="2">
        <v>44375</v>
      </c>
      <c r="E1670" s="3">
        <v>3339</v>
      </c>
      <c r="F1670" s="4">
        <v>92</v>
      </c>
      <c r="G1670">
        <v>129</v>
      </c>
    </row>
    <row r="1671" spans="1:7" x14ac:dyDescent="0.3">
      <c r="A1671" t="s">
        <v>58</v>
      </c>
      <c r="B1671" t="s">
        <v>25</v>
      </c>
      <c r="C1671" t="s">
        <v>34</v>
      </c>
      <c r="D1671" s="2">
        <v>44375</v>
      </c>
      <c r="E1671" s="3">
        <v>3871</v>
      </c>
      <c r="F1671" s="4">
        <v>107</v>
      </c>
      <c r="G1671">
        <v>204</v>
      </c>
    </row>
    <row r="1672" spans="1:7" x14ac:dyDescent="0.3">
      <c r="A1672" t="s">
        <v>57</v>
      </c>
      <c r="B1672" t="s">
        <v>25</v>
      </c>
      <c r="C1672" t="s">
        <v>42</v>
      </c>
      <c r="D1672" s="2">
        <v>44375</v>
      </c>
      <c r="E1672" s="3">
        <v>1120</v>
      </c>
      <c r="F1672" s="4">
        <v>301</v>
      </c>
      <c r="G1672">
        <v>44</v>
      </c>
    </row>
    <row r="1673" spans="1:7" x14ac:dyDescent="0.3">
      <c r="A1673" t="s">
        <v>27</v>
      </c>
      <c r="B1673" t="s">
        <v>14</v>
      </c>
      <c r="C1673" t="s">
        <v>42</v>
      </c>
      <c r="D1673" s="2">
        <v>44375</v>
      </c>
      <c r="E1673" s="3">
        <v>4529</v>
      </c>
      <c r="F1673" s="4">
        <v>109</v>
      </c>
      <c r="G1673">
        <v>227</v>
      </c>
    </row>
    <row r="1674" spans="1:7" x14ac:dyDescent="0.3">
      <c r="A1674" t="s">
        <v>27</v>
      </c>
      <c r="B1674" t="s">
        <v>20</v>
      </c>
      <c r="C1674" t="s">
        <v>49</v>
      </c>
      <c r="D1674" s="2">
        <v>44375</v>
      </c>
      <c r="E1674" s="3">
        <v>3115</v>
      </c>
      <c r="F1674" s="4">
        <v>22</v>
      </c>
      <c r="G1674">
        <v>284</v>
      </c>
    </row>
    <row r="1675" spans="1:7" x14ac:dyDescent="0.3">
      <c r="A1675" t="s">
        <v>31</v>
      </c>
      <c r="B1675" t="s">
        <v>8</v>
      </c>
      <c r="C1675" t="s">
        <v>21</v>
      </c>
      <c r="D1675" s="2">
        <v>44375</v>
      </c>
      <c r="E1675" s="3">
        <v>6111</v>
      </c>
      <c r="F1675" s="4">
        <v>115</v>
      </c>
      <c r="G1675">
        <v>322</v>
      </c>
    </row>
    <row r="1676" spans="1:7" x14ac:dyDescent="0.3">
      <c r="A1676" t="s">
        <v>29</v>
      </c>
      <c r="B1676" t="s">
        <v>14</v>
      </c>
      <c r="C1676" t="s">
        <v>50</v>
      </c>
      <c r="D1676" s="2">
        <v>44375</v>
      </c>
      <c r="E1676" s="3">
        <v>7476</v>
      </c>
      <c r="F1676" s="4">
        <v>232</v>
      </c>
      <c r="G1676">
        <v>440</v>
      </c>
    </row>
    <row r="1677" spans="1:7" x14ac:dyDescent="0.3">
      <c r="A1677" t="s">
        <v>17</v>
      </c>
      <c r="B1677" t="s">
        <v>11</v>
      </c>
      <c r="C1677" t="s">
        <v>34</v>
      </c>
      <c r="D1677" s="2">
        <v>44375</v>
      </c>
      <c r="E1677" s="3">
        <v>1925</v>
      </c>
      <c r="F1677" s="4">
        <v>256</v>
      </c>
      <c r="G1677">
        <v>92</v>
      </c>
    </row>
    <row r="1678" spans="1:7" x14ac:dyDescent="0.3">
      <c r="A1678" t="s">
        <v>27</v>
      </c>
      <c r="B1678" t="s">
        <v>14</v>
      </c>
      <c r="C1678" t="s">
        <v>41</v>
      </c>
      <c r="D1678" s="2">
        <v>44375</v>
      </c>
      <c r="E1678" s="3">
        <v>4760</v>
      </c>
      <c r="F1678" s="4">
        <v>157</v>
      </c>
      <c r="G1678">
        <v>207</v>
      </c>
    </row>
    <row r="1679" spans="1:7" x14ac:dyDescent="0.3">
      <c r="A1679" t="s">
        <v>33</v>
      </c>
      <c r="B1679" t="s">
        <v>23</v>
      </c>
      <c r="C1679" t="s">
        <v>44</v>
      </c>
      <c r="D1679" s="2">
        <v>44375</v>
      </c>
      <c r="E1679" s="3">
        <v>17724</v>
      </c>
      <c r="F1679" s="4">
        <v>63</v>
      </c>
      <c r="G1679">
        <v>1182</v>
      </c>
    </row>
    <row r="1680" spans="1:7" x14ac:dyDescent="0.3">
      <c r="A1680" t="s">
        <v>29</v>
      </c>
      <c r="B1680" t="s">
        <v>20</v>
      </c>
      <c r="C1680" t="s">
        <v>34</v>
      </c>
      <c r="D1680" s="2">
        <v>44375</v>
      </c>
      <c r="E1680" s="3">
        <v>3731</v>
      </c>
      <c r="F1680" s="4">
        <v>89</v>
      </c>
      <c r="G1680">
        <v>220</v>
      </c>
    </row>
    <row r="1681" spans="1:7" x14ac:dyDescent="0.3">
      <c r="A1681" t="s">
        <v>40</v>
      </c>
      <c r="B1681" t="s">
        <v>25</v>
      </c>
      <c r="C1681" t="s">
        <v>49</v>
      </c>
      <c r="D1681" s="2">
        <v>44375</v>
      </c>
      <c r="E1681" s="3">
        <v>7574</v>
      </c>
      <c r="F1681" s="4">
        <v>99</v>
      </c>
      <c r="G1681">
        <v>583</v>
      </c>
    </row>
    <row r="1682" spans="1:7" x14ac:dyDescent="0.3">
      <c r="A1682" t="s">
        <v>52</v>
      </c>
      <c r="B1682" t="s">
        <v>25</v>
      </c>
      <c r="C1682" t="s">
        <v>12</v>
      </c>
      <c r="D1682" s="2">
        <v>44375</v>
      </c>
      <c r="E1682" s="3">
        <v>4137</v>
      </c>
      <c r="F1682" s="4">
        <v>34</v>
      </c>
      <c r="G1682">
        <v>345</v>
      </c>
    </row>
    <row r="1683" spans="1:7" x14ac:dyDescent="0.3">
      <c r="A1683" t="s">
        <v>40</v>
      </c>
      <c r="B1683" t="s">
        <v>20</v>
      </c>
      <c r="C1683" t="s">
        <v>28</v>
      </c>
      <c r="D1683" s="2">
        <v>44375</v>
      </c>
      <c r="E1683" s="3">
        <v>13076</v>
      </c>
      <c r="F1683" s="4">
        <v>120</v>
      </c>
      <c r="G1683">
        <v>436</v>
      </c>
    </row>
    <row r="1684" spans="1:7" x14ac:dyDescent="0.3">
      <c r="A1684" t="s">
        <v>19</v>
      </c>
      <c r="B1684" t="s">
        <v>11</v>
      </c>
      <c r="C1684" t="s">
        <v>34</v>
      </c>
      <c r="D1684" s="2">
        <v>44376</v>
      </c>
      <c r="E1684" s="3">
        <v>4403</v>
      </c>
      <c r="F1684" s="4">
        <v>66</v>
      </c>
      <c r="G1684">
        <v>339</v>
      </c>
    </row>
    <row r="1685" spans="1:7" x14ac:dyDescent="0.3">
      <c r="A1685" t="s">
        <v>59</v>
      </c>
      <c r="B1685" t="s">
        <v>11</v>
      </c>
      <c r="C1685" t="s">
        <v>42</v>
      </c>
      <c r="D1685" s="2">
        <v>44376</v>
      </c>
      <c r="E1685" s="3">
        <v>2478</v>
      </c>
      <c r="F1685" s="4">
        <v>396</v>
      </c>
      <c r="G1685">
        <v>108</v>
      </c>
    </row>
    <row r="1686" spans="1:7" x14ac:dyDescent="0.3">
      <c r="A1686" t="s">
        <v>32</v>
      </c>
      <c r="B1686" t="s">
        <v>14</v>
      </c>
      <c r="C1686" t="s">
        <v>42</v>
      </c>
      <c r="D1686" s="2">
        <v>44376</v>
      </c>
      <c r="E1686" s="3">
        <v>2016</v>
      </c>
      <c r="F1686" s="4">
        <v>26</v>
      </c>
      <c r="G1686">
        <v>96</v>
      </c>
    </row>
    <row r="1687" spans="1:7" x14ac:dyDescent="0.3">
      <c r="A1687" t="s">
        <v>19</v>
      </c>
      <c r="B1687" t="s">
        <v>14</v>
      </c>
      <c r="C1687" t="s">
        <v>49</v>
      </c>
      <c r="D1687" s="2">
        <v>44376</v>
      </c>
      <c r="E1687" s="3">
        <v>1799</v>
      </c>
      <c r="F1687" s="4">
        <v>262</v>
      </c>
      <c r="G1687">
        <v>129</v>
      </c>
    </row>
    <row r="1688" spans="1:7" x14ac:dyDescent="0.3">
      <c r="A1688" t="s">
        <v>22</v>
      </c>
      <c r="B1688" t="s">
        <v>14</v>
      </c>
      <c r="C1688" t="s">
        <v>45</v>
      </c>
      <c r="D1688" s="2">
        <v>44376</v>
      </c>
      <c r="E1688" s="3">
        <v>6685</v>
      </c>
      <c r="F1688" s="4">
        <v>277</v>
      </c>
      <c r="G1688">
        <v>372</v>
      </c>
    </row>
    <row r="1689" spans="1:7" x14ac:dyDescent="0.3">
      <c r="A1689" t="s">
        <v>29</v>
      </c>
      <c r="B1689" t="s">
        <v>23</v>
      </c>
      <c r="C1689" t="s">
        <v>21</v>
      </c>
      <c r="D1689" s="2">
        <v>44376</v>
      </c>
      <c r="E1689" s="3">
        <v>5257</v>
      </c>
      <c r="F1689" s="4">
        <v>225</v>
      </c>
      <c r="G1689">
        <v>277</v>
      </c>
    </row>
    <row r="1690" spans="1:7" x14ac:dyDescent="0.3">
      <c r="A1690" t="s">
        <v>13</v>
      </c>
      <c r="B1690" t="s">
        <v>25</v>
      </c>
      <c r="C1690" t="s">
        <v>36</v>
      </c>
      <c r="D1690" s="2">
        <v>44376</v>
      </c>
      <c r="E1690" s="3">
        <v>2408</v>
      </c>
      <c r="F1690" s="4">
        <v>232</v>
      </c>
      <c r="G1690">
        <v>172</v>
      </c>
    </row>
    <row r="1691" spans="1:7" x14ac:dyDescent="0.3">
      <c r="A1691" t="s">
        <v>46</v>
      </c>
      <c r="B1691" t="s">
        <v>23</v>
      </c>
      <c r="C1691" t="s">
        <v>9</v>
      </c>
      <c r="D1691" s="2">
        <v>44376</v>
      </c>
      <c r="E1691" s="3">
        <v>5096</v>
      </c>
      <c r="F1691" s="4">
        <v>92</v>
      </c>
      <c r="G1691">
        <v>243</v>
      </c>
    </row>
    <row r="1692" spans="1:7" x14ac:dyDescent="0.3">
      <c r="A1692" t="s">
        <v>27</v>
      </c>
      <c r="B1692" t="s">
        <v>14</v>
      </c>
      <c r="C1692" t="s">
        <v>16</v>
      </c>
      <c r="D1692" s="2">
        <v>44376</v>
      </c>
      <c r="E1692" s="3">
        <v>9772</v>
      </c>
      <c r="F1692" s="4">
        <v>116</v>
      </c>
      <c r="G1692">
        <v>815</v>
      </c>
    </row>
    <row r="1693" spans="1:7" x14ac:dyDescent="0.3">
      <c r="A1693" t="s">
        <v>58</v>
      </c>
      <c r="B1693" t="s">
        <v>14</v>
      </c>
      <c r="C1693" t="s">
        <v>48</v>
      </c>
      <c r="D1693" s="2">
        <v>44376</v>
      </c>
      <c r="E1693" s="3">
        <v>8071</v>
      </c>
      <c r="F1693" s="4">
        <v>78</v>
      </c>
      <c r="G1693">
        <v>539</v>
      </c>
    </row>
    <row r="1694" spans="1:7" x14ac:dyDescent="0.3">
      <c r="A1694" t="s">
        <v>29</v>
      </c>
      <c r="B1694" t="s">
        <v>11</v>
      </c>
      <c r="C1694" t="s">
        <v>54</v>
      </c>
      <c r="D1694" s="2">
        <v>44377</v>
      </c>
      <c r="E1694" s="3">
        <v>4984</v>
      </c>
      <c r="F1694" s="4">
        <v>543</v>
      </c>
      <c r="G1694">
        <v>333</v>
      </c>
    </row>
    <row r="1695" spans="1:7" x14ac:dyDescent="0.3">
      <c r="A1695" t="s">
        <v>31</v>
      </c>
      <c r="B1695" t="s">
        <v>23</v>
      </c>
      <c r="C1695" t="s">
        <v>54</v>
      </c>
      <c r="D1695" s="2">
        <v>44377</v>
      </c>
      <c r="E1695" s="3">
        <v>8134</v>
      </c>
      <c r="F1695" s="4">
        <v>299</v>
      </c>
      <c r="G1695">
        <v>543</v>
      </c>
    </row>
    <row r="1696" spans="1:7" x14ac:dyDescent="0.3">
      <c r="A1696" t="s">
        <v>58</v>
      </c>
      <c r="B1696" t="s">
        <v>14</v>
      </c>
      <c r="C1696" t="s">
        <v>30</v>
      </c>
      <c r="D1696" s="2">
        <v>44377</v>
      </c>
      <c r="E1696" s="3">
        <v>861</v>
      </c>
      <c r="F1696" s="4">
        <v>57</v>
      </c>
      <c r="G1696">
        <v>30</v>
      </c>
    </row>
    <row r="1697" spans="1:7" x14ac:dyDescent="0.3">
      <c r="A1697" t="s">
        <v>24</v>
      </c>
      <c r="B1697" t="s">
        <v>8</v>
      </c>
      <c r="C1697" t="s">
        <v>39</v>
      </c>
      <c r="D1697" s="2">
        <v>44377</v>
      </c>
      <c r="E1697" s="3">
        <v>8694</v>
      </c>
      <c r="F1697" s="4">
        <v>17</v>
      </c>
      <c r="G1697">
        <v>396</v>
      </c>
    </row>
    <row r="1698" spans="1:7" x14ac:dyDescent="0.3">
      <c r="A1698" t="s">
        <v>52</v>
      </c>
      <c r="B1698" t="s">
        <v>23</v>
      </c>
      <c r="C1698" t="s">
        <v>18</v>
      </c>
      <c r="D1698" s="2">
        <v>44377</v>
      </c>
      <c r="E1698" s="3">
        <v>2576</v>
      </c>
      <c r="F1698" s="4">
        <v>139</v>
      </c>
      <c r="G1698">
        <v>84</v>
      </c>
    </row>
    <row r="1699" spans="1:7" x14ac:dyDescent="0.3">
      <c r="A1699" t="s">
        <v>58</v>
      </c>
      <c r="B1699" t="s">
        <v>23</v>
      </c>
      <c r="C1699" t="s">
        <v>9</v>
      </c>
      <c r="D1699" s="2">
        <v>44378</v>
      </c>
      <c r="E1699" s="3">
        <v>1519</v>
      </c>
      <c r="F1699" s="4">
        <v>214</v>
      </c>
      <c r="G1699">
        <v>73</v>
      </c>
    </row>
    <row r="1700" spans="1:7" x14ac:dyDescent="0.3">
      <c r="A1700" t="s">
        <v>40</v>
      </c>
      <c r="B1700" t="s">
        <v>11</v>
      </c>
      <c r="C1700" t="s">
        <v>44</v>
      </c>
      <c r="D1700" s="2">
        <v>44378</v>
      </c>
      <c r="E1700" s="3">
        <v>7476</v>
      </c>
      <c r="F1700" s="4">
        <v>152</v>
      </c>
      <c r="G1700">
        <v>534</v>
      </c>
    </row>
    <row r="1701" spans="1:7" x14ac:dyDescent="0.3">
      <c r="A1701" t="s">
        <v>13</v>
      </c>
      <c r="B1701" t="s">
        <v>14</v>
      </c>
      <c r="C1701" t="s">
        <v>18</v>
      </c>
      <c r="D1701" s="2">
        <v>44378</v>
      </c>
      <c r="E1701" s="3">
        <v>8155</v>
      </c>
      <c r="F1701" s="4">
        <v>84</v>
      </c>
      <c r="G1701">
        <v>272</v>
      </c>
    </row>
    <row r="1702" spans="1:7" x14ac:dyDescent="0.3">
      <c r="A1702" t="s">
        <v>43</v>
      </c>
      <c r="B1702" t="s">
        <v>25</v>
      </c>
      <c r="C1702" t="s">
        <v>48</v>
      </c>
      <c r="D1702" s="2">
        <v>44378</v>
      </c>
      <c r="E1702" s="3">
        <v>1995</v>
      </c>
      <c r="F1702" s="4">
        <v>212</v>
      </c>
      <c r="G1702">
        <v>167</v>
      </c>
    </row>
    <row r="1703" spans="1:7" x14ac:dyDescent="0.3">
      <c r="A1703" t="s">
        <v>43</v>
      </c>
      <c r="B1703" t="s">
        <v>14</v>
      </c>
      <c r="C1703" t="s">
        <v>54</v>
      </c>
      <c r="D1703" s="2">
        <v>44378</v>
      </c>
      <c r="E1703" s="3">
        <v>3535</v>
      </c>
      <c r="F1703" s="4">
        <v>22</v>
      </c>
      <c r="G1703">
        <v>169</v>
      </c>
    </row>
    <row r="1704" spans="1:7" x14ac:dyDescent="0.3">
      <c r="A1704" t="s">
        <v>31</v>
      </c>
      <c r="B1704" t="s">
        <v>8</v>
      </c>
      <c r="C1704" t="s">
        <v>34</v>
      </c>
      <c r="D1704" s="2">
        <v>44378</v>
      </c>
      <c r="E1704" s="3">
        <v>5033</v>
      </c>
      <c r="F1704" s="4">
        <v>142</v>
      </c>
      <c r="G1704">
        <v>360</v>
      </c>
    </row>
    <row r="1705" spans="1:7" x14ac:dyDescent="0.3">
      <c r="A1705" t="s">
        <v>31</v>
      </c>
      <c r="B1705" t="s">
        <v>14</v>
      </c>
      <c r="C1705" t="s">
        <v>49</v>
      </c>
      <c r="D1705" s="2">
        <v>44378</v>
      </c>
      <c r="E1705" s="3">
        <v>5068</v>
      </c>
      <c r="F1705" s="4">
        <v>35</v>
      </c>
      <c r="G1705">
        <v>461</v>
      </c>
    </row>
    <row r="1706" spans="1:7" x14ac:dyDescent="0.3">
      <c r="A1706" t="s">
        <v>46</v>
      </c>
      <c r="B1706" t="s">
        <v>8</v>
      </c>
      <c r="C1706" t="s">
        <v>12</v>
      </c>
      <c r="D1706" s="2">
        <v>44379</v>
      </c>
      <c r="E1706" s="3">
        <v>399</v>
      </c>
      <c r="F1706" s="4">
        <v>117</v>
      </c>
      <c r="G1706">
        <v>37</v>
      </c>
    </row>
    <row r="1707" spans="1:7" x14ac:dyDescent="0.3">
      <c r="A1707" t="s">
        <v>59</v>
      </c>
      <c r="B1707" t="s">
        <v>23</v>
      </c>
      <c r="C1707" t="s">
        <v>28</v>
      </c>
      <c r="D1707" s="2">
        <v>44379</v>
      </c>
      <c r="E1707" s="3">
        <v>1246</v>
      </c>
      <c r="F1707" s="4">
        <v>235</v>
      </c>
      <c r="G1707">
        <v>43</v>
      </c>
    </row>
    <row r="1708" spans="1:7" x14ac:dyDescent="0.3">
      <c r="A1708" t="s">
        <v>51</v>
      </c>
      <c r="B1708" t="s">
        <v>20</v>
      </c>
      <c r="C1708" t="s">
        <v>18</v>
      </c>
      <c r="D1708" s="2">
        <v>44379</v>
      </c>
      <c r="E1708" s="3">
        <v>3423</v>
      </c>
      <c r="F1708" s="4">
        <v>464</v>
      </c>
      <c r="G1708">
        <v>127</v>
      </c>
    </row>
    <row r="1709" spans="1:7" x14ac:dyDescent="0.3">
      <c r="A1709" t="s">
        <v>56</v>
      </c>
      <c r="B1709" t="s">
        <v>14</v>
      </c>
      <c r="C1709" t="s">
        <v>35</v>
      </c>
      <c r="D1709" s="2">
        <v>44379</v>
      </c>
      <c r="E1709" s="3">
        <v>2632</v>
      </c>
      <c r="F1709" s="4">
        <v>150</v>
      </c>
      <c r="G1709">
        <v>329</v>
      </c>
    </row>
    <row r="1710" spans="1:7" x14ac:dyDescent="0.3">
      <c r="A1710" t="s">
        <v>7</v>
      </c>
      <c r="B1710" t="s">
        <v>25</v>
      </c>
      <c r="C1710" t="s">
        <v>21</v>
      </c>
      <c r="D1710" s="2">
        <v>44379</v>
      </c>
      <c r="E1710" s="3">
        <v>5474</v>
      </c>
      <c r="F1710" s="4">
        <v>83</v>
      </c>
      <c r="G1710">
        <v>274</v>
      </c>
    </row>
    <row r="1711" spans="1:7" x14ac:dyDescent="0.3">
      <c r="A1711" t="s">
        <v>43</v>
      </c>
      <c r="B1711" t="s">
        <v>11</v>
      </c>
      <c r="C1711" t="s">
        <v>48</v>
      </c>
      <c r="D1711" s="2">
        <v>44379</v>
      </c>
      <c r="E1711" s="3">
        <v>84</v>
      </c>
      <c r="F1711" s="4">
        <v>204</v>
      </c>
      <c r="G1711">
        <v>9</v>
      </c>
    </row>
    <row r="1712" spans="1:7" x14ac:dyDescent="0.3">
      <c r="A1712" t="s">
        <v>19</v>
      </c>
      <c r="B1712" t="s">
        <v>14</v>
      </c>
      <c r="C1712" t="s">
        <v>18</v>
      </c>
      <c r="D1712" s="2">
        <v>44379</v>
      </c>
      <c r="E1712" s="3">
        <v>4228</v>
      </c>
      <c r="F1712" s="4">
        <v>26</v>
      </c>
      <c r="G1712">
        <v>157</v>
      </c>
    </row>
    <row r="1713" spans="1:7" x14ac:dyDescent="0.3">
      <c r="A1713" t="s">
        <v>47</v>
      </c>
      <c r="B1713" t="s">
        <v>8</v>
      </c>
      <c r="C1713" t="s">
        <v>39</v>
      </c>
      <c r="D1713" s="2">
        <v>44379</v>
      </c>
      <c r="E1713" s="3">
        <v>5418</v>
      </c>
      <c r="F1713" s="4">
        <v>253</v>
      </c>
      <c r="G1713">
        <v>258</v>
      </c>
    </row>
    <row r="1714" spans="1:7" x14ac:dyDescent="0.3">
      <c r="A1714" t="s">
        <v>56</v>
      </c>
      <c r="B1714" t="s">
        <v>23</v>
      </c>
      <c r="C1714" t="s">
        <v>50</v>
      </c>
      <c r="D1714" s="2">
        <v>44379</v>
      </c>
      <c r="E1714" s="3">
        <v>2373</v>
      </c>
      <c r="F1714" s="4">
        <v>252</v>
      </c>
      <c r="G1714">
        <v>132</v>
      </c>
    </row>
    <row r="1715" spans="1:7" x14ac:dyDescent="0.3">
      <c r="A1715" t="s">
        <v>29</v>
      </c>
      <c r="B1715" t="s">
        <v>11</v>
      </c>
      <c r="C1715" t="s">
        <v>48</v>
      </c>
      <c r="D1715" s="2">
        <v>44379</v>
      </c>
      <c r="E1715" s="3">
        <v>8659</v>
      </c>
      <c r="F1715" s="4">
        <v>245</v>
      </c>
      <c r="G1715">
        <v>963</v>
      </c>
    </row>
    <row r="1716" spans="1:7" x14ac:dyDescent="0.3">
      <c r="A1716" t="s">
        <v>40</v>
      </c>
      <c r="B1716" t="s">
        <v>23</v>
      </c>
      <c r="C1716" t="s">
        <v>44</v>
      </c>
      <c r="D1716" s="2">
        <v>44379</v>
      </c>
      <c r="E1716" s="3">
        <v>11361</v>
      </c>
      <c r="F1716" s="4">
        <v>43</v>
      </c>
      <c r="G1716">
        <v>758</v>
      </c>
    </row>
    <row r="1717" spans="1:7" x14ac:dyDescent="0.3">
      <c r="A1717" t="s">
        <v>31</v>
      </c>
      <c r="B1717" t="s">
        <v>8</v>
      </c>
      <c r="C1717" t="s">
        <v>39</v>
      </c>
      <c r="D1717" s="2">
        <v>44379</v>
      </c>
      <c r="E1717" s="3">
        <v>462</v>
      </c>
      <c r="F1717" s="4">
        <v>312</v>
      </c>
      <c r="G1717">
        <v>21</v>
      </c>
    </row>
    <row r="1718" spans="1:7" x14ac:dyDescent="0.3">
      <c r="A1718" t="s">
        <v>52</v>
      </c>
      <c r="B1718" t="s">
        <v>23</v>
      </c>
      <c r="C1718" t="s">
        <v>36</v>
      </c>
      <c r="D1718" s="2">
        <v>44379</v>
      </c>
      <c r="E1718" s="3">
        <v>3668</v>
      </c>
      <c r="F1718" s="4">
        <v>96</v>
      </c>
      <c r="G1718">
        <v>175</v>
      </c>
    </row>
    <row r="1719" spans="1:7" x14ac:dyDescent="0.3">
      <c r="A1719" t="s">
        <v>13</v>
      </c>
      <c r="B1719" t="s">
        <v>8</v>
      </c>
      <c r="C1719" t="s">
        <v>28</v>
      </c>
      <c r="D1719" s="2">
        <v>44379</v>
      </c>
      <c r="E1719" s="3">
        <v>2534</v>
      </c>
      <c r="F1719" s="4">
        <v>17</v>
      </c>
      <c r="G1719">
        <v>102</v>
      </c>
    </row>
    <row r="1720" spans="1:7" x14ac:dyDescent="0.3">
      <c r="A1720" t="s">
        <v>32</v>
      </c>
      <c r="B1720" t="s">
        <v>23</v>
      </c>
      <c r="C1720" t="s">
        <v>36</v>
      </c>
      <c r="D1720" s="2">
        <v>44382</v>
      </c>
      <c r="E1720" s="3">
        <v>5838</v>
      </c>
      <c r="F1720" s="4">
        <v>290</v>
      </c>
      <c r="G1720">
        <v>325</v>
      </c>
    </row>
    <row r="1721" spans="1:7" x14ac:dyDescent="0.3">
      <c r="A1721" t="s">
        <v>17</v>
      </c>
      <c r="B1721" t="s">
        <v>23</v>
      </c>
      <c r="C1721" t="s">
        <v>41</v>
      </c>
      <c r="D1721" s="2">
        <v>44382</v>
      </c>
      <c r="E1721" s="3">
        <v>8036</v>
      </c>
      <c r="F1721" s="4">
        <v>50</v>
      </c>
      <c r="G1721">
        <v>366</v>
      </c>
    </row>
    <row r="1722" spans="1:7" x14ac:dyDescent="0.3">
      <c r="A1722" t="s">
        <v>22</v>
      </c>
      <c r="B1722" t="s">
        <v>25</v>
      </c>
      <c r="C1722" t="s">
        <v>36</v>
      </c>
      <c r="D1722" s="2">
        <v>44382</v>
      </c>
      <c r="E1722" s="3">
        <v>3311</v>
      </c>
      <c r="F1722" s="4">
        <v>215</v>
      </c>
      <c r="G1722">
        <v>195</v>
      </c>
    </row>
    <row r="1723" spans="1:7" x14ac:dyDescent="0.3">
      <c r="A1723" t="s">
        <v>58</v>
      </c>
      <c r="B1723" t="s">
        <v>20</v>
      </c>
      <c r="C1723" t="s">
        <v>18</v>
      </c>
      <c r="D1723" s="2">
        <v>44382</v>
      </c>
      <c r="E1723" s="3">
        <v>21</v>
      </c>
      <c r="F1723" s="4">
        <v>128</v>
      </c>
      <c r="G1723">
        <v>1</v>
      </c>
    </row>
    <row r="1724" spans="1:7" x14ac:dyDescent="0.3">
      <c r="A1724" t="s">
        <v>22</v>
      </c>
      <c r="B1724" t="s">
        <v>25</v>
      </c>
      <c r="C1724" t="s">
        <v>21</v>
      </c>
      <c r="D1724" s="2">
        <v>44382</v>
      </c>
      <c r="E1724" s="3">
        <v>6979</v>
      </c>
      <c r="F1724" s="4">
        <v>36</v>
      </c>
      <c r="G1724">
        <v>349</v>
      </c>
    </row>
    <row r="1725" spans="1:7" x14ac:dyDescent="0.3">
      <c r="A1725" t="s">
        <v>56</v>
      </c>
      <c r="B1725" t="s">
        <v>11</v>
      </c>
      <c r="C1725" t="s">
        <v>44</v>
      </c>
      <c r="D1725" s="2">
        <v>44382</v>
      </c>
      <c r="E1725" s="3">
        <v>7308</v>
      </c>
      <c r="F1725" s="4">
        <v>34</v>
      </c>
      <c r="G1725">
        <v>366</v>
      </c>
    </row>
    <row r="1726" spans="1:7" x14ac:dyDescent="0.3">
      <c r="A1726" t="s">
        <v>56</v>
      </c>
      <c r="B1726" t="s">
        <v>8</v>
      </c>
      <c r="C1726" t="s">
        <v>21</v>
      </c>
      <c r="D1726" s="2">
        <v>44382</v>
      </c>
      <c r="E1726" s="3">
        <v>14609</v>
      </c>
      <c r="F1726" s="4">
        <v>22</v>
      </c>
      <c r="G1726">
        <v>812</v>
      </c>
    </row>
    <row r="1727" spans="1:7" x14ac:dyDescent="0.3">
      <c r="A1727" t="s">
        <v>10</v>
      </c>
      <c r="B1727" t="s">
        <v>11</v>
      </c>
      <c r="C1727" t="s">
        <v>44</v>
      </c>
      <c r="D1727" s="2">
        <v>44383</v>
      </c>
      <c r="E1727" s="3">
        <v>7721</v>
      </c>
      <c r="F1727" s="4">
        <v>264</v>
      </c>
      <c r="G1727">
        <v>368</v>
      </c>
    </row>
    <row r="1728" spans="1:7" x14ac:dyDescent="0.3">
      <c r="A1728" t="s">
        <v>17</v>
      </c>
      <c r="B1728" t="s">
        <v>8</v>
      </c>
      <c r="C1728" t="s">
        <v>49</v>
      </c>
      <c r="D1728" s="2">
        <v>44383</v>
      </c>
      <c r="E1728" s="3">
        <v>6944</v>
      </c>
      <c r="F1728" s="4">
        <v>446</v>
      </c>
      <c r="G1728">
        <v>463</v>
      </c>
    </row>
    <row r="1729" spans="1:7" x14ac:dyDescent="0.3">
      <c r="A1729" t="s">
        <v>38</v>
      </c>
      <c r="B1729" t="s">
        <v>20</v>
      </c>
      <c r="C1729" t="s">
        <v>48</v>
      </c>
      <c r="D1729" s="2">
        <v>44383</v>
      </c>
      <c r="E1729" s="3">
        <v>3738</v>
      </c>
      <c r="F1729" s="4">
        <v>117</v>
      </c>
      <c r="G1729">
        <v>234</v>
      </c>
    </row>
    <row r="1730" spans="1:7" x14ac:dyDescent="0.3">
      <c r="A1730" t="s">
        <v>55</v>
      </c>
      <c r="B1730" t="s">
        <v>25</v>
      </c>
      <c r="C1730" t="s">
        <v>36</v>
      </c>
      <c r="D1730" s="2">
        <v>44383</v>
      </c>
      <c r="E1730" s="3">
        <v>13867</v>
      </c>
      <c r="F1730" s="4">
        <v>155</v>
      </c>
      <c r="G1730">
        <v>730</v>
      </c>
    </row>
    <row r="1731" spans="1:7" x14ac:dyDescent="0.3">
      <c r="A1731" t="s">
        <v>13</v>
      </c>
      <c r="B1731" t="s">
        <v>23</v>
      </c>
      <c r="C1731" t="s">
        <v>15</v>
      </c>
      <c r="D1731" s="2">
        <v>44383</v>
      </c>
      <c r="E1731" s="3">
        <v>6664</v>
      </c>
      <c r="F1731" s="4">
        <v>152</v>
      </c>
      <c r="G1731">
        <v>392</v>
      </c>
    </row>
    <row r="1732" spans="1:7" x14ac:dyDescent="0.3">
      <c r="A1732" t="s">
        <v>22</v>
      </c>
      <c r="B1732" t="s">
        <v>14</v>
      </c>
      <c r="C1732" t="s">
        <v>41</v>
      </c>
      <c r="D1732" s="2">
        <v>44383</v>
      </c>
      <c r="E1732" s="3">
        <v>4802</v>
      </c>
      <c r="F1732" s="4">
        <v>41</v>
      </c>
      <c r="G1732">
        <v>161</v>
      </c>
    </row>
    <row r="1733" spans="1:7" x14ac:dyDescent="0.3">
      <c r="A1733" t="s">
        <v>58</v>
      </c>
      <c r="B1733" t="s">
        <v>11</v>
      </c>
      <c r="C1733" t="s">
        <v>9</v>
      </c>
      <c r="D1733" s="2">
        <v>44383</v>
      </c>
      <c r="E1733" s="3">
        <v>11410</v>
      </c>
      <c r="F1733" s="4">
        <v>15</v>
      </c>
      <c r="G1733">
        <v>571</v>
      </c>
    </row>
    <row r="1734" spans="1:7" x14ac:dyDescent="0.3">
      <c r="A1734" t="s">
        <v>29</v>
      </c>
      <c r="B1734" t="s">
        <v>20</v>
      </c>
      <c r="C1734" t="s">
        <v>44</v>
      </c>
      <c r="D1734" s="2">
        <v>44383</v>
      </c>
      <c r="E1734" s="3">
        <v>308</v>
      </c>
      <c r="F1734" s="4">
        <v>205</v>
      </c>
      <c r="G1734">
        <v>22</v>
      </c>
    </row>
    <row r="1735" spans="1:7" x14ac:dyDescent="0.3">
      <c r="A1735" t="s">
        <v>17</v>
      </c>
      <c r="B1735" t="s">
        <v>8</v>
      </c>
      <c r="C1735" t="s">
        <v>30</v>
      </c>
      <c r="D1735" s="2">
        <v>44384</v>
      </c>
      <c r="E1735" s="3">
        <v>2009</v>
      </c>
      <c r="F1735" s="4">
        <v>87</v>
      </c>
      <c r="G1735">
        <v>75</v>
      </c>
    </row>
    <row r="1736" spans="1:7" x14ac:dyDescent="0.3">
      <c r="A1736" t="s">
        <v>55</v>
      </c>
      <c r="B1736" t="s">
        <v>11</v>
      </c>
      <c r="C1736" t="s">
        <v>48</v>
      </c>
      <c r="D1736" s="2">
        <v>44384</v>
      </c>
      <c r="E1736" s="3">
        <v>2191</v>
      </c>
      <c r="F1736" s="4">
        <v>4</v>
      </c>
      <c r="G1736">
        <v>200</v>
      </c>
    </row>
    <row r="1737" spans="1:7" x14ac:dyDescent="0.3">
      <c r="A1737" t="s">
        <v>56</v>
      </c>
      <c r="B1737" t="s">
        <v>20</v>
      </c>
      <c r="C1737" t="s">
        <v>41</v>
      </c>
      <c r="D1737" s="2">
        <v>44384</v>
      </c>
      <c r="E1737" s="3">
        <v>5642</v>
      </c>
      <c r="F1737" s="4">
        <v>147</v>
      </c>
      <c r="G1737">
        <v>217</v>
      </c>
    </row>
    <row r="1738" spans="1:7" x14ac:dyDescent="0.3">
      <c r="A1738" t="s">
        <v>13</v>
      </c>
      <c r="B1738" t="s">
        <v>11</v>
      </c>
      <c r="C1738" t="s">
        <v>30</v>
      </c>
      <c r="D1738" s="2">
        <v>44384</v>
      </c>
      <c r="E1738" s="3">
        <v>511</v>
      </c>
      <c r="F1738" s="4">
        <v>295</v>
      </c>
      <c r="G1738">
        <v>20</v>
      </c>
    </row>
    <row r="1739" spans="1:7" x14ac:dyDescent="0.3">
      <c r="A1739" t="s">
        <v>58</v>
      </c>
      <c r="B1739" t="s">
        <v>11</v>
      </c>
      <c r="C1739" t="s">
        <v>48</v>
      </c>
      <c r="D1739" s="2">
        <v>44384</v>
      </c>
      <c r="E1739" s="3">
        <v>19754</v>
      </c>
      <c r="F1739" s="4">
        <v>175</v>
      </c>
      <c r="G1739">
        <v>1976</v>
      </c>
    </row>
    <row r="1740" spans="1:7" x14ac:dyDescent="0.3">
      <c r="A1740" t="s">
        <v>24</v>
      </c>
      <c r="B1740" t="s">
        <v>11</v>
      </c>
      <c r="C1740" t="s">
        <v>41</v>
      </c>
      <c r="D1740" s="2">
        <v>44384</v>
      </c>
      <c r="E1740" s="3">
        <v>1547</v>
      </c>
      <c r="F1740" s="4">
        <v>286</v>
      </c>
      <c r="G1740">
        <v>65</v>
      </c>
    </row>
    <row r="1741" spans="1:7" x14ac:dyDescent="0.3">
      <c r="A1741" t="s">
        <v>17</v>
      </c>
      <c r="B1741" t="s">
        <v>8</v>
      </c>
      <c r="C1741" t="s">
        <v>50</v>
      </c>
      <c r="D1741" s="2">
        <v>44384</v>
      </c>
      <c r="E1741" s="3">
        <v>4991</v>
      </c>
      <c r="F1741" s="4">
        <v>532</v>
      </c>
      <c r="G1741">
        <v>294</v>
      </c>
    </row>
    <row r="1742" spans="1:7" x14ac:dyDescent="0.3">
      <c r="A1742" t="s">
        <v>24</v>
      </c>
      <c r="B1742" t="s">
        <v>8</v>
      </c>
      <c r="C1742" t="s">
        <v>18</v>
      </c>
      <c r="D1742" s="2">
        <v>44384</v>
      </c>
      <c r="E1742" s="3">
        <v>17647</v>
      </c>
      <c r="F1742" s="4">
        <v>186</v>
      </c>
      <c r="G1742">
        <v>679</v>
      </c>
    </row>
    <row r="1743" spans="1:7" x14ac:dyDescent="0.3">
      <c r="A1743" t="s">
        <v>58</v>
      </c>
      <c r="B1743" t="s">
        <v>25</v>
      </c>
      <c r="C1743" t="s">
        <v>36</v>
      </c>
      <c r="D1743" s="2">
        <v>44384</v>
      </c>
      <c r="E1743" s="3">
        <v>12593</v>
      </c>
      <c r="F1743" s="4">
        <v>37</v>
      </c>
      <c r="G1743">
        <v>969</v>
      </c>
    </row>
    <row r="1744" spans="1:7" x14ac:dyDescent="0.3">
      <c r="A1744" t="s">
        <v>53</v>
      </c>
      <c r="B1744" t="s">
        <v>25</v>
      </c>
      <c r="C1744" t="s">
        <v>45</v>
      </c>
      <c r="D1744" s="2">
        <v>44384</v>
      </c>
      <c r="E1744" s="3">
        <v>4368</v>
      </c>
      <c r="F1744" s="4">
        <v>51</v>
      </c>
      <c r="G1744">
        <v>398</v>
      </c>
    </row>
    <row r="1745" spans="1:7" x14ac:dyDescent="0.3">
      <c r="A1745" t="s">
        <v>13</v>
      </c>
      <c r="B1745" t="s">
        <v>23</v>
      </c>
      <c r="C1745" t="s">
        <v>48</v>
      </c>
      <c r="D1745" s="2">
        <v>44384</v>
      </c>
      <c r="E1745" s="3">
        <v>8715</v>
      </c>
      <c r="F1745" s="4">
        <v>182</v>
      </c>
      <c r="G1745">
        <v>727</v>
      </c>
    </row>
    <row r="1746" spans="1:7" x14ac:dyDescent="0.3">
      <c r="A1746" t="s">
        <v>7</v>
      </c>
      <c r="B1746" t="s">
        <v>23</v>
      </c>
      <c r="C1746" t="s">
        <v>44</v>
      </c>
      <c r="D1746" s="2">
        <v>44384</v>
      </c>
      <c r="E1746" s="3">
        <v>1617</v>
      </c>
      <c r="F1746" s="4">
        <v>314</v>
      </c>
      <c r="G1746">
        <v>102</v>
      </c>
    </row>
    <row r="1747" spans="1:7" x14ac:dyDescent="0.3">
      <c r="A1747" t="s">
        <v>27</v>
      </c>
      <c r="B1747" t="s">
        <v>14</v>
      </c>
      <c r="C1747" t="s">
        <v>44</v>
      </c>
      <c r="D1747" s="2">
        <v>44384</v>
      </c>
      <c r="E1747" s="3">
        <v>1085</v>
      </c>
      <c r="F1747" s="4">
        <v>110</v>
      </c>
      <c r="G1747">
        <v>58</v>
      </c>
    </row>
    <row r="1748" spans="1:7" x14ac:dyDescent="0.3">
      <c r="A1748" t="s">
        <v>24</v>
      </c>
      <c r="B1748" t="s">
        <v>8</v>
      </c>
      <c r="C1748" t="s">
        <v>26</v>
      </c>
      <c r="D1748" s="2">
        <v>44384</v>
      </c>
      <c r="E1748" s="3">
        <v>4256</v>
      </c>
      <c r="F1748" s="4">
        <v>283</v>
      </c>
      <c r="G1748">
        <v>158</v>
      </c>
    </row>
    <row r="1749" spans="1:7" x14ac:dyDescent="0.3">
      <c r="A1749" t="s">
        <v>27</v>
      </c>
      <c r="B1749" t="s">
        <v>23</v>
      </c>
      <c r="C1749" t="s">
        <v>44</v>
      </c>
      <c r="D1749" s="2">
        <v>44384</v>
      </c>
      <c r="E1749" s="3">
        <v>175</v>
      </c>
      <c r="F1749" s="4">
        <v>24</v>
      </c>
      <c r="G1749">
        <v>8</v>
      </c>
    </row>
    <row r="1750" spans="1:7" x14ac:dyDescent="0.3">
      <c r="A1750" t="s">
        <v>58</v>
      </c>
      <c r="B1750" t="s">
        <v>11</v>
      </c>
      <c r="C1750" t="s">
        <v>49</v>
      </c>
      <c r="D1750" s="2">
        <v>44384</v>
      </c>
      <c r="E1750" s="3">
        <v>10689</v>
      </c>
      <c r="F1750" s="4">
        <v>151</v>
      </c>
      <c r="G1750">
        <v>713</v>
      </c>
    </row>
    <row r="1751" spans="1:7" x14ac:dyDescent="0.3">
      <c r="A1751" t="s">
        <v>52</v>
      </c>
      <c r="B1751" t="s">
        <v>14</v>
      </c>
      <c r="C1751" t="s">
        <v>36</v>
      </c>
      <c r="D1751" s="2">
        <v>44384</v>
      </c>
      <c r="E1751" s="3">
        <v>7798</v>
      </c>
      <c r="F1751" s="4">
        <v>9</v>
      </c>
      <c r="G1751">
        <v>557</v>
      </c>
    </row>
    <row r="1752" spans="1:7" x14ac:dyDescent="0.3">
      <c r="A1752" t="s">
        <v>47</v>
      </c>
      <c r="B1752" t="s">
        <v>20</v>
      </c>
      <c r="C1752" t="s">
        <v>16</v>
      </c>
      <c r="D1752" s="2">
        <v>44384</v>
      </c>
      <c r="E1752" s="3">
        <v>1036</v>
      </c>
      <c r="F1752" s="4">
        <v>76</v>
      </c>
      <c r="G1752">
        <v>87</v>
      </c>
    </row>
    <row r="1753" spans="1:7" x14ac:dyDescent="0.3">
      <c r="A1753" t="s">
        <v>55</v>
      </c>
      <c r="B1753" t="s">
        <v>8</v>
      </c>
      <c r="C1753" t="s">
        <v>12</v>
      </c>
      <c r="D1753" s="2">
        <v>44384</v>
      </c>
      <c r="E1753" s="3">
        <v>2107</v>
      </c>
      <c r="F1753" s="4">
        <v>17</v>
      </c>
      <c r="G1753">
        <v>163</v>
      </c>
    </row>
    <row r="1754" spans="1:7" x14ac:dyDescent="0.3">
      <c r="A1754" t="s">
        <v>17</v>
      </c>
      <c r="B1754" t="s">
        <v>8</v>
      </c>
      <c r="C1754" t="s">
        <v>37</v>
      </c>
      <c r="D1754" s="2">
        <v>44384</v>
      </c>
      <c r="E1754" s="3">
        <v>7098</v>
      </c>
      <c r="F1754" s="4">
        <v>348</v>
      </c>
      <c r="G1754">
        <v>237</v>
      </c>
    </row>
    <row r="1755" spans="1:7" x14ac:dyDescent="0.3">
      <c r="A1755" t="s">
        <v>40</v>
      </c>
      <c r="B1755" t="s">
        <v>11</v>
      </c>
      <c r="C1755" t="s">
        <v>35</v>
      </c>
      <c r="D1755" s="2">
        <v>44384</v>
      </c>
      <c r="E1755" s="3">
        <v>3073</v>
      </c>
      <c r="F1755" s="4">
        <v>94</v>
      </c>
      <c r="G1755">
        <v>513</v>
      </c>
    </row>
    <row r="1756" spans="1:7" x14ac:dyDescent="0.3">
      <c r="A1756" t="s">
        <v>29</v>
      </c>
      <c r="B1756" t="s">
        <v>23</v>
      </c>
      <c r="C1756" t="s">
        <v>16</v>
      </c>
      <c r="D1756" s="2">
        <v>44384</v>
      </c>
      <c r="E1756" s="3">
        <v>5145</v>
      </c>
      <c r="F1756" s="4">
        <v>13</v>
      </c>
      <c r="G1756">
        <v>343</v>
      </c>
    </row>
    <row r="1757" spans="1:7" x14ac:dyDescent="0.3">
      <c r="A1757" t="s">
        <v>57</v>
      </c>
      <c r="B1757" t="s">
        <v>8</v>
      </c>
      <c r="C1757" t="s">
        <v>26</v>
      </c>
      <c r="D1757" s="2">
        <v>44384</v>
      </c>
      <c r="E1757" s="3">
        <v>4620</v>
      </c>
      <c r="F1757" s="4">
        <v>166</v>
      </c>
      <c r="G1757">
        <v>185</v>
      </c>
    </row>
    <row r="1758" spans="1:7" x14ac:dyDescent="0.3">
      <c r="A1758" t="s">
        <v>13</v>
      </c>
      <c r="B1758" t="s">
        <v>20</v>
      </c>
      <c r="C1758" t="s">
        <v>30</v>
      </c>
      <c r="D1758" s="2">
        <v>44385</v>
      </c>
      <c r="E1758" s="3">
        <v>6062</v>
      </c>
      <c r="F1758" s="4">
        <v>244</v>
      </c>
      <c r="G1758">
        <v>217</v>
      </c>
    </row>
    <row r="1759" spans="1:7" x14ac:dyDescent="0.3">
      <c r="A1759" t="s">
        <v>27</v>
      </c>
      <c r="B1759" t="s">
        <v>25</v>
      </c>
      <c r="C1759" t="s">
        <v>42</v>
      </c>
      <c r="D1759" s="2">
        <v>44385</v>
      </c>
      <c r="E1759" s="3">
        <v>7581</v>
      </c>
      <c r="F1759" s="4">
        <v>171</v>
      </c>
      <c r="G1759">
        <v>304</v>
      </c>
    </row>
    <row r="1760" spans="1:7" x14ac:dyDescent="0.3">
      <c r="A1760" t="s">
        <v>55</v>
      </c>
      <c r="B1760" t="s">
        <v>8</v>
      </c>
      <c r="C1760" t="s">
        <v>9</v>
      </c>
      <c r="D1760" s="2">
        <v>44385</v>
      </c>
      <c r="E1760" s="3">
        <v>2198</v>
      </c>
      <c r="F1760" s="4">
        <v>17</v>
      </c>
      <c r="G1760">
        <v>105</v>
      </c>
    </row>
    <row r="1761" spans="1:7" x14ac:dyDescent="0.3">
      <c r="A1761" t="s">
        <v>58</v>
      </c>
      <c r="B1761" t="s">
        <v>20</v>
      </c>
      <c r="C1761" t="s">
        <v>30</v>
      </c>
      <c r="D1761" s="2">
        <v>44385</v>
      </c>
      <c r="E1761" s="3">
        <v>1946</v>
      </c>
      <c r="F1761" s="4">
        <v>51</v>
      </c>
      <c r="G1761">
        <v>65</v>
      </c>
    </row>
    <row r="1762" spans="1:7" x14ac:dyDescent="0.3">
      <c r="A1762" t="s">
        <v>58</v>
      </c>
      <c r="B1762" t="s">
        <v>11</v>
      </c>
      <c r="C1762" t="s">
        <v>28</v>
      </c>
      <c r="D1762" s="2">
        <v>44385</v>
      </c>
      <c r="E1762" s="3">
        <v>2800</v>
      </c>
      <c r="F1762" s="4">
        <v>230</v>
      </c>
      <c r="G1762">
        <v>108</v>
      </c>
    </row>
    <row r="1763" spans="1:7" x14ac:dyDescent="0.3">
      <c r="A1763" t="s">
        <v>38</v>
      </c>
      <c r="B1763" t="s">
        <v>23</v>
      </c>
      <c r="C1763" t="s">
        <v>54</v>
      </c>
      <c r="D1763" s="2">
        <v>44385</v>
      </c>
      <c r="E1763" s="3">
        <v>7182</v>
      </c>
      <c r="F1763" s="4">
        <v>332</v>
      </c>
      <c r="G1763">
        <v>360</v>
      </c>
    </row>
    <row r="1764" spans="1:7" x14ac:dyDescent="0.3">
      <c r="A1764" t="s">
        <v>33</v>
      </c>
      <c r="B1764" t="s">
        <v>14</v>
      </c>
      <c r="C1764" t="s">
        <v>44</v>
      </c>
      <c r="D1764" s="2">
        <v>44385</v>
      </c>
      <c r="E1764" s="3">
        <v>7301</v>
      </c>
      <c r="F1764" s="4">
        <v>287</v>
      </c>
      <c r="G1764">
        <v>522</v>
      </c>
    </row>
    <row r="1765" spans="1:7" x14ac:dyDescent="0.3">
      <c r="A1765" t="s">
        <v>22</v>
      </c>
      <c r="B1765" t="s">
        <v>11</v>
      </c>
      <c r="C1765" t="s">
        <v>26</v>
      </c>
      <c r="D1765" s="2">
        <v>44385</v>
      </c>
      <c r="E1765" s="3">
        <v>10108</v>
      </c>
      <c r="F1765" s="4">
        <v>107</v>
      </c>
      <c r="G1765">
        <v>349</v>
      </c>
    </row>
    <row r="1766" spans="1:7" x14ac:dyDescent="0.3">
      <c r="A1766" t="s">
        <v>19</v>
      </c>
      <c r="B1766" t="s">
        <v>20</v>
      </c>
      <c r="C1766" t="s">
        <v>18</v>
      </c>
      <c r="D1766" s="2">
        <v>44385</v>
      </c>
      <c r="E1766" s="3">
        <v>5369</v>
      </c>
      <c r="F1766" s="4">
        <v>97</v>
      </c>
      <c r="G1766">
        <v>174</v>
      </c>
    </row>
    <row r="1767" spans="1:7" x14ac:dyDescent="0.3">
      <c r="A1767" t="s">
        <v>31</v>
      </c>
      <c r="B1767" t="s">
        <v>11</v>
      </c>
      <c r="C1767" t="s">
        <v>44</v>
      </c>
      <c r="D1767" s="2">
        <v>44385</v>
      </c>
      <c r="E1767" s="3">
        <v>2667</v>
      </c>
      <c r="F1767" s="4">
        <v>96</v>
      </c>
      <c r="G1767">
        <v>167</v>
      </c>
    </row>
    <row r="1768" spans="1:7" x14ac:dyDescent="0.3">
      <c r="A1768" t="s">
        <v>32</v>
      </c>
      <c r="B1768" t="s">
        <v>8</v>
      </c>
      <c r="C1768" t="s">
        <v>28</v>
      </c>
      <c r="D1768" s="2">
        <v>44385</v>
      </c>
      <c r="E1768" s="3">
        <v>16779</v>
      </c>
      <c r="F1768" s="4">
        <v>215</v>
      </c>
      <c r="G1768">
        <v>646</v>
      </c>
    </row>
    <row r="1769" spans="1:7" x14ac:dyDescent="0.3">
      <c r="A1769" t="s">
        <v>33</v>
      </c>
      <c r="B1769" t="s">
        <v>8</v>
      </c>
      <c r="C1769" t="s">
        <v>49</v>
      </c>
      <c r="D1769" s="2">
        <v>44385</v>
      </c>
      <c r="E1769" s="3">
        <v>10521</v>
      </c>
      <c r="F1769" s="4">
        <v>132</v>
      </c>
      <c r="G1769">
        <v>1169</v>
      </c>
    </row>
    <row r="1770" spans="1:7" x14ac:dyDescent="0.3">
      <c r="A1770" t="s">
        <v>59</v>
      </c>
      <c r="B1770" t="s">
        <v>25</v>
      </c>
      <c r="C1770" t="s">
        <v>42</v>
      </c>
      <c r="D1770" s="2">
        <v>44385</v>
      </c>
      <c r="E1770" s="3">
        <v>1113</v>
      </c>
      <c r="F1770" s="4">
        <v>82</v>
      </c>
      <c r="G1770">
        <v>51</v>
      </c>
    </row>
    <row r="1771" spans="1:7" x14ac:dyDescent="0.3">
      <c r="A1771" t="s">
        <v>59</v>
      </c>
      <c r="B1771" t="s">
        <v>23</v>
      </c>
      <c r="C1771" t="s">
        <v>12</v>
      </c>
      <c r="D1771" s="2">
        <v>44385</v>
      </c>
      <c r="E1771" s="3">
        <v>13188</v>
      </c>
      <c r="F1771" s="4">
        <v>301</v>
      </c>
      <c r="G1771">
        <v>1015</v>
      </c>
    </row>
    <row r="1772" spans="1:7" x14ac:dyDescent="0.3">
      <c r="A1772" t="s">
        <v>43</v>
      </c>
      <c r="B1772" t="s">
        <v>14</v>
      </c>
      <c r="C1772" t="s">
        <v>9</v>
      </c>
      <c r="D1772" s="2">
        <v>44385</v>
      </c>
      <c r="E1772" s="3">
        <v>4760</v>
      </c>
      <c r="F1772" s="4">
        <v>53</v>
      </c>
      <c r="G1772">
        <v>340</v>
      </c>
    </row>
    <row r="1773" spans="1:7" x14ac:dyDescent="0.3">
      <c r="A1773" t="s">
        <v>24</v>
      </c>
      <c r="B1773" t="s">
        <v>20</v>
      </c>
      <c r="C1773" t="s">
        <v>48</v>
      </c>
      <c r="D1773" s="2">
        <v>44385</v>
      </c>
      <c r="E1773" s="3">
        <v>6461</v>
      </c>
      <c r="F1773" s="4">
        <v>153</v>
      </c>
      <c r="G1773">
        <v>808</v>
      </c>
    </row>
    <row r="1774" spans="1:7" x14ac:dyDescent="0.3">
      <c r="A1774" t="s">
        <v>53</v>
      </c>
      <c r="B1774" t="s">
        <v>11</v>
      </c>
      <c r="C1774" t="s">
        <v>35</v>
      </c>
      <c r="D1774" s="2">
        <v>44385</v>
      </c>
      <c r="E1774" s="3">
        <v>6454</v>
      </c>
      <c r="F1774" s="4">
        <v>180</v>
      </c>
      <c r="G1774">
        <v>718</v>
      </c>
    </row>
    <row r="1775" spans="1:7" x14ac:dyDescent="0.3">
      <c r="A1775" t="s">
        <v>40</v>
      </c>
      <c r="B1775" t="s">
        <v>11</v>
      </c>
      <c r="C1775" t="s">
        <v>45</v>
      </c>
      <c r="D1775" s="2">
        <v>44385</v>
      </c>
      <c r="E1775" s="3">
        <v>1757</v>
      </c>
      <c r="F1775" s="4">
        <v>125</v>
      </c>
      <c r="G1775">
        <v>118</v>
      </c>
    </row>
    <row r="1776" spans="1:7" x14ac:dyDescent="0.3">
      <c r="A1776" t="s">
        <v>59</v>
      </c>
      <c r="B1776" t="s">
        <v>8</v>
      </c>
      <c r="C1776" t="s">
        <v>15</v>
      </c>
      <c r="D1776" s="2">
        <v>44385</v>
      </c>
      <c r="E1776" s="3">
        <v>2618</v>
      </c>
      <c r="F1776" s="4">
        <v>83</v>
      </c>
      <c r="G1776">
        <v>110</v>
      </c>
    </row>
    <row r="1777" spans="1:7" x14ac:dyDescent="0.3">
      <c r="A1777" t="s">
        <v>24</v>
      </c>
      <c r="B1777" t="s">
        <v>20</v>
      </c>
      <c r="C1777" t="s">
        <v>41</v>
      </c>
      <c r="D1777" s="2">
        <v>44386</v>
      </c>
      <c r="E1777" s="3">
        <v>10815</v>
      </c>
      <c r="F1777" s="4">
        <v>100</v>
      </c>
      <c r="G1777">
        <v>373</v>
      </c>
    </row>
    <row r="1778" spans="1:7" x14ac:dyDescent="0.3">
      <c r="A1778" t="s">
        <v>52</v>
      </c>
      <c r="B1778" t="s">
        <v>23</v>
      </c>
      <c r="C1778" t="s">
        <v>41</v>
      </c>
      <c r="D1778" s="2">
        <v>44386</v>
      </c>
      <c r="E1778" s="3">
        <v>12488</v>
      </c>
      <c r="F1778" s="4">
        <v>358</v>
      </c>
      <c r="G1778">
        <v>500</v>
      </c>
    </row>
    <row r="1779" spans="1:7" x14ac:dyDescent="0.3">
      <c r="A1779" t="s">
        <v>33</v>
      </c>
      <c r="B1779" t="s">
        <v>11</v>
      </c>
      <c r="C1779" t="s">
        <v>36</v>
      </c>
      <c r="D1779" s="2">
        <v>44386</v>
      </c>
      <c r="E1779" s="3">
        <v>4536</v>
      </c>
      <c r="F1779" s="4">
        <v>139</v>
      </c>
      <c r="G1779">
        <v>239</v>
      </c>
    </row>
    <row r="1780" spans="1:7" x14ac:dyDescent="0.3">
      <c r="A1780" t="s">
        <v>7</v>
      </c>
      <c r="B1780" t="s">
        <v>20</v>
      </c>
      <c r="C1780" t="s">
        <v>15</v>
      </c>
      <c r="D1780" s="2">
        <v>44386</v>
      </c>
      <c r="E1780" s="3">
        <v>1645</v>
      </c>
      <c r="F1780" s="4">
        <v>379</v>
      </c>
      <c r="G1780">
        <v>83</v>
      </c>
    </row>
    <row r="1781" spans="1:7" x14ac:dyDescent="0.3">
      <c r="A1781" t="s">
        <v>56</v>
      </c>
      <c r="B1781" t="s">
        <v>8</v>
      </c>
      <c r="C1781" t="s">
        <v>12</v>
      </c>
      <c r="D1781" s="2">
        <v>44389</v>
      </c>
      <c r="E1781" s="3">
        <v>1883</v>
      </c>
      <c r="F1781" s="4">
        <v>63</v>
      </c>
      <c r="G1781">
        <v>135</v>
      </c>
    </row>
    <row r="1782" spans="1:7" x14ac:dyDescent="0.3">
      <c r="A1782" t="s">
        <v>13</v>
      </c>
      <c r="B1782" t="s">
        <v>25</v>
      </c>
      <c r="C1782" t="s">
        <v>48</v>
      </c>
      <c r="D1782" s="2">
        <v>44389</v>
      </c>
      <c r="E1782" s="3">
        <v>7091</v>
      </c>
      <c r="F1782" s="4">
        <v>92</v>
      </c>
      <c r="G1782">
        <v>546</v>
      </c>
    </row>
    <row r="1783" spans="1:7" x14ac:dyDescent="0.3">
      <c r="A1783" t="s">
        <v>52</v>
      </c>
      <c r="B1783" t="s">
        <v>25</v>
      </c>
      <c r="C1783" t="s">
        <v>49</v>
      </c>
      <c r="D1783" s="2">
        <v>44389</v>
      </c>
      <c r="E1783" s="3">
        <v>7763</v>
      </c>
      <c r="F1783" s="4">
        <v>351</v>
      </c>
      <c r="G1783">
        <v>555</v>
      </c>
    </row>
    <row r="1784" spans="1:7" x14ac:dyDescent="0.3">
      <c r="A1784" t="s">
        <v>7</v>
      </c>
      <c r="B1784" t="s">
        <v>8</v>
      </c>
      <c r="C1784" t="s">
        <v>30</v>
      </c>
      <c r="D1784" s="2">
        <v>44389</v>
      </c>
      <c r="E1784" s="3">
        <v>2534</v>
      </c>
      <c r="F1784" s="4">
        <v>46</v>
      </c>
      <c r="G1784">
        <v>111</v>
      </c>
    </row>
    <row r="1785" spans="1:7" x14ac:dyDescent="0.3">
      <c r="A1785" t="s">
        <v>43</v>
      </c>
      <c r="B1785" t="s">
        <v>14</v>
      </c>
      <c r="C1785" t="s">
        <v>26</v>
      </c>
      <c r="D1785" s="2">
        <v>44389</v>
      </c>
      <c r="E1785" s="3">
        <v>91</v>
      </c>
      <c r="F1785" s="4">
        <v>26</v>
      </c>
      <c r="G1785">
        <v>4</v>
      </c>
    </row>
    <row r="1786" spans="1:7" x14ac:dyDescent="0.3">
      <c r="A1786" t="s">
        <v>51</v>
      </c>
      <c r="B1786" t="s">
        <v>11</v>
      </c>
      <c r="C1786" t="s">
        <v>30</v>
      </c>
      <c r="D1786" s="2">
        <v>44389</v>
      </c>
      <c r="E1786" s="3">
        <v>1813</v>
      </c>
      <c r="F1786" s="4">
        <v>31</v>
      </c>
      <c r="G1786">
        <v>73</v>
      </c>
    </row>
    <row r="1787" spans="1:7" x14ac:dyDescent="0.3">
      <c r="A1787" t="s">
        <v>40</v>
      </c>
      <c r="B1787" t="s">
        <v>14</v>
      </c>
      <c r="C1787" t="s">
        <v>9</v>
      </c>
      <c r="D1787" s="2">
        <v>44389</v>
      </c>
      <c r="E1787" s="3">
        <v>3430</v>
      </c>
      <c r="F1787" s="4">
        <v>263</v>
      </c>
      <c r="G1787">
        <v>215</v>
      </c>
    </row>
    <row r="1788" spans="1:7" x14ac:dyDescent="0.3">
      <c r="A1788" t="s">
        <v>46</v>
      </c>
      <c r="B1788" t="s">
        <v>23</v>
      </c>
      <c r="C1788" t="s">
        <v>54</v>
      </c>
      <c r="D1788" s="2">
        <v>44389</v>
      </c>
      <c r="E1788" s="3">
        <v>7063</v>
      </c>
      <c r="F1788" s="4">
        <v>18</v>
      </c>
      <c r="G1788">
        <v>416</v>
      </c>
    </row>
    <row r="1789" spans="1:7" x14ac:dyDescent="0.3">
      <c r="A1789" t="s">
        <v>19</v>
      </c>
      <c r="B1789" t="s">
        <v>23</v>
      </c>
      <c r="C1789" t="s">
        <v>28</v>
      </c>
      <c r="D1789" s="2">
        <v>44389</v>
      </c>
      <c r="E1789" s="3">
        <v>3780</v>
      </c>
      <c r="F1789" s="4">
        <v>38</v>
      </c>
      <c r="G1789">
        <v>158</v>
      </c>
    </row>
    <row r="1790" spans="1:7" x14ac:dyDescent="0.3">
      <c r="A1790" t="s">
        <v>52</v>
      </c>
      <c r="B1790" t="s">
        <v>8</v>
      </c>
      <c r="C1790" t="s">
        <v>34</v>
      </c>
      <c r="D1790" s="2">
        <v>44390</v>
      </c>
      <c r="E1790" s="3">
        <v>1456</v>
      </c>
      <c r="F1790" s="4">
        <v>61</v>
      </c>
      <c r="G1790">
        <v>91</v>
      </c>
    </row>
    <row r="1791" spans="1:7" x14ac:dyDescent="0.3">
      <c r="A1791" t="s">
        <v>52</v>
      </c>
      <c r="B1791" t="s">
        <v>23</v>
      </c>
      <c r="C1791" t="s">
        <v>16</v>
      </c>
      <c r="D1791" s="2">
        <v>44390</v>
      </c>
      <c r="E1791" s="3">
        <v>7889</v>
      </c>
      <c r="F1791" s="4">
        <v>337</v>
      </c>
      <c r="G1791">
        <v>494</v>
      </c>
    </row>
    <row r="1792" spans="1:7" x14ac:dyDescent="0.3">
      <c r="A1792" t="s">
        <v>47</v>
      </c>
      <c r="B1792" t="s">
        <v>11</v>
      </c>
      <c r="C1792" t="s">
        <v>26</v>
      </c>
      <c r="D1792" s="2">
        <v>44390</v>
      </c>
      <c r="E1792" s="3">
        <v>693</v>
      </c>
      <c r="F1792" s="4">
        <v>248</v>
      </c>
      <c r="G1792">
        <v>23</v>
      </c>
    </row>
    <row r="1793" spans="1:7" x14ac:dyDescent="0.3">
      <c r="A1793" t="s">
        <v>51</v>
      </c>
      <c r="B1793" t="s">
        <v>14</v>
      </c>
      <c r="C1793" t="s">
        <v>35</v>
      </c>
      <c r="D1793" s="2">
        <v>44390</v>
      </c>
      <c r="E1793" s="3">
        <v>9548</v>
      </c>
      <c r="F1793" s="4">
        <v>32</v>
      </c>
      <c r="G1793">
        <v>735</v>
      </c>
    </row>
    <row r="1794" spans="1:7" x14ac:dyDescent="0.3">
      <c r="A1794" t="s">
        <v>32</v>
      </c>
      <c r="B1794" t="s">
        <v>8</v>
      </c>
      <c r="C1794" t="s">
        <v>44</v>
      </c>
      <c r="D1794" s="2">
        <v>44390</v>
      </c>
      <c r="E1794" s="3">
        <v>4445</v>
      </c>
      <c r="F1794" s="4">
        <v>211</v>
      </c>
      <c r="G1794">
        <v>203</v>
      </c>
    </row>
    <row r="1795" spans="1:7" x14ac:dyDescent="0.3">
      <c r="A1795" t="s">
        <v>27</v>
      </c>
      <c r="B1795" t="s">
        <v>11</v>
      </c>
      <c r="C1795" t="s">
        <v>12</v>
      </c>
      <c r="D1795" s="2">
        <v>44390</v>
      </c>
      <c r="E1795" s="3">
        <v>1288</v>
      </c>
      <c r="F1795" s="4">
        <v>228</v>
      </c>
      <c r="G1795">
        <v>86</v>
      </c>
    </row>
    <row r="1796" spans="1:7" x14ac:dyDescent="0.3">
      <c r="A1796" t="s">
        <v>43</v>
      </c>
      <c r="B1796" t="s">
        <v>11</v>
      </c>
      <c r="C1796" t="s">
        <v>21</v>
      </c>
      <c r="D1796" s="2">
        <v>44390</v>
      </c>
      <c r="E1796" s="3">
        <v>6167</v>
      </c>
      <c r="F1796" s="4">
        <v>322</v>
      </c>
      <c r="G1796">
        <v>257</v>
      </c>
    </row>
    <row r="1797" spans="1:7" x14ac:dyDescent="0.3">
      <c r="A1797" t="s">
        <v>57</v>
      </c>
      <c r="B1797" t="s">
        <v>23</v>
      </c>
      <c r="C1797" t="s">
        <v>50</v>
      </c>
      <c r="D1797" s="2">
        <v>44390</v>
      </c>
      <c r="E1797" s="3">
        <v>6909</v>
      </c>
      <c r="F1797" s="4">
        <v>112</v>
      </c>
      <c r="G1797">
        <v>364</v>
      </c>
    </row>
    <row r="1798" spans="1:7" x14ac:dyDescent="0.3">
      <c r="A1798" t="s">
        <v>55</v>
      </c>
      <c r="B1798" t="s">
        <v>25</v>
      </c>
      <c r="C1798" t="s">
        <v>48</v>
      </c>
      <c r="D1798" s="2">
        <v>44390</v>
      </c>
      <c r="E1798" s="3">
        <v>2296</v>
      </c>
      <c r="F1798" s="4">
        <v>122</v>
      </c>
      <c r="G1798">
        <v>154</v>
      </c>
    </row>
    <row r="1799" spans="1:7" x14ac:dyDescent="0.3">
      <c r="A1799" t="s">
        <v>56</v>
      </c>
      <c r="B1799" t="s">
        <v>8</v>
      </c>
      <c r="C1799" t="s">
        <v>34</v>
      </c>
      <c r="D1799" s="2">
        <v>44391</v>
      </c>
      <c r="E1799" s="3">
        <v>406</v>
      </c>
      <c r="F1799" s="4">
        <v>15</v>
      </c>
      <c r="G1799">
        <v>24</v>
      </c>
    </row>
    <row r="1800" spans="1:7" x14ac:dyDescent="0.3">
      <c r="A1800" t="s">
        <v>32</v>
      </c>
      <c r="B1800" t="s">
        <v>20</v>
      </c>
      <c r="C1800" t="s">
        <v>41</v>
      </c>
      <c r="D1800" s="2">
        <v>44391</v>
      </c>
      <c r="E1800" s="3">
        <v>1904</v>
      </c>
      <c r="F1800" s="4">
        <v>199</v>
      </c>
      <c r="G1800">
        <v>71</v>
      </c>
    </row>
    <row r="1801" spans="1:7" x14ac:dyDescent="0.3">
      <c r="A1801" t="s">
        <v>24</v>
      </c>
      <c r="B1801" t="s">
        <v>23</v>
      </c>
      <c r="C1801" t="s">
        <v>50</v>
      </c>
      <c r="D1801" s="2">
        <v>44391</v>
      </c>
      <c r="E1801" s="3">
        <v>9443</v>
      </c>
      <c r="F1801" s="4">
        <v>168</v>
      </c>
      <c r="G1801">
        <v>430</v>
      </c>
    </row>
    <row r="1802" spans="1:7" x14ac:dyDescent="0.3">
      <c r="A1802" t="s">
        <v>24</v>
      </c>
      <c r="B1802" t="s">
        <v>14</v>
      </c>
      <c r="C1802" t="s">
        <v>18</v>
      </c>
      <c r="D1802" s="2">
        <v>44391</v>
      </c>
      <c r="E1802" s="3">
        <v>1232</v>
      </c>
      <c r="F1802" s="4">
        <v>7</v>
      </c>
      <c r="G1802">
        <v>38</v>
      </c>
    </row>
    <row r="1803" spans="1:7" x14ac:dyDescent="0.3">
      <c r="A1803" t="s">
        <v>57</v>
      </c>
      <c r="B1803" t="s">
        <v>23</v>
      </c>
      <c r="C1803" t="s">
        <v>34</v>
      </c>
      <c r="D1803" s="2">
        <v>44391</v>
      </c>
      <c r="E1803" s="3">
        <v>1519</v>
      </c>
      <c r="F1803" s="4">
        <v>9</v>
      </c>
      <c r="G1803">
        <v>95</v>
      </c>
    </row>
    <row r="1804" spans="1:7" x14ac:dyDescent="0.3">
      <c r="A1804" t="s">
        <v>58</v>
      </c>
      <c r="B1804" t="s">
        <v>23</v>
      </c>
      <c r="C1804" t="s">
        <v>45</v>
      </c>
      <c r="D1804" s="2">
        <v>44391</v>
      </c>
      <c r="E1804" s="3">
        <v>231</v>
      </c>
      <c r="F1804" s="4">
        <v>299</v>
      </c>
      <c r="G1804">
        <v>14</v>
      </c>
    </row>
    <row r="1805" spans="1:7" x14ac:dyDescent="0.3">
      <c r="A1805" t="s">
        <v>51</v>
      </c>
      <c r="B1805" t="s">
        <v>11</v>
      </c>
      <c r="C1805" t="s">
        <v>37</v>
      </c>
      <c r="D1805" s="2">
        <v>44392</v>
      </c>
      <c r="E1805" s="3">
        <v>4907</v>
      </c>
      <c r="F1805" s="4">
        <v>212</v>
      </c>
      <c r="G1805">
        <v>205</v>
      </c>
    </row>
    <row r="1806" spans="1:7" x14ac:dyDescent="0.3">
      <c r="A1806" t="s">
        <v>22</v>
      </c>
      <c r="B1806" t="s">
        <v>25</v>
      </c>
      <c r="C1806" t="s">
        <v>15</v>
      </c>
      <c r="D1806" s="2">
        <v>44392</v>
      </c>
      <c r="E1806" s="3">
        <v>5999</v>
      </c>
      <c r="F1806" s="4">
        <v>430</v>
      </c>
      <c r="G1806">
        <v>316</v>
      </c>
    </row>
    <row r="1807" spans="1:7" x14ac:dyDescent="0.3">
      <c r="A1807" t="s">
        <v>59</v>
      </c>
      <c r="B1807" t="s">
        <v>23</v>
      </c>
      <c r="C1807" t="s">
        <v>26</v>
      </c>
      <c r="D1807" s="2">
        <v>44392</v>
      </c>
      <c r="E1807" s="3">
        <v>2863</v>
      </c>
      <c r="F1807" s="4">
        <v>158</v>
      </c>
      <c r="G1807">
        <v>99</v>
      </c>
    </row>
    <row r="1808" spans="1:7" x14ac:dyDescent="0.3">
      <c r="A1808" t="s">
        <v>10</v>
      </c>
      <c r="B1808" t="s">
        <v>25</v>
      </c>
      <c r="C1808" t="s">
        <v>26</v>
      </c>
      <c r="D1808" s="2">
        <v>44392</v>
      </c>
      <c r="E1808" s="3">
        <v>3430</v>
      </c>
      <c r="F1808" s="4">
        <v>118</v>
      </c>
      <c r="G1808">
        <v>132</v>
      </c>
    </row>
    <row r="1809" spans="1:7" x14ac:dyDescent="0.3">
      <c r="A1809" t="s">
        <v>33</v>
      </c>
      <c r="B1809" t="s">
        <v>11</v>
      </c>
      <c r="C1809" t="s">
        <v>28</v>
      </c>
      <c r="D1809" s="2">
        <v>44392</v>
      </c>
      <c r="E1809" s="3">
        <v>13405</v>
      </c>
      <c r="F1809" s="4">
        <v>229</v>
      </c>
      <c r="G1809">
        <v>463</v>
      </c>
    </row>
    <row r="1810" spans="1:7" x14ac:dyDescent="0.3">
      <c r="A1810" t="s">
        <v>53</v>
      </c>
      <c r="B1810" t="s">
        <v>14</v>
      </c>
      <c r="C1810" t="s">
        <v>18</v>
      </c>
      <c r="D1810" s="2">
        <v>44392</v>
      </c>
      <c r="E1810" s="3">
        <v>1981</v>
      </c>
      <c r="F1810" s="4">
        <v>260</v>
      </c>
      <c r="G1810">
        <v>67</v>
      </c>
    </row>
    <row r="1811" spans="1:7" x14ac:dyDescent="0.3">
      <c r="A1811" t="s">
        <v>24</v>
      </c>
      <c r="B1811" t="s">
        <v>25</v>
      </c>
      <c r="C1811" t="s">
        <v>48</v>
      </c>
      <c r="D1811" s="2">
        <v>44392</v>
      </c>
      <c r="E1811" s="3">
        <v>9373</v>
      </c>
      <c r="F1811" s="4">
        <v>17</v>
      </c>
      <c r="G1811">
        <v>1042</v>
      </c>
    </row>
    <row r="1812" spans="1:7" x14ac:dyDescent="0.3">
      <c r="A1812" t="s">
        <v>46</v>
      </c>
      <c r="B1812" t="s">
        <v>23</v>
      </c>
      <c r="C1812" t="s">
        <v>21</v>
      </c>
      <c r="D1812" s="2">
        <v>44392</v>
      </c>
      <c r="E1812" s="3">
        <v>12089</v>
      </c>
      <c r="F1812" s="4">
        <v>104</v>
      </c>
      <c r="G1812">
        <v>637</v>
      </c>
    </row>
    <row r="1813" spans="1:7" x14ac:dyDescent="0.3">
      <c r="A1813" t="s">
        <v>51</v>
      </c>
      <c r="B1813" t="s">
        <v>14</v>
      </c>
      <c r="C1813" t="s">
        <v>41</v>
      </c>
      <c r="D1813" s="2">
        <v>44392</v>
      </c>
      <c r="E1813" s="3">
        <v>2940</v>
      </c>
      <c r="F1813" s="4">
        <v>405</v>
      </c>
      <c r="G1813">
        <v>109</v>
      </c>
    </row>
    <row r="1814" spans="1:7" x14ac:dyDescent="0.3">
      <c r="A1814" t="s">
        <v>24</v>
      </c>
      <c r="B1814" t="s">
        <v>8</v>
      </c>
      <c r="C1814" t="s">
        <v>44</v>
      </c>
      <c r="D1814" s="2">
        <v>44392</v>
      </c>
      <c r="E1814" s="3">
        <v>2149</v>
      </c>
      <c r="F1814" s="4">
        <v>82</v>
      </c>
      <c r="G1814">
        <v>127</v>
      </c>
    </row>
    <row r="1815" spans="1:7" x14ac:dyDescent="0.3">
      <c r="A1815" t="s">
        <v>53</v>
      </c>
      <c r="B1815" t="s">
        <v>11</v>
      </c>
      <c r="C1815" t="s">
        <v>12</v>
      </c>
      <c r="D1815" s="2">
        <v>44392</v>
      </c>
      <c r="E1815" s="3">
        <v>7378</v>
      </c>
      <c r="F1815" s="4">
        <v>104</v>
      </c>
      <c r="G1815">
        <v>462</v>
      </c>
    </row>
    <row r="1816" spans="1:7" x14ac:dyDescent="0.3">
      <c r="A1816" t="s">
        <v>59</v>
      </c>
      <c r="B1816" t="s">
        <v>11</v>
      </c>
      <c r="C1816" t="s">
        <v>37</v>
      </c>
      <c r="D1816" s="2">
        <v>44392</v>
      </c>
      <c r="E1816" s="3">
        <v>945</v>
      </c>
      <c r="F1816" s="4">
        <v>59</v>
      </c>
      <c r="G1816">
        <v>30</v>
      </c>
    </row>
    <row r="1817" spans="1:7" x14ac:dyDescent="0.3">
      <c r="A1817" t="s">
        <v>24</v>
      </c>
      <c r="B1817" t="s">
        <v>14</v>
      </c>
      <c r="C1817" t="s">
        <v>34</v>
      </c>
      <c r="D1817" s="2">
        <v>44392</v>
      </c>
      <c r="E1817" s="3">
        <v>1225</v>
      </c>
      <c r="F1817" s="4">
        <v>62</v>
      </c>
      <c r="G1817">
        <v>82</v>
      </c>
    </row>
    <row r="1818" spans="1:7" x14ac:dyDescent="0.3">
      <c r="A1818" t="s">
        <v>10</v>
      </c>
      <c r="B1818" t="s">
        <v>11</v>
      </c>
      <c r="C1818" t="s">
        <v>48</v>
      </c>
      <c r="D1818" s="2">
        <v>44392</v>
      </c>
      <c r="E1818" s="3">
        <v>8484</v>
      </c>
      <c r="F1818" s="4">
        <v>201</v>
      </c>
      <c r="G1818">
        <v>606</v>
      </c>
    </row>
    <row r="1819" spans="1:7" x14ac:dyDescent="0.3">
      <c r="A1819" t="s">
        <v>27</v>
      </c>
      <c r="B1819" t="s">
        <v>25</v>
      </c>
      <c r="C1819" t="s">
        <v>16</v>
      </c>
      <c r="D1819" s="2">
        <v>44392</v>
      </c>
      <c r="E1819" s="3">
        <v>2009</v>
      </c>
      <c r="F1819" s="4">
        <v>75</v>
      </c>
      <c r="G1819">
        <v>155</v>
      </c>
    </row>
    <row r="1820" spans="1:7" x14ac:dyDescent="0.3">
      <c r="A1820" t="s">
        <v>53</v>
      </c>
      <c r="B1820" t="s">
        <v>14</v>
      </c>
      <c r="C1820" t="s">
        <v>35</v>
      </c>
      <c r="D1820" s="2">
        <v>44392</v>
      </c>
      <c r="E1820" s="3">
        <v>11473</v>
      </c>
      <c r="F1820" s="4">
        <v>80</v>
      </c>
      <c r="G1820">
        <v>1913</v>
      </c>
    </row>
    <row r="1821" spans="1:7" x14ac:dyDescent="0.3">
      <c r="A1821" t="s">
        <v>52</v>
      </c>
      <c r="B1821" t="s">
        <v>20</v>
      </c>
      <c r="C1821" t="s">
        <v>42</v>
      </c>
      <c r="D1821" s="2">
        <v>44392</v>
      </c>
      <c r="E1821" s="3">
        <v>945</v>
      </c>
      <c r="F1821" s="4">
        <v>18</v>
      </c>
      <c r="G1821">
        <v>45</v>
      </c>
    </row>
    <row r="1822" spans="1:7" x14ac:dyDescent="0.3">
      <c r="A1822" t="s">
        <v>17</v>
      </c>
      <c r="B1822" t="s">
        <v>25</v>
      </c>
      <c r="C1822" t="s">
        <v>37</v>
      </c>
      <c r="D1822" s="2">
        <v>44392</v>
      </c>
      <c r="E1822" s="3">
        <v>973</v>
      </c>
      <c r="F1822" s="4">
        <v>97</v>
      </c>
      <c r="G1822">
        <v>41</v>
      </c>
    </row>
    <row r="1823" spans="1:7" x14ac:dyDescent="0.3">
      <c r="A1823" t="s">
        <v>40</v>
      </c>
      <c r="B1823" t="s">
        <v>23</v>
      </c>
      <c r="C1823" t="s">
        <v>12</v>
      </c>
      <c r="D1823" s="2">
        <v>44392</v>
      </c>
      <c r="E1823" s="3">
        <v>6517</v>
      </c>
      <c r="F1823" s="4">
        <v>36</v>
      </c>
      <c r="G1823">
        <v>593</v>
      </c>
    </row>
    <row r="1824" spans="1:7" x14ac:dyDescent="0.3">
      <c r="A1824" t="s">
        <v>46</v>
      </c>
      <c r="B1824" t="s">
        <v>8</v>
      </c>
      <c r="C1824" t="s">
        <v>41</v>
      </c>
      <c r="D1824" s="2">
        <v>44393</v>
      </c>
      <c r="E1824" s="3">
        <v>7798</v>
      </c>
      <c r="F1824" s="4">
        <v>84</v>
      </c>
      <c r="G1824">
        <v>312</v>
      </c>
    </row>
    <row r="1825" spans="1:7" x14ac:dyDescent="0.3">
      <c r="A1825" t="s">
        <v>46</v>
      </c>
      <c r="B1825" t="s">
        <v>8</v>
      </c>
      <c r="C1825" t="s">
        <v>34</v>
      </c>
      <c r="D1825" s="2">
        <v>44393</v>
      </c>
      <c r="E1825" s="3">
        <v>966</v>
      </c>
      <c r="F1825" s="4">
        <v>171</v>
      </c>
      <c r="G1825">
        <v>57</v>
      </c>
    </row>
    <row r="1826" spans="1:7" x14ac:dyDescent="0.3">
      <c r="A1826" t="s">
        <v>32</v>
      </c>
      <c r="B1826" t="s">
        <v>8</v>
      </c>
      <c r="C1826" t="s">
        <v>48</v>
      </c>
      <c r="D1826" s="2">
        <v>44393</v>
      </c>
      <c r="E1826" s="3">
        <v>917</v>
      </c>
      <c r="F1826" s="4">
        <v>75</v>
      </c>
      <c r="G1826">
        <v>77</v>
      </c>
    </row>
    <row r="1827" spans="1:7" x14ac:dyDescent="0.3">
      <c r="A1827" t="s">
        <v>40</v>
      </c>
      <c r="B1827" t="s">
        <v>23</v>
      </c>
      <c r="C1827" t="s">
        <v>30</v>
      </c>
      <c r="D1827" s="2">
        <v>44393</v>
      </c>
      <c r="E1827" s="3">
        <v>434</v>
      </c>
      <c r="F1827" s="4">
        <v>211</v>
      </c>
      <c r="G1827">
        <v>17</v>
      </c>
    </row>
    <row r="1828" spans="1:7" x14ac:dyDescent="0.3">
      <c r="A1828" t="s">
        <v>24</v>
      </c>
      <c r="B1828" t="s">
        <v>25</v>
      </c>
      <c r="C1828" t="s">
        <v>41</v>
      </c>
      <c r="D1828" s="2">
        <v>44393</v>
      </c>
      <c r="E1828" s="3">
        <v>9037</v>
      </c>
      <c r="F1828" s="4">
        <v>509</v>
      </c>
      <c r="G1828">
        <v>323</v>
      </c>
    </row>
    <row r="1829" spans="1:7" x14ac:dyDescent="0.3">
      <c r="A1829" t="s">
        <v>53</v>
      </c>
      <c r="B1829" t="s">
        <v>25</v>
      </c>
      <c r="C1829" t="s">
        <v>54</v>
      </c>
      <c r="D1829" s="2">
        <v>44393</v>
      </c>
      <c r="E1829" s="3">
        <v>364</v>
      </c>
      <c r="F1829" s="4">
        <v>17</v>
      </c>
      <c r="G1829">
        <v>22</v>
      </c>
    </row>
    <row r="1830" spans="1:7" x14ac:dyDescent="0.3">
      <c r="A1830" t="s">
        <v>13</v>
      </c>
      <c r="B1830" t="s">
        <v>14</v>
      </c>
      <c r="C1830" t="s">
        <v>50</v>
      </c>
      <c r="D1830" s="2">
        <v>44393</v>
      </c>
      <c r="E1830" s="3">
        <v>7903</v>
      </c>
      <c r="F1830" s="4">
        <v>14</v>
      </c>
      <c r="G1830">
        <v>416</v>
      </c>
    </row>
    <row r="1831" spans="1:7" x14ac:dyDescent="0.3">
      <c r="A1831" t="s">
        <v>57</v>
      </c>
      <c r="B1831" t="s">
        <v>14</v>
      </c>
      <c r="C1831" t="s">
        <v>21</v>
      </c>
      <c r="D1831" s="2">
        <v>44393</v>
      </c>
      <c r="E1831" s="3">
        <v>8540</v>
      </c>
      <c r="F1831" s="4">
        <v>154</v>
      </c>
      <c r="G1831">
        <v>389</v>
      </c>
    </row>
    <row r="1832" spans="1:7" x14ac:dyDescent="0.3">
      <c r="A1832" t="s">
        <v>31</v>
      </c>
      <c r="B1832" t="s">
        <v>11</v>
      </c>
      <c r="C1832" t="s">
        <v>34</v>
      </c>
      <c r="D1832" s="2">
        <v>44393</v>
      </c>
      <c r="E1832" s="3">
        <v>4130</v>
      </c>
      <c r="F1832" s="4">
        <v>64</v>
      </c>
      <c r="G1832">
        <v>207</v>
      </c>
    </row>
    <row r="1833" spans="1:7" x14ac:dyDescent="0.3">
      <c r="A1833" t="s">
        <v>10</v>
      </c>
      <c r="B1833" t="s">
        <v>14</v>
      </c>
      <c r="C1833" t="s">
        <v>36</v>
      </c>
      <c r="D1833" s="2">
        <v>44393</v>
      </c>
      <c r="E1833" s="3">
        <v>2653</v>
      </c>
      <c r="F1833" s="4">
        <v>161</v>
      </c>
      <c r="G1833">
        <v>166</v>
      </c>
    </row>
    <row r="1834" spans="1:7" x14ac:dyDescent="0.3">
      <c r="A1834" t="s">
        <v>33</v>
      </c>
      <c r="B1834" t="s">
        <v>23</v>
      </c>
      <c r="C1834" t="s">
        <v>36</v>
      </c>
      <c r="D1834" s="2">
        <v>44393</v>
      </c>
      <c r="E1834" s="3">
        <v>7133</v>
      </c>
      <c r="F1834" s="4">
        <v>84</v>
      </c>
      <c r="G1834">
        <v>549</v>
      </c>
    </row>
    <row r="1835" spans="1:7" x14ac:dyDescent="0.3">
      <c r="A1835" t="s">
        <v>40</v>
      </c>
      <c r="B1835" t="s">
        <v>14</v>
      </c>
      <c r="C1835" t="s">
        <v>28</v>
      </c>
      <c r="D1835" s="2">
        <v>44393</v>
      </c>
      <c r="E1835" s="3">
        <v>6678</v>
      </c>
      <c r="F1835" s="4">
        <v>32</v>
      </c>
      <c r="G1835">
        <v>268</v>
      </c>
    </row>
    <row r="1836" spans="1:7" x14ac:dyDescent="0.3">
      <c r="A1836" t="s">
        <v>46</v>
      </c>
      <c r="B1836" t="s">
        <v>20</v>
      </c>
      <c r="C1836" t="s">
        <v>18</v>
      </c>
      <c r="D1836" s="2">
        <v>44393</v>
      </c>
      <c r="E1836" s="3">
        <v>9884</v>
      </c>
      <c r="F1836" s="4">
        <v>258</v>
      </c>
      <c r="G1836">
        <v>396</v>
      </c>
    </row>
    <row r="1837" spans="1:7" x14ac:dyDescent="0.3">
      <c r="A1837" t="s">
        <v>31</v>
      </c>
      <c r="B1837" t="s">
        <v>25</v>
      </c>
      <c r="C1837" t="s">
        <v>48</v>
      </c>
      <c r="D1837" s="2">
        <v>44393</v>
      </c>
      <c r="E1837" s="3">
        <v>11417</v>
      </c>
      <c r="F1837" s="4">
        <v>45</v>
      </c>
      <c r="G1837">
        <v>1269</v>
      </c>
    </row>
    <row r="1838" spans="1:7" x14ac:dyDescent="0.3">
      <c r="A1838" t="s">
        <v>40</v>
      </c>
      <c r="B1838" t="s">
        <v>20</v>
      </c>
      <c r="C1838" t="s">
        <v>18</v>
      </c>
      <c r="D1838" s="2">
        <v>44393</v>
      </c>
      <c r="E1838" s="3">
        <v>11039</v>
      </c>
      <c r="F1838" s="4">
        <v>91</v>
      </c>
      <c r="G1838">
        <v>409</v>
      </c>
    </row>
    <row r="1839" spans="1:7" x14ac:dyDescent="0.3">
      <c r="A1839" t="s">
        <v>52</v>
      </c>
      <c r="B1839" t="s">
        <v>25</v>
      </c>
      <c r="C1839" t="s">
        <v>26</v>
      </c>
      <c r="D1839" s="2">
        <v>44393</v>
      </c>
      <c r="E1839" s="3">
        <v>189</v>
      </c>
      <c r="F1839" s="4">
        <v>229</v>
      </c>
      <c r="G1839">
        <v>7</v>
      </c>
    </row>
    <row r="1840" spans="1:7" x14ac:dyDescent="0.3">
      <c r="A1840" t="s">
        <v>31</v>
      </c>
      <c r="B1840" t="s">
        <v>20</v>
      </c>
      <c r="C1840" t="s">
        <v>44</v>
      </c>
      <c r="D1840" s="2">
        <v>44393</v>
      </c>
      <c r="E1840" s="3">
        <v>2835</v>
      </c>
      <c r="F1840" s="4">
        <v>6</v>
      </c>
      <c r="G1840">
        <v>135</v>
      </c>
    </row>
    <row r="1841" spans="1:7" x14ac:dyDescent="0.3">
      <c r="A1841" t="s">
        <v>13</v>
      </c>
      <c r="B1841" t="s">
        <v>11</v>
      </c>
      <c r="C1841" t="s">
        <v>26</v>
      </c>
      <c r="D1841" s="2">
        <v>44393</v>
      </c>
      <c r="E1841" s="3">
        <v>4214</v>
      </c>
      <c r="F1841" s="4">
        <v>116</v>
      </c>
      <c r="G1841">
        <v>141</v>
      </c>
    </row>
    <row r="1842" spans="1:7" x14ac:dyDescent="0.3">
      <c r="A1842" t="s">
        <v>46</v>
      </c>
      <c r="B1842" t="s">
        <v>20</v>
      </c>
      <c r="C1842" t="s">
        <v>36</v>
      </c>
      <c r="D1842" s="2">
        <v>44393</v>
      </c>
      <c r="E1842" s="3">
        <v>3031</v>
      </c>
      <c r="F1842" s="4">
        <v>505</v>
      </c>
      <c r="G1842">
        <v>145</v>
      </c>
    </row>
    <row r="1843" spans="1:7" x14ac:dyDescent="0.3">
      <c r="A1843" t="s">
        <v>38</v>
      </c>
      <c r="B1843" t="s">
        <v>20</v>
      </c>
      <c r="C1843" t="s">
        <v>21</v>
      </c>
      <c r="D1843" s="2">
        <v>44393</v>
      </c>
      <c r="E1843" s="3">
        <v>4851</v>
      </c>
      <c r="F1843" s="4">
        <v>131</v>
      </c>
      <c r="G1843">
        <v>211</v>
      </c>
    </row>
    <row r="1844" spans="1:7" x14ac:dyDescent="0.3">
      <c r="A1844" t="s">
        <v>53</v>
      </c>
      <c r="B1844" t="s">
        <v>23</v>
      </c>
      <c r="C1844" t="s">
        <v>36</v>
      </c>
      <c r="D1844" s="2">
        <v>44393</v>
      </c>
      <c r="E1844" s="3">
        <v>4543</v>
      </c>
      <c r="F1844" s="4">
        <v>364</v>
      </c>
      <c r="G1844">
        <v>240</v>
      </c>
    </row>
    <row r="1845" spans="1:7" x14ac:dyDescent="0.3">
      <c r="A1845" t="s">
        <v>46</v>
      </c>
      <c r="B1845" t="s">
        <v>25</v>
      </c>
      <c r="C1845" t="s">
        <v>16</v>
      </c>
      <c r="D1845" s="2">
        <v>44396</v>
      </c>
      <c r="E1845" s="3">
        <v>3108</v>
      </c>
      <c r="F1845" s="4">
        <v>210</v>
      </c>
      <c r="G1845">
        <v>389</v>
      </c>
    </row>
    <row r="1846" spans="1:7" x14ac:dyDescent="0.3">
      <c r="A1846" t="s">
        <v>24</v>
      </c>
      <c r="B1846" t="s">
        <v>23</v>
      </c>
      <c r="C1846" t="s">
        <v>41</v>
      </c>
      <c r="D1846" s="2">
        <v>44396</v>
      </c>
      <c r="E1846" s="3">
        <v>3563</v>
      </c>
      <c r="F1846" s="4">
        <v>69</v>
      </c>
      <c r="G1846">
        <v>128</v>
      </c>
    </row>
    <row r="1847" spans="1:7" x14ac:dyDescent="0.3">
      <c r="A1847" t="s">
        <v>58</v>
      </c>
      <c r="B1847" t="s">
        <v>20</v>
      </c>
      <c r="C1847" t="s">
        <v>9</v>
      </c>
      <c r="D1847" s="2">
        <v>44396</v>
      </c>
      <c r="E1847" s="3">
        <v>8981</v>
      </c>
      <c r="F1847" s="4">
        <v>173</v>
      </c>
      <c r="G1847">
        <v>499</v>
      </c>
    </row>
    <row r="1848" spans="1:7" x14ac:dyDescent="0.3">
      <c r="A1848" t="s">
        <v>29</v>
      </c>
      <c r="B1848" t="s">
        <v>11</v>
      </c>
      <c r="C1848" t="s">
        <v>41</v>
      </c>
      <c r="D1848" s="2">
        <v>44396</v>
      </c>
      <c r="E1848" s="3">
        <v>833</v>
      </c>
      <c r="F1848" s="4">
        <v>105</v>
      </c>
      <c r="G1848">
        <v>34</v>
      </c>
    </row>
    <row r="1849" spans="1:7" x14ac:dyDescent="0.3">
      <c r="A1849" t="s">
        <v>59</v>
      </c>
      <c r="B1849" t="s">
        <v>11</v>
      </c>
      <c r="C1849" t="s">
        <v>18</v>
      </c>
      <c r="D1849" s="2">
        <v>44396</v>
      </c>
      <c r="E1849" s="3">
        <v>4165</v>
      </c>
      <c r="F1849" s="4">
        <v>20</v>
      </c>
      <c r="G1849">
        <v>155</v>
      </c>
    </row>
    <row r="1850" spans="1:7" x14ac:dyDescent="0.3">
      <c r="A1850" t="s">
        <v>29</v>
      </c>
      <c r="B1850" t="s">
        <v>8</v>
      </c>
      <c r="C1850" t="s">
        <v>41</v>
      </c>
      <c r="D1850" s="2">
        <v>44396</v>
      </c>
      <c r="E1850" s="3">
        <v>896</v>
      </c>
      <c r="F1850" s="4">
        <v>211</v>
      </c>
      <c r="G1850">
        <v>36</v>
      </c>
    </row>
    <row r="1851" spans="1:7" x14ac:dyDescent="0.3">
      <c r="A1851" t="s">
        <v>29</v>
      </c>
      <c r="B1851" t="s">
        <v>11</v>
      </c>
      <c r="C1851" t="s">
        <v>16</v>
      </c>
      <c r="D1851" s="2">
        <v>44396</v>
      </c>
      <c r="E1851" s="3">
        <v>12943</v>
      </c>
      <c r="F1851" s="4">
        <v>9</v>
      </c>
      <c r="G1851">
        <v>925</v>
      </c>
    </row>
    <row r="1852" spans="1:7" x14ac:dyDescent="0.3">
      <c r="A1852" t="s">
        <v>40</v>
      </c>
      <c r="B1852" t="s">
        <v>20</v>
      </c>
      <c r="C1852" t="s">
        <v>15</v>
      </c>
      <c r="D1852" s="2">
        <v>44396</v>
      </c>
      <c r="E1852" s="3">
        <v>3983</v>
      </c>
      <c r="F1852" s="4">
        <v>327</v>
      </c>
      <c r="G1852">
        <v>182</v>
      </c>
    </row>
    <row r="1853" spans="1:7" x14ac:dyDescent="0.3">
      <c r="A1853" t="s">
        <v>53</v>
      </c>
      <c r="B1853" t="s">
        <v>25</v>
      </c>
      <c r="C1853" t="s">
        <v>39</v>
      </c>
      <c r="D1853" s="2">
        <v>44397</v>
      </c>
      <c r="E1853" s="3">
        <v>4025</v>
      </c>
      <c r="F1853" s="4">
        <v>73</v>
      </c>
      <c r="G1853">
        <v>161</v>
      </c>
    </row>
    <row r="1854" spans="1:7" x14ac:dyDescent="0.3">
      <c r="A1854" t="s">
        <v>10</v>
      </c>
      <c r="B1854" t="s">
        <v>8</v>
      </c>
      <c r="C1854" t="s">
        <v>15</v>
      </c>
      <c r="D1854" s="2">
        <v>44397</v>
      </c>
      <c r="E1854" s="3">
        <v>4809</v>
      </c>
      <c r="F1854" s="4">
        <v>169</v>
      </c>
      <c r="G1854">
        <v>241</v>
      </c>
    </row>
    <row r="1855" spans="1:7" x14ac:dyDescent="0.3">
      <c r="A1855" t="s">
        <v>46</v>
      </c>
      <c r="B1855" t="s">
        <v>25</v>
      </c>
      <c r="C1855" t="s">
        <v>36</v>
      </c>
      <c r="D1855" s="2">
        <v>44397</v>
      </c>
      <c r="E1855" s="3">
        <v>6398</v>
      </c>
      <c r="F1855" s="4">
        <v>106</v>
      </c>
      <c r="G1855">
        <v>400</v>
      </c>
    </row>
    <row r="1856" spans="1:7" x14ac:dyDescent="0.3">
      <c r="A1856" t="s">
        <v>24</v>
      </c>
      <c r="B1856" t="s">
        <v>14</v>
      </c>
      <c r="C1856" t="s">
        <v>54</v>
      </c>
      <c r="D1856" s="2">
        <v>44397</v>
      </c>
      <c r="E1856" s="3">
        <v>2387</v>
      </c>
      <c r="F1856" s="4">
        <v>160</v>
      </c>
      <c r="G1856">
        <v>171</v>
      </c>
    </row>
    <row r="1857" spans="1:7" x14ac:dyDescent="0.3">
      <c r="A1857" t="s">
        <v>22</v>
      </c>
      <c r="B1857" t="s">
        <v>20</v>
      </c>
      <c r="C1857" t="s">
        <v>16</v>
      </c>
      <c r="D1857" s="2">
        <v>44397</v>
      </c>
      <c r="E1857" s="3">
        <v>5789</v>
      </c>
      <c r="F1857" s="4">
        <v>245</v>
      </c>
      <c r="G1857">
        <v>446</v>
      </c>
    </row>
    <row r="1858" spans="1:7" x14ac:dyDescent="0.3">
      <c r="A1858" t="s">
        <v>33</v>
      </c>
      <c r="B1858" t="s">
        <v>14</v>
      </c>
      <c r="C1858" t="s">
        <v>18</v>
      </c>
      <c r="D1858" s="2">
        <v>44397</v>
      </c>
      <c r="E1858" s="3">
        <v>6769</v>
      </c>
      <c r="F1858" s="4">
        <v>60</v>
      </c>
      <c r="G1858">
        <v>219</v>
      </c>
    </row>
    <row r="1859" spans="1:7" x14ac:dyDescent="0.3">
      <c r="A1859" t="s">
        <v>38</v>
      </c>
      <c r="B1859" t="s">
        <v>23</v>
      </c>
      <c r="C1859" t="s">
        <v>12</v>
      </c>
      <c r="D1859" s="2">
        <v>44397</v>
      </c>
      <c r="E1859" s="3">
        <v>3248</v>
      </c>
      <c r="F1859" s="4">
        <v>113</v>
      </c>
      <c r="G1859">
        <v>271</v>
      </c>
    </row>
    <row r="1860" spans="1:7" x14ac:dyDescent="0.3">
      <c r="A1860" t="s">
        <v>52</v>
      </c>
      <c r="B1860" t="s">
        <v>11</v>
      </c>
      <c r="C1860" t="s">
        <v>26</v>
      </c>
      <c r="D1860" s="2">
        <v>44397</v>
      </c>
      <c r="E1860" s="3">
        <v>11473</v>
      </c>
      <c r="F1860" s="4">
        <v>290</v>
      </c>
      <c r="G1860">
        <v>499</v>
      </c>
    </row>
    <row r="1861" spans="1:7" x14ac:dyDescent="0.3">
      <c r="A1861" t="s">
        <v>10</v>
      </c>
      <c r="B1861" t="s">
        <v>20</v>
      </c>
      <c r="C1861" t="s">
        <v>9</v>
      </c>
      <c r="D1861" s="2">
        <v>44397</v>
      </c>
      <c r="E1861" s="3">
        <v>819</v>
      </c>
      <c r="F1861" s="4">
        <v>135</v>
      </c>
      <c r="G1861">
        <v>49</v>
      </c>
    </row>
    <row r="1862" spans="1:7" x14ac:dyDescent="0.3">
      <c r="A1862" t="s">
        <v>22</v>
      </c>
      <c r="B1862" t="s">
        <v>14</v>
      </c>
      <c r="C1862" t="s">
        <v>42</v>
      </c>
      <c r="D1862" s="2">
        <v>44397</v>
      </c>
      <c r="E1862" s="3">
        <v>6195</v>
      </c>
      <c r="F1862" s="4">
        <v>66</v>
      </c>
      <c r="G1862">
        <v>239</v>
      </c>
    </row>
    <row r="1863" spans="1:7" x14ac:dyDescent="0.3">
      <c r="A1863" t="s">
        <v>29</v>
      </c>
      <c r="B1863" t="s">
        <v>14</v>
      </c>
      <c r="C1863" t="s">
        <v>42</v>
      </c>
      <c r="D1863" s="2">
        <v>44397</v>
      </c>
      <c r="E1863" s="3">
        <v>2961</v>
      </c>
      <c r="F1863" s="4">
        <v>24</v>
      </c>
      <c r="G1863">
        <v>119</v>
      </c>
    </row>
    <row r="1864" spans="1:7" x14ac:dyDescent="0.3">
      <c r="A1864" t="s">
        <v>13</v>
      </c>
      <c r="B1864" t="s">
        <v>25</v>
      </c>
      <c r="C1864" t="s">
        <v>39</v>
      </c>
      <c r="D1864" s="2">
        <v>44397</v>
      </c>
      <c r="E1864" s="3">
        <v>3360</v>
      </c>
      <c r="F1864" s="4">
        <v>247</v>
      </c>
      <c r="G1864">
        <v>147</v>
      </c>
    </row>
    <row r="1865" spans="1:7" x14ac:dyDescent="0.3">
      <c r="A1865" t="s">
        <v>46</v>
      </c>
      <c r="B1865" t="s">
        <v>14</v>
      </c>
      <c r="C1865" t="s">
        <v>50</v>
      </c>
      <c r="D1865" s="2">
        <v>44397</v>
      </c>
      <c r="E1865" s="3">
        <v>10059</v>
      </c>
      <c r="F1865" s="4">
        <v>284</v>
      </c>
      <c r="G1865">
        <v>592</v>
      </c>
    </row>
    <row r="1866" spans="1:7" x14ac:dyDescent="0.3">
      <c r="A1866" t="s">
        <v>40</v>
      </c>
      <c r="B1866" t="s">
        <v>23</v>
      </c>
      <c r="C1866" t="s">
        <v>39</v>
      </c>
      <c r="D1866" s="2">
        <v>44397</v>
      </c>
      <c r="E1866" s="3">
        <v>5257</v>
      </c>
      <c r="F1866" s="4">
        <v>278</v>
      </c>
      <c r="G1866">
        <v>229</v>
      </c>
    </row>
    <row r="1867" spans="1:7" x14ac:dyDescent="0.3">
      <c r="A1867" t="s">
        <v>47</v>
      </c>
      <c r="B1867" t="s">
        <v>14</v>
      </c>
      <c r="C1867" t="s">
        <v>54</v>
      </c>
      <c r="D1867" s="2">
        <v>44398</v>
      </c>
      <c r="E1867" s="3">
        <v>1596</v>
      </c>
      <c r="F1867" s="4">
        <v>244</v>
      </c>
      <c r="G1867">
        <v>84</v>
      </c>
    </row>
    <row r="1868" spans="1:7" x14ac:dyDescent="0.3">
      <c r="A1868" t="s">
        <v>13</v>
      </c>
      <c r="B1868" t="s">
        <v>20</v>
      </c>
      <c r="C1868" t="s">
        <v>28</v>
      </c>
      <c r="D1868" s="2">
        <v>44398</v>
      </c>
      <c r="E1868" s="3">
        <v>8316</v>
      </c>
      <c r="F1868" s="4">
        <v>85</v>
      </c>
      <c r="G1868">
        <v>320</v>
      </c>
    </row>
    <row r="1869" spans="1:7" x14ac:dyDescent="0.3">
      <c r="A1869" t="s">
        <v>10</v>
      </c>
      <c r="B1869" t="s">
        <v>23</v>
      </c>
      <c r="C1869" t="s">
        <v>48</v>
      </c>
      <c r="D1869" s="2">
        <v>44398</v>
      </c>
      <c r="E1869" s="3">
        <v>3283</v>
      </c>
      <c r="F1869" s="4">
        <v>356</v>
      </c>
      <c r="G1869">
        <v>235</v>
      </c>
    </row>
    <row r="1870" spans="1:7" x14ac:dyDescent="0.3">
      <c r="A1870" t="s">
        <v>13</v>
      </c>
      <c r="B1870" t="s">
        <v>20</v>
      </c>
      <c r="C1870" t="s">
        <v>37</v>
      </c>
      <c r="D1870" s="2">
        <v>44398</v>
      </c>
      <c r="E1870" s="3">
        <v>6727</v>
      </c>
      <c r="F1870" s="4">
        <v>113</v>
      </c>
      <c r="G1870">
        <v>217</v>
      </c>
    </row>
    <row r="1871" spans="1:7" x14ac:dyDescent="0.3">
      <c r="A1871" t="s">
        <v>27</v>
      </c>
      <c r="B1871" t="s">
        <v>25</v>
      </c>
      <c r="C1871" t="s">
        <v>21</v>
      </c>
      <c r="D1871" s="2">
        <v>44398</v>
      </c>
      <c r="E1871" s="3">
        <v>1344</v>
      </c>
      <c r="F1871" s="4">
        <v>252</v>
      </c>
      <c r="G1871">
        <v>68</v>
      </c>
    </row>
    <row r="1872" spans="1:7" x14ac:dyDescent="0.3">
      <c r="A1872" t="s">
        <v>32</v>
      </c>
      <c r="B1872" t="s">
        <v>25</v>
      </c>
      <c r="C1872" t="s">
        <v>34</v>
      </c>
      <c r="D1872" s="2">
        <v>44398</v>
      </c>
      <c r="E1872" s="3">
        <v>4774</v>
      </c>
      <c r="F1872" s="4">
        <v>72</v>
      </c>
      <c r="G1872">
        <v>319</v>
      </c>
    </row>
    <row r="1873" spans="1:7" x14ac:dyDescent="0.3">
      <c r="A1873" t="s">
        <v>13</v>
      </c>
      <c r="B1873" t="s">
        <v>14</v>
      </c>
      <c r="C1873" t="s">
        <v>30</v>
      </c>
      <c r="D1873" s="2">
        <v>44398</v>
      </c>
      <c r="E1873" s="3">
        <v>399</v>
      </c>
      <c r="F1873" s="4">
        <v>243</v>
      </c>
      <c r="G1873">
        <v>14</v>
      </c>
    </row>
    <row r="1874" spans="1:7" x14ac:dyDescent="0.3">
      <c r="A1874" t="s">
        <v>33</v>
      </c>
      <c r="B1874" t="s">
        <v>25</v>
      </c>
      <c r="C1874" t="s">
        <v>30</v>
      </c>
      <c r="D1874" s="2">
        <v>44398</v>
      </c>
      <c r="E1874" s="3">
        <v>3024</v>
      </c>
      <c r="F1874" s="4">
        <v>301</v>
      </c>
      <c r="G1874">
        <v>121</v>
      </c>
    </row>
    <row r="1875" spans="1:7" x14ac:dyDescent="0.3">
      <c r="A1875" t="s">
        <v>53</v>
      </c>
      <c r="B1875" t="s">
        <v>25</v>
      </c>
      <c r="C1875" t="s">
        <v>50</v>
      </c>
      <c r="D1875" s="2">
        <v>44398</v>
      </c>
      <c r="E1875" s="3">
        <v>602</v>
      </c>
      <c r="F1875" s="4">
        <v>126</v>
      </c>
      <c r="G1875">
        <v>41</v>
      </c>
    </row>
    <row r="1876" spans="1:7" x14ac:dyDescent="0.3">
      <c r="A1876" t="s">
        <v>43</v>
      </c>
      <c r="B1876" t="s">
        <v>20</v>
      </c>
      <c r="C1876" t="s">
        <v>44</v>
      </c>
      <c r="D1876" s="2">
        <v>44398</v>
      </c>
      <c r="E1876" s="3">
        <v>8673</v>
      </c>
      <c r="F1876" s="4">
        <v>94</v>
      </c>
      <c r="G1876">
        <v>434</v>
      </c>
    </row>
    <row r="1877" spans="1:7" x14ac:dyDescent="0.3">
      <c r="A1877" t="s">
        <v>51</v>
      </c>
      <c r="B1877" t="s">
        <v>25</v>
      </c>
      <c r="C1877" t="s">
        <v>54</v>
      </c>
      <c r="D1877" s="2">
        <v>44398</v>
      </c>
      <c r="E1877" s="3">
        <v>12404</v>
      </c>
      <c r="F1877" s="4">
        <v>192</v>
      </c>
      <c r="G1877">
        <v>591</v>
      </c>
    </row>
    <row r="1878" spans="1:7" x14ac:dyDescent="0.3">
      <c r="A1878" t="s">
        <v>57</v>
      </c>
      <c r="B1878" t="s">
        <v>11</v>
      </c>
      <c r="C1878" t="s">
        <v>36</v>
      </c>
      <c r="D1878" s="2">
        <v>44398</v>
      </c>
      <c r="E1878" s="3">
        <v>9541</v>
      </c>
      <c r="F1878" s="4">
        <v>54</v>
      </c>
      <c r="G1878">
        <v>637</v>
      </c>
    </row>
    <row r="1879" spans="1:7" x14ac:dyDescent="0.3">
      <c r="A1879" t="s">
        <v>51</v>
      </c>
      <c r="B1879" t="s">
        <v>14</v>
      </c>
      <c r="C1879" t="s">
        <v>50</v>
      </c>
      <c r="D1879" s="2">
        <v>44398</v>
      </c>
      <c r="E1879" s="3">
        <v>483</v>
      </c>
      <c r="F1879" s="4">
        <v>180</v>
      </c>
      <c r="G1879">
        <v>25</v>
      </c>
    </row>
    <row r="1880" spans="1:7" x14ac:dyDescent="0.3">
      <c r="A1880" t="s">
        <v>57</v>
      </c>
      <c r="B1880" t="s">
        <v>8</v>
      </c>
      <c r="C1880" t="s">
        <v>41</v>
      </c>
      <c r="D1880" s="2">
        <v>44398</v>
      </c>
      <c r="E1880" s="3">
        <v>2709</v>
      </c>
      <c r="F1880" s="4">
        <v>173</v>
      </c>
      <c r="G1880">
        <v>97</v>
      </c>
    </row>
    <row r="1881" spans="1:7" x14ac:dyDescent="0.3">
      <c r="A1881" t="s">
        <v>52</v>
      </c>
      <c r="B1881" t="s">
        <v>23</v>
      </c>
      <c r="C1881" t="s">
        <v>9</v>
      </c>
      <c r="D1881" s="2">
        <v>44398</v>
      </c>
      <c r="E1881" s="3">
        <v>10983</v>
      </c>
      <c r="F1881" s="4">
        <v>68</v>
      </c>
      <c r="G1881">
        <v>687</v>
      </c>
    </row>
    <row r="1882" spans="1:7" x14ac:dyDescent="0.3">
      <c r="A1882" t="s">
        <v>59</v>
      </c>
      <c r="B1882" t="s">
        <v>8</v>
      </c>
      <c r="C1882" t="s">
        <v>18</v>
      </c>
      <c r="D1882" s="2">
        <v>44399</v>
      </c>
      <c r="E1882" s="3">
        <v>4326</v>
      </c>
      <c r="F1882" s="4">
        <v>183</v>
      </c>
      <c r="G1882">
        <v>140</v>
      </c>
    </row>
    <row r="1883" spans="1:7" x14ac:dyDescent="0.3">
      <c r="A1883" t="s">
        <v>13</v>
      </c>
      <c r="B1883" t="s">
        <v>8</v>
      </c>
      <c r="C1883" t="s">
        <v>34</v>
      </c>
      <c r="D1883" s="2">
        <v>44399</v>
      </c>
      <c r="E1883" s="3">
        <v>112</v>
      </c>
      <c r="F1883" s="4">
        <v>89</v>
      </c>
      <c r="G1883">
        <v>7</v>
      </c>
    </row>
    <row r="1884" spans="1:7" x14ac:dyDescent="0.3">
      <c r="A1884" t="s">
        <v>22</v>
      </c>
      <c r="B1884" t="s">
        <v>14</v>
      </c>
      <c r="C1884" t="s">
        <v>16</v>
      </c>
      <c r="D1884" s="2">
        <v>44399</v>
      </c>
      <c r="E1884" s="3">
        <v>5565</v>
      </c>
      <c r="F1884" s="4">
        <v>39</v>
      </c>
      <c r="G1884">
        <v>619</v>
      </c>
    </row>
    <row r="1885" spans="1:7" x14ac:dyDescent="0.3">
      <c r="A1885" t="s">
        <v>22</v>
      </c>
      <c r="B1885" t="s">
        <v>25</v>
      </c>
      <c r="C1885" t="s">
        <v>48</v>
      </c>
      <c r="D1885" s="2">
        <v>44399</v>
      </c>
      <c r="E1885" s="3">
        <v>9898</v>
      </c>
      <c r="F1885" s="4">
        <v>110</v>
      </c>
      <c r="G1885">
        <v>1100</v>
      </c>
    </row>
    <row r="1886" spans="1:7" x14ac:dyDescent="0.3">
      <c r="A1886" t="s">
        <v>17</v>
      </c>
      <c r="B1886" t="s">
        <v>14</v>
      </c>
      <c r="C1886" t="s">
        <v>37</v>
      </c>
      <c r="D1886" s="2">
        <v>44399</v>
      </c>
      <c r="E1886" s="3">
        <v>476</v>
      </c>
      <c r="F1886" s="4">
        <v>176</v>
      </c>
      <c r="G1886">
        <v>20</v>
      </c>
    </row>
    <row r="1887" spans="1:7" x14ac:dyDescent="0.3">
      <c r="A1887" t="s">
        <v>58</v>
      </c>
      <c r="B1887" t="s">
        <v>14</v>
      </c>
      <c r="C1887" t="s">
        <v>36</v>
      </c>
      <c r="D1887" s="2">
        <v>44399</v>
      </c>
      <c r="E1887" s="3">
        <v>4599</v>
      </c>
      <c r="F1887" s="4">
        <v>197</v>
      </c>
      <c r="G1887">
        <v>329</v>
      </c>
    </row>
    <row r="1888" spans="1:7" x14ac:dyDescent="0.3">
      <c r="A1888" t="s">
        <v>32</v>
      </c>
      <c r="B1888" t="s">
        <v>14</v>
      </c>
      <c r="C1888" t="s">
        <v>12</v>
      </c>
      <c r="D1888" s="2">
        <v>44399</v>
      </c>
      <c r="E1888" s="3">
        <v>3031</v>
      </c>
      <c r="F1888" s="4">
        <v>113</v>
      </c>
      <c r="G1888">
        <v>190</v>
      </c>
    </row>
    <row r="1889" spans="1:7" x14ac:dyDescent="0.3">
      <c r="A1889" t="s">
        <v>10</v>
      </c>
      <c r="B1889" t="s">
        <v>23</v>
      </c>
      <c r="C1889" t="s">
        <v>37</v>
      </c>
      <c r="D1889" s="2">
        <v>44399</v>
      </c>
      <c r="E1889" s="3">
        <v>5208</v>
      </c>
      <c r="F1889" s="4">
        <v>124</v>
      </c>
      <c r="G1889">
        <v>186</v>
      </c>
    </row>
    <row r="1890" spans="1:7" x14ac:dyDescent="0.3">
      <c r="A1890" t="s">
        <v>57</v>
      </c>
      <c r="B1890" t="s">
        <v>14</v>
      </c>
      <c r="C1890" t="s">
        <v>44</v>
      </c>
      <c r="D1890" s="2">
        <v>44399</v>
      </c>
      <c r="E1890" s="3">
        <v>5873</v>
      </c>
      <c r="F1890" s="4">
        <v>185</v>
      </c>
      <c r="G1890">
        <v>267</v>
      </c>
    </row>
    <row r="1891" spans="1:7" x14ac:dyDescent="0.3">
      <c r="A1891" t="s">
        <v>13</v>
      </c>
      <c r="B1891" t="s">
        <v>20</v>
      </c>
      <c r="C1891" t="s">
        <v>39</v>
      </c>
      <c r="D1891" s="2">
        <v>44399</v>
      </c>
      <c r="E1891" s="3">
        <v>16968</v>
      </c>
      <c r="F1891" s="4">
        <v>139</v>
      </c>
      <c r="G1891">
        <v>653</v>
      </c>
    </row>
    <row r="1892" spans="1:7" x14ac:dyDescent="0.3">
      <c r="A1892" t="s">
        <v>19</v>
      </c>
      <c r="B1892" t="s">
        <v>14</v>
      </c>
      <c r="C1892" t="s">
        <v>44</v>
      </c>
      <c r="D1892" s="2">
        <v>44399</v>
      </c>
      <c r="E1892" s="3">
        <v>12635</v>
      </c>
      <c r="F1892" s="4">
        <v>78</v>
      </c>
      <c r="G1892">
        <v>903</v>
      </c>
    </row>
    <row r="1893" spans="1:7" x14ac:dyDescent="0.3">
      <c r="A1893" t="s">
        <v>53</v>
      </c>
      <c r="B1893" t="s">
        <v>8</v>
      </c>
      <c r="C1893" t="s">
        <v>15</v>
      </c>
      <c r="D1893" s="2">
        <v>44399</v>
      </c>
      <c r="E1893" s="3">
        <v>567</v>
      </c>
      <c r="F1893" s="4">
        <v>120</v>
      </c>
      <c r="G1893">
        <v>34</v>
      </c>
    </row>
    <row r="1894" spans="1:7" x14ac:dyDescent="0.3">
      <c r="A1894" t="s">
        <v>29</v>
      </c>
      <c r="B1894" t="s">
        <v>23</v>
      </c>
      <c r="C1894" t="s">
        <v>26</v>
      </c>
      <c r="D1894" s="2">
        <v>44399</v>
      </c>
      <c r="E1894" s="3">
        <v>8246</v>
      </c>
      <c r="F1894" s="4">
        <v>383</v>
      </c>
      <c r="G1894">
        <v>330</v>
      </c>
    </row>
    <row r="1895" spans="1:7" x14ac:dyDescent="0.3">
      <c r="A1895" t="s">
        <v>19</v>
      </c>
      <c r="B1895" t="s">
        <v>8</v>
      </c>
      <c r="C1895" t="s">
        <v>35</v>
      </c>
      <c r="D1895" s="2">
        <v>44400</v>
      </c>
      <c r="E1895" s="3">
        <v>3101</v>
      </c>
      <c r="F1895" s="4">
        <v>232</v>
      </c>
      <c r="G1895">
        <v>239</v>
      </c>
    </row>
    <row r="1896" spans="1:7" x14ac:dyDescent="0.3">
      <c r="A1896" t="s">
        <v>33</v>
      </c>
      <c r="B1896" t="s">
        <v>11</v>
      </c>
      <c r="C1896" t="s">
        <v>54</v>
      </c>
      <c r="D1896" s="2">
        <v>44400</v>
      </c>
      <c r="E1896" s="3">
        <v>4326</v>
      </c>
      <c r="F1896" s="4">
        <v>221</v>
      </c>
      <c r="G1896">
        <v>228</v>
      </c>
    </row>
    <row r="1897" spans="1:7" x14ac:dyDescent="0.3">
      <c r="A1897" t="s">
        <v>24</v>
      </c>
      <c r="B1897" t="s">
        <v>8</v>
      </c>
      <c r="C1897" t="s">
        <v>36</v>
      </c>
      <c r="D1897" s="2">
        <v>44400</v>
      </c>
      <c r="E1897" s="3">
        <v>5376</v>
      </c>
      <c r="F1897" s="4">
        <v>114</v>
      </c>
      <c r="G1897">
        <v>317</v>
      </c>
    </row>
    <row r="1898" spans="1:7" x14ac:dyDescent="0.3">
      <c r="A1898" t="s">
        <v>29</v>
      </c>
      <c r="B1898" t="s">
        <v>8</v>
      </c>
      <c r="C1898" t="s">
        <v>39</v>
      </c>
      <c r="D1898" s="2">
        <v>44400</v>
      </c>
      <c r="E1898" s="3">
        <v>2240</v>
      </c>
      <c r="F1898" s="4">
        <v>9</v>
      </c>
      <c r="G1898">
        <v>102</v>
      </c>
    </row>
    <row r="1899" spans="1:7" x14ac:dyDescent="0.3">
      <c r="A1899" t="s">
        <v>47</v>
      </c>
      <c r="B1899" t="s">
        <v>23</v>
      </c>
      <c r="C1899" t="s">
        <v>45</v>
      </c>
      <c r="D1899" s="2">
        <v>44400</v>
      </c>
      <c r="E1899" s="3">
        <v>784</v>
      </c>
      <c r="F1899" s="4">
        <v>118</v>
      </c>
      <c r="G1899">
        <v>44</v>
      </c>
    </row>
    <row r="1900" spans="1:7" x14ac:dyDescent="0.3">
      <c r="A1900" t="s">
        <v>7</v>
      </c>
      <c r="B1900" t="s">
        <v>11</v>
      </c>
      <c r="C1900" t="s">
        <v>50</v>
      </c>
      <c r="D1900" s="2">
        <v>44403</v>
      </c>
      <c r="E1900" s="3">
        <v>2240</v>
      </c>
      <c r="F1900" s="4">
        <v>198</v>
      </c>
      <c r="G1900">
        <v>118</v>
      </c>
    </row>
    <row r="1901" spans="1:7" x14ac:dyDescent="0.3">
      <c r="A1901" t="s">
        <v>7</v>
      </c>
      <c r="B1901" t="s">
        <v>11</v>
      </c>
      <c r="C1901" t="s">
        <v>42</v>
      </c>
      <c r="D1901" s="2">
        <v>44403</v>
      </c>
      <c r="E1901" s="3">
        <v>6643</v>
      </c>
      <c r="F1901" s="4">
        <v>352</v>
      </c>
      <c r="G1901">
        <v>266</v>
      </c>
    </row>
    <row r="1902" spans="1:7" x14ac:dyDescent="0.3">
      <c r="A1902" t="s">
        <v>56</v>
      </c>
      <c r="B1902" t="s">
        <v>14</v>
      </c>
      <c r="C1902" t="s">
        <v>54</v>
      </c>
      <c r="D1902" s="2">
        <v>44403</v>
      </c>
      <c r="E1902" s="3">
        <v>4459</v>
      </c>
      <c r="F1902" s="4">
        <v>186</v>
      </c>
      <c r="G1902">
        <v>235</v>
      </c>
    </row>
    <row r="1903" spans="1:7" x14ac:dyDescent="0.3">
      <c r="A1903" t="s">
        <v>24</v>
      </c>
      <c r="B1903" t="s">
        <v>11</v>
      </c>
      <c r="C1903" t="s">
        <v>44</v>
      </c>
      <c r="D1903" s="2">
        <v>44403</v>
      </c>
      <c r="E1903" s="3">
        <v>6713</v>
      </c>
      <c r="F1903" s="4">
        <v>286</v>
      </c>
      <c r="G1903">
        <v>373</v>
      </c>
    </row>
    <row r="1904" spans="1:7" x14ac:dyDescent="0.3">
      <c r="A1904" t="s">
        <v>46</v>
      </c>
      <c r="B1904" t="s">
        <v>11</v>
      </c>
      <c r="C1904" t="s">
        <v>39</v>
      </c>
      <c r="D1904" s="2">
        <v>44403</v>
      </c>
      <c r="E1904" s="3">
        <v>3108</v>
      </c>
      <c r="F1904" s="4">
        <v>169</v>
      </c>
      <c r="G1904">
        <v>116</v>
      </c>
    </row>
    <row r="1905" spans="1:7" x14ac:dyDescent="0.3">
      <c r="A1905" t="s">
        <v>27</v>
      </c>
      <c r="B1905" t="s">
        <v>11</v>
      </c>
      <c r="C1905" t="s">
        <v>44</v>
      </c>
      <c r="D1905" s="2">
        <v>44403</v>
      </c>
      <c r="E1905" s="3">
        <v>11116</v>
      </c>
      <c r="F1905" s="4">
        <v>118</v>
      </c>
      <c r="G1905">
        <v>530</v>
      </c>
    </row>
    <row r="1906" spans="1:7" x14ac:dyDescent="0.3">
      <c r="A1906" t="s">
        <v>29</v>
      </c>
      <c r="B1906" t="s">
        <v>14</v>
      </c>
      <c r="C1906" t="s">
        <v>15</v>
      </c>
      <c r="D1906" s="2">
        <v>44403</v>
      </c>
      <c r="E1906" s="3">
        <v>406</v>
      </c>
      <c r="F1906" s="4">
        <v>329</v>
      </c>
      <c r="G1906">
        <v>18</v>
      </c>
    </row>
    <row r="1907" spans="1:7" x14ac:dyDescent="0.3">
      <c r="A1907" t="s">
        <v>19</v>
      </c>
      <c r="B1907" t="s">
        <v>23</v>
      </c>
      <c r="C1907" t="s">
        <v>49</v>
      </c>
      <c r="D1907" s="2">
        <v>44403</v>
      </c>
      <c r="E1907" s="3">
        <v>6055</v>
      </c>
      <c r="F1907" s="4">
        <v>532</v>
      </c>
      <c r="G1907">
        <v>757</v>
      </c>
    </row>
    <row r="1908" spans="1:7" x14ac:dyDescent="0.3">
      <c r="A1908" t="s">
        <v>59</v>
      </c>
      <c r="B1908" t="s">
        <v>25</v>
      </c>
      <c r="C1908" t="s">
        <v>30</v>
      </c>
      <c r="D1908" s="2">
        <v>44403</v>
      </c>
      <c r="E1908" s="3">
        <v>2968</v>
      </c>
      <c r="F1908" s="4">
        <v>12</v>
      </c>
      <c r="G1908">
        <v>106</v>
      </c>
    </row>
    <row r="1909" spans="1:7" x14ac:dyDescent="0.3">
      <c r="A1909" t="s">
        <v>58</v>
      </c>
      <c r="B1909" t="s">
        <v>11</v>
      </c>
      <c r="C1909" t="s">
        <v>15</v>
      </c>
      <c r="D1909" s="2">
        <v>44404</v>
      </c>
      <c r="E1909" s="3">
        <v>5369</v>
      </c>
      <c r="F1909" s="4">
        <v>264</v>
      </c>
      <c r="G1909">
        <v>256</v>
      </c>
    </row>
    <row r="1910" spans="1:7" x14ac:dyDescent="0.3">
      <c r="A1910" t="s">
        <v>55</v>
      </c>
      <c r="B1910" t="s">
        <v>25</v>
      </c>
      <c r="C1910" t="s">
        <v>28</v>
      </c>
      <c r="D1910" s="2">
        <v>44404</v>
      </c>
      <c r="E1910" s="3">
        <v>9268</v>
      </c>
      <c r="F1910" s="4">
        <v>124</v>
      </c>
      <c r="G1910">
        <v>371</v>
      </c>
    </row>
    <row r="1911" spans="1:7" x14ac:dyDescent="0.3">
      <c r="A1911" t="s">
        <v>29</v>
      </c>
      <c r="B1911" t="s">
        <v>23</v>
      </c>
      <c r="C1911" t="s">
        <v>18</v>
      </c>
      <c r="D1911" s="2">
        <v>44404</v>
      </c>
      <c r="E1911" s="3">
        <v>7735</v>
      </c>
      <c r="F1911" s="4">
        <v>458</v>
      </c>
      <c r="G1911">
        <v>287</v>
      </c>
    </row>
    <row r="1912" spans="1:7" x14ac:dyDescent="0.3">
      <c r="A1912" t="s">
        <v>52</v>
      </c>
      <c r="B1912" t="s">
        <v>11</v>
      </c>
      <c r="C1912" t="s">
        <v>44</v>
      </c>
      <c r="D1912" s="2">
        <v>44404</v>
      </c>
      <c r="E1912" s="3">
        <v>8540</v>
      </c>
      <c r="F1912" s="4">
        <v>390</v>
      </c>
      <c r="G1912">
        <v>407</v>
      </c>
    </row>
    <row r="1913" spans="1:7" x14ac:dyDescent="0.3">
      <c r="A1913" t="s">
        <v>19</v>
      </c>
      <c r="B1913" t="s">
        <v>14</v>
      </c>
      <c r="C1913" t="s">
        <v>54</v>
      </c>
      <c r="D1913" s="2">
        <v>44404</v>
      </c>
      <c r="E1913" s="3">
        <v>6265</v>
      </c>
      <c r="F1913" s="4">
        <v>52</v>
      </c>
      <c r="G1913">
        <v>369</v>
      </c>
    </row>
    <row r="1914" spans="1:7" x14ac:dyDescent="0.3">
      <c r="A1914" t="s">
        <v>19</v>
      </c>
      <c r="B1914" t="s">
        <v>8</v>
      </c>
      <c r="C1914" t="s">
        <v>18</v>
      </c>
      <c r="D1914" s="2">
        <v>44404</v>
      </c>
      <c r="E1914" s="3">
        <v>98</v>
      </c>
      <c r="F1914" s="4">
        <v>288</v>
      </c>
      <c r="G1914">
        <v>4</v>
      </c>
    </row>
    <row r="1915" spans="1:7" x14ac:dyDescent="0.3">
      <c r="A1915" t="s">
        <v>33</v>
      </c>
      <c r="B1915" t="s">
        <v>14</v>
      </c>
      <c r="C1915" t="s">
        <v>30</v>
      </c>
      <c r="D1915" s="2">
        <v>44404</v>
      </c>
      <c r="E1915" s="3">
        <v>7105</v>
      </c>
      <c r="F1915" s="4">
        <v>22</v>
      </c>
      <c r="G1915">
        <v>237</v>
      </c>
    </row>
    <row r="1916" spans="1:7" x14ac:dyDescent="0.3">
      <c r="A1916" t="s">
        <v>52</v>
      </c>
      <c r="B1916" t="s">
        <v>23</v>
      </c>
      <c r="C1916" t="s">
        <v>42</v>
      </c>
      <c r="D1916" s="2">
        <v>44404</v>
      </c>
      <c r="E1916" s="3">
        <v>10605</v>
      </c>
      <c r="F1916" s="4">
        <v>14</v>
      </c>
      <c r="G1916">
        <v>483</v>
      </c>
    </row>
    <row r="1917" spans="1:7" x14ac:dyDescent="0.3">
      <c r="A1917" t="s">
        <v>31</v>
      </c>
      <c r="B1917" t="s">
        <v>14</v>
      </c>
      <c r="C1917" t="s">
        <v>36</v>
      </c>
      <c r="D1917" s="2">
        <v>44404</v>
      </c>
      <c r="E1917" s="3">
        <v>20384</v>
      </c>
      <c r="F1917" s="4">
        <v>253</v>
      </c>
      <c r="G1917">
        <v>1359</v>
      </c>
    </row>
    <row r="1918" spans="1:7" x14ac:dyDescent="0.3">
      <c r="A1918" t="s">
        <v>24</v>
      </c>
      <c r="B1918" t="s">
        <v>14</v>
      </c>
      <c r="C1918" t="s">
        <v>41</v>
      </c>
      <c r="D1918" s="2">
        <v>44404</v>
      </c>
      <c r="E1918" s="3">
        <v>364</v>
      </c>
      <c r="F1918" s="4">
        <v>79</v>
      </c>
      <c r="G1918">
        <v>15</v>
      </c>
    </row>
    <row r="1919" spans="1:7" x14ac:dyDescent="0.3">
      <c r="A1919" t="s">
        <v>27</v>
      </c>
      <c r="B1919" t="s">
        <v>20</v>
      </c>
      <c r="C1919" t="s">
        <v>37</v>
      </c>
      <c r="D1919" s="2">
        <v>44404</v>
      </c>
      <c r="E1919" s="3">
        <v>6881</v>
      </c>
      <c r="F1919" s="4">
        <v>161</v>
      </c>
      <c r="G1919">
        <v>238</v>
      </c>
    </row>
    <row r="1920" spans="1:7" x14ac:dyDescent="0.3">
      <c r="A1920" t="s">
        <v>51</v>
      </c>
      <c r="B1920" t="s">
        <v>25</v>
      </c>
      <c r="C1920" t="s">
        <v>37</v>
      </c>
      <c r="D1920" s="2">
        <v>44404</v>
      </c>
      <c r="E1920" s="3">
        <v>483</v>
      </c>
      <c r="F1920" s="4">
        <v>48</v>
      </c>
      <c r="G1920">
        <v>20</v>
      </c>
    </row>
    <row r="1921" spans="1:7" x14ac:dyDescent="0.3">
      <c r="A1921" t="s">
        <v>24</v>
      </c>
      <c r="B1921" t="s">
        <v>23</v>
      </c>
      <c r="C1921" t="s">
        <v>54</v>
      </c>
      <c r="D1921" s="2">
        <v>44404</v>
      </c>
      <c r="E1921" s="3">
        <v>11284</v>
      </c>
      <c r="F1921" s="4">
        <v>220</v>
      </c>
      <c r="G1921">
        <v>753</v>
      </c>
    </row>
    <row r="1922" spans="1:7" x14ac:dyDescent="0.3">
      <c r="A1922" t="s">
        <v>59</v>
      </c>
      <c r="B1922" t="s">
        <v>8</v>
      </c>
      <c r="C1922" t="s">
        <v>39</v>
      </c>
      <c r="D1922" s="2">
        <v>44404</v>
      </c>
      <c r="E1922" s="3">
        <v>1449</v>
      </c>
      <c r="F1922" s="4">
        <v>113</v>
      </c>
      <c r="G1922">
        <v>52</v>
      </c>
    </row>
    <row r="1923" spans="1:7" x14ac:dyDescent="0.3">
      <c r="A1923" t="s">
        <v>57</v>
      </c>
      <c r="B1923" t="s">
        <v>23</v>
      </c>
      <c r="C1923" t="s">
        <v>15</v>
      </c>
      <c r="D1923" s="2">
        <v>44405</v>
      </c>
      <c r="E1923" s="3">
        <v>7273</v>
      </c>
      <c r="F1923" s="4">
        <v>403</v>
      </c>
      <c r="G1923">
        <v>317</v>
      </c>
    </row>
    <row r="1924" spans="1:7" x14ac:dyDescent="0.3">
      <c r="A1924" t="s">
        <v>27</v>
      </c>
      <c r="B1924" t="s">
        <v>11</v>
      </c>
      <c r="C1924" t="s">
        <v>41</v>
      </c>
      <c r="D1924" s="2">
        <v>44405</v>
      </c>
      <c r="E1924" s="3">
        <v>6916</v>
      </c>
      <c r="F1924" s="4">
        <v>309</v>
      </c>
      <c r="G1924">
        <v>277</v>
      </c>
    </row>
    <row r="1925" spans="1:7" x14ac:dyDescent="0.3">
      <c r="A1925" t="s">
        <v>43</v>
      </c>
      <c r="B1925" t="s">
        <v>23</v>
      </c>
      <c r="C1925" t="s">
        <v>36</v>
      </c>
      <c r="D1925" s="2">
        <v>44405</v>
      </c>
      <c r="E1925" s="3">
        <v>868</v>
      </c>
      <c r="F1925" s="4">
        <v>38</v>
      </c>
      <c r="G1925">
        <v>52</v>
      </c>
    </row>
    <row r="1926" spans="1:7" x14ac:dyDescent="0.3">
      <c r="A1926" t="s">
        <v>7</v>
      </c>
      <c r="B1926" t="s">
        <v>23</v>
      </c>
      <c r="C1926" t="s">
        <v>54</v>
      </c>
      <c r="D1926" s="2">
        <v>44405</v>
      </c>
      <c r="E1926" s="3">
        <v>952</v>
      </c>
      <c r="F1926" s="4">
        <v>134</v>
      </c>
      <c r="G1926">
        <v>53</v>
      </c>
    </row>
    <row r="1927" spans="1:7" x14ac:dyDescent="0.3">
      <c r="A1927" t="s">
        <v>51</v>
      </c>
      <c r="B1927" t="s">
        <v>8</v>
      </c>
      <c r="C1927" t="s">
        <v>36</v>
      </c>
      <c r="D1927" s="2">
        <v>44405</v>
      </c>
      <c r="E1927" s="3">
        <v>3220</v>
      </c>
      <c r="F1927" s="4">
        <v>94</v>
      </c>
      <c r="G1927">
        <v>190</v>
      </c>
    </row>
    <row r="1928" spans="1:7" x14ac:dyDescent="0.3">
      <c r="A1928" t="s">
        <v>31</v>
      </c>
      <c r="B1928" t="s">
        <v>8</v>
      </c>
      <c r="C1928" t="s">
        <v>42</v>
      </c>
      <c r="D1928" s="2">
        <v>44405</v>
      </c>
      <c r="E1928" s="3">
        <v>3745</v>
      </c>
      <c r="F1928" s="4">
        <v>187</v>
      </c>
      <c r="G1928">
        <v>209</v>
      </c>
    </row>
    <row r="1929" spans="1:7" x14ac:dyDescent="0.3">
      <c r="A1929" t="s">
        <v>32</v>
      </c>
      <c r="B1929" t="s">
        <v>11</v>
      </c>
      <c r="C1929" t="s">
        <v>50</v>
      </c>
      <c r="D1929" s="2">
        <v>44406</v>
      </c>
      <c r="E1929" s="3">
        <v>10878</v>
      </c>
      <c r="F1929" s="4">
        <v>57</v>
      </c>
      <c r="G1929">
        <v>473</v>
      </c>
    </row>
    <row r="1930" spans="1:7" x14ac:dyDescent="0.3">
      <c r="A1930" t="s">
        <v>59</v>
      </c>
      <c r="B1930" t="s">
        <v>8</v>
      </c>
      <c r="C1930" t="s">
        <v>48</v>
      </c>
      <c r="D1930" s="2">
        <v>44406</v>
      </c>
      <c r="E1930" s="3">
        <v>2653</v>
      </c>
      <c r="F1930" s="4">
        <v>266</v>
      </c>
      <c r="G1930">
        <v>295</v>
      </c>
    </row>
    <row r="1931" spans="1:7" x14ac:dyDescent="0.3">
      <c r="A1931" t="s">
        <v>53</v>
      </c>
      <c r="B1931" t="s">
        <v>14</v>
      </c>
      <c r="C1931" t="s">
        <v>42</v>
      </c>
      <c r="D1931" s="2">
        <v>44406</v>
      </c>
      <c r="E1931" s="3">
        <v>1043</v>
      </c>
      <c r="F1931" s="4">
        <v>133</v>
      </c>
      <c r="G1931">
        <v>53</v>
      </c>
    </row>
    <row r="1932" spans="1:7" x14ac:dyDescent="0.3">
      <c r="A1932" t="s">
        <v>38</v>
      </c>
      <c r="B1932" t="s">
        <v>14</v>
      </c>
      <c r="C1932" t="s">
        <v>12</v>
      </c>
      <c r="D1932" s="2">
        <v>44406</v>
      </c>
      <c r="E1932" s="3">
        <v>5257</v>
      </c>
      <c r="F1932" s="4">
        <v>63</v>
      </c>
      <c r="G1932">
        <v>526</v>
      </c>
    </row>
    <row r="1933" spans="1:7" x14ac:dyDescent="0.3">
      <c r="A1933" t="s">
        <v>19</v>
      </c>
      <c r="B1933" t="s">
        <v>20</v>
      </c>
      <c r="C1933" t="s">
        <v>9</v>
      </c>
      <c r="D1933" s="2">
        <v>44406</v>
      </c>
      <c r="E1933" s="3">
        <v>9639</v>
      </c>
      <c r="F1933" s="4">
        <v>374</v>
      </c>
      <c r="G1933">
        <v>439</v>
      </c>
    </row>
    <row r="1934" spans="1:7" x14ac:dyDescent="0.3">
      <c r="A1934" t="s">
        <v>43</v>
      </c>
      <c r="B1934" t="s">
        <v>8</v>
      </c>
      <c r="C1934" t="s">
        <v>9</v>
      </c>
      <c r="D1934" s="2">
        <v>44406</v>
      </c>
      <c r="E1934" s="3">
        <v>12950</v>
      </c>
      <c r="F1934" s="4">
        <v>249</v>
      </c>
      <c r="G1934">
        <v>720</v>
      </c>
    </row>
    <row r="1935" spans="1:7" x14ac:dyDescent="0.3">
      <c r="A1935" t="s">
        <v>7</v>
      </c>
      <c r="B1935" t="s">
        <v>25</v>
      </c>
      <c r="C1935" t="s">
        <v>49</v>
      </c>
      <c r="D1935" s="2">
        <v>44406</v>
      </c>
      <c r="E1935" s="3">
        <v>2884</v>
      </c>
      <c r="F1935" s="4">
        <v>258</v>
      </c>
      <c r="G1935">
        <v>412</v>
      </c>
    </row>
    <row r="1936" spans="1:7" x14ac:dyDescent="0.3">
      <c r="A1936" t="s">
        <v>56</v>
      </c>
      <c r="B1936" t="s">
        <v>20</v>
      </c>
      <c r="C1936" t="s">
        <v>50</v>
      </c>
      <c r="D1936" s="2">
        <v>44406</v>
      </c>
      <c r="E1936" s="3">
        <v>3024</v>
      </c>
      <c r="F1936" s="4">
        <v>340</v>
      </c>
      <c r="G1936">
        <v>132</v>
      </c>
    </row>
    <row r="1937" spans="1:7" x14ac:dyDescent="0.3">
      <c r="A1937" t="s">
        <v>56</v>
      </c>
      <c r="B1937" t="s">
        <v>8</v>
      </c>
      <c r="C1937" t="s">
        <v>50</v>
      </c>
      <c r="D1937" s="2">
        <v>44406</v>
      </c>
      <c r="E1937" s="3">
        <v>9394</v>
      </c>
      <c r="F1937" s="4">
        <v>332</v>
      </c>
      <c r="G1937">
        <v>553</v>
      </c>
    </row>
    <row r="1938" spans="1:7" x14ac:dyDescent="0.3">
      <c r="A1938" t="s">
        <v>52</v>
      </c>
      <c r="B1938" t="s">
        <v>8</v>
      </c>
      <c r="C1938" t="s">
        <v>39</v>
      </c>
      <c r="D1938" s="2">
        <v>44406</v>
      </c>
      <c r="E1938" s="3">
        <v>3878</v>
      </c>
      <c r="F1938" s="4">
        <v>1</v>
      </c>
      <c r="G1938">
        <v>177</v>
      </c>
    </row>
    <row r="1939" spans="1:7" x14ac:dyDescent="0.3">
      <c r="A1939" t="s">
        <v>47</v>
      </c>
      <c r="B1939" t="s">
        <v>8</v>
      </c>
      <c r="C1939" t="s">
        <v>34</v>
      </c>
      <c r="D1939" s="2">
        <v>44406</v>
      </c>
      <c r="E1939" s="3">
        <v>9863</v>
      </c>
      <c r="F1939" s="4">
        <v>245</v>
      </c>
      <c r="G1939">
        <v>520</v>
      </c>
    </row>
    <row r="1940" spans="1:7" x14ac:dyDescent="0.3">
      <c r="A1940" t="s">
        <v>46</v>
      </c>
      <c r="B1940" t="s">
        <v>25</v>
      </c>
      <c r="C1940" t="s">
        <v>12</v>
      </c>
      <c r="D1940" s="2">
        <v>44406</v>
      </c>
      <c r="E1940" s="3">
        <v>3451</v>
      </c>
      <c r="F1940" s="4">
        <v>256</v>
      </c>
      <c r="G1940">
        <v>346</v>
      </c>
    </row>
    <row r="1941" spans="1:7" x14ac:dyDescent="0.3">
      <c r="A1941" t="s">
        <v>17</v>
      </c>
      <c r="B1941" t="s">
        <v>25</v>
      </c>
      <c r="C1941" t="s">
        <v>44</v>
      </c>
      <c r="D1941" s="2">
        <v>44406</v>
      </c>
      <c r="E1941" s="3">
        <v>8078</v>
      </c>
      <c r="F1941" s="4">
        <v>136</v>
      </c>
      <c r="G1941">
        <v>385</v>
      </c>
    </row>
    <row r="1942" spans="1:7" x14ac:dyDescent="0.3">
      <c r="A1942" t="s">
        <v>51</v>
      </c>
      <c r="B1942" t="s">
        <v>14</v>
      </c>
      <c r="C1942" t="s">
        <v>42</v>
      </c>
      <c r="D1942" s="2">
        <v>44406</v>
      </c>
      <c r="E1942" s="3">
        <v>3115</v>
      </c>
      <c r="F1942" s="4">
        <v>183</v>
      </c>
      <c r="G1942">
        <v>120</v>
      </c>
    </row>
    <row r="1943" spans="1:7" x14ac:dyDescent="0.3">
      <c r="A1943" t="s">
        <v>51</v>
      </c>
      <c r="B1943" t="s">
        <v>11</v>
      </c>
      <c r="C1943" t="s">
        <v>15</v>
      </c>
      <c r="D1943" s="2">
        <v>44406</v>
      </c>
      <c r="E1943" s="3">
        <v>1981</v>
      </c>
      <c r="F1943" s="4">
        <v>325</v>
      </c>
      <c r="G1943">
        <v>95</v>
      </c>
    </row>
    <row r="1944" spans="1:7" x14ac:dyDescent="0.3">
      <c r="A1944" t="s">
        <v>17</v>
      </c>
      <c r="B1944" t="s">
        <v>8</v>
      </c>
      <c r="C1944" t="s">
        <v>21</v>
      </c>
      <c r="D1944" s="2">
        <v>44406</v>
      </c>
      <c r="E1944" s="3">
        <v>8078</v>
      </c>
      <c r="F1944" s="4">
        <v>14</v>
      </c>
      <c r="G1944">
        <v>426</v>
      </c>
    </row>
    <row r="1945" spans="1:7" x14ac:dyDescent="0.3">
      <c r="A1945" t="s">
        <v>58</v>
      </c>
      <c r="B1945" t="s">
        <v>11</v>
      </c>
      <c r="C1945" t="s">
        <v>41</v>
      </c>
      <c r="D1945" s="2">
        <v>44406</v>
      </c>
      <c r="E1945" s="3">
        <v>8757</v>
      </c>
      <c r="F1945" s="4">
        <v>229</v>
      </c>
      <c r="G1945">
        <v>351</v>
      </c>
    </row>
    <row r="1946" spans="1:7" x14ac:dyDescent="0.3">
      <c r="A1946" t="s">
        <v>55</v>
      </c>
      <c r="B1946" t="s">
        <v>25</v>
      </c>
      <c r="C1946" t="s">
        <v>12</v>
      </c>
      <c r="D1946" s="2">
        <v>44406</v>
      </c>
      <c r="E1946" s="3">
        <v>4466</v>
      </c>
      <c r="F1946" s="4">
        <v>230</v>
      </c>
      <c r="G1946">
        <v>406</v>
      </c>
    </row>
    <row r="1947" spans="1:7" x14ac:dyDescent="0.3">
      <c r="A1947" t="s">
        <v>32</v>
      </c>
      <c r="B1947" t="s">
        <v>11</v>
      </c>
      <c r="C1947" t="s">
        <v>18</v>
      </c>
      <c r="D1947" s="2">
        <v>44407</v>
      </c>
      <c r="E1947" s="3">
        <v>896</v>
      </c>
      <c r="F1947" s="4">
        <v>140</v>
      </c>
      <c r="G1947">
        <v>34</v>
      </c>
    </row>
    <row r="1948" spans="1:7" x14ac:dyDescent="0.3">
      <c r="A1948" t="s">
        <v>43</v>
      </c>
      <c r="B1948" t="s">
        <v>11</v>
      </c>
      <c r="C1948" t="s">
        <v>44</v>
      </c>
      <c r="D1948" s="2">
        <v>44407</v>
      </c>
      <c r="E1948" s="3">
        <v>10045</v>
      </c>
      <c r="F1948" s="4">
        <v>145</v>
      </c>
      <c r="G1948">
        <v>670</v>
      </c>
    </row>
    <row r="1949" spans="1:7" x14ac:dyDescent="0.3">
      <c r="A1949" t="s">
        <v>29</v>
      </c>
      <c r="B1949" t="s">
        <v>8</v>
      </c>
      <c r="C1949" t="s">
        <v>36</v>
      </c>
      <c r="D1949" s="2">
        <v>44407</v>
      </c>
      <c r="E1949" s="3">
        <v>12845</v>
      </c>
      <c r="F1949" s="4">
        <v>328</v>
      </c>
      <c r="G1949">
        <v>857</v>
      </c>
    </row>
    <row r="1950" spans="1:7" x14ac:dyDescent="0.3">
      <c r="A1950" t="s">
        <v>22</v>
      </c>
      <c r="B1950" t="s">
        <v>11</v>
      </c>
      <c r="C1950" t="s">
        <v>36</v>
      </c>
      <c r="D1950" s="2">
        <v>44407</v>
      </c>
      <c r="E1950" s="3">
        <v>8708</v>
      </c>
      <c r="F1950" s="4">
        <v>115</v>
      </c>
      <c r="G1950">
        <v>581</v>
      </c>
    </row>
    <row r="1951" spans="1:7" x14ac:dyDescent="0.3">
      <c r="A1951" t="s">
        <v>10</v>
      </c>
      <c r="B1951" t="s">
        <v>20</v>
      </c>
      <c r="C1951" t="s">
        <v>49</v>
      </c>
      <c r="D1951" s="2">
        <v>44407</v>
      </c>
      <c r="E1951" s="3">
        <v>476</v>
      </c>
      <c r="F1951" s="4">
        <v>21</v>
      </c>
      <c r="G1951">
        <v>44</v>
      </c>
    </row>
    <row r="1952" spans="1:7" x14ac:dyDescent="0.3">
      <c r="A1952" t="s">
        <v>38</v>
      </c>
      <c r="B1952" t="s">
        <v>8</v>
      </c>
      <c r="C1952" t="s">
        <v>9</v>
      </c>
      <c r="D1952" s="2">
        <v>44407</v>
      </c>
      <c r="E1952" s="3">
        <v>2625</v>
      </c>
      <c r="F1952" s="4">
        <v>25</v>
      </c>
      <c r="G1952">
        <v>120</v>
      </c>
    </row>
    <row r="1953" spans="1:7" x14ac:dyDescent="0.3">
      <c r="A1953" t="s">
        <v>47</v>
      </c>
      <c r="B1953" t="s">
        <v>11</v>
      </c>
      <c r="C1953" t="s">
        <v>45</v>
      </c>
      <c r="D1953" s="2">
        <v>44407</v>
      </c>
      <c r="E1953" s="3">
        <v>10969</v>
      </c>
      <c r="F1953" s="4">
        <v>391</v>
      </c>
      <c r="G1953">
        <v>646</v>
      </c>
    </row>
    <row r="1954" spans="1:7" x14ac:dyDescent="0.3">
      <c r="A1954" t="s">
        <v>7</v>
      </c>
      <c r="B1954" t="s">
        <v>14</v>
      </c>
      <c r="C1954" t="s">
        <v>48</v>
      </c>
      <c r="D1954" s="2">
        <v>44410</v>
      </c>
      <c r="E1954" s="3">
        <v>14763</v>
      </c>
      <c r="F1954" s="4">
        <v>155</v>
      </c>
      <c r="G1954">
        <v>985</v>
      </c>
    </row>
    <row r="1955" spans="1:7" x14ac:dyDescent="0.3">
      <c r="A1955" t="s">
        <v>22</v>
      </c>
      <c r="B1955" t="s">
        <v>8</v>
      </c>
      <c r="C1955" t="s">
        <v>49</v>
      </c>
      <c r="D1955" s="2">
        <v>44410</v>
      </c>
      <c r="E1955" s="3">
        <v>13188</v>
      </c>
      <c r="F1955" s="4">
        <v>85</v>
      </c>
      <c r="G1955">
        <v>1884</v>
      </c>
    </row>
    <row r="1956" spans="1:7" x14ac:dyDescent="0.3">
      <c r="A1956" t="s">
        <v>57</v>
      </c>
      <c r="B1956" t="s">
        <v>14</v>
      </c>
      <c r="C1956" t="s">
        <v>50</v>
      </c>
      <c r="D1956" s="2">
        <v>44410</v>
      </c>
      <c r="E1956" s="3">
        <v>6944</v>
      </c>
      <c r="F1956" s="4">
        <v>299</v>
      </c>
      <c r="G1956">
        <v>386</v>
      </c>
    </row>
    <row r="1957" spans="1:7" x14ac:dyDescent="0.3">
      <c r="A1957" t="s">
        <v>22</v>
      </c>
      <c r="B1957" t="s">
        <v>25</v>
      </c>
      <c r="C1957" t="s">
        <v>28</v>
      </c>
      <c r="D1957" s="2">
        <v>44410</v>
      </c>
      <c r="E1957" s="3">
        <v>8561</v>
      </c>
      <c r="F1957" s="4">
        <v>196</v>
      </c>
      <c r="G1957">
        <v>306</v>
      </c>
    </row>
    <row r="1958" spans="1:7" x14ac:dyDescent="0.3">
      <c r="A1958" t="s">
        <v>51</v>
      </c>
      <c r="B1958" t="s">
        <v>8</v>
      </c>
      <c r="C1958" t="s">
        <v>28</v>
      </c>
      <c r="D1958" s="2">
        <v>44410</v>
      </c>
      <c r="E1958" s="3">
        <v>4753</v>
      </c>
      <c r="F1958" s="4">
        <v>259</v>
      </c>
      <c r="G1958">
        <v>217</v>
      </c>
    </row>
    <row r="1959" spans="1:7" x14ac:dyDescent="0.3">
      <c r="A1959" t="s">
        <v>58</v>
      </c>
      <c r="B1959" t="s">
        <v>20</v>
      </c>
      <c r="C1959" t="s">
        <v>41</v>
      </c>
      <c r="D1959" s="2">
        <v>44410</v>
      </c>
      <c r="E1959" s="3">
        <v>10388</v>
      </c>
      <c r="F1959" s="4">
        <v>95</v>
      </c>
      <c r="G1959">
        <v>473</v>
      </c>
    </row>
    <row r="1960" spans="1:7" x14ac:dyDescent="0.3">
      <c r="A1960" t="s">
        <v>31</v>
      </c>
      <c r="B1960" t="s">
        <v>25</v>
      </c>
      <c r="C1960" t="s">
        <v>28</v>
      </c>
      <c r="D1960" s="2">
        <v>44410</v>
      </c>
      <c r="E1960" s="3">
        <v>8057</v>
      </c>
      <c r="F1960" s="4">
        <v>106</v>
      </c>
      <c r="G1960">
        <v>310</v>
      </c>
    </row>
    <row r="1961" spans="1:7" x14ac:dyDescent="0.3">
      <c r="A1961" t="s">
        <v>7</v>
      </c>
      <c r="B1961" t="s">
        <v>23</v>
      </c>
      <c r="C1961" t="s">
        <v>15</v>
      </c>
      <c r="D1961" s="2">
        <v>44410</v>
      </c>
      <c r="E1961" s="3">
        <v>7</v>
      </c>
      <c r="F1961" s="4">
        <v>199</v>
      </c>
      <c r="G1961">
        <v>1</v>
      </c>
    </row>
    <row r="1962" spans="1:7" x14ac:dyDescent="0.3">
      <c r="A1962" t="s">
        <v>32</v>
      </c>
      <c r="B1962" t="s">
        <v>8</v>
      </c>
      <c r="C1962" t="s">
        <v>16</v>
      </c>
      <c r="D1962" s="2">
        <v>44410</v>
      </c>
      <c r="E1962" s="3">
        <v>1666</v>
      </c>
      <c r="F1962" s="4">
        <v>94</v>
      </c>
      <c r="G1962">
        <v>209</v>
      </c>
    </row>
    <row r="1963" spans="1:7" x14ac:dyDescent="0.3">
      <c r="A1963" t="s">
        <v>47</v>
      </c>
      <c r="B1963" t="s">
        <v>14</v>
      </c>
      <c r="C1963" t="s">
        <v>30</v>
      </c>
      <c r="D1963" s="2">
        <v>44410</v>
      </c>
      <c r="E1963" s="3">
        <v>3934</v>
      </c>
      <c r="F1963" s="4">
        <v>99</v>
      </c>
      <c r="G1963">
        <v>158</v>
      </c>
    </row>
    <row r="1964" spans="1:7" x14ac:dyDescent="0.3">
      <c r="A1964" t="s">
        <v>13</v>
      </c>
      <c r="B1964" t="s">
        <v>20</v>
      </c>
      <c r="C1964" t="s">
        <v>18</v>
      </c>
      <c r="D1964" s="2">
        <v>44410</v>
      </c>
      <c r="E1964" s="3">
        <v>11746</v>
      </c>
      <c r="F1964" s="4">
        <v>297</v>
      </c>
      <c r="G1964">
        <v>368</v>
      </c>
    </row>
    <row r="1965" spans="1:7" x14ac:dyDescent="0.3">
      <c r="A1965" t="s">
        <v>29</v>
      </c>
      <c r="B1965" t="s">
        <v>25</v>
      </c>
      <c r="C1965" t="s">
        <v>35</v>
      </c>
      <c r="D1965" s="2">
        <v>44410</v>
      </c>
      <c r="E1965" s="3">
        <v>10150</v>
      </c>
      <c r="F1965" s="4">
        <v>10</v>
      </c>
      <c r="G1965">
        <v>1015</v>
      </c>
    </row>
    <row r="1966" spans="1:7" x14ac:dyDescent="0.3">
      <c r="A1966" t="s">
        <v>59</v>
      </c>
      <c r="B1966" t="s">
        <v>23</v>
      </c>
      <c r="C1966" t="s">
        <v>50</v>
      </c>
      <c r="D1966" s="2">
        <v>44410</v>
      </c>
      <c r="E1966" s="3">
        <v>8204</v>
      </c>
      <c r="F1966" s="4">
        <v>91</v>
      </c>
      <c r="G1966">
        <v>513</v>
      </c>
    </row>
    <row r="1967" spans="1:7" x14ac:dyDescent="0.3">
      <c r="A1967" t="s">
        <v>7</v>
      </c>
      <c r="B1967" t="s">
        <v>8</v>
      </c>
      <c r="C1967" t="s">
        <v>50</v>
      </c>
      <c r="D1967" s="2">
        <v>44410</v>
      </c>
      <c r="E1967" s="3">
        <v>8015</v>
      </c>
      <c r="F1967" s="4">
        <v>357</v>
      </c>
      <c r="G1967">
        <v>501</v>
      </c>
    </row>
    <row r="1968" spans="1:7" x14ac:dyDescent="0.3">
      <c r="A1968" t="s">
        <v>19</v>
      </c>
      <c r="B1968" t="s">
        <v>20</v>
      </c>
      <c r="C1968" t="s">
        <v>34</v>
      </c>
      <c r="D1968" s="2">
        <v>44410</v>
      </c>
      <c r="E1968" s="3">
        <v>2695</v>
      </c>
      <c r="F1968" s="4">
        <v>136</v>
      </c>
      <c r="G1968">
        <v>159</v>
      </c>
    </row>
    <row r="1969" spans="1:7" x14ac:dyDescent="0.3">
      <c r="A1969" t="s">
        <v>33</v>
      </c>
      <c r="B1969" t="s">
        <v>20</v>
      </c>
      <c r="C1969" t="s">
        <v>45</v>
      </c>
      <c r="D1969" s="2">
        <v>44410</v>
      </c>
      <c r="E1969" s="3">
        <v>4277</v>
      </c>
      <c r="F1969" s="4">
        <v>97</v>
      </c>
      <c r="G1969">
        <v>286</v>
      </c>
    </row>
    <row r="1970" spans="1:7" x14ac:dyDescent="0.3">
      <c r="A1970" t="s">
        <v>57</v>
      </c>
      <c r="B1970" t="s">
        <v>20</v>
      </c>
      <c r="C1970" t="s">
        <v>28</v>
      </c>
      <c r="D1970" s="2">
        <v>44410</v>
      </c>
      <c r="E1970" s="3">
        <v>1617</v>
      </c>
      <c r="F1970" s="4">
        <v>211</v>
      </c>
      <c r="G1970">
        <v>68</v>
      </c>
    </row>
    <row r="1971" spans="1:7" x14ac:dyDescent="0.3">
      <c r="A1971" t="s">
        <v>19</v>
      </c>
      <c r="B1971" t="s">
        <v>20</v>
      </c>
      <c r="C1971" t="s">
        <v>42</v>
      </c>
      <c r="D1971" s="2">
        <v>44410</v>
      </c>
      <c r="E1971" s="3">
        <v>6181</v>
      </c>
      <c r="F1971" s="4">
        <v>146</v>
      </c>
      <c r="G1971">
        <v>248</v>
      </c>
    </row>
    <row r="1972" spans="1:7" x14ac:dyDescent="0.3">
      <c r="A1972" t="s">
        <v>17</v>
      </c>
      <c r="B1972" t="s">
        <v>11</v>
      </c>
      <c r="C1972" t="s">
        <v>21</v>
      </c>
      <c r="D1972" s="2">
        <v>44411</v>
      </c>
      <c r="E1972" s="3">
        <v>5957</v>
      </c>
      <c r="F1972" s="4">
        <v>71</v>
      </c>
      <c r="G1972">
        <v>249</v>
      </c>
    </row>
    <row r="1973" spans="1:7" x14ac:dyDescent="0.3">
      <c r="A1973" t="s">
        <v>58</v>
      </c>
      <c r="B1973" t="s">
        <v>25</v>
      </c>
      <c r="C1973" t="s">
        <v>44</v>
      </c>
      <c r="D1973" s="2">
        <v>44411</v>
      </c>
      <c r="E1973" s="3">
        <v>4550</v>
      </c>
      <c r="F1973" s="4">
        <v>41</v>
      </c>
      <c r="G1973">
        <v>253</v>
      </c>
    </row>
    <row r="1974" spans="1:7" x14ac:dyDescent="0.3">
      <c r="A1974" t="s">
        <v>57</v>
      </c>
      <c r="B1974" t="s">
        <v>23</v>
      </c>
      <c r="C1974" t="s">
        <v>37</v>
      </c>
      <c r="D1974" s="2">
        <v>44411</v>
      </c>
      <c r="E1974" s="3">
        <v>7217</v>
      </c>
      <c r="F1974" s="4">
        <v>1</v>
      </c>
      <c r="G1974">
        <v>278</v>
      </c>
    </row>
    <row r="1975" spans="1:7" x14ac:dyDescent="0.3">
      <c r="A1975" t="s">
        <v>29</v>
      </c>
      <c r="B1975" t="s">
        <v>20</v>
      </c>
      <c r="C1975" t="s">
        <v>36</v>
      </c>
      <c r="D1975" s="2">
        <v>44411</v>
      </c>
      <c r="E1975" s="3">
        <v>4151</v>
      </c>
      <c r="F1975" s="4">
        <v>21</v>
      </c>
      <c r="G1975">
        <v>260</v>
      </c>
    </row>
    <row r="1976" spans="1:7" x14ac:dyDescent="0.3">
      <c r="A1976" t="s">
        <v>27</v>
      </c>
      <c r="B1976" t="s">
        <v>11</v>
      </c>
      <c r="C1976" t="s">
        <v>18</v>
      </c>
      <c r="D1976" s="2">
        <v>44411</v>
      </c>
      <c r="E1976" s="3">
        <v>7910</v>
      </c>
      <c r="F1976" s="4">
        <v>70</v>
      </c>
      <c r="G1976">
        <v>256</v>
      </c>
    </row>
    <row r="1977" spans="1:7" x14ac:dyDescent="0.3">
      <c r="A1977" t="s">
        <v>43</v>
      </c>
      <c r="B1977" t="s">
        <v>8</v>
      </c>
      <c r="C1977" t="s">
        <v>41</v>
      </c>
      <c r="D1977" s="2">
        <v>44411</v>
      </c>
      <c r="E1977" s="3">
        <v>5446</v>
      </c>
      <c r="F1977" s="4">
        <v>299</v>
      </c>
      <c r="G1977">
        <v>188</v>
      </c>
    </row>
    <row r="1978" spans="1:7" x14ac:dyDescent="0.3">
      <c r="A1978" t="s">
        <v>58</v>
      </c>
      <c r="B1978" t="s">
        <v>23</v>
      </c>
      <c r="C1978" t="s">
        <v>35</v>
      </c>
      <c r="D1978" s="2">
        <v>44411</v>
      </c>
      <c r="E1978" s="3">
        <v>9443</v>
      </c>
      <c r="F1978" s="4">
        <v>403</v>
      </c>
      <c r="G1978">
        <v>1050</v>
      </c>
    </row>
    <row r="1979" spans="1:7" x14ac:dyDescent="0.3">
      <c r="A1979" t="s">
        <v>53</v>
      </c>
      <c r="B1979" t="s">
        <v>25</v>
      </c>
      <c r="C1979" t="s">
        <v>41</v>
      </c>
      <c r="D1979" s="2">
        <v>44411</v>
      </c>
      <c r="E1979" s="3">
        <v>7945</v>
      </c>
      <c r="F1979" s="4">
        <v>101</v>
      </c>
      <c r="G1979">
        <v>346</v>
      </c>
    </row>
    <row r="1980" spans="1:7" x14ac:dyDescent="0.3">
      <c r="A1980" t="s">
        <v>24</v>
      </c>
      <c r="B1980" t="s">
        <v>14</v>
      </c>
      <c r="C1980" t="s">
        <v>21</v>
      </c>
      <c r="D1980" s="2">
        <v>44411</v>
      </c>
      <c r="E1980" s="3">
        <v>6167</v>
      </c>
      <c r="F1980" s="4">
        <v>104</v>
      </c>
      <c r="G1980">
        <v>257</v>
      </c>
    </row>
    <row r="1981" spans="1:7" x14ac:dyDescent="0.3">
      <c r="A1981" t="s">
        <v>10</v>
      </c>
      <c r="B1981" t="s">
        <v>11</v>
      </c>
      <c r="C1981" t="s">
        <v>35</v>
      </c>
      <c r="D1981" s="2">
        <v>44412</v>
      </c>
      <c r="E1981" s="3">
        <v>12404</v>
      </c>
      <c r="F1981" s="4">
        <v>68</v>
      </c>
      <c r="G1981">
        <v>955</v>
      </c>
    </row>
    <row r="1982" spans="1:7" x14ac:dyDescent="0.3">
      <c r="A1982" t="s">
        <v>24</v>
      </c>
      <c r="B1982" t="s">
        <v>8</v>
      </c>
      <c r="C1982" t="s">
        <v>42</v>
      </c>
      <c r="D1982" s="2">
        <v>44412</v>
      </c>
      <c r="E1982" s="3">
        <v>7168</v>
      </c>
      <c r="F1982" s="4">
        <v>12</v>
      </c>
      <c r="G1982">
        <v>378</v>
      </c>
    </row>
    <row r="1983" spans="1:7" x14ac:dyDescent="0.3">
      <c r="A1983" t="s">
        <v>51</v>
      </c>
      <c r="B1983" t="s">
        <v>25</v>
      </c>
      <c r="C1983" t="s">
        <v>50</v>
      </c>
      <c r="D1983" s="2">
        <v>44412</v>
      </c>
      <c r="E1983" s="3">
        <v>2779</v>
      </c>
      <c r="F1983" s="4">
        <v>102</v>
      </c>
      <c r="G1983">
        <v>155</v>
      </c>
    </row>
    <row r="1984" spans="1:7" x14ac:dyDescent="0.3">
      <c r="A1984" t="s">
        <v>13</v>
      </c>
      <c r="B1984" t="s">
        <v>25</v>
      </c>
      <c r="C1984" t="s">
        <v>9</v>
      </c>
      <c r="D1984" s="2">
        <v>44413</v>
      </c>
      <c r="E1984" s="3">
        <v>17843</v>
      </c>
      <c r="F1984" s="4">
        <v>91</v>
      </c>
      <c r="G1984">
        <v>1190</v>
      </c>
    </row>
    <row r="1985" spans="1:7" x14ac:dyDescent="0.3">
      <c r="A1985" t="s">
        <v>40</v>
      </c>
      <c r="B1985" t="s">
        <v>20</v>
      </c>
      <c r="C1985" t="s">
        <v>50</v>
      </c>
      <c r="D1985" s="2">
        <v>44413</v>
      </c>
      <c r="E1985" s="3">
        <v>1491</v>
      </c>
      <c r="F1985" s="4">
        <v>171</v>
      </c>
      <c r="G1985">
        <v>68</v>
      </c>
    </row>
    <row r="1986" spans="1:7" x14ac:dyDescent="0.3">
      <c r="A1986" t="s">
        <v>47</v>
      </c>
      <c r="B1986" t="s">
        <v>23</v>
      </c>
      <c r="C1986" t="s">
        <v>37</v>
      </c>
      <c r="D1986" s="2">
        <v>44413</v>
      </c>
      <c r="E1986" s="3">
        <v>4907</v>
      </c>
      <c r="F1986" s="4">
        <v>151</v>
      </c>
      <c r="G1986">
        <v>164</v>
      </c>
    </row>
    <row r="1987" spans="1:7" x14ac:dyDescent="0.3">
      <c r="A1987" t="s">
        <v>22</v>
      </c>
      <c r="B1987" t="s">
        <v>14</v>
      </c>
      <c r="C1987" t="s">
        <v>35</v>
      </c>
      <c r="D1987" s="2">
        <v>44413</v>
      </c>
      <c r="E1987" s="3">
        <v>11452</v>
      </c>
      <c r="F1987" s="4">
        <v>137</v>
      </c>
      <c r="G1987">
        <v>1273</v>
      </c>
    </row>
    <row r="1988" spans="1:7" x14ac:dyDescent="0.3">
      <c r="A1988" t="s">
        <v>19</v>
      </c>
      <c r="B1988" t="s">
        <v>25</v>
      </c>
      <c r="C1988" t="s">
        <v>12</v>
      </c>
      <c r="D1988" s="2">
        <v>44413</v>
      </c>
      <c r="E1988" s="3">
        <v>7301</v>
      </c>
      <c r="F1988" s="4">
        <v>4</v>
      </c>
      <c r="G1988">
        <v>812</v>
      </c>
    </row>
    <row r="1989" spans="1:7" x14ac:dyDescent="0.3">
      <c r="A1989" t="s">
        <v>29</v>
      </c>
      <c r="B1989" t="s">
        <v>25</v>
      </c>
      <c r="C1989" t="s">
        <v>45</v>
      </c>
      <c r="D1989" s="2">
        <v>44413</v>
      </c>
      <c r="E1989" s="3">
        <v>1708</v>
      </c>
      <c r="F1989" s="4">
        <v>65</v>
      </c>
      <c r="G1989">
        <v>122</v>
      </c>
    </row>
    <row r="1990" spans="1:7" x14ac:dyDescent="0.3">
      <c r="A1990" t="s">
        <v>51</v>
      </c>
      <c r="B1990" t="s">
        <v>14</v>
      </c>
      <c r="C1990" t="s">
        <v>39</v>
      </c>
      <c r="D1990" s="2">
        <v>44413</v>
      </c>
      <c r="E1990" s="3">
        <v>6013</v>
      </c>
      <c r="F1990" s="4">
        <v>343</v>
      </c>
      <c r="G1990">
        <v>215</v>
      </c>
    </row>
    <row r="1991" spans="1:7" x14ac:dyDescent="0.3">
      <c r="A1991" t="s">
        <v>13</v>
      </c>
      <c r="B1991" t="s">
        <v>14</v>
      </c>
      <c r="C1991" t="s">
        <v>45</v>
      </c>
      <c r="D1991" s="2">
        <v>44413</v>
      </c>
      <c r="E1991" s="3">
        <v>3654</v>
      </c>
      <c r="F1991" s="4">
        <v>62</v>
      </c>
      <c r="G1991">
        <v>261</v>
      </c>
    </row>
    <row r="1992" spans="1:7" x14ac:dyDescent="0.3">
      <c r="A1992" t="s">
        <v>31</v>
      </c>
      <c r="B1992" t="s">
        <v>20</v>
      </c>
      <c r="C1992" t="s">
        <v>49</v>
      </c>
      <c r="D1992" s="2">
        <v>44413</v>
      </c>
      <c r="E1992" s="3">
        <v>13279</v>
      </c>
      <c r="F1992" s="4">
        <v>12</v>
      </c>
      <c r="G1992">
        <v>1660</v>
      </c>
    </row>
    <row r="1993" spans="1:7" x14ac:dyDescent="0.3">
      <c r="A1993" t="s">
        <v>59</v>
      </c>
      <c r="B1993" t="s">
        <v>20</v>
      </c>
      <c r="C1993" t="s">
        <v>18</v>
      </c>
      <c r="D1993" s="2">
        <v>44413</v>
      </c>
      <c r="E1993" s="3">
        <v>8554</v>
      </c>
      <c r="F1993" s="4">
        <v>247</v>
      </c>
      <c r="G1993">
        <v>276</v>
      </c>
    </row>
    <row r="1994" spans="1:7" x14ac:dyDescent="0.3">
      <c r="A1994" t="s">
        <v>46</v>
      </c>
      <c r="B1994" t="s">
        <v>11</v>
      </c>
      <c r="C1994" t="s">
        <v>12</v>
      </c>
      <c r="D1994" s="2">
        <v>44413</v>
      </c>
      <c r="E1994" s="3">
        <v>8554</v>
      </c>
      <c r="F1994" s="4">
        <v>56</v>
      </c>
      <c r="G1994">
        <v>713</v>
      </c>
    </row>
    <row r="1995" spans="1:7" x14ac:dyDescent="0.3">
      <c r="A1995" t="s">
        <v>58</v>
      </c>
      <c r="B1995" t="s">
        <v>23</v>
      </c>
      <c r="C1995" t="s">
        <v>39</v>
      </c>
      <c r="D1995" s="2">
        <v>44413</v>
      </c>
      <c r="E1995" s="3">
        <v>14</v>
      </c>
      <c r="F1995" s="4">
        <v>27</v>
      </c>
      <c r="G1995">
        <v>1</v>
      </c>
    </row>
    <row r="1996" spans="1:7" x14ac:dyDescent="0.3">
      <c r="A1996" t="s">
        <v>17</v>
      </c>
      <c r="B1996" t="s">
        <v>23</v>
      </c>
      <c r="C1996" t="s">
        <v>50</v>
      </c>
      <c r="D1996" s="2">
        <v>44413</v>
      </c>
      <c r="E1996" s="3">
        <v>2156</v>
      </c>
      <c r="F1996" s="4">
        <v>306</v>
      </c>
      <c r="G1996">
        <v>114</v>
      </c>
    </row>
    <row r="1997" spans="1:7" x14ac:dyDescent="0.3">
      <c r="A1997" t="s">
        <v>53</v>
      </c>
      <c r="B1997" t="s">
        <v>23</v>
      </c>
      <c r="C1997" t="s">
        <v>54</v>
      </c>
      <c r="D1997" s="2">
        <v>44414</v>
      </c>
      <c r="E1997" s="3">
        <v>3605</v>
      </c>
      <c r="F1997" s="4">
        <v>249</v>
      </c>
      <c r="G1997">
        <v>181</v>
      </c>
    </row>
    <row r="1998" spans="1:7" x14ac:dyDescent="0.3">
      <c r="A1998" t="s">
        <v>38</v>
      </c>
      <c r="B1998" t="s">
        <v>25</v>
      </c>
      <c r="C1998" t="s">
        <v>39</v>
      </c>
      <c r="D1998" s="2">
        <v>44414</v>
      </c>
      <c r="E1998" s="3">
        <v>3668</v>
      </c>
      <c r="F1998" s="4">
        <v>248</v>
      </c>
      <c r="G1998">
        <v>142</v>
      </c>
    </row>
    <row r="1999" spans="1:7" x14ac:dyDescent="0.3">
      <c r="A1999" t="s">
        <v>29</v>
      </c>
      <c r="B1999" t="s">
        <v>23</v>
      </c>
      <c r="C1999" t="s">
        <v>36</v>
      </c>
      <c r="D1999" s="2">
        <v>44414</v>
      </c>
      <c r="E1999" s="3">
        <v>6909</v>
      </c>
      <c r="F1999" s="4">
        <v>240</v>
      </c>
      <c r="G1999">
        <v>329</v>
      </c>
    </row>
    <row r="2000" spans="1:7" x14ac:dyDescent="0.3">
      <c r="A2000" t="s">
        <v>17</v>
      </c>
      <c r="B2000" t="s">
        <v>14</v>
      </c>
      <c r="C2000" t="s">
        <v>16</v>
      </c>
      <c r="D2000" s="2">
        <v>44414</v>
      </c>
      <c r="E2000" s="3">
        <v>7434</v>
      </c>
      <c r="F2000" s="4">
        <v>52</v>
      </c>
      <c r="G2000">
        <v>744</v>
      </c>
    </row>
    <row r="2001" spans="1:7" x14ac:dyDescent="0.3">
      <c r="A2001" t="s">
        <v>46</v>
      </c>
      <c r="B2001" t="s">
        <v>8</v>
      </c>
      <c r="C2001" t="s">
        <v>54</v>
      </c>
      <c r="D2001" s="2">
        <v>44414</v>
      </c>
      <c r="E2001" s="3">
        <v>2030</v>
      </c>
      <c r="F2001" s="4">
        <v>223</v>
      </c>
      <c r="G2001">
        <v>127</v>
      </c>
    </row>
    <row r="2002" spans="1:7" x14ac:dyDescent="0.3">
      <c r="A2002" t="s">
        <v>47</v>
      </c>
      <c r="B2002" t="s">
        <v>23</v>
      </c>
      <c r="C2002" t="s">
        <v>16</v>
      </c>
      <c r="D2002" s="2">
        <v>44414</v>
      </c>
      <c r="E2002" s="3">
        <v>12201</v>
      </c>
      <c r="F2002" s="4">
        <v>108</v>
      </c>
      <c r="G2002">
        <v>763</v>
      </c>
    </row>
    <row r="2003" spans="1:7" x14ac:dyDescent="0.3">
      <c r="A2003" t="s">
        <v>40</v>
      </c>
      <c r="B2003" t="s">
        <v>25</v>
      </c>
      <c r="C2003" t="s">
        <v>30</v>
      </c>
      <c r="D2003" s="2">
        <v>44414</v>
      </c>
      <c r="E2003" s="3">
        <v>5075</v>
      </c>
      <c r="F2003" s="4">
        <v>53</v>
      </c>
      <c r="G2003">
        <v>203</v>
      </c>
    </row>
    <row r="2004" spans="1:7" x14ac:dyDescent="0.3">
      <c r="A2004" t="s">
        <v>43</v>
      </c>
      <c r="B2004" t="s">
        <v>8</v>
      </c>
      <c r="C2004" t="s">
        <v>54</v>
      </c>
      <c r="D2004" s="2">
        <v>44414</v>
      </c>
      <c r="E2004" s="3">
        <v>9478</v>
      </c>
      <c r="F2004" s="4">
        <v>194</v>
      </c>
      <c r="G2004">
        <v>527</v>
      </c>
    </row>
    <row r="2005" spans="1:7" x14ac:dyDescent="0.3">
      <c r="A2005" t="s">
        <v>24</v>
      </c>
      <c r="B2005" t="s">
        <v>25</v>
      </c>
      <c r="C2005" t="s">
        <v>16</v>
      </c>
      <c r="D2005" s="2">
        <v>44414</v>
      </c>
      <c r="E2005" s="3">
        <v>4774</v>
      </c>
      <c r="F2005" s="4">
        <v>147</v>
      </c>
      <c r="G2005">
        <v>597</v>
      </c>
    </row>
    <row r="2006" spans="1:7" x14ac:dyDescent="0.3">
      <c r="A2006" t="s">
        <v>56</v>
      </c>
      <c r="B2006" t="s">
        <v>14</v>
      </c>
      <c r="C2006" t="s">
        <v>30</v>
      </c>
      <c r="D2006" s="2">
        <v>44414</v>
      </c>
      <c r="E2006" s="3">
        <v>7413</v>
      </c>
      <c r="F2006" s="4">
        <v>268</v>
      </c>
      <c r="G2006">
        <v>323</v>
      </c>
    </row>
    <row r="2007" spans="1:7" x14ac:dyDescent="0.3">
      <c r="A2007" t="s">
        <v>22</v>
      </c>
      <c r="B2007" t="s">
        <v>23</v>
      </c>
      <c r="C2007" t="s">
        <v>16</v>
      </c>
      <c r="D2007" s="2">
        <v>44414</v>
      </c>
      <c r="E2007" s="3">
        <v>5950</v>
      </c>
      <c r="F2007" s="4">
        <v>261</v>
      </c>
      <c r="G2007">
        <v>744</v>
      </c>
    </row>
    <row r="2008" spans="1:7" x14ac:dyDescent="0.3">
      <c r="A2008" t="s">
        <v>7</v>
      </c>
      <c r="B2008" t="s">
        <v>11</v>
      </c>
      <c r="C2008" t="s">
        <v>30</v>
      </c>
      <c r="D2008" s="2">
        <v>44414</v>
      </c>
      <c r="E2008" s="3">
        <v>4592</v>
      </c>
      <c r="F2008" s="4">
        <v>84</v>
      </c>
      <c r="G2008">
        <v>192</v>
      </c>
    </row>
    <row r="2009" spans="1:7" x14ac:dyDescent="0.3">
      <c r="A2009" t="s">
        <v>19</v>
      </c>
      <c r="B2009" t="s">
        <v>11</v>
      </c>
      <c r="C2009" t="s">
        <v>21</v>
      </c>
      <c r="D2009" s="2">
        <v>44414</v>
      </c>
      <c r="E2009" s="3">
        <v>42</v>
      </c>
      <c r="F2009" s="4">
        <v>80</v>
      </c>
      <c r="G2009">
        <v>2</v>
      </c>
    </row>
    <row r="2010" spans="1:7" x14ac:dyDescent="0.3">
      <c r="A2010" t="s">
        <v>52</v>
      </c>
      <c r="B2010" t="s">
        <v>14</v>
      </c>
      <c r="C2010" t="s">
        <v>44</v>
      </c>
      <c r="D2010" s="2">
        <v>44414</v>
      </c>
      <c r="E2010" s="3">
        <v>1148</v>
      </c>
      <c r="F2010" s="4">
        <v>383</v>
      </c>
      <c r="G2010">
        <v>77</v>
      </c>
    </row>
    <row r="2011" spans="1:7" x14ac:dyDescent="0.3">
      <c r="A2011" t="s">
        <v>29</v>
      </c>
      <c r="B2011" t="s">
        <v>14</v>
      </c>
      <c r="C2011" t="s">
        <v>54</v>
      </c>
      <c r="D2011" s="2">
        <v>44417</v>
      </c>
      <c r="E2011" s="3">
        <v>3122</v>
      </c>
      <c r="F2011" s="4">
        <v>30</v>
      </c>
      <c r="G2011">
        <v>165</v>
      </c>
    </row>
    <row r="2012" spans="1:7" x14ac:dyDescent="0.3">
      <c r="A2012" t="s">
        <v>33</v>
      </c>
      <c r="B2012" t="s">
        <v>8</v>
      </c>
      <c r="C2012" t="s">
        <v>15</v>
      </c>
      <c r="D2012" s="2">
        <v>44417</v>
      </c>
      <c r="E2012" s="3">
        <v>6510</v>
      </c>
      <c r="F2012" s="4">
        <v>366</v>
      </c>
      <c r="G2012">
        <v>362</v>
      </c>
    </row>
    <row r="2013" spans="1:7" x14ac:dyDescent="0.3">
      <c r="A2013" t="s">
        <v>19</v>
      </c>
      <c r="B2013" t="s">
        <v>20</v>
      </c>
      <c r="C2013" t="s">
        <v>30</v>
      </c>
      <c r="D2013" s="2">
        <v>44417</v>
      </c>
      <c r="E2013" s="3">
        <v>1421</v>
      </c>
      <c r="F2013" s="4">
        <v>135</v>
      </c>
      <c r="G2013">
        <v>53</v>
      </c>
    </row>
    <row r="2014" spans="1:7" x14ac:dyDescent="0.3">
      <c r="A2014" t="s">
        <v>19</v>
      </c>
      <c r="B2014" t="s">
        <v>23</v>
      </c>
      <c r="C2014" t="s">
        <v>39</v>
      </c>
      <c r="D2014" s="2">
        <v>44417</v>
      </c>
      <c r="E2014" s="3">
        <v>273</v>
      </c>
      <c r="F2014" s="4">
        <v>221</v>
      </c>
      <c r="G2014">
        <v>13</v>
      </c>
    </row>
    <row r="2015" spans="1:7" x14ac:dyDescent="0.3">
      <c r="A2015" t="s">
        <v>29</v>
      </c>
      <c r="B2015" t="s">
        <v>20</v>
      </c>
      <c r="C2015" t="s">
        <v>21</v>
      </c>
      <c r="D2015" s="2">
        <v>44417</v>
      </c>
      <c r="E2015" s="3">
        <v>15400</v>
      </c>
      <c r="F2015" s="4">
        <v>62</v>
      </c>
      <c r="G2015">
        <v>963</v>
      </c>
    </row>
    <row r="2016" spans="1:7" x14ac:dyDescent="0.3">
      <c r="A2016" t="s">
        <v>52</v>
      </c>
      <c r="B2016" t="s">
        <v>11</v>
      </c>
      <c r="C2016" t="s">
        <v>48</v>
      </c>
      <c r="D2016" s="2">
        <v>44417</v>
      </c>
      <c r="E2016" s="3">
        <v>11193</v>
      </c>
      <c r="F2016" s="4">
        <v>39</v>
      </c>
      <c r="G2016">
        <v>700</v>
      </c>
    </row>
    <row r="2017" spans="1:7" x14ac:dyDescent="0.3">
      <c r="A2017" t="s">
        <v>29</v>
      </c>
      <c r="B2017" t="s">
        <v>25</v>
      </c>
      <c r="C2017" t="s">
        <v>15</v>
      </c>
      <c r="D2017" s="2">
        <v>44417</v>
      </c>
      <c r="E2017" s="3">
        <v>15813</v>
      </c>
      <c r="F2017" s="4">
        <v>158</v>
      </c>
      <c r="G2017">
        <v>753</v>
      </c>
    </row>
    <row r="2018" spans="1:7" x14ac:dyDescent="0.3">
      <c r="A2018" t="s">
        <v>10</v>
      </c>
      <c r="B2018" t="s">
        <v>11</v>
      </c>
      <c r="C2018" t="s">
        <v>21</v>
      </c>
      <c r="D2018" s="2">
        <v>44417</v>
      </c>
      <c r="E2018" s="3">
        <v>4375</v>
      </c>
      <c r="F2018" s="4">
        <v>280</v>
      </c>
      <c r="G2018">
        <v>274</v>
      </c>
    </row>
    <row r="2019" spans="1:7" x14ac:dyDescent="0.3">
      <c r="A2019" t="s">
        <v>24</v>
      </c>
      <c r="B2019" t="s">
        <v>14</v>
      </c>
      <c r="C2019" t="s">
        <v>48</v>
      </c>
      <c r="D2019" s="2">
        <v>44417</v>
      </c>
      <c r="E2019" s="3">
        <v>11683</v>
      </c>
      <c r="F2019" s="4">
        <v>166</v>
      </c>
      <c r="G2019">
        <v>899</v>
      </c>
    </row>
    <row r="2020" spans="1:7" x14ac:dyDescent="0.3">
      <c r="A2020" t="s">
        <v>47</v>
      </c>
      <c r="B2020" t="s">
        <v>25</v>
      </c>
      <c r="C2020" t="s">
        <v>39</v>
      </c>
      <c r="D2020" s="2">
        <v>44417</v>
      </c>
      <c r="E2020" s="3">
        <v>9009</v>
      </c>
      <c r="F2020" s="4">
        <v>262</v>
      </c>
      <c r="G2020">
        <v>361</v>
      </c>
    </row>
    <row r="2021" spans="1:7" x14ac:dyDescent="0.3">
      <c r="A2021" t="s">
        <v>19</v>
      </c>
      <c r="B2021" t="s">
        <v>25</v>
      </c>
      <c r="C2021" t="s">
        <v>39</v>
      </c>
      <c r="D2021" s="2">
        <v>44417</v>
      </c>
      <c r="E2021" s="3">
        <v>7112</v>
      </c>
      <c r="F2021" s="4">
        <v>180</v>
      </c>
      <c r="G2021">
        <v>264</v>
      </c>
    </row>
    <row r="2022" spans="1:7" x14ac:dyDescent="0.3">
      <c r="A2022" t="s">
        <v>51</v>
      </c>
      <c r="B2022" t="s">
        <v>25</v>
      </c>
      <c r="C2022" t="s">
        <v>35</v>
      </c>
      <c r="D2022" s="2">
        <v>44417</v>
      </c>
      <c r="E2022" s="3">
        <v>882</v>
      </c>
      <c r="F2022" s="4">
        <v>158</v>
      </c>
      <c r="G2022">
        <v>126</v>
      </c>
    </row>
    <row r="2023" spans="1:7" x14ac:dyDescent="0.3">
      <c r="A2023" t="s">
        <v>22</v>
      </c>
      <c r="B2023" t="s">
        <v>20</v>
      </c>
      <c r="C2023" t="s">
        <v>49</v>
      </c>
      <c r="D2023" s="2">
        <v>44417</v>
      </c>
      <c r="E2023" s="3">
        <v>5152</v>
      </c>
      <c r="F2023" s="4">
        <v>91</v>
      </c>
      <c r="G2023">
        <v>644</v>
      </c>
    </row>
    <row r="2024" spans="1:7" x14ac:dyDescent="0.3">
      <c r="A2024" t="s">
        <v>55</v>
      </c>
      <c r="B2024" t="s">
        <v>11</v>
      </c>
      <c r="C2024" t="s">
        <v>50</v>
      </c>
      <c r="D2024" s="2">
        <v>44417</v>
      </c>
      <c r="E2024" s="3">
        <v>2947</v>
      </c>
      <c r="F2024" s="4">
        <v>438</v>
      </c>
      <c r="G2024">
        <v>174</v>
      </c>
    </row>
    <row r="2025" spans="1:7" x14ac:dyDescent="0.3">
      <c r="A2025" t="s">
        <v>52</v>
      </c>
      <c r="B2025" t="s">
        <v>14</v>
      </c>
      <c r="C2025" t="s">
        <v>21</v>
      </c>
      <c r="D2025" s="2">
        <v>44417</v>
      </c>
      <c r="E2025" s="3">
        <v>2905</v>
      </c>
      <c r="F2025" s="4">
        <v>226</v>
      </c>
      <c r="G2025">
        <v>146</v>
      </c>
    </row>
    <row r="2026" spans="1:7" x14ac:dyDescent="0.3">
      <c r="A2026" t="s">
        <v>27</v>
      </c>
      <c r="B2026" t="s">
        <v>23</v>
      </c>
      <c r="C2026" t="s">
        <v>28</v>
      </c>
      <c r="D2026" s="2">
        <v>44417</v>
      </c>
      <c r="E2026" s="3">
        <v>2548</v>
      </c>
      <c r="F2026" s="4">
        <v>267</v>
      </c>
      <c r="G2026">
        <v>107</v>
      </c>
    </row>
    <row r="2027" spans="1:7" x14ac:dyDescent="0.3">
      <c r="A2027" t="s">
        <v>33</v>
      </c>
      <c r="B2027" t="s">
        <v>8</v>
      </c>
      <c r="C2027" t="s">
        <v>41</v>
      </c>
      <c r="D2027" s="2">
        <v>44417</v>
      </c>
      <c r="E2027" s="3">
        <v>3437</v>
      </c>
      <c r="F2027" s="4">
        <v>462</v>
      </c>
      <c r="G2027">
        <v>157</v>
      </c>
    </row>
    <row r="2028" spans="1:7" x14ac:dyDescent="0.3">
      <c r="A2028" t="s">
        <v>10</v>
      </c>
      <c r="B2028" t="s">
        <v>14</v>
      </c>
      <c r="C2028" t="s">
        <v>9</v>
      </c>
      <c r="D2028" s="2">
        <v>44417</v>
      </c>
      <c r="E2028" s="3">
        <v>5740</v>
      </c>
      <c r="F2028" s="4">
        <v>80</v>
      </c>
      <c r="G2028">
        <v>410</v>
      </c>
    </row>
    <row r="2029" spans="1:7" x14ac:dyDescent="0.3">
      <c r="A2029" t="s">
        <v>57</v>
      </c>
      <c r="B2029" t="s">
        <v>23</v>
      </c>
      <c r="C2029" t="s">
        <v>21</v>
      </c>
      <c r="D2029" s="2">
        <v>44417</v>
      </c>
      <c r="E2029" s="3">
        <v>2842</v>
      </c>
      <c r="F2029" s="4">
        <v>12</v>
      </c>
      <c r="G2029">
        <v>168</v>
      </c>
    </row>
    <row r="2030" spans="1:7" x14ac:dyDescent="0.3">
      <c r="A2030" t="s">
        <v>7</v>
      </c>
      <c r="B2030" t="s">
        <v>14</v>
      </c>
      <c r="C2030" t="s">
        <v>15</v>
      </c>
      <c r="D2030" s="2">
        <v>44417</v>
      </c>
      <c r="E2030" s="3">
        <v>9863</v>
      </c>
      <c r="F2030" s="4">
        <v>348</v>
      </c>
      <c r="G2030">
        <v>429</v>
      </c>
    </row>
    <row r="2031" spans="1:7" x14ac:dyDescent="0.3">
      <c r="A2031" t="s">
        <v>40</v>
      </c>
      <c r="B2031" t="s">
        <v>14</v>
      </c>
      <c r="C2031" t="s">
        <v>15</v>
      </c>
      <c r="D2031" s="2">
        <v>44417</v>
      </c>
      <c r="E2031" s="3">
        <v>2772</v>
      </c>
      <c r="F2031" s="4">
        <v>250</v>
      </c>
      <c r="G2031">
        <v>164</v>
      </c>
    </row>
    <row r="2032" spans="1:7" x14ac:dyDescent="0.3">
      <c r="A2032" t="s">
        <v>27</v>
      </c>
      <c r="B2032" t="s">
        <v>25</v>
      </c>
      <c r="C2032" t="s">
        <v>36</v>
      </c>
      <c r="D2032" s="2">
        <v>44417</v>
      </c>
      <c r="E2032" s="3">
        <v>7833</v>
      </c>
      <c r="F2032" s="4">
        <v>184</v>
      </c>
      <c r="G2032">
        <v>603</v>
      </c>
    </row>
    <row r="2033" spans="1:7" x14ac:dyDescent="0.3">
      <c r="A2033" t="s">
        <v>29</v>
      </c>
      <c r="B2033" t="s">
        <v>20</v>
      </c>
      <c r="C2033" t="s">
        <v>16</v>
      </c>
      <c r="D2033" s="2">
        <v>44418</v>
      </c>
      <c r="E2033" s="3">
        <v>10248</v>
      </c>
      <c r="F2033" s="4">
        <v>61</v>
      </c>
      <c r="G2033">
        <v>684</v>
      </c>
    </row>
    <row r="2034" spans="1:7" x14ac:dyDescent="0.3">
      <c r="A2034" t="s">
        <v>40</v>
      </c>
      <c r="B2034" t="s">
        <v>23</v>
      </c>
      <c r="C2034" t="s">
        <v>9</v>
      </c>
      <c r="D2034" s="2">
        <v>44418</v>
      </c>
      <c r="E2034" s="3">
        <v>5677</v>
      </c>
      <c r="F2034" s="4">
        <v>176</v>
      </c>
      <c r="G2034">
        <v>355</v>
      </c>
    </row>
    <row r="2035" spans="1:7" x14ac:dyDescent="0.3">
      <c r="A2035" t="s">
        <v>19</v>
      </c>
      <c r="B2035" t="s">
        <v>11</v>
      </c>
      <c r="C2035" t="s">
        <v>35</v>
      </c>
      <c r="D2035" s="2">
        <v>44418</v>
      </c>
      <c r="E2035" s="3">
        <v>8596</v>
      </c>
      <c r="F2035" s="4">
        <v>282</v>
      </c>
      <c r="G2035">
        <v>1433</v>
      </c>
    </row>
    <row r="2036" spans="1:7" x14ac:dyDescent="0.3">
      <c r="A2036" t="s">
        <v>32</v>
      </c>
      <c r="B2036" t="s">
        <v>11</v>
      </c>
      <c r="C2036" t="s">
        <v>39</v>
      </c>
      <c r="D2036" s="2">
        <v>44418</v>
      </c>
      <c r="E2036" s="3">
        <v>6657</v>
      </c>
      <c r="F2036" s="4">
        <v>104</v>
      </c>
      <c r="G2036">
        <v>267</v>
      </c>
    </row>
    <row r="2037" spans="1:7" x14ac:dyDescent="0.3">
      <c r="A2037" t="s">
        <v>57</v>
      </c>
      <c r="B2037" t="s">
        <v>20</v>
      </c>
      <c r="C2037" t="s">
        <v>16</v>
      </c>
      <c r="D2037" s="2">
        <v>44418</v>
      </c>
      <c r="E2037" s="3">
        <v>8134</v>
      </c>
      <c r="F2037" s="4">
        <v>231</v>
      </c>
      <c r="G2037">
        <v>678</v>
      </c>
    </row>
    <row r="2038" spans="1:7" x14ac:dyDescent="0.3">
      <c r="A2038" t="s">
        <v>53</v>
      </c>
      <c r="B2038" t="s">
        <v>8</v>
      </c>
      <c r="C2038" t="s">
        <v>28</v>
      </c>
      <c r="D2038" s="2">
        <v>44418</v>
      </c>
      <c r="E2038" s="3">
        <v>3122</v>
      </c>
      <c r="F2038" s="4">
        <v>215</v>
      </c>
      <c r="G2038">
        <v>105</v>
      </c>
    </row>
    <row r="2039" spans="1:7" x14ac:dyDescent="0.3">
      <c r="A2039" t="s">
        <v>51</v>
      </c>
      <c r="B2039" t="s">
        <v>8</v>
      </c>
      <c r="C2039" t="s">
        <v>12</v>
      </c>
      <c r="D2039" s="2">
        <v>44418</v>
      </c>
      <c r="E2039" s="3">
        <v>875</v>
      </c>
      <c r="F2039" s="4">
        <v>213</v>
      </c>
      <c r="G2039">
        <v>55</v>
      </c>
    </row>
    <row r="2040" spans="1:7" x14ac:dyDescent="0.3">
      <c r="A2040" t="s">
        <v>24</v>
      </c>
      <c r="B2040" t="s">
        <v>23</v>
      </c>
      <c r="C2040" t="s">
        <v>28</v>
      </c>
      <c r="D2040" s="2">
        <v>44418</v>
      </c>
      <c r="E2040" s="3">
        <v>3199</v>
      </c>
      <c r="F2040" s="4">
        <v>385</v>
      </c>
      <c r="G2040">
        <v>134</v>
      </c>
    </row>
    <row r="2041" spans="1:7" x14ac:dyDescent="0.3">
      <c r="A2041" t="s">
        <v>22</v>
      </c>
      <c r="B2041" t="s">
        <v>20</v>
      </c>
      <c r="C2041" t="s">
        <v>35</v>
      </c>
      <c r="D2041" s="2">
        <v>44418</v>
      </c>
      <c r="E2041" s="3">
        <v>5600</v>
      </c>
      <c r="F2041" s="4">
        <v>270</v>
      </c>
      <c r="G2041">
        <v>700</v>
      </c>
    </row>
    <row r="2042" spans="1:7" x14ac:dyDescent="0.3">
      <c r="A2042" t="s">
        <v>47</v>
      </c>
      <c r="B2042" t="s">
        <v>14</v>
      </c>
      <c r="C2042" t="s">
        <v>44</v>
      </c>
      <c r="D2042" s="2">
        <v>44418</v>
      </c>
      <c r="E2042" s="3">
        <v>2646</v>
      </c>
      <c r="F2042" s="4">
        <v>37</v>
      </c>
      <c r="G2042">
        <v>177</v>
      </c>
    </row>
    <row r="2043" spans="1:7" x14ac:dyDescent="0.3">
      <c r="A2043" t="s">
        <v>10</v>
      </c>
      <c r="B2043" t="s">
        <v>11</v>
      </c>
      <c r="C2043" t="s">
        <v>15</v>
      </c>
      <c r="D2043" s="2">
        <v>44418</v>
      </c>
      <c r="E2043" s="3">
        <v>16940</v>
      </c>
      <c r="F2043" s="4">
        <v>164</v>
      </c>
      <c r="G2043">
        <v>706</v>
      </c>
    </row>
    <row r="2044" spans="1:7" x14ac:dyDescent="0.3">
      <c r="A2044" t="s">
        <v>58</v>
      </c>
      <c r="B2044" t="s">
        <v>23</v>
      </c>
      <c r="C2044" t="s">
        <v>26</v>
      </c>
      <c r="D2044" s="2">
        <v>44418</v>
      </c>
      <c r="E2044" s="3">
        <v>9191</v>
      </c>
      <c r="F2044" s="4">
        <v>114</v>
      </c>
      <c r="G2044">
        <v>368</v>
      </c>
    </row>
    <row r="2045" spans="1:7" x14ac:dyDescent="0.3">
      <c r="A2045" t="s">
        <v>56</v>
      </c>
      <c r="B2045" t="s">
        <v>25</v>
      </c>
      <c r="C2045" t="s">
        <v>54</v>
      </c>
      <c r="D2045" s="2">
        <v>44418</v>
      </c>
      <c r="E2045" s="3">
        <v>9562</v>
      </c>
      <c r="F2045" s="4">
        <v>379</v>
      </c>
      <c r="G2045">
        <v>456</v>
      </c>
    </row>
    <row r="2046" spans="1:7" x14ac:dyDescent="0.3">
      <c r="A2046" t="s">
        <v>29</v>
      </c>
      <c r="B2046" t="s">
        <v>8</v>
      </c>
      <c r="C2046" t="s">
        <v>18</v>
      </c>
      <c r="D2046" s="2">
        <v>44418</v>
      </c>
      <c r="E2046" s="3">
        <v>567</v>
      </c>
      <c r="F2046" s="4">
        <v>55</v>
      </c>
      <c r="G2046">
        <v>20</v>
      </c>
    </row>
    <row r="2047" spans="1:7" x14ac:dyDescent="0.3">
      <c r="A2047" t="s">
        <v>59</v>
      </c>
      <c r="B2047" t="s">
        <v>14</v>
      </c>
      <c r="C2047" t="s">
        <v>45</v>
      </c>
      <c r="D2047" s="2">
        <v>44418</v>
      </c>
      <c r="E2047" s="3">
        <v>5173</v>
      </c>
      <c r="F2047" s="4">
        <v>186</v>
      </c>
      <c r="G2047">
        <v>288</v>
      </c>
    </row>
    <row r="2048" spans="1:7" x14ac:dyDescent="0.3">
      <c r="A2048" t="s">
        <v>52</v>
      </c>
      <c r="B2048" t="s">
        <v>8</v>
      </c>
      <c r="C2048" t="s">
        <v>35</v>
      </c>
      <c r="D2048" s="2">
        <v>44418</v>
      </c>
      <c r="E2048" s="3">
        <v>4781</v>
      </c>
      <c r="F2048" s="4">
        <v>273</v>
      </c>
      <c r="G2048">
        <v>342</v>
      </c>
    </row>
    <row r="2049" spans="1:7" x14ac:dyDescent="0.3">
      <c r="A2049" t="s">
        <v>56</v>
      </c>
      <c r="B2049" t="s">
        <v>20</v>
      </c>
      <c r="C2049" t="s">
        <v>18</v>
      </c>
      <c r="D2049" s="2">
        <v>44418</v>
      </c>
      <c r="E2049" s="3">
        <v>6111</v>
      </c>
      <c r="F2049" s="4">
        <v>73</v>
      </c>
      <c r="G2049">
        <v>191</v>
      </c>
    </row>
    <row r="2050" spans="1:7" x14ac:dyDescent="0.3">
      <c r="A2050" t="s">
        <v>10</v>
      </c>
      <c r="B2050" t="s">
        <v>8</v>
      </c>
      <c r="C2050" t="s">
        <v>36</v>
      </c>
      <c r="D2050" s="2">
        <v>44418</v>
      </c>
      <c r="E2050" s="3">
        <v>2373</v>
      </c>
      <c r="F2050" s="4">
        <v>477</v>
      </c>
      <c r="G2050">
        <v>119</v>
      </c>
    </row>
    <row r="2051" spans="1:7" x14ac:dyDescent="0.3">
      <c r="A2051" t="s">
        <v>17</v>
      </c>
      <c r="B2051" t="s">
        <v>20</v>
      </c>
      <c r="C2051" t="s">
        <v>9</v>
      </c>
      <c r="D2051" s="2">
        <v>44418</v>
      </c>
      <c r="E2051" s="3">
        <v>17892</v>
      </c>
      <c r="F2051" s="4">
        <v>469</v>
      </c>
      <c r="G2051">
        <v>1278</v>
      </c>
    </row>
    <row r="2052" spans="1:7" x14ac:dyDescent="0.3">
      <c r="A2052" t="s">
        <v>57</v>
      </c>
      <c r="B2052" t="s">
        <v>14</v>
      </c>
      <c r="C2052" t="s">
        <v>28</v>
      </c>
      <c r="D2052" s="2">
        <v>44418</v>
      </c>
      <c r="E2052" s="3">
        <v>1729</v>
      </c>
      <c r="F2052" s="4">
        <v>43</v>
      </c>
      <c r="G2052">
        <v>70</v>
      </c>
    </row>
    <row r="2053" spans="1:7" x14ac:dyDescent="0.3">
      <c r="A2053" t="s">
        <v>17</v>
      </c>
      <c r="B2053" t="s">
        <v>8</v>
      </c>
      <c r="C2053" t="s">
        <v>48</v>
      </c>
      <c r="D2053" s="2">
        <v>44418</v>
      </c>
      <c r="E2053" s="3">
        <v>4508</v>
      </c>
      <c r="F2053" s="4">
        <v>87</v>
      </c>
      <c r="G2053">
        <v>282</v>
      </c>
    </row>
    <row r="2054" spans="1:7" x14ac:dyDescent="0.3">
      <c r="A2054" t="s">
        <v>24</v>
      </c>
      <c r="B2054" t="s">
        <v>8</v>
      </c>
      <c r="C2054" t="s">
        <v>37</v>
      </c>
      <c r="D2054" s="2">
        <v>44419</v>
      </c>
      <c r="E2054" s="3">
        <v>11641</v>
      </c>
      <c r="F2054" s="4">
        <v>76</v>
      </c>
      <c r="G2054">
        <v>432</v>
      </c>
    </row>
    <row r="2055" spans="1:7" x14ac:dyDescent="0.3">
      <c r="A2055" t="s">
        <v>38</v>
      </c>
      <c r="B2055" t="s">
        <v>11</v>
      </c>
      <c r="C2055" t="s">
        <v>41</v>
      </c>
      <c r="D2055" s="2">
        <v>44419</v>
      </c>
      <c r="E2055" s="3">
        <v>3647</v>
      </c>
      <c r="F2055" s="4">
        <v>239</v>
      </c>
      <c r="G2055">
        <v>131</v>
      </c>
    </row>
    <row r="2056" spans="1:7" x14ac:dyDescent="0.3">
      <c r="A2056" t="s">
        <v>57</v>
      </c>
      <c r="B2056" t="s">
        <v>11</v>
      </c>
      <c r="C2056" t="s">
        <v>26</v>
      </c>
      <c r="D2056" s="2">
        <v>44419</v>
      </c>
      <c r="E2056" s="3">
        <v>5670</v>
      </c>
      <c r="F2056" s="4">
        <v>20</v>
      </c>
      <c r="G2056">
        <v>237</v>
      </c>
    </row>
    <row r="2057" spans="1:7" x14ac:dyDescent="0.3">
      <c r="A2057" t="s">
        <v>47</v>
      </c>
      <c r="B2057" t="s">
        <v>14</v>
      </c>
      <c r="C2057" t="s">
        <v>34</v>
      </c>
      <c r="D2057" s="2">
        <v>44419</v>
      </c>
      <c r="E2057" s="3">
        <v>1036</v>
      </c>
      <c r="F2057" s="4">
        <v>528</v>
      </c>
      <c r="G2057">
        <v>58</v>
      </c>
    </row>
    <row r="2058" spans="1:7" x14ac:dyDescent="0.3">
      <c r="A2058" t="s">
        <v>33</v>
      </c>
      <c r="B2058" t="s">
        <v>8</v>
      </c>
      <c r="C2058" t="s">
        <v>9</v>
      </c>
      <c r="D2058" s="2">
        <v>44419</v>
      </c>
      <c r="E2058" s="3">
        <v>11067</v>
      </c>
      <c r="F2058" s="4">
        <v>107</v>
      </c>
      <c r="G2058">
        <v>615</v>
      </c>
    </row>
    <row r="2059" spans="1:7" x14ac:dyDescent="0.3">
      <c r="A2059" t="s">
        <v>13</v>
      </c>
      <c r="B2059" t="s">
        <v>11</v>
      </c>
      <c r="C2059" t="s">
        <v>28</v>
      </c>
      <c r="D2059" s="2">
        <v>44419</v>
      </c>
      <c r="E2059" s="3">
        <v>3010</v>
      </c>
      <c r="F2059" s="4">
        <v>149</v>
      </c>
      <c r="G2059">
        <v>131</v>
      </c>
    </row>
    <row r="2060" spans="1:7" x14ac:dyDescent="0.3">
      <c r="A2060" t="s">
        <v>32</v>
      </c>
      <c r="B2060" t="s">
        <v>8</v>
      </c>
      <c r="C2060" t="s">
        <v>50</v>
      </c>
      <c r="D2060" s="2">
        <v>44419</v>
      </c>
      <c r="E2060" s="3">
        <v>4753</v>
      </c>
      <c r="F2060" s="4">
        <v>187</v>
      </c>
      <c r="G2060">
        <v>207</v>
      </c>
    </row>
    <row r="2061" spans="1:7" x14ac:dyDescent="0.3">
      <c r="A2061" t="s">
        <v>10</v>
      </c>
      <c r="B2061" t="s">
        <v>23</v>
      </c>
      <c r="C2061" t="s">
        <v>9</v>
      </c>
      <c r="D2061" s="2">
        <v>44419</v>
      </c>
      <c r="E2061" s="3">
        <v>11690</v>
      </c>
      <c r="F2061" s="4">
        <v>278</v>
      </c>
      <c r="G2061">
        <v>616</v>
      </c>
    </row>
    <row r="2062" spans="1:7" x14ac:dyDescent="0.3">
      <c r="A2062" t="s">
        <v>46</v>
      </c>
      <c r="B2062" t="s">
        <v>20</v>
      </c>
      <c r="C2062" t="s">
        <v>44</v>
      </c>
      <c r="D2062" s="2">
        <v>44419</v>
      </c>
      <c r="E2062" s="3">
        <v>1428</v>
      </c>
      <c r="F2062" s="4">
        <v>95</v>
      </c>
      <c r="G2062">
        <v>96</v>
      </c>
    </row>
    <row r="2063" spans="1:7" x14ac:dyDescent="0.3">
      <c r="A2063" t="s">
        <v>31</v>
      </c>
      <c r="B2063" t="s">
        <v>23</v>
      </c>
      <c r="C2063" t="s">
        <v>49</v>
      </c>
      <c r="D2063" s="2">
        <v>44419</v>
      </c>
      <c r="E2063" s="3">
        <v>5467</v>
      </c>
      <c r="F2063" s="4">
        <v>30</v>
      </c>
      <c r="G2063">
        <v>547</v>
      </c>
    </row>
    <row r="2064" spans="1:7" x14ac:dyDescent="0.3">
      <c r="A2064" t="s">
        <v>7</v>
      </c>
      <c r="B2064" t="s">
        <v>25</v>
      </c>
      <c r="C2064" t="s">
        <v>42</v>
      </c>
      <c r="D2064" s="2">
        <v>44419</v>
      </c>
      <c r="E2064" s="3">
        <v>11018</v>
      </c>
      <c r="F2064" s="4">
        <v>126</v>
      </c>
      <c r="G2064">
        <v>501</v>
      </c>
    </row>
    <row r="2065" spans="1:7" x14ac:dyDescent="0.3">
      <c r="A2065" t="s">
        <v>51</v>
      </c>
      <c r="B2065" t="s">
        <v>20</v>
      </c>
      <c r="C2065" t="s">
        <v>16</v>
      </c>
      <c r="D2065" s="2">
        <v>44419</v>
      </c>
      <c r="E2065" s="3">
        <v>10171</v>
      </c>
      <c r="F2065" s="4">
        <v>11</v>
      </c>
      <c r="G2065">
        <v>1272</v>
      </c>
    </row>
    <row r="2066" spans="1:7" x14ac:dyDescent="0.3">
      <c r="A2066" t="s">
        <v>38</v>
      </c>
      <c r="B2066" t="s">
        <v>14</v>
      </c>
      <c r="C2066" t="s">
        <v>9</v>
      </c>
      <c r="D2066" s="2">
        <v>44419</v>
      </c>
      <c r="E2066" s="3">
        <v>4935</v>
      </c>
      <c r="F2066" s="4">
        <v>286</v>
      </c>
      <c r="G2066">
        <v>260</v>
      </c>
    </row>
    <row r="2067" spans="1:7" x14ac:dyDescent="0.3">
      <c r="A2067" t="s">
        <v>59</v>
      </c>
      <c r="B2067" t="s">
        <v>20</v>
      </c>
      <c r="C2067" t="s">
        <v>37</v>
      </c>
      <c r="D2067" s="2">
        <v>44419</v>
      </c>
      <c r="E2067" s="3">
        <v>2499</v>
      </c>
      <c r="F2067" s="4">
        <v>20</v>
      </c>
      <c r="G2067">
        <v>81</v>
      </c>
    </row>
    <row r="2068" spans="1:7" x14ac:dyDescent="0.3">
      <c r="A2068" t="s">
        <v>33</v>
      </c>
      <c r="B2068" t="s">
        <v>11</v>
      </c>
      <c r="C2068" t="s">
        <v>50</v>
      </c>
      <c r="D2068" s="2">
        <v>44419</v>
      </c>
      <c r="E2068" s="3">
        <v>2492</v>
      </c>
      <c r="F2068" s="4">
        <v>91</v>
      </c>
      <c r="G2068">
        <v>139</v>
      </c>
    </row>
    <row r="2069" spans="1:7" x14ac:dyDescent="0.3">
      <c r="A2069" t="s">
        <v>13</v>
      </c>
      <c r="B2069" t="s">
        <v>23</v>
      </c>
      <c r="C2069" t="s">
        <v>16</v>
      </c>
      <c r="D2069" s="2">
        <v>44419</v>
      </c>
      <c r="E2069" s="3">
        <v>17549</v>
      </c>
      <c r="F2069" s="4">
        <v>194</v>
      </c>
      <c r="G2069">
        <v>1755</v>
      </c>
    </row>
    <row r="2070" spans="1:7" x14ac:dyDescent="0.3">
      <c r="A2070" t="s">
        <v>47</v>
      </c>
      <c r="B2070" t="s">
        <v>23</v>
      </c>
      <c r="C2070" t="s">
        <v>18</v>
      </c>
      <c r="D2070" s="2">
        <v>44419</v>
      </c>
      <c r="E2070" s="3">
        <v>6636</v>
      </c>
      <c r="F2070" s="4">
        <v>35</v>
      </c>
      <c r="G2070">
        <v>256</v>
      </c>
    </row>
    <row r="2071" spans="1:7" x14ac:dyDescent="0.3">
      <c r="A2071" t="s">
        <v>47</v>
      </c>
      <c r="B2071" t="s">
        <v>11</v>
      </c>
      <c r="C2071" t="s">
        <v>37</v>
      </c>
      <c r="D2071" s="2">
        <v>44419</v>
      </c>
      <c r="E2071" s="3">
        <v>8904</v>
      </c>
      <c r="F2071" s="4">
        <v>372</v>
      </c>
      <c r="G2071">
        <v>308</v>
      </c>
    </row>
    <row r="2072" spans="1:7" x14ac:dyDescent="0.3">
      <c r="A2072" t="s">
        <v>22</v>
      </c>
      <c r="B2072" t="s">
        <v>23</v>
      </c>
      <c r="C2072" t="s">
        <v>35</v>
      </c>
      <c r="D2072" s="2">
        <v>44419</v>
      </c>
      <c r="E2072" s="3">
        <v>16702</v>
      </c>
      <c r="F2072" s="4">
        <v>324</v>
      </c>
      <c r="G2072">
        <v>1392</v>
      </c>
    </row>
    <row r="2073" spans="1:7" x14ac:dyDescent="0.3">
      <c r="A2073" t="s">
        <v>57</v>
      </c>
      <c r="B2073" t="s">
        <v>11</v>
      </c>
      <c r="C2073" t="s">
        <v>41</v>
      </c>
      <c r="D2073" s="2">
        <v>44419</v>
      </c>
      <c r="E2073" s="3">
        <v>1701</v>
      </c>
      <c r="F2073" s="4">
        <v>500</v>
      </c>
      <c r="G2073">
        <v>59</v>
      </c>
    </row>
    <row r="2074" spans="1:7" x14ac:dyDescent="0.3">
      <c r="A2074" t="s">
        <v>55</v>
      </c>
      <c r="B2074" t="s">
        <v>23</v>
      </c>
      <c r="C2074" t="s">
        <v>42</v>
      </c>
      <c r="D2074" s="2">
        <v>44419</v>
      </c>
      <c r="E2074" s="3">
        <v>10269</v>
      </c>
      <c r="F2074" s="4">
        <v>324</v>
      </c>
      <c r="G2074">
        <v>541</v>
      </c>
    </row>
    <row r="2075" spans="1:7" x14ac:dyDescent="0.3">
      <c r="A2075" t="s">
        <v>33</v>
      </c>
      <c r="B2075" t="s">
        <v>23</v>
      </c>
      <c r="C2075" t="s">
        <v>35</v>
      </c>
      <c r="D2075" s="2">
        <v>44419</v>
      </c>
      <c r="E2075" s="3">
        <v>4410</v>
      </c>
      <c r="F2075" s="4">
        <v>81</v>
      </c>
      <c r="G2075">
        <v>630</v>
      </c>
    </row>
    <row r="2076" spans="1:7" x14ac:dyDescent="0.3">
      <c r="A2076" t="s">
        <v>52</v>
      </c>
      <c r="B2076" t="s">
        <v>23</v>
      </c>
      <c r="C2076" t="s">
        <v>12</v>
      </c>
      <c r="D2076" s="2">
        <v>44420</v>
      </c>
      <c r="E2076" s="3">
        <v>1610</v>
      </c>
      <c r="F2076" s="4">
        <v>417</v>
      </c>
      <c r="G2076">
        <v>115</v>
      </c>
    </row>
    <row r="2077" spans="1:7" x14ac:dyDescent="0.3">
      <c r="A2077" t="s">
        <v>51</v>
      </c>
      <c r="B2077" t="s">
        <v>11</v>
      </c>
      <c r="C2077" t="s">
        <v>44</v>
      </c>
      <c r="D2077" s="2">
        <v>44420</v>
      </c>
      <c r="E2077" s="3">
        <v>14399</v>
      </c>
      <c r="F2077" s="4">
        <v>141</v>
      </c>
      <c r="G2077">
        <v>800</v>
      </c>
    </row>
    <row r="2078" spans="1:7" x14ac:dyDescent="0.3">
      <c r="A2078" t="s">
        <v>46</v>
      </c>
      <c r="B2078" t="s">
        <v>8</v>
      </c>
      <c r="C2078" t="s">
        <v>39</v>
      </c>
      <c r="D2078" s="2">
        <v>44420</v>
      </c>
      <c r="E2078" s="3">
        <v>1169</v>
      </c>
      <c r="F2078" s="4">
        <v>310</v>
      </c>
      <c r="G2078">
        <v>49</v>
      </c>
    </row>
    <row r="2079" spans="1:7" x14ac:dyDescent="0.3">
      <c r="A2079" t="s">
        <v>52</v>
      </c>
      <c r="B2079" t="s">
        <v>23</v>
      </c>
      <c r="C2079" t="s">
        <v>54</v>
      </c>
      <c r="D2079" s="2">
        <v>44420</v>
      </c>
      <c r="E2079" s="3">
        <v>13867</v>
      </c>
      <c r="F2079" s="4">
        <v>320</v>
      </c>
      <c r="G2079">
        <v>694</v>
      </c>
    </row>
    <row r="2080" spans="1:7" x14ac:dyDescent="0.3">
      <c r="A2080" t="s">
        <v>27</v>
      </c>
      <c r="B2080" t="s">
        <v>14</v>
      </c>
      <c r="C2080" t="s">
        <v>49</v>
      </c>
      <c r="D2080" s="2">
        <v>44420</v>
      </c>
      <c r="E2080" s="3">
        <v>2261</v>
      </c>
      <c r="F2080" s="4">
        <v>89</v>
      </c>
      <c r="G2080">
        <v>283</v>
      </c>
    </row>
    <row r="2081" spans="1:7" x14ac:dyDescent="0.3">
      <c r="A2081" t="s">
        <v>59</v>
      </c>
      <c r="B2081" t="s">
        <v>20</v>
      </c>
      <c r="C2081" t="s">
        <v>28</v>
      </c>
      <c r="D2081" s="2">
        <v>44420</v>
      </c>
      <c r="E2081" s="3">
        <v>2394</v>
      </c>
      <c r="F2081" s="4">
        <v>171</v>
      </c>
      <c r="G2081">
        <v>83</v>
      </c>
    </row>
    <row r="2082" spans="1:7" x14ac:dyDescent="0.3">
      <c r="A2082" t="s">
        <v>47</v>
      </c>
      <c r="B2082" t="s">
        <v>25</v>
      </c>
      <c r="C2082" t="s">
        <v>30</v>
      </c>
      <c r="D2082" s="2">
        <v>44420</v>
      </c>
      <c r="E2082" s="3">
        <v>5243</v>
      </c>
      <c r="F2082" s="4">
        <v>30</v>
      </c>
      <c r="G2082">
        <v>228</v>
      </c>
    </row>
    <row r="2083" spans="1:7" x14ac:dyDescent="0.3">
      <c r="A2083" t="s">
        <v>17</v>
      </c>
      <c r="B2083" t="s">
        <v>8</v>
      </c>
      <c r="C2083" t="s">
        <v>15</v>
      </c>
      <c r="D2083" s="2">
        <v>44420</v>
      </c>
      <c r="E2083" s="3">
        <v>4501</v>
      </c>
      <c r="F2083" s="4">
        <v>145</v>
      </c>
      <c r="G2083">
        <v>196</v>
      </c>
    </row>
    <row r="2084" spans="1:7" x14ac:dyDescent="0.3">
      <c r="A2084" t="s">
        <v>13</v>
      </c>
      <c r="B2084" t="s">
        <v>23</v>
      </c>
      <c r="C2084" t="s">
        <v>18</v>
      </c>
      <c r="D2084" s="2">
        <v>44421</v>
      </c>
      <c r="E2084" s="3">
        <v>2513</v>
      </c>
      <c r="F2084" s="4">
        <v>144</v>
      </c>
      <c r="G2084">
        <v>77</v>
      </c>
    </row>
    <row r="2085" spans="1:7" x14ac:dyDescent="0.3">
      <c r="A2085" t="s">
        <v>13</v>
      </c>
      <c r="B2085" t="s">
        <v>11</v>
      </c>
      <c r="C2085" t="s">
        <v>39</v>
      </c>
      <c r="D2085" s="2">
        <v>44421</v>
      </c>
      <c r="E2085" s="3">
        <v>2828</v>
      </c>
      <c r="F2085" s="4">
        <v>49</v>
      </c>
      <c r="G2085">
        <v>114</v>
      </c>
    </row>
    <row r="2086" spans="1:7" x14ac:dyDescent="0.3">
      <c r="A2086" t="s">
        <v>52</v>
      </c>
      <c r="B2086" t="s">
        <v>14</v>
      </c>
      <c r="C2086" t="s">
        <v>35</v>
      </c>
      <c r="D2086" s="2">
        <v>44421</v>
      </c>
      <c r="E2086" s="3">
        <v>13944</v>
      </c>
      <c r="F2086" s="4">
        <v>77</v>
      </c>
      <c r="G2086">
        <v>1550</v>
      </c>
    </row>
    <row r="2087" spans="1:7" x14ac:dyDescent="0.3">
      <c r="A2087" t="s">
        <v>53</v>
      </c>
      <c r="B2087" t="s">
        <v>14</v>
      </c>
      <c r="C2087" t="s">
        <v>26</v>
      </c>
      <c r="D2087" s="2">
        <v>44421</v>
      </c>
      <c r="E2087" s="3">
        <v>3136</v>
      </c>
      <c r="F2087" s="4">
        <v>63</v>
      </c>
      <c r="G2087">
        <v>112</v>
      </c>
    </row>
    <row r="2088" spans="1:7" x14ac:dyDescent="0.3">
      <c r="A2088" t="s">
        <v>29</v>
      </c>
      <c r="B2088" t="s">
        <v>23</v>
      </c>
      <c r="C2088" t="s">
        <v>50</v>
      </c>
      <c r="D2088" s="2">
        <v>44421</v>
      </c>
      <c r="E2088" s="3">
        <v>6587</v>
      </c>
      <c r="F2088" s="4">
        <v>214</v>
      </c>
      <c r="G2088">
        <v>347</v>
      </c>
    </row>
    <row r="2089" spans="1:7" x14ac:dyDescent="0.3">
      <c r="A2089" t="s">
        <v>43</v>
      </c>
      <c r="B2089" t="s">
        <v>8</v>
      </c>
      <c r="C2089" t="s">
        <v>39</v>
      </c>
      <c r="D2089" s="2">
        <v>44421</v>
      </c>
      <c r="E2089" s="3">
        <v>2254</v>
      </c>
      <c r="F2089" s="4">
        <v>232</v>
      </c>
      <c r="G2089">
        <v>87</v>
      </c>
    </row>
    <row r="2090" spans="1:7" x14ac:dyDescent="0.3">
      <c r="A2090" t="s">
        <v>40</v>
      </c>
      <c r="B2090" t="s">
        <v>8</v>
      </c>
      <c r="C2090" t="s">
        <v>35</v>
      </c>
      <c r="D2090" s="2">
        <v>44421</v>
      </c>
      <c r="E2090" s="3">
        <v>6356</v>
      </c>
      <c r="F2090" s="4">
        <v>64</v>
      </c>
      <c r="G2090">
        <v>795</v>
      </c>
    </row>
    <row r="2091" spans="1:7" x14ac:dyDescent="0.3">
      <c r="A2091" t="s">
        <v>56</v>
      </c>
      <c r="B2091" t="s">
        <v>20</v>
      </c>
      <c r="C2091" t="s">
        <v>36</v>
      </c>
      <c r="D2091" s="2">
        <v>44421</v>
      </c>
      <c r="E2091" s="3">
        <v>2688</v>
      </c>
      <c r="F2091" s="4">
        <v>312</v>
      </c>
      <c r="G2091">
        <v>168</v>
      </c>
    </row>
    <row r="2092" spans="1:7" x14ac:dyDescent="0.3">
      <c r="A2092" t="s">
        <v>58</v>
      </c>
      <c r="B2092" t="s">
        <v>11</v>
      </c>
      <c r="C2092" t="s">
        <v>45</v>
      </c>
      <c r="D2092" s="2">
        <v>44421</v>
      </c>
      <c r="E2092" s="3">
        <v>5719</v>
      </c>
      <c r="F2092" s="4">
        <v>57</v>
      </c>
      <c r="G2092">
        <v>477</v>
      </c>
    </row>
    <row r="2093" spans="1:7" x14ac:dyDescent="0.3">
      <c r="A2093" t="s">
        <v>43</v>
      </c>
      <c r="B2093" t="s">
        <v>23</v>
      </c>
      <c r="C2093" t="s">
        <v>12</v>
      </c>
      <c r="D2093" s="2">
        <v>44421</v>
      </c>
      <c r="E2093" s="3">
        <v>238</v>
      </c>
      <c r="F2093" s="4">
        <v>122</v>
      </c>
      <c r="G2093">
        <v>27</v>
      </c>
    </row>
    <row r="2094" spans="1:7" x14ac:dyDescent="0.3">
      <c r="A2094" t="s">
        <v>53</v>
      </c>
      <c r="B2094" t="s">
        <v>20</v>
      </c>
      <c r="C2094" t="s">
        <v>18</v>
      </c>
      <c r="D2094" s="2">
        <v>44421</v>
      </c>
      <c r="E2094" s="3">
        <v>3486</v>
      </c>
      <c r="F2094" s="4">
        <v>62</v>
      </c>
      <c r="G2094">
        <v>113</v>
      </c>
    </row>
    <row r="2095" spans="1:7" x14ac:dyDescent="0.3">
      <c r="A2095" t="s">
        <v>17</v>
      </c>
      <c r="B2095" t="s">
        <v>20</v>
      </c>
      <c r="C2095" t="s">
        <v>50</v>
      </c>
      <c r="D2095" s="2">
        <v>44421</v>
      </c>
      <c r="E2095" s="3">
        <v>4228</v>
      </c>
      <c r="F2095" s="4">
        <v>190</v>
      </c>
      <c r="G2095">
        <v>193</v>
      </c>
    </row>
    <row r="2096" spans="1:7" x14ac:dyDescent="0.3">
      <c r="A2096" t="s">
        <v>13</v>
      </c>
      <c r="B2096" t="s">
        <v>23</v>
      </c>
      <c r="C2096" t="s">
        <v>37</v>
      </c>
      <c r="D2096" s="2">
        <v>44424</v>
      </c>
      <c r="E2096" s="3">
        <v>12054</v>
      </c>
      <c r="F2096" s="4">
        <v>43</v>
      </c>
      <c r="G2096">
        <v>389</v>
      </c>
    </row>
    <row r="2097" spans="1:7" x14ac:dyDescent="0.3">
      <c r="A2097" t="s">
        <v>47</v>
      </c>
      <c r="B2097" t="s">
        <v>25</v>
      </c>
      <c r="C2097" t="s">
        <v>16</v>
      </c>
      <c r="D2097" s="2">
        <v>44424</v>
      </c>
      <c r="E2097" s="3">
        <v>777</v>
      </c>
      <c r="F2097" s="4">
        <v>360</v>
      </c>
      <c r="G2097">
        <v>52</v>
      </c>
    </row>
    <row r="2098" spans="1:7" x14ac:dyDescent="0.3">
      <c r="A2098" t="s">
        <v>46</v>
      </c>
      <c r="B2098" t="s">
        <v>20</v>
      </c>
      <c r="C2098" t="s">
        <v>50</v>
      </c>
      <c r="D2098" s="2">
        <v>44424</v>
      </c>
      <c r="E2098" s="3">
        <v>1281</v>
      </c>
      <c r="F2098" s="4">
        <v>266</v>
      </c>
      <c r="G2098">
        <v>81</v>
      </c>
    </row>
    <row r="2099" spans="1:7" x14ac:dyDescent="0.3">
      <c r="A2099" t="s">
        <v>17</v>
      </c>
      <c r="B2099" t="s">
        <v>20</v>
      </c>
      <c r="C2099" t="s">
        <v>34</v>
      </c>
      <c r="D2099" s="2">
        <v>44424</v>
      </c>
      <c r="E2099" s="3">
        <v>15043</v>
      </c>
      <c r="F2099" s="4">
        <v>167</v>
      </c>
      <c r="G2099">
        <v>836</v>
      </c>
    </row>
    <row r="2100" spans="1:7" x14ac:dyDescent="0.3">
      <c r="A2100" t="s">
        <v>55</v>
      </c>
      <c r="B2100" t="s">
        <v>11</v>
      </c>
      <c r="C2100" t="s">
        <v>30</v>
      </c>
      <c r="D2100" s="2">
        <v>44424</v>
      </c>
      <c r="E2100" s="3">
        <v>7959</v>
      </c>
      <c r="F2100" s="4">
        <v>84</v>
      </c>
      <c r="G2100">
        <v>319</v>
      </c>
    </row>
    <row r="2101" spans="1:7" x14ac:dyDescent="0.3">
      <c r="A2101" t="s">
        <v>22</v>
      </c>
      <c r="B2101" t="s">
        <v>14</v>
      </c>
      <c r="C2101" t="s">
        <v>36</v>
      </c>
      <c r="D2101" s="2">
        <v>44424</v>
      </c>
      <c r="E2101" s="3">
        <v>651</v>
      </c>
      <c r="F2101" s="4">
        <v>107</v>
      </c>
      <c r="G2101">
        <v>31</v>
      </c>
    </row>
    <row r="2102" spans="1:7" x14ac:dyDescent="0.3">
      <c r="A2102" t="s">
        <v>55</v>
      </c>
      <c r="B2102" t="s">
        <v>14</v>
      </c>
      <c r="C2102" t="s">
        <v>16</v>
      </c>
      <c r="D2102" s="2">
        <v>44424</v>
      </c>
      <c r="E2102" s="3">
        <v>14280</v>
      </c>
      <c r="F2102" s="4">
        <v>124</v>
      </c>
      <c r="G2102">
        <v>1190</v>
      </c>
    </row>
    <row r="2103" spans="1:7" x14ac:dyDescent="0.3">
      <c r="A2103" t="s">
        <v>55</v>
      </c>
      <c r="B2103" t="s">
        <v>25</v>
      </c>
      <c r="C2103" t="s">
        <v>54</v>
      </c>
      <c r="D2103" s="2">
        <v>44424</v>
      </c>
      <c r="E2103" s="3">
        <v>672</v>
      </c>
      <c r="F2103" s="4">
        <v>190</v>
      </c>
      <c r="G2103">
        <v>42</v>
      </c>
    </row>
    <row r="2104" spans="1:7" x14ac:dyDescent="0.3">
      <c r="A2104" t="s">
        <v>10</v>
      </c>
      <c r="B2104" t="s">
        <v>20</v>
      </c>
      <c r="C2104" t="s">
        <v>28</v>
      </c>
      <c r="D2104" s="2">
        <v>44424</v>
      </c>
      <c r="E2104" s="3">
        <v>420</v>
      </c>
      <c r="F2104" s="4">
        <v>64</v>
      </c>
      <c r="G2104">
        <v>15</v>
      </c>
    </row>
    <row r="2105" spans="1:7" x14ac:dyDescent="0.3">
      <c r="A2105" t="s">
        <v>33</v>
      </c>
      <c r="B2105" t="s">
        <v>20</v>
      </c>
      <c r="C2105" t="s">
        <v>15</v>
      </c>
      <c r="D2105" s="2">
        <v>44424</v>
      </c>
      <c r="E2105" s="3">
        <v>9527</v>
      </c>
      <c r="F2105" s="4">
        <v>220</v>
      </c>
      <c r="G2105">
        <v>397</v>
      </c>
    </row>
    <row r="2106" spans="1:7" x14ac:dyDescent="0.3">
      <c r="A2106" t="s">
        <v>46</v>
      </c>
      <c r="B2106" t="s">
        <v>14</v>
      </c>
      <c r="C2106" t="s">
        <v>44</v>
      </c>
      <c r="D2106" s="2">
        <v>44424</v>
      </c>
      <c r="E2106" s="3">
        <v>3262</v>
      </c>
      <c r="F2106" s="4">
        <v>58</v>
      </c>
      <c r="G2106">
        <v>164</v>
      </c>
    </row>
    <row r="2107" spans="1:7" x14ac:dyDescent="0.3">
      <c r="A2107" t="s">
        <v>52</v>
      </c>
      <c r="B2107" t="s">
        <v>25</v>
      </c>
      <c r="C2107" t="s">
        <v>35</v>
      </c>
      <c r="D2107" s="2">
        <v>44424</v>
      </c>
      <c r="E2107" s="3">
        <v>5201</v>
      </c>
      <c r="F2107" s="4">
        <v>107</v>
      </c>
      <c r="G2107">
        <v>401</v>
      </c>
    </row>
    <row r="2108" spans="1:7" x14ac:dyDescent="0.3">
      <c r="A2108" t="s">
        <v>40</v>
      </c>
      <c r="B2108" t="s">
        <v>23</v>
      </c>
      <c r="C2108" t="s">
        <v>18</v>
      </c>
      <c r="D2108" s="2">
        <v>44424</v>
      </c>
      <c r="E2108" s="3">
        <v>9905</v>
      </c>
      <c r="F2108" s="4">
        <v>69</v>
      </c>
      <c r="G2108">
        <v>331</v>
      </c>
    </row>
    <row r="2109" spans="1:7" x14ac:dyDescent="0.3">
      <c r="A2109" t="s">
        <v>33</v>
      </c>
      <c r="B2109" t="s">
        <v>25</v>
      </c>
      <c r="C2109" t="s">
        <v>44</v>
      </c>
      <c r="D2109" s="2">
        <v>44424</v>
      </c>
      <c r="E2109" s="3">
        <v>2457</v>
      </c>
      <c r="F2109" s="4">
        <v>245</v>
      </c>
      <c r="G2109">
        <v>176</v>
      </c>
    </row>
    <row r="2110" spans="1:7" x14ac:dyDescent="0.3">
      <c r="A2110" t="s">
        <v>55</v>
      </c>
      <c r="B2110" t="s">
        <v>8</v>
      </c>
      <c r="C2110" t="s">
        <v>36</v>
      </c>
      <c r="D2110" s="2">
        <v>44424</v>
      </c>
      <c r="E2110" s="3">
        <v>8890</v>
      </c>
      <c r="F2110" s="4">
        <v>11</v>
      </c>
      <c r="G2110">
        <v>494</v>
      </c>
    </row>
    <row r="2111" spans="1:7" x14ac:dyDescent="0.3">
      <c r="A2111" t="s">
        <v>43</v>
      </c>
      <c r="B2111" t="s">
        <v>14</v>
      </c>
      <c r="C2111" t="s">
        <v>36</v>
      </c>
      <c r="D2111" s="2">
        <v>44425</v>
      </c>
      <c r="E2111" s="3">
        <v>1960</v>
      </c>
      <c r="F2111" s="4">
        <v>66</v>
      </c>
      <c r="G2111">
        <v>109</v>
      </c>
    </row>
    <row r="2112" spans="1:7" x14ac:dyDescent="0.3">
      <c r="A2112" t="s">
        <v>19</v>
      </c>
      <c r="B2112" t="s">
        <v>20</v>
      </c>
      <c r="C2112" t="s">
        <v>44</v>
      </c>
      <c r="D2112" s="2">
        <v>44425</v>
      </c>
      <c r="E2112" s="3">
        <v>4487</v>
      </c>
      <c r="F2112" s="4">
        <v>99</v>
      </c>
      <c r="G2112">
        <v>214</v>
      </c>
    </row>
    <row r="2113" spans="1:7" x14ac:dyDescent="0.3">
      <c r="A2113" t="s">
        <v>13</v>
      </c>
      <c r="B2113" t="s">
        <v>25</v>
      </c>
      <c r="C2113" t="s">
        <v>16</v>
      </c>
      <c r="D2113" s="2">
        <v>44425</v>
      </c>
      <c r="E2113" s="3">
        <v>2240</v>
      </c>
      <c r="F2113" s="4">
        <v>32</v>
      </c>
      <c r="G2113">
        <v>249</v>
      </c>
    </row>
    <row r="2114" spans="1:7" x14ac:dyDescent="0.3">
      <c r="A2114" t="s">
        <v>59</v>
      </c>
      <c r="B2114" t="s">
        <v>14</v>
      </c>
      <c r="C2114" t="s">
        <v>41</v>
      </c>
      <c r="D2114" s="2">
        <v>44425</v>
      </c>
      <c r="E2114" s="3">
        <v>308</v>
      </c>
      <c r="F2114" s="4">
        <v>445</v>
      </c>
      <c r="G2114">
        <v>14</v>
      </c>
    </row>
    <row r="2115" spans="1:7" x14ac:dyDescent="0.3">
      <c r="A2115" t="s">
        <v>32</v>
      </c>
      <c r="B2115" t="s">
        <v>25</v>
      </c>
      <c r="C2115" t="s">
        <v>30</v>
      </c>
      <c r="D2115" s="2">
        <v>44425</v>
      </c>
      <c r="E2115" s="3">
        <v>1568</v>
      </c>
      <c r="F2115" s="4">
        <v>30</v>
      </c>
      <c r="G2115">
        <v>61</v>
      </c>
    </row>
    <row r="2116" spans="1:7" x14ac:dyDescent="0.3">
      <c r="A2116" t="s">
        <v>24</v>
      </c>
      <c r="B2116" t="s">
        <v>20</v>
      </c>
      <c r="C2116" t="s">
        <v>35</v>
      </c>
      <c r="D2116" s="2">
        <v>44426</v>
      </c>
      <c r="E2116" s="3">
        <v>6510</v>
      </c>
      <c r="F2116" s="4">
        <v>536</v>
      </c>
      <c r="G2116">
        <v>465</v>
      </c>
    </row>
    <row r="2117" spans="1:7" x14ac:dyDescent="0.3">
      <c r="A2117" t="s">
        <v>17</v>
      </c>
      <c r="B2117" t="s">
        <v>23</v>
      </c>
      <c r="C2117" t="s">
        <v>26</v>
      </c>
      <c r="D2117" s="2">
        <v>44426</v>
      </c>
      <c r="E2117" s="3">
        <v>5992</v>
      </c>
      <c r="F2117" s="4">
        <v>263</v>
      </c>
      <c r="G2117">
        <v>207</v>
      </c>
    </row>
    <row r="2118" spans="1:7" x14ac:dyDescent="0.3">
      <c r="A2118" t="s">
        <v>13</v>
      </c>
      <c r="B2118" t="s">
        <v>11</v>
      </c>
      <c r="C2118" t="s">
        <v>41</v>
      </c>
      <c r="D2118" s="2">
        <v>44426</v>
      </c>
      <c r="E2118" s="3">
        <v>609</v>
      </c>
      <c r="F2118" s="4">
        <v>398</v>
      </c>
      <c r="G2118">
        <v>24</v>
      </c>
    </row>
    <row r="2119" spans="1:7" x14ac:dyDescent="0.3">
      <c r="A2119" t="s">
        <v>31</v>
      </c>
      <c r="B2119" t="s">
        <v>23</v>
      </c>
      <c r="C2119" t="s">
        <v>15</v>
      </c>
      <c r="D2119" s="2">
        <v>44426</v>
      </c>
      <c r="E2119" s="3">
        <v>8141</v>
      </c>
      <c r="F2119" s="4">
        <v>73</v>
      </c>
      <c r="G2119">
        <v>340</v>
      </c>
    </row>
    <row r="2120" spans="1:7" x14ac:dyDescent="0.3">
      <c r="A2120" t="s">
        <v>10</v>
      </c>
      <c r="B2120" t="s">
        <v>25</v>
      </c>
      <c r="C2120" t="s">
        <v>12</v>
      </c>
      <c r="D2120" s="2">
        <v>44426</v>
      </c>
      <c r="E2120" s="3">
        <v>12908</v>
      </c>
      <c r="F2120" s="4">
        <v>106</v>
      </c>
      <c r="G2120">
        <v>1174</v>
      </c>
    </row>
    <row r="2121" spans="1:7" x14ac:dyDescent="0.3">
      <c r="A2121" t="s">
        <v>24</v>
      </c>
      <c r="B2121" t="s">
        <v>8</v>
      </c>
      <c r="C2121" t="s">
        <v>21</v>
      </c>
      <c r="D2121" s="2">
        <v>44426</v>
      </c>
      <c r="E2121" s="3">
        <v>266</v>
      </c>
      <c r="F2121" s="4">
        <v>265</v>
      </c>
      <c r="G2121">
        <v>15</v>
      </c>
    </row>
    <row r="2122" spans="1:7" x14ac:dyDescent="0.3">
      <c r="A2122" t="s">
        <v>24</v>
      </c>
      <c r="B2122" t="s">
        <v>25</v>
      </c>
      <c r="C2122" t="s">
        <v>44</v>
      </c>
      <c r="D2122" s="2">
        <v>44426</v>
      </c>
      <c r="E2122" s="3">
        <v>14672</v>
      </c>
      <c r="F2122" s="4">
        <v>122</v>
      </c>
      <c r="G2122">
        <v>816</v>
      </c>
    </row>
    <row r="2123" spans="1:7" x14ac:dyDescent="0.3">
      <c r="A2123" t="s">
        <v>40</v>
      </c>
      <c r="B2123" t="s">
        <v>8</v>
      </c>
      <c r="C2123" t="s">
        <v>18</v>
      </c>
      <c r="D2123" s="2">
        <v>44426</v>
      </c>
      <c r="E2123" s="3">
        <v>8540</v>
      </c>
      <c r="F2123" s="4">
        <v>200</v>
      </c>
      <c r="G2123">
        <v>285</v>
      </c>
    </row>
    <row r="2124" spans="1:7" x14ac:dyDescent="0.3">
      <c r="A2124" t="s">
        <v>33</v>
      </c>
      <c r="B2124" t="s">
        <v>11</v>
      </c>
      <c r="C2124" t="s">
        <v>9</v>
      </c>
      <c r="D2124" s="2">
        <v>44426</v>
      </c>
      <c r="E2124" s="3">
        <v>546</v>
      </c>
      <c r="F2124" s="4">
        <v>145</v>
      </c>
      <c r="G2124">
        <v>26</v>
      </c>
    </row>
    <row r="2125" spans="1:7" x14ac:dyDescent="0.3">
      <c r="A2125" t="s">
        <v>58</v>
      </c>
      <c r="B2125" t="s">
        <v>25</v>
      </c>
      <c r="C2125" t="s">
        <v>42</v>
      </c>
      <c r="D2125" s="2">
        <v>44426</v>
      </c>
      <c r="E2125" s="3">
        <v>1631</v>
      </c>
      <c r="F2125" s="4">
        <v>43</v>
      </c>
      <c r="G2125">
        <v>86</v>
      </c>
    </row>
    <row r="2126" spans="1:7" x14ac:dyDescent="0.3">
      <c r="A2126" t="s">
        <v>40</v>
      </c>
      <c r="B2126" t="s">
        <v>20</v>
      </c>
      <c r="C2126" t="s">
        <v>45</v>
      </c>
      <c r="D2126" s="2">
        <v>44426</v>
      </c>
      <c r="E2126" s="3">
        <v>203</v>
      </c>
      <c r="F2126" s="4">
        <v>173</v>
      </c>
      <c r="G2126">
        <v>21</v>
      </c>
    </row>
    <row r="2127" spans="1:7" x14ac:dyDescent="0.3">
      <c r="A2127" t="s">
        <v>38</v>
      </c>
      <c r="B2127" t="s">
        <v>25</v>
      </c>
      <c r="C2127" t="s">
        <v>21</v>
      </c>
      <c r="D2127" s="2">
        <v>44426</v>
      </c>
      <c r="E2127" s="3">
        <v>3451</v>
      </c>
      <c r="F2127" s="4">
        <v>21</v>
      </c>
      <c r="G2127">
        <v>165</v>
      </c>
    </row>
    <row r="2128" spans="1:7" x14ac:dyDescent="0.3">
      <c r="A2128" t="s">
        <v>51</v>
      </c>
      <c r="B2128" t="s">
        <v>8</v>
      </c>
      <c r="C2128" t="s">
        <v>18</v>
      </c>
      <c r="D2128" s="2">
        <v>44426</v>
      </c>
      <c r="E2128" s="3">
        <v>9303</v>
      </c>
      <c r="F2128" s="4">
        <v>14</v>
      </c>
      <c r="G2128">
        <v>282</v>
      </c>
    </row>
    <row r="2129" spans="1:7" x14ac:dyDescent="0.3">
      <c r="A2129" t="s">
        <v>24</v>
      </c>
      <c r="B2129" t="s">
        <v>14</v>
      </c>
      <c r="C2129" t="s">
        <v>44</v>
      </c>
      <c r="D2129" s="2">
        <v>44426</v>
      </c>
      <c r="E2129" s="3">
        <v>5565</v>
      </c>
      <c r="F2129" s="4">
        <v>314</v>
      </c>
      <c r="G2129">
        <v>293</v>
      </c>
    </row>
    <row r="2130" spans="1:7" x14ac:dyDescent="0.3">
      <c r="A2130" t="s">
        <v>31</v>
      </c>
      <c r="B2130" t="s">
        <v>11</v>
      </c>
      <c r="C2130" t="s">
        <v>16</v>
      </c>
      <c r="D2130" s="2">
        <v>44426</v>
      </c>
      <c r="E2130" s="3">
        <v>6083</v>
      </c>
      <c r="F2130" s="4">
        <v>124</v>
      </c>
      <c r="G2130">
        <v>676</v>
      </c>
    </row>
    <row r="2131" spans="1:7" x14ac:dyDescent="0.3">
      <c r="A2131" t="s">
        <v>40</v>
      </c>
      <c r="B2131" t="s">
        <v>14</v>
      </c>
      <c r="C2131" t="s">
        <v>36</v>
      </c>
      <c r="D2131" s="2">
        <v>44426</v>
      </c>
      <c r="E2131" s="3">
        <v>3808</v>
      </c>
      <c r="F2131" s="4">
        <v>50</v>
      </c>
      <c r="G2131">
        <v>293</v>
      </c>
    </row>
    <row r="2132" spans="1:7" x14ac:dyDescent="0.3">
      <c r="A2132" t="s">
        <v>38</v>
      </c>
      <c r="B2132" t="s">
        <v>25</v>
      </c>
      <c r="C2132" t="s">
        <v>41</v>
      </c>
      <c r="D2132" s="2">
        <v>44426</v>
      </c>
      <c r="E2132" s="3">
        <v>4634</v>
      </c>
      <c r="F2132" s="4">
        <v>25</v>
      </c>
      <c r="G2132">
        <v>172</v>
      </c>
    </row>
    <row r="2133" spans="1:7" x14ac:dyDescent="0.3">
      <c r="A2133" t="s">
        <v>57</v>
      </c>
      <c r="B2133" t="s">
        <v>23</v>
      </c>
      <c r="C2133" t="s">
        <v>48</v>
      </c>
      <c r="D2133" s="2">
        <v>44426</v>
      </c>
      <c r="E2133" s="3">
        <v>1085</v>
      </c>
      <c r="F2133" s="4">
        <v>50</v>
      </c>
      <c r="G2133">
        <v>68</v>
      </c>
    </row>
    <row r="2134" spans="1:7" x14ac:dyDescent="0.3">
      <c r="A2134" t="s">
        <v>31</v>
      </c>
      <c r="B2134" t="s">
        <v>11</v>
      </c>
      <c r="C2134" t="s">
        <v>39</v>
      </c>
      <c r="D2134" s="2">
        <v>44427</v>
      </c>
      <c r="E2134" s="3">
        <v>9506</v>
      </c>
      <c r="F2134" s="4">
        <v>39</v>
      </c>
      <c r="G2134">
        <v>476</v>
      </c>
    </row>
    <row r="2135" spans="1:7" x14ac:dyDescent="0.3">
      <c r="A2135" t="s">
        <v>55</v>
      </c>
      <c r="B2135" t="s">
        <v>11</v>
      </c>
      <c r="C2135" t="s">
        <v>15</v>
      </c>
      <c r="D2135" s="2">
        <v>44427</v>
      </c>
      <c r="E2135" s="3">
        <v>6468</v>
      </c>
      <c r="F2135" s="4">
        <v>323</v>
      </c>
      <c r="G2135">
        <v>270</v>
      </c>
    </row>
    <row r="2136" spans="1:7" x14ac:dyDescent="0.3">
      <c r="A2136" t="s">
        <v>55</v>
      </c>
      <c r="B2136" t="s">
        <v>14</v>
      </c>
      <c r="C2136" t="s">
        <v>42</v>
      </c>
      <c r="D2136" s="2">
        <v>44427</v>
      </c>
      <c r="E2136" s="3">
        <v>10766</v>
      </c>
      <c r="F2136" s="4">
        <v>106</v>
      </c>
      <c r="G2136">
        <v>490</v>
      </c>
    </row>
    <row r="2137" spans="1:7" x14ac:dyDescent="0.3">
      <c r="A2137" t="s">
        <v>46</v>
      </c>
      <c r="B2137" t="s">
        <v>20</v>
      </c>
      <c r="C2137" t="s">
        <v>37</v>
      </c>
      <c r="D2137" s="2">
        <v>44427</v>
      </c>
      <c r="E2137" s="3">
        <v>2359</v>
      </c>
      <c r="F2137" s="4">
        <v>53</v>
      </c>
      <c r="G2137">
        <v>91</v>
      </c>
    </row>
    <row r="2138" spans="1:7" x14ac:dyDescent="0.3">
      <c r="A2138" t="s">
        <v>47</v>
      </c>
      <c r="B2138" t="s">
        <v>8</v>
      </c>
      <c r="C2138" t="s">
        <v>54</v>
      </c>
      <c r="D2138" s="2">
        <v>44427</v>
      </c>
      <c r="E2138" s="3">
        <v>273</v>
      </c>
      <c r="F2138" s="4">
        <v>227</v>
      </c>
      <c r="G2138">
        <v>21</v>
      </c>
    </row>
    <row r="2139" spans="1:7" x14ac:dyDescent="0.3">
      <c r="A2139" t="s">
        <v>38</v>
      </c>
      <c r="B2139" t="s">
        <v>25</v>
      </c>
      <c r="C2139" t="s">
        <v>48</v>
      </c>
      <c r="D2139" s="2">
        <v>44427</v>
      </c>
      <c r="E2139" s="3">
        <v>7217</v>
      </c>
      <c r="F2139" s="4">
        <v>13</v>
      </c>
      <c r="G2139">
        <v>602</v>
      </c>
    </row>
    <row r="2140" spans="1:7" x14ac:dyDescent="0.3">
      <c r="A2140" t="s">
        <v>52</v>
      </c>
      <c r="B2140" t="s">
        <v>25</v>
      </c>
      <c r="C2140" t="s">
        <v>16</v>
      </c>
      <c r="D2140" s="2">
        <v>44427</v>
      </c>
      <c r="E2140" s="3">
        <v>8386</v>
      </c>
      <c r="F2140" s="4">
        <v>7</v>
      </c>
      <c r="G2140">
        <v>560</v>
      </c>
    </row>
    <row r="2141" spans="1:7" x14ac:dyDescent="0.3">
      <c r="A2141" t="s">
        <v>7</v>
      </c>
      <c r="B2141" t="s">
        <v>8</v>
      </c>
      <c r="C2141" t="s">
        <v>15</v>
      </c>
      <c r="D2141" s="2">
        <v>44427</v>
      </c>
      <c r="E2141" s="3">
        <v>13111</v>
      </c>
      <c r="F2141" s="4">
        <v>43</v>
      </c>
      <c r="G2141">
        <v>625</v>
      </c>
    </row>
    <row r="2142" spans="1:7" x14ac:dyDescent="0.3">
      <c r="A2142" t="s">
        <v>40</v>
      </c>
      <c r="B2142" t="s">
        <v>14</v>
      </c>
      <c r="C2142" t="s">
        <v>42</v>
      </c>
      <c r="D2142" s="2">
        <v>44427</v>
      </c>
      <c r="E2142" s="3">
        <v>287</v>
      </c>
      <c r="F2142" s="4">
        <v>82</v>
      </c>
      <c r="G2142">
        <v>16</v>
      </c>
    </row>
    <row r="2143" spans="1:7" x14ac:dyDescent="0.3">
      <c r="A2143" t="s">
        <v>31</v>
      </c>
      <c r="B2143" t="s">
        <v>25</v>
      </c>
      <c r="C2143" t="s">
        <v>39</v>
      </c>
      <c r="D2143" s="2">
        <v>44427</v>
      </c>
      <c r="E2143" s="3">
        <v>11795</v>
      </c>
      <c r="F2143" s="4">
        <v>204</v>
      </c>
      <c r="G2143">
        <v>492</v>
      </c>
    </row>
    <row r="2144" spans="1:7" x14ac:dyDescent="0.3">
      <c r="A2144" t="s">
        <v>32</v>
      </c>
      <c r="B2144" t="s">
        <v>11</v>
      </c>
      <c r="C2144" t="s">
        <v>45</v>
      </c>
      <c r="D2144" s="2">
        <v>44427</v>
      </c>
      <c r="E2144" s="3">
        <v>7721</v>
      </c>
      <c r="F2144" s="4">
        <v>56</v>
      </c>
      <c r="G2144">
        <v>483</v>
      </c>
    </row>
    <row r="2145" spans="1:7" x14ac:dyDescent="0.3">
      <c r="A2145" t="s">
        <v>38</v>
      </c>
      <c r="B2145" t="s">
        <v>8</v>
      </c>
      <c r="C2145" t="s">
        <v>16</v>
      </c>
      <c r="D2145" s="2">
        <v>44427</v>
      </c>
      <c r="E2145" s="3">
        <v>147</v>
      </c>
      <c r="F2145" s="4">
        <v>179</v>
      </c>
      <c r="G2145">
        <v>11</v>
      </c>
    </row>
    <row r="2146" spans="1:7" x14ac:dyDescent="0.3">
      <c r="A2146" t="s">
        <v>38</v>
      </c>
      <c r="B2146" t="s">
        <v>25</v>
      </c>
      <c r="C2146" t="s">
        <v>49</v>
      </c>
      <c r="D2146" s="2">
        <v>44427</v>
      </c>
      <c r="E2146" s="3">
        <v>2891</v>
      </c>
      <c r="F2146" s="4">
        <v>32</v>
      </c>
      <c r="G2146">
        <v>207</v>
      </c>
    </row>
    <row r="2147" spans="1:7" x14ac:dyDescent="0.3">
      <c r="A2147" t="s">
        <v>29</v>
      </c>
      <c r="B2147" t="s">
        <v>20</v>
      </c>
      <c r="C2147" t="s">
        <v>45</v>
      </c>
      <c r="D2147" s="2">
        <v>44427</v>
      </c>
      <c r="E2147" s="3">
        <v>875</v>
      </c>
      <c r="F2147" s="4">
        <v>256</v>
      </c>
      <c r="G2147">
        <v>49</v>
      </c>
    </row>
    <row r="2148" spans="1:7" x14ac:dyDescent="0.3">
      <c r="A2148" t="s">
        <v>7</v>
      </c>
      <c r="B2148" t="s">
        <v>23</v>
      </c>
      <c r="C2148" t="s">
        <v>48</v>
      </c>
      <c r="D2148" s="2">
        <v>44427</v>
      </c>
      <c r="E2148" s="3">
        <v>910</v>
      </c>
      <c r="F2148" s="4">
        <v>38</v>
      </c>
      <c r="G2148">
        <v>102</v>
      </c>
    </row>
    <row r="2149" spans="1:7" x14ac:dyDescent="0.3">
      <c r="A2149" t="s">
        <v>40</v>
      </c>
      <c r="B2149" t="s">
        <v>14</v>
      </c>
      <c r="C2149" t="s">
        <v>16</v>
      </c>
      <c r="D2149" s="2">
        <v>44428</v>
      </c>
      <c r="E2149" s="3">
        <v>1498</v>
      </c>
      <c r="F2149" s="4">
        <v>109</v>
      </c>
      <c r="G2149">
        <v>100</v>
      </c>
    </row>
    <row r="2150" spans="1:7" x14ac:dyDescent="0.3">
      <c r="A2150" t="s">
        <v>47</v>
      </c>
      <c r="B2150" t="s">
        <v>11</v>
      </c>
      <c r="C2150" t="s">
        <v>34</v>
      </c>
      <c r="D2150" s="2">
        <v>44428</v>
      </c>
      <c r="E2150" s="3">
        <v>1099</v>
      </c>
      <c r="F2150" s="4">
        <v>123</v>
      </c>
      <c r="G2150">
        <v>74</v>
      </c>
    </row>
    <row r="2151" spans="1:7" x14ac:dyDescent="0.3">
      <c r="A2151" t="s">
        <v>40</v>
      </c>
      <c r="B2151" t="s">
        <v>11</v>
      </c>
      <c r="C2151" t="s">
        <v>37</v>
      </c>
      <c r="D2151" s="2">
        <v>44428</v>
      </c>
      <c r="E2151" s="3">
        <v>805</v>
      </c>
      <c r="F2151" s="4">
        <v>69</v>
      </c>
      <c r="G2151">
        <v>26</v>
      </c>
    </row>
    <row r="2152" spans="1:7" x14ac:dyDescent="0.3">
      <c r="A2152" t="s">
        <v>33</v>
      </c>
      <c r="B2152" t="s">
        <v>14</v>
      </c>
      <c r="C2152" t="s">
        <v>50</v>
      </c>
      <c r="D2152" s="2">
        <v>44428</v>
      </c>
      <c r="E2152" s="3">
        <v>2268</v>
      </c>
      <c r="F2152" s="4">
        <v>119</v>
      </c>
      <c r="G2152">
        <v>152</v>
      </c>
    </row>
    <row r="2153" spans="1:7" x14ac:dyDescent="0.3">
      <c r="A2153" t="s">
        <v>10</v>
      </c>
      <c r="B2153" t="s">
        <v>14</v>
      </c>
      <c r="C2153" t="s">
        <v>30</v>
      </c>
      <c r="D2153" s="2">
        <v>44428</v>
      </c>
      <c r="E2153" s="3">
        <v>1568</v>
      </c>
      <c r="F2153" s="4">
        <v>220</v>
      </c>
      <c r="G2153">
        <v>69</v>
      </c>
    </row>
    <row r="2154" spans="1:7" x14ac:dyDescent="0.3">
      <c r="A2154" t="s">
        <v>58</v>
      </c>
      <c r="B2154" t="s">
        <v>23</v>
      </c>
      <c r="C2154" t="s">
        <v>12</v>
      </c>
      <c r="D2154" s="2">
        <v>44428</v>
      </c>
      <c r="E2154" s="3">
        <v>49</v>
      </c>
      <c r="F2154" s="4">
        <v>4</v>
      </c>
      <c r="G2154">
        <v>4</v>
      </c>
    </row>
    <row r="2155" spans="1:7" x14ac:dyDescent="0.3">
      <c r="A2155" t="s">
        <v>55</v>
      </c>
      <c r="B2155" t="s">
        <v>11</v>
      </c>
      <c r="C2155" t="s">
        <v>41</v>
      </c>
      <c r="D2155" s="2">
        <v>44428</v>
      </c>
      <c r="E2155" s="3">
        <v>12558</v>
      </c>
      <c r="F2155" s="4">
        <v>133</v>
      </c>
      <c r="G2155">
        <v>503</v>
      </c>
    </row>
    <row r="2156" spans="1:7" x14ac:dyDescent="0.3">
      <c r="A2156" t="s">
        <v>38</v>
      </c>
      <c r="B2156" t="s">
        <v>25</v>
      </c>
      <c r="C2156" t="s">
        <v>36</v>
      </c>
      <c r="D2156" s="2">
        <v>44428</v>
      </c>
      <c r="E2156" s="3">
        <v>2856</v>
      </c>
      <c r="F2156" s="4">
        <v>199</v>
      </c>
      <c r="G2156">
        <v>179</v>
      </c>
    </row>
    <row r="2157" spans="1:7" x14ac:dyDescent="0.3">
      <c r="A2157" t="s">
        <v>43</v>
      </c>
      <c r="B2157" t="s">
        <v>8</v>
      </c>
      <c r="C2157" t="s">
        <v>30</v>
      </c>
      <c r="D2157" s="2">
        <v>44428</v>
      </c>
      <c r="E2157" s="3">
        <v>896</v>
      </c>
      <c r="F2157" s="4">
        <v>84</v>
      </c>
      <c r="G2157">
        <v>32</v>
      </c>
    </row>
    <row r="2158" spans="1:7" x14ac:dyDescent="0.3">
      <c r="A2158" t="s">
        <v>13</v>
      </c>
      <c r="B2158" t="s">
        <v>8</v>
      </c>
      <c r="C2158" t="s">
        <v>50</v>
      </c>
      <c r="D2158" s="2">
        <v>44428</v>
      </c>
      <c r="E2158" s="3">
        <v>2709</v>
      </c>
      <c r="F2158" s="4">
        <v>145</v>
      </c>
      <c r="G2158">
        <v>118</v>
      </c>
    </row>
    <row r="2159" spans="1:7" x14ac:dyDescent="0.3">
      <c r="A2159" t="s">
        <v>7</v>
      </c>
      <c r="B2159" t="s">
        <v>25</v>
      </c>
      <c r="C2159" t="s">
        <v>16</v>
      </c>
      <c r="D2159" s="2">
        <v>44428</v>
      </c>
      <c r="E2159" s="3">
        <v>1729</v>
      </c>
      <c r="F2159" s="4">
        <v>326</v>
      </c>
      <c r="G2159">
        <v>217</v>
      </c>
    </row>
    <row r="2160" spans="1:7" x14ac:dyDescent="0.3">
      <c r="A2160" t="s">
        <v>58</v>
      </c>
      <c r="B2160" t="s">
        <v>8</v>
      </c>
      <c r="C2160" t="s">
        <v>50</v>
      </c>
      <c r="D2160" s="2">
        <v>44428</v>
      </c>
      <c r="E2160" s="3">
        <v>5215</v>
      </c>
      <c r="F2160" s="4">
        <v>250</v>
      </c>
      <c r="G2160">
        <v>326</v>
      </c>
    </row>
    <row r="2161" spans="1:7" x14ac:dyDescent="0.3">
      <c r="A2161" t="s">
        <v>51</v>
      </c>
      <c r="B2161" t="s">
        <v>23</v>
      </c>
      <c r="C2161" t="s">
        <v>54</v>
      </c>
      <c r="D2161" s="2">
        <v>44428</v>
      </c>
      <c r="E2161" s="3">
        <v>1008</v>
      </c>
      <c r="F2161" s="4">
        <v>205</v>
      </c>
      <c r="G2161">
        <v>56</v>
      </c>
    </row>
    <row r="2162" spans="1:7" x14ac:dyDescent="0.3">
      <c r="A2162" t="s">
        <v>40</v>
      </c>
      <c r="B2162" t="s">
        <v>14</v>
      </c>
      <c r="C2162" t="s">
        <v>18</v>
      </c>
      <c r="D2162" s="2">
        <v>44428</v>
      </c>
      <c r="E2162" s="3">
        <v>10661</v>
      </c>
      <c r="F2162" s="4">
        <v>229</v>
      </c>
      <c r="G2162">
        <v>356</v>
      </c>
    </row>
    <row r="2163" spans="1:7" x14ac:dyDescent="0.3">
      <c r="A2163" t="s">
        <v>24</v>
      </c>
      <c r="B2163" t="s">
        <v>20</v>
      </c>
      <c r="C2163" t="s">
        <v>45</v>
      </c>
      <c r="D2163" s="2">
        <v>44428</v>
      </c>
      <c r="E2163" s="3">
        <v>6713</v>
      </c>
      <c r="F2163" s="4">
        <v>154</v>
      </c>
      <c r="G2163">
        <v>560</v>
      </c>
    </row>
    <row r="2164" spans="1:7" x14ac:dyDescent="0.3">
      <c r="A2164" t="s">
        <v>55</v>
      </c>
      <c r="B2164" t="s">
        <v>11</v>
      </c>
      <c r="C2164" t="s">
        <v>37</v>
      </c>
      <c r="D2164" s="2">
        <v>44428</v>
      </c>
      <c r="E2164" s="3">
        <v>5320</v>
      </c>
      <c r="F2164" s="4">
        <v>98</v>
      </c>
      <c r="G2164">
        <v>190</v>
      </c>
    </row>
    <row r="2165" spans="1:7" x14ac:dyDescent="0.3">
      <c r="A2165" t="s">
        <v>17</v>
      </c>
      <c r="B2165" t="s">
        <v>14</v>
      </c>
      <c r="C2165" t="s">
        <v>9</v>
      </c>
      <c r="D2165" s="2">
        <v>44428</v>
      </c>
      <c r="E2165" s="3">
        <v>3850</v>
      </c>
      <c r="F2165" s="4">
        <v>311</v>
      </c>
      <c r="G2165">
        <v>193</v>
      </c>
    </row>
    <row r="2166" spans="1:7" x14ac:dyDescent="0.3">
      <c r="A2166" t="s">
        <v>47</v>
      </c>
      <c r="B2166" t="s">
        <v>25</v>
      </c>
      <c r="C2166" t="s">
        <v>42</v>
      </c>
      <c r="D2166" s="2">
        <v>44428</v>
      </c>
      <c r="E2166" s="3">
        <v>616</v>
      </c>
      <c r="F2166" s="4">
        <v>103</v>
      </c>
      <c r="G2166">
        <v>27</v>
      </c>
    </row>
    <row r="2167" spans="1:7" x14ac:dyDescent="0.3">
      <c r="A2167" t="s">
        <v>19</v>
      </c>
      <c r="B2167" t="s">
        <v>14</v>
      </c>
      <c r="C2167" t="s">
        <v>45</v>
      </c>
      <c r="D2167" s="2">
        <v>44428</v>
      </c>
      <c r="E2167" s="3">
        <v>3318</v>
      </c>
      <c r="F2167" s="4">
        <v>139</v>
      </c>
      <c r="G2167">
        <v>237</v>
      </c>
    </row>
    <row r="2168" spans="1:7" x14ac:dyDescent="0.3">
      <c r="A2168" t="s">
        <v>55</v>
      </c>
      <c r="B2168" t="s">
        <v>20</v>
      </c>
      <c r="C2168" t="s">
        <v>45</v>
      </c>
      <c r="D2168" s="2">
        <v>44428</v>
      </c>
      <c r="E2168" s="3">
        <v>1876</v>
      </c>
      <c r="F2168" s="4">
        <v>72</v>
      </c>
      <c r="G2168">
        <v>134</v>
      </c>
    </row>
    <row r="2169" spans="1:7" x14ac:dyDescent="0.3">
      <c r="A2169" t="s">
        <v>38</v>
      </c>
      <c r="B2169" t="s">
        <v>8</v>
      </c>
      <c r="C2169" t="s">
        <v>39</v>
      </c>
      <c r="D2169" s="2">
        <v>44428</v>
      </c>
      <c r="E2169" s="3">
        <v>10724</v>
      </c>
      <c r="F2169" s="4">
        <v>206</v>
      </c>
      <c r="G2169">
        <v>511</v>
      </c>
    </row>
    <row r="2170" spans="1:7" x14ac:dyDescent="0.3">
      <c r="A2170" t="s">
        <v>22</v>
      </c>
      <c r="B2170" t="s">
        <v>20</v>
      </c>
      <c r="C2170" t="s">
        <v>41</v>
      </c>
      <c r="D2170" s="2">
        <v>44428</v>
      </c>
      <c r="E2170" s="3">
        <v>1757</v>
      </c>
      <c r="F2170" s="4">
        <v>239</v>
      </c>
      <c r="G2170">
        <v>61</v>
      </c>
    </row>
    <row r="2171" spans="1:7" x14ac:dyDescent="0.3">
      <c r="A2171" t="s">
        <v>52</v>
      </c>
      <c r="B2171" t="s">
        <v>25</v>
      </c>
      <c r="C2171" t="s">
        <v>9</v>
      </c>
      <c r="D2171" s="2">
        <v>44428</v>
      </c>
      <c r="E2171" s="3">
        <v>11060</v>
      </c>
      <c r="F2171" s="4">
        <v>139</v>
      </c>
      <c r="G2171">
        <v>692</v>
      </c>
    </row>
    <row r="2172" spans="1:7" x14ac:dyDescent="0.3">
      <c r="A2172" t="s">
        <v>17</v>
      </c>
      <c r="B2172" t="s">
        <v>20</v>
      </c>
      <c r="C2172" t="s">
        <v>37</v>
      </c>
      <c r="D2172" s="2">
        <v>44428</v>
      </c>
      <c r="E2172" s="3">
        <v>1645</v>
      </c>
      <c r="F2172" s="4">
        <v>272</v>
      </c>
      <c r="G2172">
        <v>64</v>
      </c>
    </row>
    <row r="2173" spans="1:7" x14ac:dyDescent="0.3">
      <c r="A2173" t="s">
        <v>33</v>
      </c>
      <c r="B2173" t="s">
        <v>23</v>
      </c>
      <c r="C2173" t="s">
        <v>41</v>
      </c>
      <c r="D2173" s="2">
        <v>44431</v>
      </c>
      <c r="E2173" s="3">
        <v>952</v>
      </c>
      <c r="F2173" s="4">
        <v>267</v>
      </c>
      <c r="G2173">
        <v>34</v>
      </c>
    </row>
    <row r="2174" spans="1:7" x14ac:dyDescent="0.3">
      <c r="A2174" t="s">
        <v>59</v>
      </c>
      <c r="B2174" t="s">
        <v>20</v>
      </c>
      <c r="C2174" t="s">
        <v>42</v>
      </c>
      <c r="D2174" s="2">
        <v>44431</v>
      </c>
      <c r="E2174" s="3">
        <v>2786</v>
      </c>
      <c r="F2174" s="4">
        <v>133</v>
      </c>
      <c r="G2174">
        <v>155</v>
      </c>
    </row>
    <row r="2175" spans="1:7" x14ac:dyDescent="0.3">
      <c r="A2175" t="s">
        <v>24</v>
      </c>
      <c r="B2175" t="s">
        <v>23</v>
      </c>
      <c r="C2175" t="s">
        <v>9</v>
      </c>
      <c r="D2175" s="2">
        <v>44431</v>
      </c>
      <c r="E2175" s="3">
        <v>8659</v>
      </c>
      <c r="F2175" s="4">
        <v>391</v>
      </c>
      <c r="G2175">
        <v>394</v>
      </c>
    </row>
    <row r="2176" spans="1:7" x14ac:dyDescent="0.3">
      <c r="A2176" t="s">
        <v>59</v>
      </c>
      <c r="B2176" t="s">
        <v>23</v>
      </c>
      <c r="C2176" t="s">
        <v>35</v>
      </c>
      <c r="D2176" s="2">
        <v>44431</v>
      </c>
      <c r="E2176" s="3">
        <v>9765</v>
      </c>
      <c r="F2176" s="4">
        <v>70</v>
      </c>
      <c r="G2176">
        <v>698</v>
      </c>
    </row>
    <row r="2177" spans="1:7" x14ac:dyDescent="0.3">
      <c r="A2177" t="s">
        <v>38</v>
      </c>
      <c r="B2177" t="s">
        <v>25</v>
      </c>
      <c r="C2177" t="s">
        <v>12</v>
      </c>
      <c r="D2177" s="2">
        <v>44431</v>
      </c>
      <c r="E2177" s="3">
        <v>6314</v>
      </c>
      <c r="F2177" s="4">
        <v>106</v>
      </c>
      <c r="G2177">
        <v>451</v>
      </c>
    </row>
    <row r="2178" spans="1:7" x14ac:dyDescent="0.3">
      <c r="A2178" t="s">
        <v>58</v>
      </c>
      <c r="B2178" t="s">
        <v>8</v>
      </c>
      <c r="C2178" t="s">
        <v>16</v>
      </c>
      <c r="D2178" s="2">
        <v>44431</v>
      </c>
      <c r="E2178" s="3">
        <v>4431</v>
      </c>
      <c r="F2178" s="4">
        <v>91</v>
      </c>
      <c r="G2178">
        <v>296</v>
      </c>
    </row>
    <row r="2179" spans="1:7" x14ac:dyDescent="0.3">
      <c r="A2179" t="s">
        <v>38</v>
      </c>
      <c r="B2179" t="s">
        <v>25</v>
      </c>
      <c r="C2179" t="s">
        <v>34</v>
      </c>
      <c r="D2179" s="2">
        <v>44431</v>
      </c>
      <c r="E2179" s="3">
        <v>1918</v>
      </c>
      <c r="F2179" s="4">
        <v>107</v>
      </c>
      <c r="G2179">
        <v>113</v>
      </c>
    </row>
    <row r="2180" spans="1:7" x14ac:dyDescent="0.3">
      <c r="A2180" t="s">
        <v>57</v>
      </c>
      <c r="B2180" t="s">
        <v>23</v>
      </c>
      <c r="C2180" t="s">
        <v>44</v>
      </c>
      <c r="D2180" s="2">
        <v>44431</v>
      </c>
      <c r="E2180" s="3">
        <v>6111</v>
      </c>
      <c r="F2180" s="4">
        <v>51</v>
      </c>
      <c r="G2180">
        <v>322</v>
      </c>
    </row>
    <row r="2181" spans="1:7" x14ac:dyDescent="0.3">
      <c r="A2181" t="s">
        <v>31</v>
      </c>
      <c r="B2181" t="s">
        <v>23</v>
      </c>
      <c r="C2181" t="s">
        <v>41</v>
      </c>
      <c r="D2181" s="2">
        <v>44431</v>
      </c>
      <c r="E2181" s="3">
        <v>329</v>
      </c>
      <c r="F2181" s="4">
        <v>378</v>
      </c>
      <c r="G2181">
        <v>13</v>
      </c>
    </row>
    <row r="2182" spans="1:7" x14ac:dyDescent="0.3">
      <c r="A2182" t="s">
        <v>40</v>
      </c>
      <c r="B2182" t="s">
        <v>14</v>
      </c>
      <c r="C2182" t="s">
        <v>34</v>
      </c>
      <c r="D2182" s="2">
        <v>44431</v>
      </c>
      <c r="E2182" s="3">
        <v>6146</v>
      </c>
      <c r="F2182" s="4">
        <v>169</v>
      </c>
      <c r="G2182">
        <v>473</v>
      </c>
    </row>
    <row r="2183" spans="1:7" x14ac:dyDescent="0.3">
      <c r="A2183" t="s">
        <v>38</v>
      </c>
      <c r="B2183" t="s">
        <v>8</v>
      </c>
      <c r="C2183" t="s">
        <v>54</v>
      </c>
      <c r="D2183" s="2">
        <v>44431</v>
      </c>
      <c r="E2183" s="3">
        <v>4529</v>
      </c>
      <c r="F2183" s="4">
        <v>13</v>
      </c>
      <c r="G2183">
        <v>324</v>
      </c>
    </row>
    <row r="2184" spans="1:7" x14ac:dyDescent="0.3">
      <c r="A2184" t="s">
        <v>59</v>
      </c>
      <c r="B2184" t="s">
        <v>20</v>
      </c>
      <c r="C2184" t="s">
        <v>44</v>
      </c>
      <c r="D2184" s="2">
        <v>44431</v>
      </c>
      <c r="E2184" s="3">
        <v>3241</v>
      </c>
      <c r="F2184" s="4">
        <v>23</v>
      </c>
      <c r="G2184">
        <v>232</v>
      </c>
    </row>
    <row r="2185" spans="1:7" x14ac:dyDescent="0.3">
      <c r="A2185" t="s">
        <v>53</v>
      </c>
      <c r="B2185" t="s">
        <v>25</v>
      </c>
      <c r="C2185" t="s">
        <v>9</v>
      </c>
      <c r="D2185" s="2">
        <v>44432</v>
      </c>
      <c r="E2185" s="3">
        <v>1120</v>
      </c>
      <c r="F2185" s="4">
        <v>22</v>
      </c>
      <c r="G2185">
        <v>63</v>
      </c>
    </row>
    <row r="2186" spans="1:7" x14ac:dyDescent="0.3">
      <c r="A2186" t="s">
        <v>56</v>
      </c>
      <c r="B2186" t="s">
        <v>25</v>
      </c>
      <c r="C2186" t="s">
        <v>34</v>
      </c>
      <c r="D2186" s="2">
        <v>44432</v>
      </c>
      <c r="E2186" s="3">
        <v>770</v>
      </c>
      <c r="F2186" s="4">
        <v>4</v>
      </c>
      <c r="G2186">
        <v>52</v>
      </c>
    </row>
    <row r="2187" spans="1:7" x14ac:dyDescent="0.3">
      <c r="A2187" t="s">
        <v>10</v>
      </c>
      <c r="B2187" t="s">
        <v>8</v>
      </c>
      <c r="C2187" t="s">
        <v>37</v>
      </c>
      <c r="D2187" s="2">
        <v>44432</v>
      </c>
      <c r="E2187" s="3">
        <v>8064</v>
      </c>
      <c r="F2187" s="4">
        <v>8</v>
      </c>
      <c r="G2187">
        <v>279</v>
      </c>
    </row>
    <row r="2188" spans="1:7" x14ac:dyDescent="0.3">
      <c r="A2188" t="s">
        <v>53</v>
      </c>
      <c r="B2188" t="s">
        <v>20</v>
      </c>
      <c r="C2188" t="s">
        <v>39</v>
      </c>
      <c r="D2188" s="2">
        <v>44432</v>
      </c>
      <c r="E2188" s="3">
        <v>3780</v>
      </c>
      <c r="F2188" s="4">
        <v>44</v>
      </c>
      <c r="G2188">
        <v>172</v>
      </c>
    </row>
    <row r="2189" spans="1:7" x14ac:dyDescent="0.3">
      <c r="A2189" t="s">
        <v>7</v>
      </c>
      <c r="B2189" t="s">
        <v>25</v>
      </c>
      <c r="C2189" t="s">
        <v>9</v>
      </c>
      <c r="D2189" s="2">
        <v>44432</v>
      </c>
      <c r="E2189" s="3">
        <v>1211</v>
      </c>
      <c r="F2189" s="4">
        <v>224</v>
      </c>
      <c r="G2189">
        <v>58</v>
      </c>
    </row>
    <row r="2190" spans="1:7" x14ac:dyDescent="0.3">
      <c r="A2190" t="s">
        <v>32</v>
      </c>
      <c r="B2190" t="s">
        <v>20</v>
      </c>
      <c r="C2190" t="s">
        <v>35</v>
      </c>
      <c r="D2190" s="2">
        <v>44432</v>
      </c>
      <c r="E2190" s="3">
        <v>2338</v>
      </c>
      <c r="F2190" s="4">
        <v>120</v>
      </c>
      <c r="G2190">
        <v>167</v>
      </c>
    </row>
    <row r="2191" spans="1:7" x14ac:dyDescent="0.3">
      <c r="A2191" t="s">
        <v>40</v>
      </c>
      <c r="B2191" t="s">
        <v>25</v>
      </c>
      <c r="C2191" t="s">
        <v>26</v>
      </c>
      <c r="D2191" s="2">
        <v>44432</v>
      </c>
      <c r="E2191" s="3">
        <v>1666</v>
      </c>
      <c r="F2191" s="4">
        <v>126</v>
      </c>
      <c r="G2191">
        <v>54</v>
      </c>
    </row>
    <row r="2192" spans="1:7" x14ac:dyDescent="0.3">
      <c r="A2192" t="s">
        <v>27</v>
      </c>
      <c r="B2192" t="s">
        <v>8</v>
      </c>
      <c r="C2192" t="s">
        <v>18</v>
      </c>
      <c r="D2192" s="2">
        <v>44433</v>
      </c>
      <c r="E2192" s="3">
        <v>1057</v>
      </c>
      <c r="F2192" s="4">
        <v>206</v>
      </c>
      <c r="G2192">
        <v>38</v>
      </c>
    </row>
    <row r="2193" spans="1:7" x14ac:dyDescent="0.3">
      <c r="A2193" t="s">
        <v>33</v>
      </c>
      <c r="B2193" t="s">
        <v>20</v>
      </c>
      <c r="C2193" t="s">
        <v>34</v>
      </c>
      <c r="D2193" s="2">
        <v>44433</v>
      </c>
      <c r="E2193" s="3">
        <v>11291</v>
      </c>
      <c r="F2193" s="4">
        <v>145</v>
      </c>
      <c r="G2193">
        <v>706</v>
      </c>
    </row>
    <row r="2194" spans="1:7" x14ac:dyDescent="0.3">
      <c r="A2194" t="s">
        <v>31</v>
      </c>
      <c r="B2194" t="s">
        <v>20</v>
      </c>
      <c r="C2194" t="s">
        <v>36</v>
      </c>
      <c r="D2194" s="2">
        <v>44433</v>
      </c>
      <c r="E2194" s="3">
        <v>5103</v>
      </c>
      <c r="F2194" s="4">
        <v>236</v>
      </c>
      <c r="G2194">
        <v>243</v>
      </c>
    </row>
    <row r="2195" spans="1:7" x14ac:dyDescent="0.3">
      <c r="A2195" t="s">
        <v>51</v>
      </c>
      <c r="B2195" t="s">
        <v>14</v>
      </c>
      <c r="C2195" t="s">
        <v>16</v>
      </c>
      <c r="D2195" s="2">
        <v>44433</v>
      </c>
      <c r="E2195" s="3">
        <v>2982</v>
      </c>
      <c r="F2195" s="4">
        <v>199</v>
      </c>
      <c r="G2195">
        <v>213</v>
      </c>
    </row>
    <row r="2196" spans="1:7" x14ac:dyDescent="0.3">
      <c r="A2196" t="s">
        <v>29</v>
      </c>
      <c r="B2196" t="s">
        <v>14</v>
      </c>
      <c r="C2196" t="s">
        <v>30</v>
      </c>
      <c r="D2196" s="2">
        <v>44433</v>
      </c>
      <c r="E2196" s="3">
        <v>1274</v>
      </c>
      <c r="F2196" s="4">
        <v>44</v>
      </c>
      <c r="G2196">
        <v>51</v>
      </c>
    </row>
    <row r="2197" spans="1:7" x14ac:dyDescent="0.3">
      <c r="A2197" t="s">
        <v>29</v>
      </c>
      <c r="B2197" t="s">
        <v>23</v>
      </c>
      <c r="C2197" t="s">
        <v>12</v>
      </c>
      <c r="D2197" s="2">
        <v>44434</v>
      </c>
      <c r="E2197" s="3">
        <v>2786</v>
      </c>
      <c r="F2197" s="4">
        <v>31</v>
      </c>
      <c r="G2197">
        <v>164</v>
      </c>
    </row>
    <row r="2198" spans="1:7" x14ac:dyDescent="0.3">
      <c r="A2198" t="s">
        <v>57</v>
      </c>
      <c r="B2198" t="s">
        <v>8</v>
      </c>
      <c r="C2198" t="s">
        <v>34</v>
      </c>
      <c r="D2198" s="2">
        <v>44434</v>
      </c>
      <c r="E2198" s="3">
        <v>7609</v>
      </c>
      <c r="F2198" s="4">
        <v>270</v>
      </c>
      <c r="G2198">
        <v>401</v>
      </c>
    </row>
    <row r="2199" spans="1:7" x14ac:dyDescent="0.3">
      <c r="A2199" t="s">
        <v>10</v>
      </c>
      <c r="B2199" t="s">
        <v>25</v>
      </c>
      <c r="C2199" t="s">
        <v>50</v>
      </c>
      <c r="D2199" s="2">
        <v>44434</v>
      </c>
      <c r="E2199" s="3">
        <v>5285</v>
      </c>
      <c r="F2199" s="4">
        <v>86</v>
      </c>
      <c r="G2199">
        <v>265</v>
      </c>
    </row>
    <row r="2200" spans="1:7" x14ac:dyDescent="0.3">
      <c r="A2200" t="s">
        <v>29</v>
      </c>
      <c r="B2200" t="s">
        <v>8</v>
      </c>
      <c r="C2200" t="s">
        <v>45</v>
      </c>
      <c r="D2200" s="2">
        <v>44434</v>
      </c>
      <c r="E2200" s="3">
        <v>196</v>
      </c>
      <c r="F2200" s="4">
        <v>150</v>
      </c>
      <c r="G2200">
        <v>18</v>
      </c>
    </row>
    <row r="2201" spans="1:7" x14ac:dyDescent="0.3">
      <c r="A2201" t="s">
        <v>55</v>
      </c>
      <c r="B2201" t="s">
        <v>25</v>
      </c>
      <c r="C2201" t="s">
        <v>16</v>
      </c>
      <c r="D2201" s="2">
        <v>44434</v>
      </c>
      <c r="E2201" s="3">
        <v>945</v>
      </c>
      <c r="F2201" s="4">
        <v>175</v>
      </c>
      <c r="G2201">
        <v>63</v>
      </c>
    </row>
    <row r="2202" spans="1:7" x14ac:dyDescent="0.3">
      <c r="A2202" t="s">
        <v>32</v>
      </c>
      <c r="B2202" t="s">
        <v>11</v>
      </c>
      <c r="C2202" t="s">
        <v>26</v>
      </c>
      <c r="D2202" s="2">
        <v>44435</v>
      </c>
      <c r="E2202" s="3">
        <v>8638</v>
      </c>
      <c r="F2202" s="4">
        <v>318</v>
      </c>
      <c r="G2202">
        <v>376</v>
      </c>
    </row>
    <row r="2203" spans="1:7" x14ac:dyDescent="0.3">
      <c r="A2203" t="s">
        <v>56</v>
      </c>
      <c r="B2203" t="s">
        <v>20</v>
      </c>
      <c r="C2203" t="s">
        <v>54</v>
      </c>
      <c r="D2203" s="2">
        <v>44435</v>
      </c>
      <c r="E2203" s="3">
        <v>12446</v>
      </c>
      <c r="F2203" s="4">
        <v>242</v>
      </c>
      <c r="G2203">
        <v>593</v>
      </c>
    </row>
    <row r="2204" spans="1:7" x14ac:dyDescent="0.3">
      <c r="A2204" t="s">
        <v>7</v>
      </c>
      <c r="B2204" t="s">
        <v>14</v>
      </c>
      <c r="C2204" t="s">
        <v>44</v>
      </c>
      <c r="D2204" s="2">
        <v>44435</v>
      </c>
      <c r="E2204" s="3">
        <v>140</v>
      </c>
      <c r="F2204" s="4">
        <v>80</v>
      </c>
      <c r="G2204">
        <v>7</v>
      </c>
    </row>
    <row r="2205" spans="1:7" x14ac:dyDescent="0.3">
      <c r="A2205" t="s">
        <v>55</v>
      </c>
      <c r="B2205" t="s">
        <v>23</v>
      </c>
      <c r="C2205" t="s">
        <v>44</v>
      </c>
      <c r="D2205" s="2">
        <v>44435</v>
      </c>
      <c r="E2205" s="3">
        <v>903</v>
      </c>
      <c r="F2205" s="4">
        <v>206</v>
      </c>
      <c r="G2205">
        <v>43</v>
      </c>
    </row>
    <row r="2206" spans="1:7" x14ac:dyDescent="0.3">
      <c r="A2206" t="s">
        <v>58</v>
      </c>
      <c r="B2206" t="s">
        <v>23</v>
      </c>
      <c r="C2206" t="s">
        <v>44</v>
      </c>
      <c r="D2206" s="2">
        <v>44435</v>
      </c>
      <c r="E2206" s="3">
        <v>7742</v>
      </c>
      <c r="F2206" s="4">
        <v>55</v>
      </c>
      <c r="G2206">
        <v>517</v>
      </c>
    </row>
    <row r="2207" spans="1:7" x14ac:dyDescent="0.3">
      <c r="A2207" t="s">
        <v>24</v>
      </c>
      <c r="B2207" t="s">
        <v>25</v>
      </c>
      <c r="C2207" t="s">
        <v>28</v>
      </c>
      <c r="D2207" s="2">
        <v>44435</v>
      </c>
      <c r="E2207" s="3">
        <v>525</v>
      </c>
      <c r="F2207" s="4">
        <v>18</v>
      </c>
      <c r="G2207">
        <v>21</v>
      </c>
    </row>
    <row r="2208" spans="1:7" x14ac:dyDescent="0.3">
      <c r="A2208" t="s">
        <v>22</v>
      </c>
      <c r="B2208" t="s">
        <v>8</v>
      </c>
      <c r="C2208" t="s">
        <v>12</v>
      </c>
      <c r="D2208" s="2">
        <v>44435</v>
      </c>
      <c r="E2208" s="3">
        <v>8428</v>
      </c>
      <c r="F2208" s="4">
        <v>50</v>
      </c>
      <c r="G2208">
        <v>937</v>
      </c>
    </row>
    <row r="2209" spans="1:7" x14ac:dyDescent="0.3">
      <c r="A2209" t="s">
        <v>59</v>
      </c>
      <c r="B2209" t="s">
        <v>25</v>
      </c>
      <c r="C2209" t="s">
        <v>21</v>
      </c>
      <c r="D2209" s="2">
        <v>44435</v>
      </c>
      <c r="E2209" s="3">
        <v>784</v>
      </c>
      <c r="F2209" s="4">
        <v>20</v>
      </c>
      <c r="G2209">
        <v>42</v>
      </c>
    </row>
    <row r="2210" spans="1:7" x14ac:dyDescent="0.3">
      <c r="A2210" t="s">
        <v>43</v>
      </c>
      <c r="B2210" t="s">
        <v>11</v>
      </c>
      <c r="C2210" t="s">
        <v>34</v>
      </c>
      <c r="D2210" s="2">
        <v>44438</v>
      </c>
      <c r="E2210" s="3">
        <v>4403</v>
      </c>
      <c r="F2210" s="4">
        <v>288</v>
      </c>
      <c r="G2210">
        <v>294</v>
      </c>
    </row>
    <row r="2211" spans="1:7" x14ac:dyDescent="0.3">
      <c r="A2211" t="s">
        <v>31</v>
      </c>
      <c r="B2211" t="s">
        <v>14</v>
      </c>
      <c r="C2211" t="s">
        <v>15</v>
      </c>
      <c r="D2211" s="2">
        <v>44438</v>
      </c>
      <c r="E2211" s="3">
        <v>1022</v>
      </c>
      <c r="F2211" s="4">
        <v>124</v>
      </c>
      <c r="G2211">
        <v>45</v>
      </c>
    </row>
    <row r="2212" spans="1:7" x14ac:dyDescent="0.3">
      <c r="A2212" t="s">
        <v>13</v>
      </c>
      <c r="B2212" t="s">
        <v>23</v>
      </c>
      <c r="C2212" t="s">
        <v>54</v>
      </c>
      <c r="D2212" s="2">
        <v>44438</v>
      </c>
      <c r="E2212" s="3">
        <v>10080</v>
      </c>
      <c r="F2212" s="4">
        <v>242</v>
      </c>
      <c r="G2212">
        <v>720</v>
      </c>
    </row>
    <row r="2213" spans="1:7" x14ac:dyDescent="0.3">
      <c r="A2213" t="s">
        <v>59</v>
      </c>
      <c r="B2213" t="s">
        <v>20</v>
      </c>
      <c r="C2213" t="s">
        <v>45</v>
      </c>
      <c r="D2213" s="2">
        <v>44438</v>
      </c>
      <c r="E2213" s="3">
        <v>9212</v>
      </c>
      <c r="F2213" s="4">
        <v>420</v>
      </c>
      <c r="G2213">
        <v>709</v>
      </c>
    </row>
    <row r="2214" spans="1:7" x14ac:dyDescent="0.3">
      <c r="A2214" t="s">
        <v>43</v>
      </c>
      <c r="B2214" t="s">
        <v>25</v>
      </c>
      <c r="C2214" t="s">
        <v>45</v>
      </c>
      <c r="D2214" s="2">
        <v>44438</v>
      </c>
      <c r="E2214" s="3">
        <v>7392</v>
      </c>
      <c r="F2214" s="4">
        <v>184</v>
      </c>
      <c r="G2214">
        <v>740</v>
      </c>
    </row>
    <row r="2215" spans="1:7" x14ac:dyDescent="0.3">
      <c r="A2215" t="s">
        <v>51</v>
      </c>
      <c r="B2215" t="s">
        <v>11</v>
      </c>
      <c r="C2215" t="s">
        <v>28</v>
      </c>
      <c r="D2215" s="2">
        <v>44439</v>
      </c>
      <c r="E2215" s="3">
        <v>6174</v>
      </c>
      <c r="F2215" s="4">
        <v>130</v>
      </c>
      <c r="G2215">
        <v>229</v>
      </c>
    </row>
    <row r="2216" spans="1:7" x14ac:dyDescent="0.3">
      <c r="A2216" t="s">
        <v>32</v>
      </c>
      <c r="B2216" t="s">
        <v>11</v>
      </c>
      <c r="C2216" t="s">
        <v>37</v>
      </c>
      <c r="D2216" s="2">
        <v>44439</v>
      </c>
      <c r="E2216" s="3">
        <v>2709</v>
      </c>
      <c r="F2216" s="4">
        <v>102</v>
      </c>
      <c r="G2216">
        <v>105</v>
      </c>
    </row>
    <row r="2217" spans="1:7" x14ac:dyDescent="0.3">
      <c r="A2217" t="s">
        <v>32</v>
      </c>
      <c r="B2217" t="s">
        <v>25</v>
      </c>
      <c r="C2217" t="s">
        <v>18</v>
      </c>
      <c r="D2217" s="2">
        <v>44439</v>
      </c>
      <c r="E2217" s="3">
        <v>9303</v>
      </c>
      <c r="F2217" s="4">
        <v>77</v>
      </c>
      <c r="G2217">
        <v>333</v>
      </c>
    </row>
    <row r="2218" spans="1:7" x14ac:dyDescent="0.3">
      <c r="A2218" t="s">
        <v>22</v>
      </c>
      <c r="B2218" t="s">
        <v>8</v>
      </c>
      <c r="C2218" t="s">
        <v>28</v>
      </c>
      <c r="D2218" s="2">
        <v>44439</v>
      </c>
      <c r="E2218" s="3">
        <v>2401</v>
      </c>
      <c r="F2218" s="4">
        <v>14</v>
      </c>
      <c r="G2218">
        <v>101</v>
      </c>
    </row>
    <row r="2219" spans="1:7" x14ac:dyDescent="0.3">
      <c r="A2219" t="s">
        <v>27</v>
      </c>
      <c r="B2219" t="s">
        <v>23</v>
      </c>
      <c r="C2219" t="s">
        <v>41</v>
      </c>
      <c r="D2219" s="2">
        <v>44439</v>
      </c>
      <c r="E2219" s="3">
        <v>126</v>
      </c>
      <c r="F2219" s="4">
        <v>8</v>
      </c>
      <c r="G2219">
        <v>6</v>
      </c>
    </row>
    <row r="2220" spans="1:7" x14ac:dyDescent="0.3">
      <c r="A2220" t="s">
        <v>51</v>
      </c>
      <c r="B2220" t="s">
        <v>23</v>
      </c>
      <c r="C2220" t="s">
        <v>21</v>
      </c>
      <c r="D2220" s="2">
        <v>44439</v>
      </c>
      <c r="E2220" s="3">
        <v>2695</v>
      </c>
      <c r="F2220" s="4">
        <v>50</v>
      </c>
      <c r="G2220">
        <v>118</v>
      </c>
    </row>
    <row r="2221" spans="1:7" x14ac:dyDescent="0.3">
      <c r="A2221" t="s">
        <v>55</v>
      </c>
      <c r="B2221" t="s">
        <v>8</v>
      </c>
      <c r="C2221" t="s">
        <v>54</v>
      </c>
      <c r="D2221" s="2">
        <v>44439</v>
      </c>
      <c r="E2221" s="3">
        <v>7882</v>
      </c>
      <c r="F2221" s="4">
        <v>358</v>
      </c>
      <c r="G2221">
        <v>493</v>
      </c>
    </row>
    <row r="2222" spans="1:7" x14ac:dyDescent="0.3">
      <c r="A2222" t="s">
        <v>22</v>
      </c>
      <c r="B2222" t="s">
        <v>25</v>
      </c>
      <c r="C2222" t="s">
        <v>30</v>
      </c>
      <c r="D2222" s="2">
        <v>44439</v>
      </c>
      <c r="E2222" s="3">
        <v>13370</v>
      </c>
      <c r="F2222" s="4">
        <v>265</v>
      </c>
      <c r="G2222">
        <v>432</v>
      </c>
    </row>
    <row r="2223" spans="1:7" x14ac:dyDescent="0.3">
      <c r="A2223" t="s">
        <v>22</v>
      </c>
      <c r="B2223" t="s">
        <v>11</v>
      </c>
      <c r="C2223" t="s">
        <v>37</v>
      </c>
      <c r="D2223" s="2">
        <v>44439</v>
      </c>
      <c r="E2223" s="3">
        <v>5215</v>
      </c>
      <c r="F2223" s="4">
        <v>245</v>
      </c>
      <c r="G2223">
        <v>174</v>
      </c>
    </row>
    <row r="2224" spans="1:7" x14ac:dyDescent="0.3">
      <c r="A2224" t="s">
        <v>31</v>
      </c>
      <c r="B2224" t="s">
        <v>14</v>
      </c>
      <c r="C2224" t="s">
        <v>48</v>
      </c>
      <c r="D2224" s="2">
        <v>44439</v>
      </c>
      <c r="E2224" s="3">
        <v>12978</v>
      </c>
      <c r="F2224" s="4">
        <v>239</v>
      </c>
      <c r="G2224">
        <v>1082</v>
      </c>
    </row>
    <row r="2225" spans="1:7" x14ac:dyDescent="0.3">
      <c r="A2225" t="s">
        <v>38</v>
      </c>
      <c r="B2225" t="s">
        <v>14</v>
      </c>
      <c r="C2225" t="s">
        <v>41</v>
      </c>
      <c r="D2225" s="2">
        <v>44439</v>
      </c>
      <c r="E2225" s="3">
        <v>15813</v>
      </c>
      <c r="F2225" s="4">
        <v>41</v>
      </c>
      <c r="G2225">
        <v>688</v>
      </c>
    </row>
    <row r="2226" spans="1:7" x14ac:dyDescent="0.3">
      <c r="A2226" t="s">
        <v>58</v>
      </c>
      <c r="B2226" t="s">
        <v>20</v>
      </c>
      <c r="C2226" t="s">
        <v>44</v>
      </c>
      <c r="D2226" s="2">
        <v>44439</v>
      </c>
      <c r="E2226" s="3">
        <v>749</v>
      </c>
      <c r="F2226" s="4">
        <v>560</v>
      </c>
      <c r="G2226">
        <v>45</v>
      </c>
    </row>
    <row r="2227" spans="1:7" x14ac:dyDescent="0.3">
      <c r="A2227" t="s">
        <v>43</v>
      </c>
      <c r="B2227" t="s">
        <v>8</v>
      </c>
      <c r="C2227" t="s">
        <v>42</v>
      </c>
      <c r="D2227" s="2">
        <v>44439</v>
      </c>
      <c r="E2227" s="3">
        <v>6020</v>
      </c>
      <c r="F2227" s="4">
        <v>304</v>
      </c>
      <c r="G2227">
        <v>241</v>
      </c>
    </row>
    <row r="2228" spans="1:7" x14ac:dyDescent="0.3">
      <c r="A2228" t="s">
        <v>40</v>
      </c>
      <c r="B2228" t="s">
        <v>14</v>
      </c>
      <c r="C2228" t="s">
        <v>37</v>
      </c>
      <c r="D2228" s="2">
        <v>44439</v>
      </c>
      <c r="E2228" s="3">
        <v>2135</v>
      </c>
      <c r="F2228" s="4">
        <v>210</v>
      </c>
      <c r="G2228">
        <v>67</v>
      </c>
    </row>
    <row r="2229" spans="1:7" x14ac:dyDescent="0.3">
      <c r="A2229" t="s">
        <v>52</v>
      </c>
      <c r="B2229" t="s">
        <v>20</v>
      </c>
      <c r="C2229" t="s">
        <v>9</v>
      </c>
      <c r="D2229" s="2">
        <v>44439</v>
      </c>
      <c r="E2229" s="3">
        <v>10927</v>
      </c>
      <c r="F2229" s="4">
        <v>221</v>
      </c>
      <c r="G2229">
        <v>608</v>
      </c>
    </row>
    <row r="2230" spans="1:7" x14ac:dyDescent="0.3">
      <c r="A2230" t="s">
        <v>19</v>
      </c>
      <c r="B2230" t="s">
        <v>25</v>
      </c>
      <c r="C2230" t="s">
        <v>9</v>
      </c>
      <c r="D2230" s="2">
        <v>44439</v>
      </c>
      <c r="E2230" s="3">
        <v>2275</v>
      </c>
      <c r="F2230" s="4">
        <v>56</v>
      </c>
      <c r="G2230">
        <v>120</v>
      </c>
    </row>
    <row r="2231" spans="1:7" x14ac:dyDescent="0.3">
      <c r="A2231" t="s">
        <v>19</v>
      </c>
      <c r="B2231" t="s">
        <v>8</v>
      </c>
      <c r="C2231" t="s">
        <v>34</v>
      </c>
      <c r="D2231" s="2">
        <v>44439</v>
      </c>
      <c r="E2231" s="3">
        <v>9443</v>
      </c>
      <c r="F2231" s="4">
        <v>12</v>
      </c>
      <c r="G2231">
        <v>450</v>
      </c>
    </row>
    <row r="2232" spans="1:7" x14ac:dyDescent="0.3">
      <c r="A2232" t="s">
        <v>32</v>
      </c>
      <c r="B2232" t="s">
        <v>25</v>
      </c>
      <c r="C2232" t="s">
        <v>48</v>
      </c>
      <c r="D2232" s="2">
        <v>44439</v>
      </c>
      <c r="E2232" s="3">
        <v>11326</v>
      </c>
      <c r="F2232" s="4">
        <v>243</v>
      </c>
      <c r="G2232">
        <v>944</v>
      </c>
    </row>
    <row r="2233" spans="1:7" x14ac:dyDescent="0.3">
      <c r="A2233" t="s">
        <v>59</v>
      </c>
      <c r="B2233" t="s">
        <v>11</v>
      </c>
      <c r="C2233" t="s">
        <v>39</v>
      </c>
      <c r="D2233" s="2">
        <v>44439</v>
      </c>
      <c r="E2233" s="3">
        <v>2100</v>
      </c>
      <c r="F2233" s="4">
        <v>352</v>
      </c>
      <c r="G2233">
        <v>105</v>
      </c>
    </row>
    <row r="2234" spans="1:7" x14ac:dyDescent="0.3">
      <c r="A2234" t="s">
        <v>38</v>
      </c>
      <c r="B2234" t="s">
        <v>23</v>
      </c>
      <c r="C2234" t="s">
        <v>9</v>
      </c>
      <c r="D2234" s="2">
        <v>44440</v>
      </c>
      <c r="E2234" s="3">
        <v>1127</v>
      </c>
      <c r="F2234" s="4">
        <v>236</v>
      </c>
      <c r="G2234">
        <v>54</v>
      </c>
    </row>
    <row r="2235" spans="1:7" x14ac:dyDescent="0.3">
      <c r="A2235" t="s">
        <v>57</v>
      </c>
      <c r="B2235" t="s">
        <v>20</v>
      </c>
      <c r="C2235" t="s">
        <v>41</v>
      </c>
      <c r="D2235" s="2">
        <v>44440</v>
      </c>
      <c r="E2235" s="3">
        <v>5026</v>
      </c>
      <c r="F2235" s="4">
        <v>127</v>
      </c>
      <c r="G2235">
        <v>219</v>
      </c>
    </row>
    <row r="2236" spans="1:7" x14ac:dyDescent="0.3">
      <c r="A2236" t="s">
        <v>47</v>
      </c>
      <c r="B2236" t="s">
        <v>23</v>
      </c>
      <c r="C2236" t="s">
        <v>41</v>
      </c>
      <c r="D2236" s="2">
        <v>44440</v>
      </c>
      <c r="E2236" s="3">
        <v>4991</v>
      </c>
      <c r="F2236" s="4">
        <v>80</v>
      </c>
      <c r="G2236">
        <v>185</v>
      </c>
    </row>
    <row r="2237" spans="1:7" x14ac:dyDescent="0.3">
      <c r="A2237" t="s">
        <v>7</v>
      </c>
      <c r="B2237" t="s">
        <v>20</v>
      </c>
      <c r="C2237" t="s">
        <v>12</v>
      </c>
      <c r="D2237" s="2">
        <v>44440</v>
      </c>
      <c r="E2237" s="3">
        <v>175</v>
      </c>
      <c r="F2237" s="4">
        <v>59</v>
      </c>
      <c r="G2237">
        <v>12</v>
      </c>
    </row>
    <row r="2238" spans="1:7" x14ac:dyDescent="0.3">
      <c r="A2238" t="s">
        <v>24</v>
      </c>
      <c r="B2238" t="s">
        <v>8</v>
      </c>
      <c r="C2238" t="s">
        <v>30</v>
      </c>
      <c r="D2238" s="2">
        <v>44440</v>
      </c>
      <c r="E2238" s="3">
        <v>9968</v>
      </c>
      <c r="F2238" s="4">
        <v>466</v>
      </c>
      <c r="G2238">
        <v>356</v>
      </c>
    </row>
    <row r="2239" spans="1:7" x14ac:dyDescent="0.3">
      <c r="A2239" t="s">
        <v>59</v>
      </c>
      <c r="B2239" t="s">
        <v>8</v>
      </c>
      <c r="C2239" t="s">
        <v>54</v>
      </c>
      <c r="D2239" s="2">
        <v>44440</v>
      </c>
      <c r="E2239" s="3">
        <v>4977</v>
      </c>
      <c r="F2239" s="4">
        <v>142</v>
      </c>
      <c r="G2239">
        <v>277</v>
      </c>
    </row>
    <row r="2240" spans="1:7" x14ac:dyDescent="0.3">
      <c r="A2240" t="s">
        <v>22</v>
      </c>
      <c r="B2240" t="s">
        <v>20</v>
      </c>
      <c r="C2240" t="s">
        <v>37</v>
      </c>
      <c r="D2240" s="2">
        <v>44440</v>
      </c>
      <c r="E2240" s="3">
        <v>3423</v>
      </c>
      <c r="F2240" s="4">
        <v>178</v>
      </c>
      <c r="G2240">
        <v>123</v>
      </c>
    </row>
    <row r="2241" spans="1:7" x14ac:dyDescent="0.3">
      <c r="A2241" t="s">
        <v>53</v>
      </c>
      <c r="B2241" t="s">
        <v>14</v>
      </c>
      <c r="C2241" t="s">
        <v>30</v>
      </c>
      <c r="D2241" s="2">
        <v>44440</v>
      </c>
      <c r="E2241" s="3">
        <v>7952</v>
      </c>
      <c r="F2241" s="4">
        <v>86</v>
      </c>
      <c r="G2241">
        <v>319</v>
      </c>
    </row>
    <row r="2242" spans="1:7" x14ac:dyDescent="0.3">
      <c r="A2242" t="s">
        <v>29</v>
      </c>
      <c r="B2242" t="s">
        <v>8</v>
      </c>
      <c r="C2242" t="s">
        <v>37</v>
      </c>
      <c r="D2242" s="2">
        <v>44440</v>
      </c>
      <c r="E2242" s="3">
        <v>5859</v>
      </c>
      <c r="F2242" s="4">
        <v>146</v>
      </c>
      <c r="G2242">
        <v>245</v>
      </c>
    </row>
    <row r="2243" spans="1:7" x14ac:dyDescent="0.3">
      <c r="A2243" t="s">
        <v>32</v>
      </c>
      <c r="B2243" t="s">
        <v>20</v>
      </c>
      <c r="C2243" t="s">
        <v>48</v>
      </c>
      <c r="D2243" s="2">
        <v>44440</v>
      </c>
      <c r="E2243" s="3">
        <v>3920</v>
      </c>
      <c r="F2243" s="4">
        <v>543</v>
      </c>
      <c r="G2243">
        <v>262</v>
      </c>
    </row>
    <row r="2244" spans="1:7" x14ac:dyDescent="0.3">
      <c r="A2244" t="s">
        <v>56</v>
      </c>
      <c r="B2244" t="s">
        <v>8</v>
      </c>
      <c r="C2244" t="s">
        <v>18</v>
      </c>
      <c r="D2244" s="2">
        <v>44440</v>
      </c>
      <c r="E2244" s="3">
        <v>4774</v>
      </c>
      <c r="F2244" s="4">
        <v>332</v>
      </c>
      <c r="G2244">
        <v>165</v>
      </c>
    </row>
    <row r="2245" spans="1:7" x14ac:dyDescent="0.3">
      <c r="A2245" t="s">
        <v>46</v>
      </c>
      <c r="B2245" t="s">
        <v>23</v>
      </c>
      <c r="C2245" t="s">
        <v>41</v>
      </c>
      <c r="D2245" s="2">
        <v>44440</v>
      </c>
      <c r="E2245" s="3">
        <v>4165</v>
      </c>
      <c r="F2245" s="4">
        <v>128</v>
      </c>
      <c r="G2245">
        <v>139</v>
      </c>
    </row>
    <row r="2246" spans="1:7" x14ac:dyDescent="0.3">
      <c r="A2246" t="s">
        <v>47</v>
      </c>
      <c r="B2246" t="s">
        <v>23</v>
      </c>
      <c r="C2246" t="s">
        <v>15</v>
      </c>
      <c r="D2246" s="2">
        <v>44440</v>
      </c>
      <c r="E2246" s="3">
        <v>7518</v>
      </c>
      <c r="F2246" s="4">
        <v>137</v>
      </c>
      <c r="G2246">
        <v>358</v>
      </c>
    </row>
    <row r="2247" spans="1:7" x14ac:dyDescent="0.3">
      <c r="A2247" t="s">
        <v>32</v>
      </c>
      <c r="B2247" t="s">
        <v>20</v>
      </c>
      <c r="C2247" t="s">
        <v>42</v>
      </c>
      <c r="D2247" s="2">
        <v>44440</v>
      </c>
      <c r="E2247" s="3">
        <v>4249</v>
      </c>
      <c r="F2247" s="4">
        <v>74</v>
      </c>
      <c r="G2247">
        <v>237</v>
      </c>
    </row>
    <row r="2248" spans="1:7" x14ac:dyDescent="0.3">
      <c r="A2248" t="s">
        <v>55</v>
      </c>
      <c r="B2248" t="s">
        <v>8</v>
      </c>
      <c r="C2248" t="s">
        <v>39</v>
      </c>
      <c r="D2248" s="2">
        <v>44440</v>
      </c>
      <c r="E2248" s="3">
        <v>2492</v>
      </c>
      <c r="F2248" s="4">
        <v>364</v>
      </c>
      <c r="G2248">
        <v>89</v>
      </c>
    </row>
    <row r="2249" spans="1:7" x14ac:dyDescent="0.3">
      <c r="A2249" t="s">
        <v>53</v>
      </c>
      <c r="B2249" t="s">
        <v>23</v>
      </c>
      <c r="C2249" t="s">
        <v>39</v>
      </c>
      <c r="D2249" s="2">
        <v>44440</v>
      </c>
      <c r="E2249" s="3">
        <v>4914</v>
      </c>
      <c r="F2249" s="4">
        <v>7</v>
      </c>
      <c r="G2249">
        <v>176</v>
      </c>
    </row>
    <row r="2250" spans="1:7" x14ac:dyDescent="0.3">
      <c r="A2250" t="s">
        <v>33</v>
      </c>
      <c r="B2250" t="s">
        <v>8</v>
      </c>
      <c r="C2250" t="s">
        <v>30</v>
      </c>
      <c r="D2250" s="2">
        <v>44440</v>
      </c>
      <c r="E2250" s="3">
        <v>6132</v>
      </c>
      <c r="F2250" s="4">
        <v>88</v>
      </c>
      <c r="G2250">
        <v>212</v>
      </c>
    </row>
    <row r="2251" spans="1:7" x14ac:dyDescent="0.3">
      <c r="A2251" t="s">
        <v>38</v>
      </c>
      <c r="B2251" t="s">
        <v>23</v>
      </c>
      <c r="C2251" t="s">
        <v>35</v>
      </c>
      <c r="D2251" s="2">
        <v>44441</v>
      </c>
      <c r="E2251" s="3">
        <v>910</v>
      </c>
      <c r="F2251" s="4">
        <v>213</v>
      </c>
      <c r="G2251">
        <v>114</v>
      </c>
    </row>
    <row r="2252" spans="1:7" x14ac:dyDescent="0.3">
      <c r="A2252" t="s">
        <v>59</v>
      </c>
      <c r="B2252" t="s">
        <v>11</v>
      </c>
      <c r="C2252" t="s">
        <v>9</v>
      </c>
      <c r="D2252" s="2">
        <v>44441</v>
      </c>
      <c r="E2252" s="3">
        <v>2212</v>
      </c>
      <c r="F2252" s="4">
        <v>302</v>
      </c>
      <c r="G2252">
        <v>101</v>
      </c>
    </row>
    <row r="2253" spans="1:7" x14ac:dyDescent="0.3">
      <c r="A2253" t="s">
        <v>43</v>
      </c>
      <c r="B2253" t="s">
        <v>25</v>
      </c>
      <c r="C2253" t="s">
        <v>26</v>
      </c>
      <c r="D2253" s="2">
        <v>44441</v>
      </c>
      <c r="E2253" s="3">
        <v>5796</v>
      </c>
      <c r="F2253" s="4">
        <v>137</v>
      </c>
      <c r="G2253">
        <v>207</v>
      </c>
    </row>
    <row r="2254" spans="1:7" x14ac:dyDescent="0.3">
      <c r="A2254" t="s">
        <v>59</v>
      </c>
      <c r="B2254" t="s">
        <v>25</v>
      </c>
      <c r="C2254" t="s">
        <v>34</v>
      </c>
      <c r="D2254" s="2">
        <v>44441</v>
      </c>
      <c r="E2254" s="3">
        <v>20181</v>
      </c>
      <c r="F2254" s="4">
        <v>414</v>
      </c>
      <c r="G2254">
        <v>1010</v>
      </c>
    </row>
    <row r="2255" spans="1:7" x14ac:dyDescent="0.3">
      <c r="A2255" t="s">
        <v>55</v>
      </c>
      <c r="B2255" t="s">
        <v>25</v>
      </c>
      <c r="C2255" t="s">
        <v>45</v>
      </c>
      <c r="D2255" s="2">
        <v>44441</v>
      </c>
      <c r="E2255" s="3">
        <v>6272</v>
      </c>
      <c r="F2255" s="4">
        <v>198</v>
      </c>
      <c r="G2255">
        <v>571</v>
      </c>
    </row>
    <row r="2256" spans="1:7" x14ac:dyDescent="0.3">
      <c r="A2256" t="s">
        <v>59</v>
      </c>
      <c r="B2256" t="s">
        <v>8</v>
      </c>
      <c r="C2256" t="s">
        <v>35</v>
      </c>
      <c r="D2256" s="2">
        <v>44441</v>
      </c>
      <c r="E2256" s="3">
        <v>3171</v>
      </c>
      <c r="F2256" s="4">
        <v>99</v>
      </c>
      <c r="G2256">
        <v>244</v>
      </c>
    </row>
    <row r="2257" spans="1:7" x14ac:dyDescent="0.3">
      <c r="A2257" t="s">
        <v>13</v>
      </c>
      <c r="B2257" t="s">
        <v>23</v>
      </c>
      <c r="C2257" t="s">
        <v>21</v>
      </c>
      <c r="D2257" s="2">
        <v>44441</v>
      </c>
      <c r="E2257" s="3">
        <v>567</v>
      </c>
      <c r="F2257" s="4">
        <v>230</v>
      </c>
      <c r="G2257">
        <v>27</v>
      </c>
    </row>
    <row r="2258" spans="1:7" x14ac:dyDescent="0.3">
      <c r="A2258" t="s">
        <v>57</v>
      </c>
      <c r="B2258" t="s">
        <v>11</v>
      </c>
      <c r="C2258" t="s">
        <v>16</v>
      </c>
      <c r="D2258" s="2">
        <v>44441</v>
      </c>
      <c r="E2258" s="3">
        <v>1701</v>
      </c>
      <c r="F2258" s="4">
        <v>398</v>
      </c>
      <c r="G2258">
        <v>171</v>
      </c>
    </row>
    <row r="2259" spans="1:7" x14ac:dyDescent="0.3">
      <c r="A2259" t="s">
        <v>10</v>
      </c>
      <c r="B2259" t="s">
        <v>25</v>
      </c>
      <c r="C2259" t="s">
        <v>54</v>
      </c>
      <c r="D2259" s="2">
        <v>44442</v>
      </c>
      <c r="E2259" s="3">
        <v>11704</v>
      </c>
      <c r="F2259" s="4">
        <v>129</v>
      </c>
      <c r="G2259">
        <v>836</v>
      </c>
    </row>
    <row r="2260" spans="1:7" x14ac:dyDescent="0.3">
      <c r="A2260" t="s">
        <v>27</v>
      </c>
      <c r="B2260" t="s">
        <v>14</v>
      </c>
      <c r="C2260" t="s">
        <v>34</v>
      </c>
      <c r="D2260" s="2">
        <v>44442</v>
      </c>
      <c r="E2260" s="3">
        <v>420</v>
      </c>
      <c r="F2260" s="4">
        <v>85</v>
      </c>
      <c r="G2260">
        <v>25</v>
      </c>
    </row>
    <row r="2261" spans="1:7" x14ac:dyDescent="0.3">
      <c r="A2261" t="s">
        <v>31</v>
      </c>
      <c r="B2261" t="s">
        <v>23</v>
      </c>
      <c r="C2261" t="s">
        <v>35</v>
      </c>
      <c r="D2261" s="2">
        <v>44442</v>
      </c>
      <c r="E2261" s="3">
        <v>840</v>
      </c>
      <c r="F2261" s="4">
        <v>115</v>
      </c>
      <c r="G2261">
        <v>60</v>
      </c>
    </row>
    <row r="2262" spans="1:7" x14ac:dyDescent="0.3">
      <c r="A2262" t="s">
        <v>57</v>
      </c>
      <c r="B2262" t="s">
        <v>11</v>
      </c>
      <c r="C2262" t="s">
        <v>12</v>
      </c>
      <c r="D2262" s="2">
        <v>44442</v>
      </c>
      <c r="E2262" s="3">
        <v>9940</v>
      </c>
      <c r="F2262" s="4">
        <v>311</v>
      </c>
      <c r="G2262">
        <v>663</v>
      </c>
    </row>
    <row r="2263" spans="1:7" x14ac:dyDescent="0.3">
      <c r="A2263" t="s">
        <v>57</v>
      </c>
      <c r="B2263" t="s">
        <v>25</v>
      </c>
      <c r="C2263" t="s">
        <v>36</v>
      </c>
      <c r="D2263" s="2">
        <v>44442</v>
      </c>
      <c r="E2263" s="3">
        <v>7392</v>
      </c>
      <c r="F2263" s="4">
        <v>189</v>
      </c>
      <c r="G2263">
        <v>528</v>
      </c>
    </row>
    <row r="2264" spans="1:7" x14ac:dyDescent="0.3">
      <c r="A2264" t="s">
        <v>51</v>
      </c>
      <c r="B2264" t="s">
        <v>23</v>
      </c>
      <c r="C2264" t="s">
        <v>45</v>
      </c>
      <c r="D2264" s="2">
        <v>44442</v>
      </c>
      <c r="E2264" s="3">
        <v>434</v>
      </c>
      <c r="F2264" s="4">
        <v>246</v>
      </c>
      <c r="G2264">
        <v>28</v>
      </c>
    </row>
    <row r="2265" spans="1:7" x14ac:dyDescent="0.3">
      <c r="A2265" t="s">
        <v>52</v>
      </c>
      <c r="B2265" t="s">
        <v>14</v>
      </c>
      <c r="C2265" t="s">
        <v>48</v>
      </c>
      <c r="D2265" s="2">
        <v>44442</v>
      </c>
      <c r="E2265" s="3">
        <v>2982</v>
      </c>
      <c r="F2265" s="4">
        <v>72</v>
      </c>
      <c r="G2265">
        <v>187</v>
      </c>
    </row>
    <row r="2266" spans="1:7" x14ac:dyDescent="0.3">
      <c r="A2266" t="s">
        <v>53</v>
      </c>
      <c r="B2266" t="s">
        <v>8</v>
      </c>
      <c r="C2266" t="s">
        <v>18</v>
      </c>
      <c r="D2266" s="2">
        <v>44445</v>
      </c>
      <c r="E2266" s="3">
        <v>357</v>
      </c>
      <c r="F2266" s="4">
        <v>139</v>
      </c>
      <c r="G2266">
        <v>11</v>
      </c>
    </row>
    <row r="2267" spans="1:7" x14ac:dyDescent="0.3">
      <c r="A2267" t="s">
        <v>40</v>
      </c>
      <c r="B2267" t="s">
        <v>11</v>
      </c>
      <c r="C2267" t="s">
        <v>26</v>
      </c>
      <c r="D2267" s="2">
        <v>44445</v>
      </c>
      <c r="E2267" s="3">
        <v>12999</v>
      </c>
      <c r="F2267" s="4">
        <v>134</v>
      </c>
      <c r="G2267">
        <v>500</v>
      </c>
    </row>
    <row r="2268" spans="1:7" x14ac:dyDescent="0.3">
      <c r="A2268" t="s">
        <v>56</v>
      </c>
      <c r="B2268" t="s">
        <v>23</v>
      </c>
      <c r="C2268" t="s">
        <v>34</v>
      </c>
      <c r="D2268" s="2">
        <v>44445</v>
      </c>
      <c r="E2268" s="3">
        <v>3920</v>
      </c>
      <c r="F2268" s="4">
        <v>110</v>
      </c>
      <c r="G2268">
        <v>280</v>
      </c>
    </row>
    <row r="2269" spans="1:7" x14ac:dyDescent="0.3">
      <c r="A2269" t="s">
        <v>7</v>
      </c>
      <c r="B2269" t="s">
        <v>20</v>
      </c>
      <c r="C2269" t="s">
        <v>50</v>
      </c>
      <c r="D2269" s="2">
        <v>44445</v>
      </c>
      <c r="E2269" s="3">
        <v>6741</v>
      </c>
      <c r="F2269" s="4">
        <v>100</v>
      </c>
      <c r="G2269">
        <v>338</v>
      </c>
    </row>
    <row r="2270" spans="1:7" x14ac:dyDescent="0.3">
      <c r="A2270" t="s">
        <v>33</v>
      </c>
      <c r="B2270" t="s">
        <v>23</v>
      </c>
      <c r="C2270" t="s">
        <v>42</v>
      </c>
      <c r="D2270" s="2">
        <v>44445</v>
      </c>
      <c r="E2270" s="3">
        <v>4529</v>
      </c>
      <c r="F2270" s="4">
        <v>353</v>
      </c>
      <c r="G2270">
        <v>175</v>
      </c>
    </row>
    <row r="2271" spans="1:7" x14ac:dyDescent="0.3">
      <c r="A2271" t="s">
        <v>27</v>
      </c>
      <c r="B2271" t="s">
        <v>14</v>
      </c>
      <c r="C2271" t="s">
        <v>48</v>
      </c>
      <c r="D2271" s="2">
        <v>44445</v>
      </c>
      <c r="E2271" s="3">
        <v>4340</v>
      </c>
      <c r="F2271" s="4">
        <v>80</v>
      </c>
      <c r="G2271">
        <v>543</v>
      </c>
    </row>
    <row r="2272" spans="1:7" x14ac:dyDescent="0.3">
      <c r="A2272" t="s">
        <v>7</v>
      </c>
      <c r="B2272" t="s">
        <v>20</v>
      </c>
      <c r="C2272" t="s">
        <v>39</v>
      </c>
      <c r="D2272" s="2">
        <v>44446</v>
      </c>
      <c r="E2272" s="3">
        <v>10262</v>
      </c>
      <c r="F2272" s="4">
        <v>5</v>
      </c>
      <c r="G2272">
        <v>467</v>
      </c>
    </row>
    <row r="2273" spans="1:7" x14ac:dyDescent="0.3">
      <c r="A2273" t="s">
        <v>13</v>
      </c>
      <c r="B2273" t="s">
        <v>8</v>
      </c>
      <c r="C2273" t="s">
        <v>16</v>
      </c>
      <c r="D2273" s="2">
        <v>44446</v>
      </c>
      <c r="E2273" s="3">
        <v>5845</v>
      </c>
      <c r="F2273" s="4">
        <v>108</v>
      </c>
      <c r="G2273">
        <v>488</v>
      </c>
    </row>
    <row r="2274" spans="1:7" x14ac:dyDescent="0.3">
      <c r="A2274" t="s">
        <v>22</v>
      </c>
      <c r="B2274" t="s">
        <v>11</v>
      </c>
      <c r="C2274" t="s">
        <v>42</v>
      </c>
      <c r="D2274" s="2">
        <v>44446</v>
      </c>
      <c r="E2274" s="3">
        <v>3577</v>
      </c>
      <c r="F2274" s="4">
        <v>30</v>
      </c>
      <c r="G2274">
        <v>144</v>
      </c>
    </row>
    <row r="2275" spans="1:7" x14ac:dyDescent="0.3">
      <c r="A2275" t="s">
        <v>51</v>
      </c>
      <c r="B2275" t="s">
        <v>14</v>
      </c>
      <c r="C2275" t="s">
        <v>44</v>
      </c>
      <c r="D2275" s="2">
        <v>44446</v>
      </c>
      <c r="E2275" s="3">
        <v>5789</v>
      </c>
      <c r="F2275" s="4">
        <v>54</v>
      </c>
      <c r="G2275">
        <v>414</v>
      </c>
    </row>
    <row r="2276" spans="1:7" x14ac:dyDescent="0.3">
      <c r="A2276" t="s">
        <v>24</v>
      </c>
      <c r="B2276" t="s">
        <v>25</v>
      </c>
      <c r="C2276" t="s">
        <v>15</v>
      </c>
      <c r="D2276" s="2">
        <v>44447</v>
      </c>
      <c r="E2276" s="3">
        <v>2912</v>
      </c>
      <c r="F2276" s="4">
        <v>285</v>
      </c>
      <c r="G2276">
        <v>133</v>
      </c>
    </row>
    <row r="2277" spans="1:7" x14ac:dyDescent="0.3">
      <c r="A2277" t="s">
        <v>29</v>
      </c>
      <c r="B2277" t="s">
        <v>25</v>
      </c>
      <c r="C2277" t="s">
        <v>18</v>
      </c>
      <c r="D2277" s="2">
        <v>44447</v>
      </c>
      <c r="E2277" s="3">
        <v>182</v>
      </c>
      <c r="F2277" s="4">
        <v>140</v>
      </c>
      <c r="G2277">
        <v>7</v>
      </c>
    </row>
    <row r="2278" spans="1:7" x14ac:dyDescent="0.3">
      <c r="A2278" t="s">
        <v>58</v>
      </c>
      <c r="B2278" t="s">
        <v>23</v>
      </c>
      <c r="C2278" t="s">
        <v>16</v>
      </c>
      <c r="D2278" s="2">
        <v>44447</v>
      </c>
      <c r="E2278" s="3">
        <v>5152</v>
      </c>
      <c r="F2278" s="4">
        <v>29</v>
      </c>
      <c r="G2278">
        <v>573</v>
      </c>
    </row>
    <row r="2279" spans="1:7" x14ac:dyDescent="0.3">
      <c r="A2279" t="s">
        <v>59</v>
      </c>
      <c r="B2279" t="s">
        <v>20</v>
      </c>
      <c r="C2279" t="s">
        <v>41</v>
      </c>
      <c r="D2279" s="2">
        <v>44447</v>
      </c>
      <c r="E2279" s="3">
        <v>10206</v>
      </c>
      <c r="F2279" s="4">
        <v>75</v>
      </c>
      <c r="G2279">
        <v>444</v>
      </c>
    </row>
    <row r="2280" spans="1:7" x14ac:dyDescent="0.3">
      <c r="A2280" t="s">
        <v>10</v>
      </c>
      <c r="B2280" t="s">
        <v>11</v>
      </c>
      <c r="C2280" t="s">
        <v>41</v>
      </c>
      <c r="D2280" s="2">
        <v>44447</v>
      </c>
      <c r="E2280" s="3">
        <v>4347</v>
      </c>
      <c r="F2280" s="4">
        <v>73</v>
      </c>
      <c r="G2280">
        <v>189</v>
      </c>
    </row>
    <row r="2281" spans="1:7" x14ac:dyDescent="0.3">
      <c r="A2281" t="s">
        <v>51</v>
      </c>
      <c r="B2281" t="s">
        <v>20</v>
      </c>
      <c r="C2281" t="s">
        <v>9</v>
      </c>
      <c r="D2281" s="2">
        <v>44447</v>
      </c>
      <c r="E2281" s="3">
        <v>4935</v>
      </c>
      <c r="F2281" s="4">
        <v>520</v>
      </c>
      <c r="G2281">
        <v>260</v>
      </c>
    </row>
    <row r="2282" spans="1:7" x14ac:dyDescent="0.3">
      <c r="A2282" t="s">
        <v>55</v>
      </c>
      <c r="B2282" t="s">
        <v>25</v>
      </c>
      <c r="C2282" t="s">
        <v>21</v>
      </c>
      <c r="D2282" s="2">
        <v>44447</v>
      </c>
      <c r="E2282" s="3">
        <v>1813</v>
      </c>
      <c r="F2282" s="4">
        <v>490</v>
      </c>
      <c r="G2282">
        <v>96</v>
      </c>
    </row>
    <row r="2283" spans="1:7" x14ac:dyDescent="0.3">
      <c r="A2283" t="s">
        <v>27</v>
      </c>
      <c r="B2283" t="s">
        <v>11</v>
      </c>
      <c r="C2283" t="s">
        <v>26</v>
      </c>
      <c r="D2283" s="2">
        <v>44447</v>
      </c>
      <c r="E2283" s="3">
        <v>2289</v>
      </c>
      <c r="F2283" s="4">
        <v>105</v>
      </c>
      <c r="G2283">
        <v>74</v>
      </c>
    </row>
    <row r="2284" spans="1:7" x14ac:dyDescent="0.3">
      <c r="A2284" t="s">
        <v>55</v>
      </c>
      <c r="B2284" t="s">
        <v>14</v>
      </c>
      <c r="C2284" t="s">
        <v>12</v>
      </c>
      <c r="D2284" s="2">
        <v>44447</v>
      </c>
      <c r="E2284" s="3">
        <v>3794</v>
      </c>
      <c r="F2284" s="4">
        <v>35</v>
      </c>
      <c r="G2284">
        <v>422</v>
      </c>
    </row>
    <row r="2285" spans="1:7" x14ac:dyDescent="0.3">
      <c r="A2285" t="s">
        <v>53</v>
      </c>
      <c r="B2285" t="s">
        <v>14</v>
      </c>
      <c r="C2285" t="s">
        <v>28</v>
      </c>
      <c r="D2285" s="2">
        <v>44448</v>
      </c>
      <c r="E2285" s="3">
        <v>5278</v>
      </c>
      <c r="F2285" s="4">
        <v>216</v>
      </c>
      <c r="G2285">
        <v>203</v>
      </c>
    </row>
    <row r="2286" spans="1:7" x14ac:dyDescent="0.3">
      <c r="A2286" t="s">
        <v>7</v>
      </c>
      <c r="B2286" t="s">
        <v>8</v>
      </c>
      <c r="C2286" t="s">
        <v>26</v>
      </c>
      <c r="D2286" s="2">
        <v>44448</v>
      </c>
      <c r="E2286" s="3">
        <v>2940</v>
      </c>
      <c r="F2286" s="4">
        <v>112</v>
      </c>
      <c r="G2286">
        <v>95</v>
      </c>
    </row>
    <row r="2287" spans="1:7" x14ac:dyDescent="0.3">
      <c r="A2287" t="s">
        <v>46</v>
      </c>
      <c r="B2287" t="s">
        <v>20</v>
      </c>
      <c r="C2287" t="s">
        <v>45</v>
      </c>
      <c r="D2287" s="2">
        <v>44448</v>
      </c>
      <c r="E2287" s="3">
        <v>8120</v>
      </c>
      <c r="F2287" s="4">
        <v>138</v>
      </c>
      <c r="G2287">
        <v>452</v>
      </c>
    </row>
    <row r="2288" spans="1:7" x14ac:dyDescent="0.3">
      <c r="A2288" t="s">
        <v>13</v>
      </c>
      <c r="B2288" t="s">
        <v>20</v>
      </c>
      <c r="C2288" t="s">
        <v>54</v>
      </c>
      <c r="D2288" s="2">
        <v>44448</v>
      </c>
      <c r="E2288" s="3">
        <v>5565</v>
      </c>
      <c r="F2288" s="4">
        <v>55</v>
      </c>
      <c r="G2288">
        <v>279</v>
      </c>
    </row>
    <row r="2289" spans="1:7" x14ac:dyDescent="0.3">
      <c r="A2289" t="s">
        <v>31</v>
      </c>
      <c r="B2289" t="s">
        <v>25</v>
      </c>
      <c r="C2289" t="s">
        <v>30</v>
      </c>
      <c r="D2289" s="2">
        <v>44448</v>
      </c>
      <c r="E2289" s="3">
        <v>1526</v>
      </c>
      <c r="F2289" s="4">
        <v>94</v>
      </c>
      <c r="G2289">
        <v>64</v>
      </c>
    </row>
    <row r="2290" spans="1:7" x14ac:dyDescent="0.3">
      <c r="A2290" t="s">
        <v>59</v>
      </c>
      <c r="B2290" t="s">
        <v>8</v>
      </c>
      <c r="C2290" t="s">
        <v>26</v>
      </c>
      <c r="D2290" s="2">
        <v>44448</v>
      </c>
      <c r="E2290" s="3">
        <v>9611</v>
      </c>
      <c r="F2290" s="4">
        <v>5</v>
      </c>
      <c r="G2290">
        <v>418</v>
      </c>
    </row>
    <row r="2291" spans="1:7" x14ac:dyDescent="0.3">
      <c r="A2291" t="s">
        <v>33</v>
      </c>
      <c r="B2291" t="s">
        <v>23</v>
      </c>
      <c r="C2291" t="s">
        <v>15</v>
      </c>
      <c r="D2291" s="2">
        <v>44449</v>
      </c>
      <c r="E2291" s="3">
        <v>7518</v>
      </c>
      <c r="F2291" s="4">
        <v>197</v>
      </c>
      <c r="G2291">
        <v>342</v>
      </c>
    </row>
    <row r="2292" spans="1:7" x14ac:dyDescent="0.3">
      <c r="A2292" t="s">
        <v>10</v>
      </c>
      <c r="B2292" t="s">
        <v>23</v>
      </c>
      <c r="C2292" t="s">
        <v>21</v>
      </c>
      <c r="D2292" s="2">
        <v>44449</v>
      </c>
      <c r="E2292" s="3">
        <v>13580</v>
      </c>
      <c r="F2292" s="4">
        <v>129</v>
      </c>
      <c r="G2292">
        <v>591</v>
      </c>
    </row>
    <row r="2293" spans="1:7" x14ac:dyDescent="0.3">
      <c r="A2293" t="s">
        <v>32</v>
      </c>
      <c r="B2293" t="s">
        <v>14</v>
      </c>
      <c r="C2293" t="s">
        <v>39</v>
      </c>
      <c r="D2293" s="2">
        <v>44449</v>
      </c>
      <c r="E2293" s="3">
        <v>3976</v>
      </c>
      <c r="F2293" s="4">
        <v>32</v>
      </c>
      <c r="G2293">
        <v>160</v>
      </c>
    </row>
    <row r="2294" spans="1:7" x14ac:dyDescent="0.3">
      <c r="A2294" t="s">
        <v>57</v>
      </c>
      <c r="B2294" t="s">
        <v>8</v>
      </c>
      <c r="C2294" t="s">
        <v>12</v>
      </c>
      <c r="D2294" s="2">
        <v>44449</v>
      </c>
      <c r="E2294" s="3">
        <v>11277</v>
      </c>
      <c r="F2294" s="4">
        <v>87</v>
      </c>
      <c r="G2294">
        <v>664</v>
      </c>
    </row>
    <row r="2295" spans="1:7" x14ac:dyDescent="0.3">
      <c r="A2295" t="s">
        <v>7</v>
      </c>
      <c r="B2295" t="s">
        <v>25</v>
      </c>
      <c r="C2295" t="s">
        <v>39</v>
      </c>
      <c r="D2295" s="2">
        <v>44449</v>
      </c>
      <c r="E2295" s="3">
        <v>5068</v>
      </c>
      <c r="F2295" s="4">
        <v>110</v>
      </c>
      <c r="G2295">
        <v>242</v>
      </c>
    </row>
    <row r="2296" spans="1:7" x14ac:dyDescent="0.3">
      <c r="A2296" t="s">
        <v>55</v>
      </c>
      <c r="B2296" t="s">
        <v>20</v>
      </c>
      <c r="C2296" t="s">
        <v>35</v>
      </c>
      <c r="D2296" s="2">
        <v>44449</v>
      </c>
      <c r="E2296" s="3">
        <v>8267</v>
      </c>
      <c r="F2296" s="4">
        <v>107</v>
      </c>
      <c r="G2296">
        <v>689</v>
      </c>
    </row>
    <row r="2297" spans="1:7" x14ac:dyDescent="0.3">
      <c r="A2297" t="s">
        <v>19</v>
      </c>
      <c r="B2297" t="s">
        <v>20</v>
      </c>
      <c r="C2297" t="s">
        <v>15</v>
      </c>
      <c r="D2297" s="2">
        <v>44449</v>
      </c>
      <c r="E2297" s="3">
        <v>8862</v>
      </c>
      <c r="F2297" s="4">
        <v>345</v>
      </c>
      <c r="G2297">
        <v>522</v>
      </c>
    </row>
    <row r="2298" spans="1:7" x14ac:dyDescent="0.3">
      <c r="A2298" t="s">
        <v>47</v>
      </c>
      <c r="B2298" t="s">
        <v>11</v>
      </c>
      <c r="C2298" t="s">
        <v>41</v>
      </c>
      <c r="D2298" s="2">
        <v>44449</v>
      </c>
      <c r="E2298" s="3">
        <v>15015</v>
      </c>
      <c r="F2298" s="4">
        <v>360</v>
      </c>
      <c r="G2298">
        <v>653</v>
      </c>
    </row>
    <row r="2299" spans="1:7" x14ac:dyDescent="0.3">
      <c r="A2299" t="s">
        <v>29</v>
      </c>
      <c r="B2299" t="s">
        <v>20</v>
      </c>
      <c r="C2299" t="s">
        <v>15</v>
      </c>
      <c r="D2299" s="2">
        <v>44449</v>
      </c>
      <c r="E2299" s="3">
        <v>4438</v>
      </c>
      <c r="F2299" s="4">
        <v>135</v>
      </c>
      <c r="G2299">
        <v>247</v>
      </c>
    </row>
    <row r="2300" spans="1:7" x14ac:dyDescent="0.3">
      <c r="A2300" t="s">
        <v>43</v>
      </c>
      <c r="B2300" t="s">
        <v>25</v>
      </c>
      <c r="C2300" t="s">
        <v>15</v>
      </c>
      <c r="D2300" s="2">
        <v>44449</v>
      </c>
      <c r="E2300" s="3">
        <v>9128</v>
      </c>
      <c r="F2300" s="4">
        <v>419</v>
      </c>
      <c r="G2300">
        <v>508</v>
      </c>
    </row>
    <row r="2301" spans="1:7" x14ac:dyDescent="0.3">
      <c r="A2301" t="s">
        <v>33</v>
      </c>
      <c r="B2301" t="s">
        <v>11</v>
      </c>
      <c r="C2301" t="s">
        <v>44</v>
      </c>
      <c r="D2301" s="2">
        <v>44449</v>
      </c>
      <c r="E2301" s="3">
        <v>2709</v>
      </c>
      <c r="F2301" s="4">
        <v>414</v>
      </c>
      <c r="G2301">
        <v>129</v>
      </c>
    </row>
    <row r="2302" spans="1:7" x14ac:dyDescent="0.3">
      <c r="A2302" t="s">
        <v>57</v>
      </c>
      <c r="B2302" t="s">
        <v>23</v>
      </c>
      <c r="C2302" t="s">
        <v>30</v>
      </c>
      <c r="D2302" s="2">
        <v>44449</v>
      </c>
      <c r="E2302" s="3">
        <v>15960</v>
      </c>
      <c r="F2302" s="4">
        <v>18</v>
      </c>
      <c r="G2302">
        <v>639</v>
      </c>
    </row>
    <row r="2303" spans="1:7" x14ac:dyDescent="0.3">
      <c r="A2303" t="s">
        <v>51</v>
      </c>
      <c r="B2303" t="s">
        <v>20</v>
      </c>
      <c r="C2303" t="s">
        <v>30</v>
      </c>
      <c r="D2303" s="2">
        <v>44449</v>
      </c>
      <c r="E2303" s="3">
        <v>5439</v>
      </c>
      <c r="F2303" s="4">
        <v>199</v>
      </c>
      <c r="G2303">
        <v>182</v>
      </c>
    </row>
    <row r="2304" spans="1:7" x14ac:dyDescent="0.3">
      <c r="A2304" t="s">
        <v>32</v>
      </c>
      <c r="B2304" t="s">
        <v>25</v>
      </c>
      <c r="C2304" t="s">
        <v>15</v>
      </c>
      <c r="D2304" s="2">
        <v>44449</v>
      </c>
      <c r="E2304" s="3">
        <v>1540</v>
      </c>
      <c r="F2304" s="4">
        <v>109</v>
      </c>
      <c r="G2304">
        <v>74</v>
      </c>
    </row>
    <row r="2305" spans="1:7" x14ac:dyDescent="0.3">
      <c r="A2305" t="s">
        <v>31</v>
      </c>
      <c r="B2305" t="s">
        <v>25</v>
      </c>
      <c r="C2305" t="s">
        <v>37</v>
      </c>
      <c r="D2305" s="2">
        <v>44449</v>
      </c>
      <c r="E2305" s="3">
        <v>14728</v>
      </c>
      <c r="F2305" s="4">
        <v>125</v>
      </c>
      <c r="G2305">
        <v>476</v>
      </c>
    </row>
    <row r="2306" spans="1:7" x14ac:dyDescent="0.3">
      <c r="A2306" t="s">
        <v>19</v>
      </c>
      <c r="B2306" t="s">
        <v>20</v>
      </c>
      <c r="C2306" t="s">
        <v>37</v>
      </c>
      <c r="D2306" s="2">
        <v>44449</v>
      </c>
      <c r="E2306" s="3">
        <v>4704</v>
      </c>
      <c r="F2306" s="4">
        <v>200</v>
      </c>
      <c r="G2306">
        <v>157</v>
      </c>
    </row>
    <row r="2307" spans="1:7" x14ac:dyDescent="0.3">
      <c r="A2307" t="s">
        <v>17</v>
      </c>
      <c r="B2307" t="s">
        <v>11</v>
      </c>
      <c r="C2307" t="s">
        <v>50</v>
      </c>
      <c r="D2307" s="2">
        <v>44449</v>
      </c>
      <c r="E2307" s="3">
        <v>1540</v>
      </c>
      <c r="F2307" s="4">
        <v>108</v>
      </c>
      <c r="G2307">
        <v>74</v>
      </c>
    </row>
    <row r="2308" spans="1:7" x14ac:dyDescent="0.3">
      <c r="A2308" t="s">
        <v>55</v>
      </c>
      <c r="B2308" t="s">
        <v>8</v>
      </c>
      <c r="C2308" t="s">
        <v>28</v>
      </c>
      <c r="D2308" s="2">
        <v>44449</v>
      </c>
      <c r="E2308" s="3">
        <v>11109</v>
      </c>
      <c r="F2308" s="4">
        <v>88</v>
      </c>
      <c r="G2308">
        <v>428</v>
      </c>
    </row>
    <row r="2309" spans="1:7" x14ac:dyDescent="0.3">
      <c r="A2309" t="s">
        <v>53</v>
      </c>
      <c r="B2309" t="s">
        <v>8</v>
      </c>
      <c r="C2309" t="s">
        <v>12</v>
      </c>
      <c r="D2309" s="2">
        <v>44449</v>
      </c>
      <c r="E2309" s="3">
        <v>1638</v>
      </c>
      <c r="F2309" s="4">
        <v>92</v>
      </c>
      <c r="G2309">
        <v>182</v>
      </c>
    </row>
    <row r="2310" spans="1:7" x14ac:dyDescent="0.3">
      <c r="A2310" t="s">
        <v>31</v>
      </c>
      <c r="B2310" t="s">
        <v>8</v>
      </c>
      <c r="C2310" t="s">
        <v>36</v>
      </c>
      <c r="D2310" s="2">
        <v>44449</v>
      </c>
      <c r="E2310" s="3">
        <v>2541</v>
      </c>
      <c r="F2310" s="4">
        <v>98</v>
      </c>
      <c r="G2310">
        <v>128</v>
      </c>
    </row>
    <row r="2311" spans="1:7" x14ac:dyDescent="0.3">
      <c r="A2311" t="s">
        <v>52</v>
      </c>
      <c r="B2311" t="s">
        <v>11</v>
      </c>
      <c r="C2311" t="s">
        <v>42</v>
      </c>
      <c r="D2311" s="2">
        <v>44449</v>
      </c>
      <c r="E2311" s="3">
        <v>231</v>
      </c>
      <c r="F2311" s="4">
        <v>184</v>
      </c>
      <c r="G2311">
        <v>12</v>
      </c>
    </row>
    <row r="2312" spans="1:7" x14ac:dyDescent="0.3">
      <c r="A2312" t="s">
        <v>13</v>
      </c>
      <c r="B2312" t="s">
        <v>20</v>
      </c>
      <c r="C2312" t="s">
        <v>42</v>
      </c>
      <c r="D2312" s="2">
        <v>44449</v>
      </c>
      <c r="E2312" s="3">
        <v>11249</v>
      </c>
      <c r="F2312" s="4">
        <v>70</v>
      </c>
      <c r="G2312">
        <v>490</v>
      </c>
    </row>
    <row r="2313" spans="1:7" x14ac:dyDescent="0.3">
      <c r="A2313" t="s">
        <v>7</v>
      </c>
      <c r="B2313" t="s">
        <v>23</v>
      </c>
      <c r="C2313" t="s">
        <v>34</v>
      </c>
      <c r="D2313" s="2">
        <v>44449</v>
      </c>
      <c r="E2313" s="3">
        <v>5306</v>
      </c>
      <c r="F2313" s="4">
        <v>120</v>
      </c>
      <c r="G2313">
        <v>332</v>
      </c>
    </row>
    <row r="2314" spans="1:7" x14ac:dyDescent="0.3">
      <c r="A2314" t="s">
        <v>29</v>
      </c>
      <c r="B2314" t="s">
        <v>11</v>
      </c>
      <c r="C2314" t="s">
        <v>21</v>
      </c>
      <c r="D2314" s="2">
        <v>44449</v>
      </c>
      <c r="E2314" s="3">
        <v>2079</v>
      </c>
      <c r="F2314" s="4">
        <v>164</v>
      </c>
      <c r="G2314">
        <v>123</v>
      </c>
    </row>
    <row r="2315" spans="1:7" x14ac:dyDescent="0.3">
      <c r="A2315" t="s">
        <v>27</v>
      </c>
      <c r="B2315" t="s">
        <v>8</v>
      </c>
      <c r="C2315" t="s">
        <v>21</v>
      </c>
      <c r="D2315" s="2">
        <v>44449</v>
      </c>
      <c r="E2315" s="3">
        <v>1148</v>
      </c>
      <c r="F2315" s="4">
        <v>113</v>
      </c>
      <c r="G2315">
        <v>61</v>
      </c>
    </row>
    <row r="2316" spans="1:7" x14ac:dyDescent="0.3">
      <c r="A2316" t="s">
        <v>33</v>
      </c>
      <c r="B2316" t="s">
        <v>11</v>
      </c>
      <c r="C2316" t="s">
        <v>45</v>
      </c>
      <c r="D2316" s="2">
        <v>44452</v>
      </c>
      <c r="E2316" s="3">
        <v>322</v>
      </c>
      <c r="F2316" s="4">
        <v>123</v>
      </c>
      <c r="G2316">
        <v>33</v>
      </c>
    </row>
    <row r="2317" spans="1:7" x14ac:dyDescent="0.3">
      <c r="A2317" t="s">
        <v>43</v>
      </c>
      <c r="B2317" t="s">
        <v>23</v>
      </c>
      <c r="C2317" t="s">
        <v>26</v>
      </c>
      <c r="D2317" s="2">
        <v>44452</v>
      </c>
      <c r="E2317" s="3">
        <v>1239</v>
      </c>
      <c r="F2317" s="4">
        <v>71</v>
      </c>
      <c r="G2317">
        <v>42</v>
      </c>
    </row>
    <row r="2318" spans="1:7" x14ac:dyDescent="0.3">
      <c r="A2318" t="s">
        <v>55</v>
      </c>
      <c r="B2318" t="s">
        <v>20</v>
      </c>
      <c r="C2318" t="s">
        <v>30</v>
      </c>
      <c r="D2318" s="2">
        <v>44452</v>
      </c>
      <c r="E2318" s="3">
        <v>16681</v>
      </c>
      <c r="F2318" s="4">
        <v>274</v>
      </c>
      <c r="G2318">
        <v>596</v>
      </c>
    </row>
    <row r="2319" spans="1:7" x14ac:dyDescent="0.3">
      <c r="A2319" t="s">
        <v>33</v>
      </c>
      <c r="B2319" t="s">
        <v>8</v>
      </c>
      <c r="C2319" t="s">
        <v>34</v>
      </c>
      <c r="D2319" s="2">
        <v>44452</v>
      </c>
      <c r="E2319" s="3">
        <v>98</v>
      </c>
      <c r="F2319" s="4">
        <v>212</v>
      </c>
      <c r="G2319">
        <v>6</v>
      </c>
    </row>
    <row r="2320" spans="1:7" x14ac:dyDescent="0.3">
      <c r="A2320" t="s">
        <v>32</v>
      </c>
      <c r="B2320" t="s">
        <v>23</v>
      </c>
      <c r="C2320" t="s">
        <v>37</v>
      </c>
      <c r="D2320" s="2">
        <v>44452</v>
      </c>
      <c r="E2320" s="3">
        <v>5649</v>
      </c>
      <c r="F2320" s="4">
        <v>134</v>
      </c>
      <c r="G2320">
        <v>202</v>
      </c>
    </row>
    <row r="2321" spans="1:7" x14ac:dyDescent="0.3">
      <c r="A2321" t="s">
        <v>55</v>
      </c>
      <c r="B2321" t="s">
        <v>14</v>
      </c>
      <c r="C2321" t="s">
        <v>44</v>
      </c>
      <c r="D2321" s="2">
        <v>44452</v>
      </c>
      <c r="E2321" s="3">
        <v>2870</v>
      </c>
      <c r="F2321" s="4">
        <v>278</v>
      </c>
      <c r="G2321">
        <v>180</v>
      </c>
    </row>
    <row r="2322" spans="1:7" x14ac:dyDescent="0.3">
      <c r="A2322" t="s">
        <v>52</v>
      </c>
      <c r="B2322" t="s">
        <v>8</v>
      </c>
      <c r="C2322" t="s">
        <v>50</v>
      </c>
      <c r="D2322" s="2">
        <v>44452</v>
      </c>
      <c r="E2322" s="3">
        <v>4151</v>
      </c>
      <c r="F2322" s="4">
        <v>184</v>
      </c>
      <c r="G2322">
        <v>219</v>
      </c>
    </row>
    <row r="2323" spans="1:7" x14ac:dyDescent="0.3">
      <c r="A2323" t="s">
        <v>40</v>
      </c>
      <c r="B2323" t="s">
        <v>25</v>
      </c>
      <c r="C2323" t="s">
        <v>28</v>
      </c>
      <c r="D2323" s="2">
        <v>44452</v>
      </c>
      <c r="E2323" s="3">
        <v>3962</v>
      </c>
      <c r="F2323" s="4">
        <v>64</v>
      </c>
      <c r="G2323">
        <v>159</v>
      </c>
    </row>
    <row r="2324" spans="1:7" x14ac:dyDescent="0.3">
      <c r="A2324" t="s">
        <v>58</v>
      </c>
      <c r="B2324" t="s">
        <v>8</v>
      </c>
      <c r="C2324" t="s">
        <v>26</v>
      </c>
      <c r="D2324" s="2">
        <v>44452</v>
      </c>
      <c r="E2324" s="3">
        <v>7119</v>
      </c>
      <c r="F2324" s="4">
        <v>41</v>
      </c>
      <c r="G2324">
        <v>238</v>
      </c>
    </row>
    <row r="2325" spans="1:7" x14ac:dyDescent="0.3">
      <c r="A2325" t="s">
        <v>56</v>
      </c>
      <c r="B2325" t="s">
        <v>14</v>
      </c>
      <c r="C2325" t="s">
        <v>26</v>
      </c>
      <c r="D2325" s="2">
        <v>44452</v>
      </c>
      <c r="E2325" s="3">
        <v>1393</v>
      </c>
      <c r="F2325" s="4">
        <v>42</v>
      </c>
      <c r="G2325">
        <v>52</v>
      </c>
    </row>
    <row r="2326" spans="1:7" x14ac:dyDescent="0.3">
      <c r="A2326" t="s">
        <v>27</v>
      </c>
      <c r="B2326" t="s">
        <v>23</v>
      </c>
      <c r="C2326" t="s">
        <v>42</v>
      </c>
      <c r="D2326" s="2">
        <v>44452</v>
      </c>
      <c r="E2326" s="3">
        <v>9506</v>
      </c>
      <c r="F2326" s="4">
        <v>98</v>
      </c>
      <c r="G2326">
        <v>414</v>
      </c>
    </row>
    <row r="2327" spans="1:7" x14ac:dyDescent="0.3">
      <c r="A2327" t="s">
        <v>53</v>
      </c>
      <c r="B2327" t="s">
        <v>11</v>
      </c>
      <c r="C2327" t="s">
        <v>15</v>
      </c>
      <c r="D2327" s="2">
        <v>44452</v>
      </c>
      <c r="E2327" s="3">
        <v>8897</v>
      </c>
      <c r="F2327" s="4">
        <v>172</v>
      </c>
      <c r="G2327">
        <v>495</v>
      </c>
    </row>
    <row r="2328" spans="1:7" x14ac:dyDescent="0.3">
      <c r="A2328" t="s">
        <v>46</v>
      </c>
      <c r="B2328" t="s">
        <v>25</v>
      </c>
      <c r="C2328" t="s">
        <v>44</v>
      </c>
      <c r="D2328" s="2">
        <v>44452</v>
      </c>
      <c r="E2328" s="3">
        <v>12019</v>
      </c>
      <c r="F2328" s="4">
        <v>111</v>
      </c>
      <c r="G2328">
        <v>752</v>
      </c>
    </row>
    <row r="2329" spans="1:7" x14ac:dyDescent="0.3">
      <c r="A2329" t="s">
        <v>51</v>
      </c>
      <c r="B2329" t="s">
        <v>25</v>
      </c>
      <c r="C2329" t="s">
        <v>39</v>
      </c>
      <c r="D2329" s="2">
        <v>44452</v>
      </c>
      <c r="E2329" s="3">
        <v>12439</v>
      </c>
      <c r="F2329" s="4">
        <v>160</v>
      </c>
      <c r="G2329">
        <v>622</v>
      </c>
    </row>
    <row r="2330" spans="1:7" x14ac:dyDescent="0.3">
      <c r="A2330" t="s">
        <v>57</v>
      </c>
      <c r="B2330" t="s">
        <v>20</v>
      </c>
      <c r="C2330" t="s">
        <v>42</v>
      </c>
      <c r="D2330" s="2">
        <v>44452</v>
      </c>
      <c r="E2330" s="3">
        <v>3612</v>
      </c>
      <c r="F2330" s="4">
        <v>372</v>
      </c>
      <c r="G2330">
        <v>191</v>
      </c>
    </row>
    <row r="2331" spans="1:7" x14ac:dyDescent="0.3">
      <c r="A2331" t="s">
        <v>58</v>
      </c>
      <c r="B2331" t="s">
        <v>14</v>
      </c>
      <c r="C2331" t="s">
        <v>15</v>
      </c>
      <c r="D2331" s="2">
        <v>44452</v>
      </c>
      <c r="E2331" s="3">
        <v>2646</v>
      </c>
      <c r="F2331" s="4">
        <v>367</v>
      </c>
      <c r="G2331">
        <v>111</v>
      </c>
    </row>
    <row r="2332" spans="1:7" x14ac:dyDescent="0.3">
      <c r="A2332" t="s">
        <v>40</v>
      </c>
      <c r="B2332" t="s">
        <v>14</v>
      </c>
      <c r="C2332" t="s">
        <v>44</v>
      </c>
      <c r="D2332" s="2">
        <v>44452</v>
      </c>
      <c r="E2332" s="3">
        <v>511</v>
      </c>
      <c r="F2332" s="4">
        <v>352</v>
      </c>
      <c r="G2332">
        <v>35</v>
      </c>
    </row>
    <row r="2333" spans="1:7" x14ac:dyDescent="0.3">
      <c r="A2333" t="s">
        <v>29</v>
      </c>
      <c r="B2333" t="s">
        <v>8</v>
      </c>
      <c r="C2333" t="s">
        <v>50</v>
      </c>
      <c r="D2333" s="2">
        <v>44452</v>
      </c>
      <c r="E2333" s="3">
        <v>4207</v>
      </c>
      <c r="F2333" s="4">
        <v>7</v>
      </c>
      <c r="G2333">
        <v>192</v>
      </c>
    </row>
    <row r="2334" spans="1:7" x14ac:dyDescent="0.3">
      <c r="A2334" t="s">
        <v>31</v>
      </c>
      <c r="B2334" t="s">
        <v>11</v>
      </c>
      <c r="C2334" t="s">
        <v>45</v>
      </c>
      <c r="D2334" s="2">
        <v>44452</v>
      </c>
      <c r="E2334" s="3">
        <v>10290</v>
      </c>
      <c r="F2334" s="4">
        <v>79</v>
      </c>
      <c r="G2334">
        <v>606</v>
      </c>
    </row>
    <row r="2335" spans="1:7" x14ac:dyDescent="0.3">
      <c r="A2335" t="s">
        <v>27</v>
      </c>
      <c r="B2335" t="s">
        <v>8</v>
      </c>
      <c r="C2335" t="s">
        <v>41</v>
      </c>
      <c r="D2335" s="2">
        <v>44452</v>
      </c>
      <c r="E2335" s="3">
        <v>6069</v>
      </c>
      <c r="F2335" s="4">
        <v>287</v>
      </c>
      <c r="G2335">
        <v>264</v>
      </c>
    </row>
    <row r="2336" spans="1:7" x14ac:dyDescent="0.3">
      <c r="A2336" t="s">
        <v>10</v>
      </c>
      <c r="B2336" t="s">
        <v>14</v>
      </c>
      <c r="C2336" t="s">
        <v>41</v>
      </c>
      <c r="D2336" s="2">
        <v>44453</v>
      </c>
      <c r="E2336" s="3">
        <v>12292</v>
      </c>
      <c r="F2336" s="4">
        <v>82</v>
      </c>
      <c r="G2336">
        <v>410</v>
      </c>
    </row>
    <row r="2337" spans="1:7" x14ac:dyDescent="0.3">
      <c r="A2337" t="s">
        <v>52</v>
      </c>
      <c r="B2337" t="s">
        <v>8</v>
      </c>
      <c r="C2337" t="s">
        <v>16</v>
      </c>
      <c r="D2337" s="2">
        <v>44453</v>
      </c>
      <c r="E2337" s="3">
        <v>3794</v>
      </c>
      <c r="F2337" s="4">
        <v>235</v>
      </c>
      <c r="G2337">
        <v>475</v>
      </c>
    </row>
    <row r="2338" spans="1:7" x14ac:dyDescent="0.3">
      <c r="A2338" t="s">
        <v>40</v>
      </c>
      <c r="B2338" t="s">
        <v>23</v>
      </c>
      <c r="C2338" t="s">
        <v>41</v>
      </c>
      <c r="D2338" s="2">
        <v>44453</v>
      </c>
      <c r="E2338" s="3">
        <v>16793</v>
      </c>
      <c r="F2338" s="4">
        <v>34</v>
      </c>
      <c r="G2338">
        <v>700</v>
      </c>
    </row>
    <row r="2339" spans="1:7" x14ac:dyDescent="0.3">
      <c r="A2339" t="s">
        <v>46</v>
      </c>
      <c r="B2339" t="s">
        <v>23</v>
      </c>
      <c r="C2339" t="s">
        <v>48</v>
      </c>
      <c r="D2339" s="2">
        <v>44453</v>
      </c>
      <c r="E2339" s="3">
        <v>5327</v>
      </c>
      <c r="F2339" s="4">
        <v>103</v>
      </c>
      <c r="G2339">
        <v>381</v>
      </c>
    </row>
    <row r="2340" spans="1:7" x14ac:dyDescent="0.3">
      <c r="A2340" t="s">
        <v>32</v>
      </c>
      <c r="B2340" t="s">
        <v>23</v>
      </c>
      <c r="C2340" t="s">
        <v>54</v>
      </c>
      <c r="D2340" s="2">
        <v>44453</v>
      </c>
      <c r="E2340" s="3">
        <v>1267</v>
      </c>
      <c r="F2340" s="4">
        <v>259</v>
      </c>
      <c r="G2340">
        <v>61</v>
      </c>
    </row>
    <row r="2341" spans="1:7" x14ac:dyDescent="0.3">
      <c r="A2341" t="s">
        <v>17</v>
      </c>
      <c r="B2341" t="s">
        <v>8</v>
      </c>
      <c r="C2341" t="s">
        <v>42</v>
      </c>
      <c r="D2341" s="2">
        <v>44453</v>
      </c>
      <c r="E2341" s="3">
        <v>3514</v>
      </c>
      <c r="F2341" s="4">
        <v>320</v>
      </c>
      <c r="G2341">
        <v>185</v>
      </c>
    </row>
    <row r="2342" spans="1:7" x14ac:dyDescent="0.3">
      <c r="A2342" t="s">
        <v>32</v>
      </c>
      <c r="B2342" t="s">
        <v>14</v>
      </c>
      <c r="C2342" t="s">
        <v>50</v>
      </c>
      <c r="D2342" s="2">
        <v>44453</v>
      </c>
      <c r="E2342" s="3">
        <v>10157</v>
      </c>
      <c r="F2342" s="4">
        <v>59</v>
      </c>
      <c r="G2342">
        <v>535</v>
      </c>
    </row>
    <row r="2343" spans="1:7" x14ac:dyDescent="0.3">
      <c r="A2343" t="s">
        <v>52</v>
      </c>
      <c r="B2343" t="s">
        <v>14</v>
      </c>
      <c r="C2343" t="s">
        <v>39</v>
      </c>
      <c r="D2343" s="2">
        <v>44453</v>
      </c>
      <c r="E2343" s="3">
        <v>9555</v>
      </c>
      <c r="F2343" s="4">
        <v>23</v>
      </c>
      <c r="G2343">
        <v>399</v>
      </c>
    </row>
    <row r="2344" spans="1:7" x14ac:dyDescent="0.3">
      <c r="A2344" t="s">
        <v>46</v>
      </c>
      <c r="B2344" t="s">
        <v>14</v>
      </c>
      <c r="C2344" t="s">
        <v>9</v>
      </c>
      <c r="D2344" s="2">
        <v>44453</v>
      </c>
      <c r="E2344" s="3">
        <v>8960</v>
      </c>
      <c r="F2344" s="4">
        <v>71</v>
      </c>
      <c r="G2344">
        <v>427</v>
      </c>
    </row>
    <row r="2345" spans="1:7" x14ac:dyDescent="0.3">
      <c r="A2345" t="s">
        <v>31</v>
      </c>
      <c r="B2345" t="s">
        <v>20</v>
      </c>
      <c r="C2345" t="s">
        <v>39</v>
      </c>
      <c r="D2345" s="2">
        <v>44453</v>
      </c>
      <c r="E2345" s="3">
        <v>581</v>
      </c>
      <c r="F2345" s="4">
        <v>98</v>
      </c>
      <c r="G2345">
        <v>21</v>
      </c>
    </row>
    <row r="2346" spans="1:7" x14ac:dyDescent="0.3">
      <c r="A2346" t="s">
        <v>17</v>
      </c>
      <c r="B2346" t="s">
        <v>14</v>
      </c>
      <c r="C2346" t="s">
        <v>45</v>
      </c>
      <c r="D2346" s="2">
        <v>44454</v>
      </c>
      <c r="E2346" s="3">
        <v>735</v>
      </c>
      <c r="F2346" s="4">
        <v>37</v>
      </c>
      <c r="G2346">
        <v>41</v>
      </c>
    </row>
    <row r="2347" spans="1:7" x14ac:dyDescent="0.3">
      <c r="A2347" t="s">
        <v>31</v>
      </c>
      <c r="B2347" t="s">
        <v>11</v>
      </c>
      <c r="C2347" t="s">
        <v>18</v>
      </c>
      <c r="D2347" s="2">
        <v>44454</v>
      </c>
      <c r="E2347" s="3">
        <v>7084</v>
      </c>
      <c r="F2347" s="4">
        <v>59</v>
      </c>
      <c r="G2347">
        <v>284</v>
      </c>
    </row>
    <row r="2348" spans="1:7" x14ac:dyDescent="0.3">
      <c r="A2348" t="s">
        <v>51</v>
      </c>
      <c r="B2348" t="s">
        <v>23</v>
      </c>
      <c r="C2348" t="s">
        <v>37</v>
      </c>
      <c r="D2348" s="2">
        <v>44454</v>
      </c>
      <c r="E2348" s="3">
        <v>4438</v>
      </c>
      <c r="F2348" s="4">
        <v>331</v>
      </c>
      <c r="G2348">
        <v>139</v>
      </c>
    </row>
    <row r="2349" spans="1:7" x14ac:dyDescent="0.3">
      <c r="A2349" t="s">
        <v>24</v>
      </c>
      <c r="B2349" t="s">
        <v>8</v>
      </c>
      <c r="C2349" t="s">
        <v>45</v>
      </c>
      <c r="D2349" s="2">
        <v>44454</v>
      </c>
      <c r="E2349" s="3">
        <v>9646</v>
      </c>
      <c r="F2349" s="4">
        <v>153</v>
      </c>
      <c r="G2349">
        <v>603</v>
      </c>
    </row>
    <row r="2350" spans="1:7" x14ac:dyDescent="0.3">
      <c r="A2350" t="s">
        <v>24</v>
      </c>
      <c r="B2350" t="s">
        <v>14</v>
      </c>
      <c r="C2350" t="s">
        <v>45</v>
      </c>
      <c r="D2350" s="2">
        <v>44454</v>
      </c>
      <c r="E2350" s="3">
        <v>3759</v>
      </c>
      <c r="F2350" s="4">
        <v>9</v>
      </c>
      <c r="G2350">
        <v>290</v>
      </c>
    </row>
    <row r="2351" spans="1:7" x14ac:dyDescent="0.3">
      <c r="A2351" t="s">
        <v>22</v>
      </c>
      <c r="B2351" t="s">
        <v>20</v>
      </c>
      <c r="C2351" t="s">
        <v>36</v>
      </c>
      <c r="D2351" s="2">
        <v>44454</v>
      </c>
      <c r="E2351" s="3">
        <v>721</v>
      </c>
      <c r="F2351" s="4">
        <v>265</v>
      </c>
      <c r="G2351">
        <v>38</v>
      </c>
    </row>
    <row r="2352" spans="1:7" x14ac:dyDescent="0.3">
      <c r="A2352" t="s">
        <v>57</v>
      </c>
      <c r="B2352" t="s">
        <v>8</v>
      </c>
      <c r="C2352" t="s">
        <v>35</v>
      </c>
      <c r="D2352" s="2">
        <v>44454</v>
      </c>
      <c r="E2352" s="3">
        <v>5887</v>
      </c>
      <c r="F2352" s="4">
        <v>2</v>
      </c>
      <c r="G2352">
        <v>655</v>
      </c>
    </row>
    <row r="2353" spans="1:7" x14ac:dyDescent="0.3">
      <c r="A2353" t="s">
        <v>33</v>
      </c>
      <c r="B2353" t="s">
        <v>20</v>
      </c>
      <c r="C2353" t="s">
        <v>44</v>
      </c>
      <c r="D2353" s="2">
        <v>44454</v>
      </c>
      <c r="E2353" s="3">
        <v>7924</v>
      </c>
      <c r="F2353" s="4">
        <v>41</v>
      </c>
      <c r="G2353">
        <v>496</v>
      </c>
    </row>
    <row r="2354" spans="1:7" x14ac:dyDescent="0.3">
      <c r="A2354" t="s">
        <v>19</v>
      </c>
      <c r="B2354" t="s">
        <v>14</v>
      </c>
      <c r="C2354" t="s">
        <v>15</v>
      </c>
      <c r="D2354" s="2">
        <v>44454</v>
      </c>
      <c r="E2354" s="3">
        <v>7343</v>
      </c>
      <c r="F2354" s="4">
        <v>161</v>
      </c>
      <c r="G2354">
        <v>306</v>
      </c>
    </row>
    <row r="2355" spans="1:7" x14ac:dyDescent="0.3">
      <c r="A2355" t="s">
        <v>22</v>
      </c>
      <c r="B2355" t="s">
        <v>8</v>
      </c>
      <c r="C2355" t="s">
        <v>16</v>
      </c>
      <c r="D2355" s="2">
        <v>44454</v>
      </c>
      <c r="E2355" s="3">
        <v>994</v>
      </c>
      <c r="F2355" s="4">
        <v>215</v>
      </c>
      <c r="G2355">
        <v>83</v>
      </c>
    </row>
    <row r="2356" spans="1:7" x14ac:dyDescent="0.3">
      <c r="A2356" t="s">
        <v>46</v>
      </c>
      <c r="B2356" t="s">
        <v>20</v>
      </c>
      <c r="C2356" t="s">
        <v>26</v>
      </c>
      <c r="D2356" s="2">
        <v>44454</v>
      </c>
      <c r="E2356" s="3">
        <v>1568</v>
      </c>
      <c r="F2356" s="4">
        <v>278</v>
      </c>
      <c r="G2356">
        <v>66</v>
      </c>
    </row>
    <row r="2357" spans="1:7" x14ac:dyDescent="0.3">
      <c r="A2357" t="s">
        <v>52</v>
      </c>
      <c r="B2357" t="s">
        <v>25</v>
      </c>
      <c r="C2357" t="s">
        <v>34</v>
      </c>
      <c r="D2357" s="2">
        <v>44454</v>
      </c>
      <c r="E2357" s="3">
        <v>959</v>
      </c>
      <c r="F2357" s="4">
        <v>160</v>
      </c>
      <c r="G2357">
        <v>57</v>
      </c>
    </row>
    <row r="2358" spans="1:7" x14ac:dyDescent="0.3">
      <c r="A2358" t="s">
        <v>31</v>
      </c>
      <c r="B2358" t="s">
        <v>23</v>
      </c>
      <c r="C2358" t="s">
        <v>16</v>
      </c>
      <c r="D2358" s="2">
        <v>44454</v>
      </c>
      <c r="E2358" s="3">
        <v>5355</v>
      </c>
      <c r="F2358" s="4">
        <v>207</v>
      </c>
      <c r="G2358">
        <v>670</v>
      </c>
    </row>
    <row r="2359" spans="1:7" x14ac:dyDescent="0.3">
      <c r="A2359" t="s">
        <v>32</v>
      </c>
      <c r="B2359" t="s">
        <v>25</v>
      </c>
      <c r="C2359" t="s">
        <v>45</v>
      </c>
      <c r="D2359" s="2">
        <v>44454</v>
      </c>
      <c r="E2359" s="3">
        <v>12915</v>
      </c>
      <c r="F2359" s="4">
        <v>160</v>
      </c>
      <c r="G2359">
        <v>1175</v>
      </c>
    </row>
    <row r="2360" spans="1:7" x14ac:dyDescent="0.3">
      <c r="A2360" t="s">
        <v>22</v>
      </c>
      <c r="B2360" t="s">
        <v>20</v>
      </c>
      <c r="C2360" t="s">
        <v>34</v>
      </c>
      <c r="D2360" s="2">
        <v>44455</v>
      </c>
      <c r="E2360" s="3">
        <v>5621</v>
      </c>
      <c r="F2360" s="4">
        <v>388</v>
      </c>
      <c r="G2360">
        <v>352</v>
      </c>
    </row>
    <row r="2361" spans="1:7" x14ac:dyDescent="0.3">
      <c r="A2361" t="s">
        <v>47</v>
      </c>
      <c r="B2361" t="s">
        <v>14</v>
      </c>
      <c r="C2361" t="s">
        <v>35</v>
      </c>
      <c r="D2361" s="2">
        <v>44455</v>
      </c>
      <c r="E2361" s="3">
        <v>5089</v>
      </c>
      <c r="F2361" s="4">
        <v>94</v>
      </c>
      <c r="G2361">
        <v>364</v>
      </c>
    </row>
    <row r="2362" spans="1:7" x14ac:dyDescent="0.3">
      <c r="A2362" t="s">
        <v>27</v>
      </c>
      <c r="B2362" t="s">
        <v>8</v>
      </c>
      <c r="C2362" t="s">
        <v>44</v>
      </c>
      <c r="D2362" s="2">
        <v>44455</v>
      </c>
      <c r="E2362" s="3">
        <v>13993</v>
      </c>
      <c r="F2362" s="4">
        <v>83</v>
      </c>
      <c r="G2362">
        <v>737</v>
      </c>
    </row>
    <row r="2363" spans="1:7" x14ac:dyDescent="0.3">
      <c r="A2363" t="s">
        <v>17</v>
      </c>
      <c r="B2363" t="s">
        <v>8</v>
      </c>
      <c r="C2363" t="s">
        <v>26</v>
      </c>
      <c r="D2363" s="2">
        <v>44455</v>
      </c>
      <c r="E2363" s="3">
        <v>4242</v>
      </c>
      <c r="F2363" s="4">
        <v>113</v>
      </c>
      <c r="G2363">
        <v>152</v>
      </c>
    </row>
    <row r="2364" spans="1:7" x14ac:dyDescent="0.3">
      <c r="A2364" t="s">
        <v>47</v>
      </c>
      <c r="B2364" t="s">
        <v>11</v>
      </c>
      <c r="C2364" t="s">
        <v>35</v>
      </c>
      <c r="D2364" s="2">
        <v>44455</v>
      </c>
      <c r="E2364" s="3">
        <v>2842</v>
      </c>
      <c r="F2364" s="4">
        <v>253</v>
      </c>
      <c r="G2364">
        <v>406</v>
      </c>
    </row>
    <row r="2365" spans="1:7" x14ac:dyDescent="0.3">
      <c r="A2365" t="s">
        <v>32</v>
      </c>
      <c r="B2365" t="s">
        <v>25</v>
      </c>
      <c r="C2365" t="s">
        <v>41</v>
      </c>
      <c r="D2365" s="2">
        <v>44456</v>
      </c>
      <c r="E2365" s="3">
        <v>8862</v>
      </c>
      <c r="F2365" s="4">
        <v>342</v>
      </c>
      <c r="G2365">
        <v>370</v>
      </c>
    </row>
    <row r="2366" spans="1:7" x14ac:dyDescent="0.3">
      <c r="A2366" t="s">
        <v>47</v>
      </c>
      <c r="B2366" t="s">
        <v>14</v>
      </c>
      <c r="C2366" t="s">
        <v>21</v>
      </c>
      <c r="D2366" s="2">
        <v>44456</v>
      </c>
      <c r="E2366" s="3">
        <v>19054</v>
      </c>
      <c r="F2366" s="4">
        <v>49</v>
      </c>
      <c r="G2366">
        <v>794</v>
      </c>
    </row>
    <row r="2367" spans="1:7" x14ac:dyDescent="0.3">
      <c r="A2367" t="s">
        <v>27</v>
      </c>
      <c r="B2367" t="s">
        <v>11</v>
      </c>
      <c r="C2367" t="s">
        <v>49</v>
      </c>
      <c r="D2367" s="2">
        <v>44456</v>
      </c>
      <c r="E2367" s="3">
        <v>5551</v>
      </c>
      <c r="F2367" s="4">
        <v>102</v>
      </c>
      <c r="G2367">
        <v>694</v>
      </c>
    </row>
    <row r="2368" spans="1:7" x14ac:dyDescent="0.3">
      <c r="A2368" t="s">
        <v>51</v>
      </c>
      <c r="B2368" t="s">
        <v>23</v>
      </c>
      <c r="C2368" t="s">
        <v>34</v>
      </c>
      <c r="D2368" s="2">
        <v>44456</v>
      </c>
      <c r="E2368" s="3">
        <v>1946</v>
      </c>
      <c r="F2368" s="4">
        <v>176</v>
      </c>
      <c r="G2368">
        <v>93</v>
      </c>
    </row>
    <row r="2369" spans="1:7" x14ac:dyDescent="0.3">
      <c r="A2369" t="s">
        <v>51</v>
      </c>
      <c r="B2369" t="s">
        <v>23</v>
      </c>
      <c r="C2369" t="s">
        <v>44</v>
      </c>
      <c r="D2369" s="2">
        <v>44456</v>
      </c>
      <c r="E2369" s="3">
        <v>966</v>
      </c>
      <c r="F2369" s="4">
        <v>32</v>
      </c>
      <c r="G2369">
        <v>44</v>
      </c>
    </row>
    <row r="2370" spans="1:7" x14ac:dyDescent="0.3">
      <c r="A2370" t="s">
        <v>53</v>
      </c>
      <c r="B2370" t="s">
        <v>23</v>
      </c>
      <c r="C2370" t="s">
        <v>30</v>
      </c>
      <c r="D2370" s="2">
        <v>44456</v>
      </c>
      <c r="E2370" s="3">
        <v>2730</v>
      </c>
      <c r="F2370" s="4">
        <v>56</v>
      </c>
      <c r="G2370">
        <v>119</v>
      </c>
    </row>
    <row r="2371" spans="1:7" x14ac:dyDescent="0.3">
      <c r="A2371" t="s">
        <v>10</v>
      </c>
      <c r="B2371" t="s">
        <v>20</v>
      </c>
      <c r="C2371" t="s">
        <v>41</v>
      </c>
      <c r="D2371" s="2">
        <v>44456</v>
      </c>
      <c r="E2371" s="3">
        <v>10010</v>
      </c>
      <c r="F2371" s="4">
        <v>257</v>
      </c>
      <c r="G2371">
        <v>358</v>
      </c>
    </row>
    <row r="2372" spans="1:7" x14ac:dyDescent="0.3">
      <c r="A2372" t="s">
        <v>56</v>
      </c>
      <c r="B2372" t="s">
        <v>11</v>
      </c>
      <c r="C2372" t="s">
        <v>9</v>
      </c>
      <c r="D2372" s="2">
        <v>44456</v>
      </c>
      <c r="E2372" s="3">
        <v>4529</v>
      </c>
      <c r="F2372" s="4">
        <v>126</v>
      </c>
      <c r="G2372">
        <v>302</v>
      </c>
    </row>
    <row r="2373" spans="1:7" x14ac:dyDescent="0.3">
      <c r="A2373" t="s">
        <v>13</v>
      </c>
      <c r="B2373" t="s">
        <v>20</v>
      </c>
      <c r="C2373" t="s">
        <v>49</v>
      </c>
      <c r="D2373" s="2">
        <v>44456</v>
      </c>
      <c r="E2373" s="3">
        <v>9891</v>
      </c>
      <c r="F2373" s="4">
        <v>105</v>
      </c>
      <c r="G2373">
        <v>660</v>
      </c>
    </row>
    <row r="2374" spans="1:7" x14ac:dyDescent="0.3">
      <c r="A2374" t="s">
        <v>31</v>
      </c>
      <c r="B2374" t="s">
        <v>11</v>
      </c>
      <c r="C2374" t="s">
        <v>28</v>
      </c>
      <c r="D2374" s="2">
        <v>44456</v>
      </c>
      <c r="E2374" s="3">
        <v>2275</v>
      </c>
      <c r="F2374" s="4">
        <v>115</v>
      </c>
      <c r="G2374">
        <v>99</v>
      </c>
    </row>
    <row r="2375" spans="1:7" x14ac:dyDescent="0.3">
      <c r="A2375" t="s">
        <v>59</v>
      </c>
      <c r="B2375" t="s">
        <v>25</v>
      </c>
      <c r="C2375" t="s">
        <v>28</v>
      </c>
      <c r="D2375" s="2">
        <v>44459</v>
      </c>
      <c r="E2375" s="3">
        <v>3241</v>
      </c>
      <c r="F2375" s="4">
        <v>178</v>
      </c>
      <c r="G2375">
        <v>116</v>
      </c>
    </row>
    <row r="2376" spans="1:7" x14ac:dyDescent="0.3">
      <c r="A2376" t="s">
        <v>10</v>
      </c>
      <c r="B2376" t="s">
        <v>23</v>
      </c>
      <c r="C2376" t="s">
        <v>49</v>
      </c>
      <c r="D2376" s="2">
        <v>44459</v>
      </c>
      <c r="E2376" s="3">
        <v>917</v>
      </c>
      <c r="F2376" s="4">
        <v>667</v>
      </c>
      <c r="G2376">
        <v>66</v>
      </c>
    </row>
    <row r="2377" spans="1:7" x14ac:dyDescent="0.3">
      <c r="A2377" t="s">
        <v>57</v>
      </c>
      <c r="B2377" t="s">
        <v>8</v>
      </c>
      <c r="C2377" t="s">
        <v>15</v>
      </c>
      <c r="D2377" s="2">
        <v>44459</v>
      </c>
      <c r="E2377" s="3">
        <v>3913</v>
      </c>
      <c r="F2377" s="4">
        <v>219</v>
      </c>
      <c r="G2377">
        <v>245</v>
      </c>
    </row>
    <row r="2378" spans="1:7" x14ac:dyDescent="0.3">
      <c r="A2378" t="s">
        <v>58</v>
      </c>
      <c r="B2378" t="s">
        <v>23</v>
      </c>
      <c r="C2378" t="s">
        <v>28</v>
      </c>
      <c r="D2378" s="2">
        <v>44460</v>
      </c>
      <c r="E2378" s="3">
        <v>1792</v>
      </c>
      <c r="F2378" s="4">
        <v>94</v>
      </c>
      <c r="G2378">
        <v>75</v>
      </c>
    </row>
    <row r="2379" spans="1:7" x14ac:dyDescent="0.3">
      <c r="A2379" t="s">
        <v>33</v>
      </c>
      <c r="B2379" t="s">
        <v>25</v>
      </c>
      <c r="C2379" t="s">
        <v>54</v>
      </c>
      <c r="D2379" s="2">
        <v>44460</v>
      </c>
      <c r="E2379" s="3">
        <v>5761</v>
      </c>
      <c r="F2379" s="4">
        <v>224</v>
      </c>
      <c r="G2379">
        <v>339</v>
      </c>
    </row>
    <row r="2380" spans="1:7" x14ac:dyDescent="0.3">
      <c r="A2380" t="s">
        <v>33</v>
      </c>
      <c r="B2380" t="s">
        <v>25</v>
      </c>
      <c r="C2380" t="s">
        <v>18</v>
      </c>
      <c r="D2380" s="2">
        <v>44460</v>
      </c>
      <c r="E2380" s="3">
        <v>5327</v>
      </c>
      <c r="F2380" s="4">
        <v>14</v>
      </c>
      <c r="G2380">
        <v>214</v>
      </c>
    </row>
    <row r="2381" spans="1:7" x14ac:dyDescent="0.3">
      <c r="A2381" t="s">
        <v>55</v>
      </c>
      <c r="B2381" t="s">
        <v>20</v>
      </c>
      <c r="C2381" t="s">
        <v>21</v>
      </c>
      <c r="D2381" s="2">
        <v>44460</v>
      </c>
      <c r="E2381" s="3">
        <v>1519</v>
      </c>
      <c r="F2381" s="4">
        <v>181</v>
      </c>
      <c r="G2381">
        <v>95</v>
      </c>
    </row>
    <row r="2382" spans="1:7" x14ac:dyDescent="0.3">
      <c r="A2382" t="s">
        <v>22</v>
      </c>
      <c r="B2382" t="s">
        <v>14</v>
      </c>
      <c r="C2382" t="s">
        <v>21</v>
      </c>
      <c r="D2382" s="2">
        <v>44460</v>
      </c>
      <c r="E2382" s="3">
        <v>11326</v>
      </c>
      <c r="F2382" s="4">
        <v>110</v>
      </c>
      <c r="G2382">
        <v>515</v>
      </c>
    </row>
    <row r="2383" spans="1:7" x14ac:dyDescent="0.3">
      <c r="A2383" t="s">
        <v>33</v>
      </c>
      <c r="B2383" t="s">
        <v>23</v>
      </c>
      <c r="C2383" t="s">
        <v>9</v>
      </c>
      <c r="D2383" s="2">
        <v>44460</v>
      </c>
      <c r="E2383" s="3">
        <v>7252</v>
      </c>
      <c r="F2383" s="4">
        <v>223</v>
      </c>
      <c r="G2383">
        <v>427</v>
      </c>
    </row>
    <row r="2384" spans="1:7" x14ac:dyDescent="0.3">
      <c r="A2384" t="s">
        <v>59</v>
      </c>
      <c r="B2384" t="s">
        <v>25</v>
      </c>
      <c r="C2384" t="s">
        <v>18</v>
      </c>
      <c r="D2384" s="2">
        <v>44460</v>
      </c>
      <c r="E2384" s="3">
        <v>12929</v>
      </c>
      <c r="F2384" s="4">
        <v>20</v>
      </c>
      <c r="G2384">
        <v>418</v>
      </c>
    </row>
    <row r="2385" spans="1:7" x14ac:dyDescent="0.3">
      <c r="A2385" t="s">
        <v>56</v>
      </c>
      <c r="B2385" t="s">
        <v>11</v>
      </c>
      <c r="C2385" t="s">
        <v>35</v>
      </c>
      <c r="D2385" s="2">
        <v>44460</v>
      </c>
      <c r="E2385" s="3">
        <v>2996</v>
      </c>
      <c r="F2385" s="4">
        <v>18</v>
      </c>
      <c r="G2385">
        <v>428</v>
      </c>
    </row>
    <row r="2386" spans="1:7" x14ac:dyDescent="0.3">
      <c r="A2386" t="s">
        <v>27</v>
      </c>
      <c r="B2386" t="s">
        <v>20</v>
      </c>
      <c r="C2386" t="s">
        <v>12</v>
      </c>
      <c r="D2386" s="2">
        <v>44460</v>
      </c>
      <c r="E2386" s="3">
        <v>1239</v>
      </c>
      <c r="F2386" s="4">
        <v>112</v>
      </c>
      <c r="G2386">
        <v>89</v>
      </c>
    </row>
    <row r="2387" spans="1:7" x14ac:dyDescent="0.3">
      <c r="A2387" t="s">
        <v>17</v>
      </c>
      <c r="B2387" t="s">
        <v>8</v>
      </c>
      <c r="C2387" t="s">
        <v>9</v>
      </c>
      <c r="D2387" s="2">
        <v>44460</v>
      </c>
      <c r="E2387" s="3">
        <v>9128</v>
      </c>
      <c r="F2387" s="4">
        <v>179</v>
      </c>
      <c r="G2387">
        <v>481</v>
      </c>
    </row>
    <row r="2388" spans="1:7" x14ac:dyDescent="0.3">
      <c r="A2388" t="s">
        <v>53</v>
      </c>
      <c r="B2388" t="s">
        <v>8</v>
      </c>
      <c r="C2388" t="s">
        <v>36</v>
      </c>
      <c r="D2388" s="2">
        <v>44460</v>
      </c>
      <c r="E2388" s="3">
        <v>4137</v>
      </c>
      <c r="F2388" s="4">
        <v>107</v>
      </c>
      <c r="G2388">
        <v>319</v>
      </c>
    </row>
    <row r="2389" spans="1:7" x14ac:dyDescent="0.3">
      <c r="A2389" t="s">
        <v>52</v>
      </c>
      <c r="B2389" t="s">
        <v>25</v>
      </c>
      <c r="C2389" t="s">
        <v>42</v>
      </c>
      <c r="D2389" s="2">
        <v>44460</v>
      </c>
      <c r="E2389" s="3">
        <v>6482</v>
      </c>
      <c r="F2389" s="4">
        <v>12</v>
      </c>
      <c r="G2389">
        <v>260</v>
      </c>
    </row>
    <row r="2390" spans="1:7" x14ac:dyDescent="0.3">
      <c r="A2390" t="s">
        <v>46</v>
      </c>
      <c r="B2390" t="s">
        <v>20</v>
      </c>
      <c r="C2390" t="s">
        <v>41</v>
      </c>
      <c r="D2390" s="2">
        <v>44460</v>
      </c>
      <c r="E2390" s="3">
        <v>1393</v>
      </c>
      <c r="F2390" s="4">
        <v>213</v>
      </c>
      <c r="G2390">
        <v>50</v>
      </c>
    </row>
    <row r="2391" spans="1:7" x14ac:dyDescent="0.3">
      <c r="A2391" t="s">
        <v>24</v>
      </c>
      <c r="B2391" t="s">
        <v>8</v>
      </c>
      <c r="C2391" t="s">
        <v>15</v>
      </c>
      <c r="D2391" s="2">
        <v>44460</v>
      </c>
      <c r="E2391" s="3">
        <v>11627</v>
      </c>
      <c r="F2391" s="4">
        <v>96</v>
      </c>
      <c r="G2391">
        <v>727</v>
      </c>
    </row>
    <row r="2392" spans="1:7" x14ac:dyDescent="0.3">
      <c r="A2392" t="s">
        <v>56</v>
      </c>
      <c r="B2392" t="s">
        <v>25</v>
      </c>
      <c r="C2392" t="s">
        <v>35</v>
      </c>
      <c r="D2392" s="2">
        <v>44461</v>
      </c>
      <c r="E2392" s="3">
        <v>3080</v>
      </c>
      <c r="F2392" s="4">
        <v>97</v>
      </c>
      <c r="G2392">
        <v>257</v>
      </c>
    </row>
    <row r="2393" spans="1:7" x14ac:dyDescent="0.3">
      <c r="A2393" t="s">
        <v>57</v>
      </c>
      <c r="B2393" t="s">
        <v>14</v>
      </c>
      <c r="C2393" t="s">
        <v>49</v>
      </c>
      <c r="D2393" s="2">
        <v>44461</v>
      </c>
      <c r="E2393" s="3">
        <v>12180</v>
      </c>
      <c r="F2393" s="4">
        <v>271</v>
      </c>
      <c r="G2393">
        <v>812</v>
      </c>
    </row>
    <row r="2394" spans="1:7" x14ac:dyDescent="0.3">
      <c r="A2394" t="s">
        <v>17</v>
      </c>
      <c r="B2394" t="s">
        <v>23</v>
      </c>
      <c r="C2394" t="s">
        <v>18</v>
      </c>
      <c r="D2394" s="2">
        <v>44461</v>
      </c>
      <c r="E2394" s="3">
        <v>462</v>
      </c>
      <c r="F2394" s="4">
        <v>11</v>
      </c>
      <c r="G2394">
        <v>16</v>
      </c>
    </row>
    <row r="2395" spans="1:7" x14ac:dyDescent="0.3">
      <c r="A2395" t="s">
        <v>17</v>
      </c>
      <c r="B2395" t="s">
        <v>23</v>
      </c>
      <c r="C2395" t="s">
        <v>48</v>
      </c>
      <c r="D2395" s="2">
        <v>44461</v>
      </c>
      <c r="E2395" s="3">
        <v>1498</v>
      </c>
      <c r="F2395" s="4">
        <v>128</v>
      </c>
      <c r="G2395">
        <v>107</v>
      </c>
    </row>
    <row r="2396" spans="1:7" x14ac:dyDescent="0.3">
      <c r="A2396" t="s">
        <v>7</v>
      </c>
      <c r="B2396" t="s">
        <v>8</v>
      </c>
      <c r="C2396" t="s">
        <v>54</v>
      </c>
      <c r="D2396" s="2">
        <v>44462</v>
      </c>
      <c r="E2396" s="3">
        <v>1589</v>
      </c>
      <c r="F2396" s="4">
        <v>65</v>
      </c>
      <c r="G2396">
        <v>89</v>
      </c>
    </row>
    <row r="2397" spans="1:7" x14ac:dyDescent="0.3">
      <c r="A2397" t="s">
        <v>33</v>
      </c>
      <c r="B2397" t="s">
        <v>11</v>
      </c>
      <c r="C2397" t="s">
        <v>42</v>
      </c>
      <c r="D2397" s="2">
        <v>44462</v>
      </c>
      <c r="E2397" s="3">
        <v>2184</v>
      </c>
      <c r="F2397" s="4">
        <v>84</v>
      </c>
      <c r="G2397">
        <v>95</v>
      </c>
    </row>
    <row r="2398" spans="1:7" x14ac:dyDescent="0.3">
      <c r="A2398" t="s">
        <v>27</v>
      </c>
      <c r="B2398" t="s">
        <v>11</v>
      </c>
      <c r="C2398" t="s">
        <v>21</v>
      </c>
      <c r="D2398" s="2">
        <v>44462</v>
      </c>
      <c r="E2398" s="3">
        <v>3073</v>
      </c>
      <c r="F2398" s="4">
        <v>3</v>
      </c>
      <c r="G2398">
        <v>129</v>
      </c>
    </row>
    <row r="2399" spans="1:7" x14ac:dyDescent="0.3">
      <c r="A2399" t="s">
        <v>19</v>
      </c>
      <c r="B2399" t="s">
        <v>20</v>
      </c>
      <c r="C2399" t="s">
        <v>41</v>
      </c>
      <c r="D2399" s="2">
        <v>44462</v>
      </c>
      <c r="E2399" s="3">
        <v>16513</v>
      </c>
      <c r="F2399" s="4">
        <v>93</v>
      </c>
      <c r="G2399">
        <v>551</v>
      </c>
    </row>
    <row r="2400" spans="1:7" x14ac:dyDescent="0.3">
      <c r="A2400" t="s">
        <v>52</v>
      </c>
      <c r="B2400" t="s">
        <v>11</v>
      </c>
      <c r="C2400" t="s">
        <v>21</v>
      </c>
      <c r="D2400" s="2">
        <v>44462</v>
      </c>
      <c r="E2400" s="3">
        <v>2051</v>
      </c>
      <c r="F2400" s="4">
        <v>16</v>
      </c>
      <c r="G2400">
        <v>90</v>
      </c>
    </row>
    <row r="2401" spans="1:7" x14ac:dyDescent="0.3">
      <c r="A2401" t="s">
        <v>17</v>
      </c>
      <c r="B2401" t="s">
        <v>20</v>
      </c>
      <c r="C2401" t="s">
        <v>49</v>
      </c>
      <c r="D2401" s="2">
        <v>44462</v>
      </c>
      <c r="E2401" s="3">
        <v>11109</v>
      </c>
      <c r="F2401" s="4">
        <v>305</v>
      </c>
      <c r="G2401">
        <v>1111</v>
      </c>
    </row>
    <row r="2402" spans="1:7" x14ac:dyDescent="0.3">
      <c r="A2402" t="s">
        <v>57</v>
      </c>
      <c r="B2402" t="s">
        <v>25</v>
      </c>
      <c r="C2402" t="s">
        <v>50</v>
      </c>
      <c r="D2402" s="2">
        <v>44462</v>
      </c>
      <c r="E2402" s="3">
        <v>574</v>
      </c>
      <c r="F2402" s="4">
        <v>360</v>
      </c>
      <c r="G2402">
        <v>25</v>
      </c>
    </row>
    <row r="2403" spans="1:7" x14ac:dyDescent="0.3">
      <c r="A2403" t="s">
        <v>7</v>
      </c>
      <c r="B2403" t="s">
        <v>11</v>
      </c>
      <c r="C2403" t="s">
        <v>37</v>
      </c>
      <c r="D2403" s="2">
        <v>44463</v>
      </c>
      <c r="E2403" s="3">
        <v>7532</v>
      </c>
      <c r="F2403" s="4">
        <v>131</v>
      </c>
      <c r="G2403">
        <v>314</v>
      </c>
    </row>
    <row r="2404" spans="1:7" x14ac:dyDescent="0.3">
      <c r="A2404" t="s">
        <v>27</v>
      </c>
      <c r="B2404" t="s">
        <v>11</v>
      </c>
      <c r="C2404" t="s">
        <v>45</v>
      </c>
      <c r="D2404" s="2">
        <v>44463</v>
      </c>
      <c r="E2404" s="3">
        <v>504</v>
      </c>
      <c r="F2404" s="4">
        <v>170</v>
      </c>
      <c r="G2404">
        <v>51</v>
      </c>
    </row>
    <row r="2405" spans="1:7" x14ac:dyDescent="0.3">
      <c r="A2405" t="s">
        <v>33</v>
      </c>
      <c r="B2405" t="s">
        <v>14</v>
      </c>
      <c r="C2405" t="s">
        <v>12</v>
      </c>
      <c r="D2405" s="2">
        <v>44463</v>
      </c>
      <c r="E2405" s="3">
        <v>12642</v>
      </c>
      <c r="F2405" s="4">
        <v>194</v>
      </c>
      <c r="G2405">
        <v>1054</v>
      </c>
    </row>
    <row r="2406" spans="1:7" x14ac:dyDescent="0.3">
      <c r="A2406" t="s">
        <v>46</v>
      </c>
      <c r="B2406" t="s">
        <v>14</v>
      </c>
      <c r="C2406" t="s">
        <v>41</v>
      </c>
      <c r="D2406" s="2">
        <v>44463</v>
      </c>
      <c r="E2406" s="3">
        <v>2569</v>
      </c>
      <c r="F2406" s="4">
        <v>80</v>
      </c>
      <c r="G2406">
        <v>92</v>
      </c>
    </row>
    <row r="2407" spans="1:7" x14ac:dyDescent="0.3">
      <c r="A2407" t="s">
        <v>13</v>
      </c>
      <c r="B2407" t="s">
        <v>11</v>
      </c>
      <c r="C2407" t="s">
        <v>37</v>
      </c>
      <c r="D2407" s="2">
        <v>44463</v>
      </c>
      <c r="E2407" s="3">
        <v>476</v>
      </c>
      <c r="F2407" s="4">
        <v>24</v>
      </c>
      <c r="G2407">
        <v>16</v>
      </c>
    </row>
    <row r="2408" spans="1:7" x14ac:dyDescent="0.3">
      <c r="A2408" t="s">
        <v>56</v>
      </c>
      <c r="B2408" t="s">
        <v>25</v>
      </c>
      <c r="C2408" t="s">
        <v>21</v>
      </c>
      <c r="D2408" s="2">
        <v>44463</v>
      </c>
      <c r="E2408" s="3">
        <v>9884</v>
      </c>
      <c r="F2408" s="4">
        <v>77</v>
      </c>
      <c r="G2408">
        <v>430</v>
      </c>
    </row>
    <row r="2409" spans="1:7" x14ac:dyDescent="0.3">
      <c r="A2409" t="s">
        <v>32</v>
      </c>
      <c r="B2409" t="s">
        <v>25</v>
      </c>
      <c r="C2409" t="s">
        <v>37</v>
      </c>
      <c r="D2409" s="2">
        <v>44463</v>
      </c>
      <c r="E2409" s="3">
        <v>3731</v>
      </c>
      <c r="F2409" s="4">
        <v>18</v>
      </c>
      <c r="G2409">
        <v>150</v>
      </c>
    </row>
    <row r="2410" spans="1:7" x14ac:dyDescent="0.3">
      <c r="A2410" t="s">
        <v>57</v>
      </c>
      <c r="B2410" t="s">
        <v>25</v>
      </c>
      <c r="C2410" t="s">
        <v>28</v>
      </c>
      <c r="D2410" s="2">
        <v>44463</v>
      </c>
      <c r="E2410" s="3">
        <v>6727</v>
      </c>
      <c r="F2410" s="4">
        <v>194</v>
      </c>
      <c r="G2410">
        <v>293</v>
      </c>
    </row>
    <row r="2411" spans="1:7" x14ac:dyDescent="0.3">
      <c r="A2411" t="s">
        <v>17</v>
      </c>
      <c r="B2411" t="s">
        <v>14</v>
      </c>
      <c r="C2411" t="s">
        <v>41</v>
      </c>
      <c r="D2411" s="2">
        <v>44463</v>
      </c>
      <c r="E2411" s="3">
        <v>1869</v>
      </c>
      <c r="F2411" s="4">
        <v>378</v>
      </c>
      <c r="G2411">
        <v>67</v>
      </c>
    </row>
    <row r="2412" spans="1:7" x14ac:dyDescent="0.3">
      <c r="A2412" t="s">
        <v>57</v>
      </c>
      <c r="B2412" t="s">
        <v>23</v>
      </c>
      <c r="C2412" t="s">
        <v>26</v>
      </c>
      <c r="D2412" s="2">
        <v>44463</v>
      </c>
      <c r="E2412" s="3">
        <v>3262</v>
      </c>
      <c r="F2412" s="4">
        <v>192</v>
      </c>
      <c r="G2412">
        <v>142</v>
      </c>
    </row>
    <row r="2413" spans="1:7" x14ac:dyDescent="0.3">
      <c r="A2413" t="s">
        <v>47</v>
      </c>
      <c r="B2413" t="s">
        <v>14</v>
      </c>
      <c r="C2413" t="s">
        <v>41</v>
      </c>
      <c r="D2413" s="2">
        <v>44463</v>
      </c>
      <c r="E2413" s="3">
        <v>8057</v>
      </c>
      <c r="F2413" s="4">
        <v>301</v>
      </c>
      <c r="G2413">
        <v>299</v>
      </c>
    </row>
    <row r="2414" spans="1:7" x14ac:dyDescent="0.3">
      <c r="A2414" t="s">
        <v>33</v>
      </c>
      <c r="B2414" t="s">
        <v>25</v>
      </c>
      <c r="C2414" t="s">
        <v>42</v>
      </c>
      <c r="D2414" s="2">
        <v>44463</v>
      </c>
      <c r="E2414" s="3">
        <v>91</v>
      </c>
      <c r="F2414" s="4">
        <v>78</v>
      </c>
      <c r="G2414">
        <v>5</v>
      </c>
    </row>
    <row r="2415" spans="1:7" x14ac:dyDescent="0.3">
      <c r="A2415" t="s">
        <v>17</v>
      </c>
      <c r="B2415" t="s">
        <v>20</v>
      </c>
      <c r="C2415" t="s">
        <v>39</v>
      </c>
      <c r="D2415" s="2">
        <v>44463</v>
      </c>
      <c r="E2415" s="3">
        <v>3122</v>
      </c>
      <c r="F2415" s="4">
        <v>208</v>
      </c>
      <c r="G2415">
        <v>131</v>
      </c>
    </row>
    <row r="2416" spans="1:7" x14ac:dyDescent="0.3">
      <c r="A2416" t="s">
        <v>17</v>
      </c>
      <c r="B2416" t="s">
        <v>25</v>
      </c>
      <c r="C2416" t="s">
        <v>9</v>
      </c>
      <c r="D2416" s="2">
        <v>44463</v>
      </c>
      <c r="E2416" s="3">
        <v>5033</v>
      </c>
      <c r="F2416" s="4">
        <v>97</v>
      </c>
      <c r="G2416">
        <v>360</v>
      </c>
    </row>
    <row r="2417" spans="1:7" x14ac:dyDescent="0.3">
      <c r="A2417" t="s">
        <v>43</v>
      </c>
      <c r="B2417" t="s">
        <v>25</v>
      </c>
      <c r="C2417" t="s">
        <v>49</v>
      </c>
      <c r="D2417" s="2">
        <v>44463</v>
      </c>
      <c r="E2417" s="3">
        <v>2184</v>
      </c>
      <c r="F2417" s="4">
        <v>199</v>
      </c>
      <c r="G2417">
        <v>182</v>
      </c>
    </row>
    <row r="2418" spans="1:7" x14ac:dyDescent="0.3">
      <c r="A2418" t="s">
        <v>31</v>
      </c>
      <c r="B2418" t="s">
        <v>11</v>
      </c>
      <c r="C2418" t="s">
        <v>9</v>
      </c>
      <c r="D2418" s="2">
        <v>44463</v>
      </c>
      <c r="E2418" s="3">
        <v>721</v>
      </c>
      <c r="F2418" s="4">
        <v>182</v>
      </c>
      <c r="G2418">
        <v>41</v>
      </c>
    </row>
    <row r="2419" spans="1:7" x14ac:dyDescent="0.3">
      <c r="A2419" t="s">
        <v>19</v>
      </c>
      <c r="B2419" t="s">
        <v>25</v>
      </c>
      <c r="C2419" t="s">
        <v>16</v>
      </c>
      <c r="D2419" s="2">
        <v>44463</v>
      </c>
      <c r="E2419" s="3">
        <v>5061</v>
      </c>
      <c r="F2419" s="4">
        <v>217</v>
      </c>
      <c r="G2419">
        <v>390</v>
      </c>
    </row>
    <row r="2420" spans="1:7" x14ac:dyDescent="0.3">
      <c r="A2420" t="s">
        <v>31</v>
      </c>
      <c r="B2420" t="s">
        <v>8</v>
      </c>
      <c r="C2420" t="s">
        <v>12</v>
      </c>
      <c r="D2420" s="2">
        <v>44466</v>
      </c>
      <c r="E2420" s="3">
        <v>12152</v>
      </c>
      <c r="F2420" s="4">
        <v>26</v>
      </c>
      <c r="G2420">
        <v>1105</v>
      </c>
    </row>
    <row r="2421" spans="1:7" x14ac:dyDescent="0.3">
      <c r="A2421" t="s">
        <v>17</v>
      </c>
      <c r="B2421" t="s">
        <v>25</v>
      </c>
      <c r="C2421" t="s">
        <v>45</v>
      </c>
      <c r="D2421" s="2">
        <v>44466</v>
      </c>
      <c r="E2421" s="3">
        <v>15526</v>
      </c>
      <c r="F2421" s="4">
        <v>47</v>
      </c>
      <c r="G2421">
        <v>1195</v>
      </c>
    </row>
    <row r="2422" spans="1:7" x14ac:dyDescent="0.3">
      <c r="A2422" t="s">
        <v>7</v>
      </c>
      <c r="B2422" t="s">
        <v>20</v>
      </c>
      <c r="C2422" t="s">
        <v>37</v>
      </c>
      <c r="D2422" s="2">
        <v>44466</v>
      </c>
      <c r="E2422" s="3">
        <v>14525</v>
      </c>
      <c r="F2422" s="4">
        <v>60</v>
      </c>
      <c r="G2422">
        <v>581</v>
      </c>
    </row>
    <row r="2423" spans="1:7" x14ac:dyDescent="0.3">
      <c r="A2423" t="s">
        <v>31</v>
      </c>
      <c r="B2423" t="s">
        <v>20</v>
      </c>
      <c r="C2423" t="s">
        <v>9</v>
      </c>
      <c r="D2423" s="2">
        <v>44466</v>
      </c>
      <c r="E2423" s="3">
        <v>2485</v>
      </c>
      <c r="F2423" s="4">
        <v>98</v>
      </c>
      <c r="G2423">
        <v>131</v>
      </c>
    </row>
    <row r="2424" spans="1:7" x14ac:dyDescent="0.3">
      <c r="A2424" t="s">
        <v>27</v>
      </c>
      <c r="B2424" t="s">
        <v>23</v>
      </c>
      <c r="C2424" t="s">
        <v>30</v>
      </c>
      <c r="D2424" s="2">
        <v>44466</v>
      </c>
      <c r="E2424" s="3">
        <v>7091</v>
      </c>
      <c r="F2424" s="4">
        <v>253</v>
      </c>
      <c r="G2424">
        <v>245</v>
      </c>
    </row>
    <row r="2425" spans="1:7" x14ac:dyDescent="0.3">
      <c r="A2425" t="s">
        <v>10</v>
      </c>
      <c r="B2425" t="s">
        <v>14</v>
      </c>
      <c r="C2425" t="s">
        <v>48</v>
      </c>
      <c r="D2425" s="2">
        <v>44466</v>
      </c>
      <c r="E2425" s="3">
        <v>6846</v>
      </c>
      <c r="F2425" s="4">
        <v>647</v>
      </c>
      <c r="G2425">
        <v>428</v>
      </c>
    </row>
    <row r="2426" spans="1:7" x14ac:dyDescent="0.3">
      <c r="A2426" t="s">
        <v>59</v>
      </c>
      <c r="B2426" t="s">
        <v>14</v>
      </c>
      <c r="C2426" t="s">
        <v>28</v>
      </c>
      <c r="D2426" s="2">
        <v>44466</v>
      </c>
      <c r="E2426" s="3">
        <v>1204</v>
      </c>
      <c r="F2426" s="4">
        <v>273</v>
      </c>
      <c r="G2426">
        <v>49</v>
      </c>
    </row>
    <row r="2427" spans="1:7" x14ac:dyDescent="0.3">
      <c r="A2427" t="s">
        <v>58</v>
      </c>
      <c r="B2427" t="s">
        <v>23</v>
      </c>
      <c r="C2427" t="s">
        <v>54</v>
      </c>
      <c r="D2427" s="2">
        <v>44466</v>
      </c>
      <c r="E2427" s="3">
        <v>1883</v>
      </c>
      <c r="F2427" s="4">
        <v>83</v>
      </c>
      <c r="G2427">
        <v>111</v>
      </c>
    </row>
    <row r="2428" spans="1:7" x14ac:dyDescent="0.3">
      <c r="A2428" t="s">
        <v>53</v>
      </c>
      <c r="B2428" t="s">
        <v>25</v>
      </c>
      <c r="C2428" t="s">
        <v>44</v>
      </c>
      <c r="D2428" s="2">
        <v>44466</v>
      </c>
      <c r="E2428" s="3">
        <v>2723</v>
      </c>
      <c r="F2428" s="4">
        <v>194</v>
      </c>
      <c r="G2428">
        <v>144</v>
      </c>
    </row>
    <row r="2429" spans="1:7" x14ac:dyDescent="0.3">
      <c r="A2429" t="s">
        <v>24</v>
      </c>
      <c r="B2429" t="s">
        <v>23</v>
      </c>
      <c r="C2429" t="s">
        <v>18</v>
      </c>
      <c r="D2429" s="2">
        <v>44466</v>
      </c>
      <c r="E2429" s="3">
        <v>7196</v>
      </c>
      <c r="F2429" s="4">
        <v>104</v>
      </c>
      <c r="G2429">
        <v>219</v>
      </c>
    </row>
    <row r="2430" spans="1:7" x14ac:dyDescent="0.3">
      <c r="A2430" t="s">
        <v>19</v>
      </c>
      <c r="B2430" t="s">
        <v>23</v>
      </c>
      <c r="C2430" t="s">
        <v>9</v>
      </c>
      <c r="D2430" s="2">
        <v>44466</v>
      </c>
      <c r="E2430" s="3">
        <v>1078</v>
      </c>
      <c r="F2430" s="4">
        <v>307</v>
      </c>
      <c r="G2430">
        <v>49</v>
      </c>
    </row>
    <row r="2431" spans="1:7" x14ac:dyDescent="0.3">
      <c r="A2431" t="s">
        <v>51</v>
      </c>
      <c r="B2431" t="s">
        <v>11</v>
      </c>
      <c r="C2431" t="s">
        <v>36</v>
      </c>
      <c r="D2431" s="2">
        <v>44467</v>
      </c>
      <c r="E2431" s="3">
        <v>4998</v>
      </c>
      <c r="F2431" s="4">
        <v>67</v>
      </c>
      <c r="G2431">
        <v>385</v>
      </c>
    </row>
    <row r="2432" spans="1:7" x14ac:dyDescent="0.3">
      <c r="A2432" t="s">
        <v>56</v>
      </c>
      <c r="B2432" t="s">
        <v>20</v>
      </c>
      <c r="C2432" t="s">
        <v>49</v>
      </c>
      <c r="D2432" s="2">
        <v>44467</v>
      </c>
      <c r="E2432" s="3">
        <v>8127</v>
      </c>
      <c r="F2432" s="4">
        <v>206</v>
      </c>
      <c r="G2432">
        <v>581</v>
      </c>
    </row>
    <row r="2433" spans="1:7" x14ac:dyDescent="0.3">
      <c r="A2433" t="s">
        <v>38</v>
      </c>
      <c r="B2433" t="s">
        <v>20</v>
      </c>
      <c r="C2433" t="s">
        <v>28</v>
      </c>
      <c r="D2433" s="2">
        <v>44467</v>
      </c>
      <c r="E2433" s="3">
        <v>6006</v>
      </c>
      <c r="F2433" s="4">
        <v>202</v>
      </c>
      <c r="G2433">
        <v>273</v>
      </c>
    </row>
    <row r="2434" spans="1:7" x14ac:dyDescent="0.3">
      <c r="A2434" t="s">
        <v>22</v>
      </c>
      <c r="B2434" t="s">
        <v>25</v>
      </c>
      <c r="C2434" t="s">
        <v>26</v>
      </c>
      <c r="D2434" s="2">
        <v>44467</v>
      </c>
      <c r="E2434" s="3">
        <v>13349</v>
      </c>
      <c r="F2434" s="4">
        <v>208</v>
      </c>
      <c r="G2434">
        <v>431</v>
      </c>
    </row>
    <row r="2435" spans="1:7" x14ac:dyDescent="0.3">
      <c r="A2435" t="s">
        <v>40</v>
      </c>
      <c r="B2435" t="s">
        <v>25</v>
      </c>
      <c r="C2435" t="s">
        <v>9</v>
      </c>
      <c r="D2435" s="2">
        <v>44467</v>
      </c>
      <c r="E2435" s="3">
        <v>994</v>
      </c>
      <c r="F2435" s="4">
        <v>42</v>
      </c>
      <c r="G2435">
        <v>50</v>
      </c>
    </row>
    <row r="2436" spans="1:7" x14ac:dyDescent="0.3">
      <c r="A2436" t="s">
        <v>46</v>
      </c>
      <c r="B2436" t="s">
        <v>8</v>
      </c>
      <c r="C2436" t="s">
        <v>9</v>
      </c>
      <c r="D2436" s="2">
        <v>44467</v>
      </c>
      <c r="E2436" s="3">
        <v>6160</v>
      </c>
      <c r="F2436" s="4">
        <v>163</v>
      </c>
      <c r="G2436">
        <v>363</v>
      </c>
    </row>
    <row r="2437" spans="1:7" x14ac:dyDescent="0.3">
      <c r="A2437" t="s">
        <v>46</v>
      </c>
      <c r="B2437" t="s">
        <v>14</v>
      </c>
      <c r="C2437" t="s">
        <v>39</v>
      </c>
      <c r="D2437" s="2">
        <v>44467</v>
      </c>
      <c r="E2437" s="3">
        <v>2569</v>
      </c>
      <c r="F2437" s="4">
        <v>210</v>
      </c>
      <c r="G2437">
        <v>108</v>
      </c>
    </row>
    <row r="2438" spans="1:7" x14ac:dyDescent="0.3">
      <c r="A2438" t="s">
        <v>51</v>
      </c>
      <c r="B2438" t="s">
        <v>25</v>
      </c>
      <c r="C2438" t="s">
        <v>45</v>
      </c>
      <c r="D2438" s="2">
        <v>44467</v>
      </c>
      <c r="E2438" s="3">
        <v>3206</v>
      </c>
      <c r="F2438" s="4">
        <v>473</v>
      </c>
      <c r="G2438">
        <v>321</v>
      </c>
    </row>
    <row r="2439" spans="1:7" x14ac:dyDescent="0.3">
      <c r="A2439" t="s">
        <v>24</v>
      </c>
      <c r="B2439" t="s">
        <v>11</v>
      </c>
      <c r="C2439" t="s">
        <v>49</v>
      </c>
      <c r="D2439" s="2">
        <v>44468</v>
      </c>
      <c r="E2439" s="3">
        <v>665</v>
      </c>
      <c r="F2439" s="4">
        <v>112</v>
      </c>
      <c r="G2439">
        <v>52</v>
      </c>
    </row>
    <row r="2440" spans="1:7" x14ac:dyDescent="0.3">
      <c r="A2440" t="s">
        <v>19</v>
      </c>
      <c r="B2440" t="s">
        <v>20</v>
      </c>
      <c r="C2440" t="s">
        <v>50</v>
      </c>
      <c r="D2440" s="2">
        <v>44468</v>
      </c>
      <c r="E2440" s="3">
        <v>427</v>
      </c>
      <c r="F2440" s="4">
        <v>16</v>
      </c>
      <c r="G2440">
        <v>26</v>
      </c>
    </row>
    <row r="2441" spans="1:7" x14ac:dyDescent="0.3">
      <c r="A2441" t="s">
        <v>56</v>
      </c>
      <c r="B2441" t="s">
        <v>14</v>
      </c>
      <c r="C2441" t="s">
        <v>39</v>
      </c>
      <c r="D2441" s="2">
        <v>44468</v>
      </c>
      <c r="E2441" s="3">
        <v>5166</v>
      </c>
      <c r="F2441" s="4">
        <v>83</v>
      </c>
      <c r="G2441">
        <v>216</v>
      </c>
    </row>
    <row r="2442" spans="1:7" x14ac:dyDescent="0.3">
      <c r="A2442" t="s">
        <v>47</v>
      </c>
      <c r="B2442" t="s">
        <v>8</v>
      </c>
      <c r="C2442" t="s">
        <v>16</v>
      </c>
      <c r="D2442" s="2">
        <v>44468</v>
      </c>
      <c r="E2442" s="3">
        <v>8603</v>
      </c>
      <c r="F2442" s="4">
        <v>93</v>
      </c>
      <c r="G2442">
        <v>574</v>
      </c>
    </row>
    <row r="2443" spans="1:7" x14ac:dyDescent="0.3">
      <c r="A2443" t="s">
        <v>59</v>
      </c>
      <c r="B2443" t="s">
        <v>25</v>
      </c>
      <c r="C2443" t="s">
        <v>26</v>
      </c>
      <c r="D2443" s="2">
        <v>44468</v>
      </c>
      <c r="E2443" s="3">
        <v>1904</v>
      </c>
      <c r="F2443" s="4">
        <v>205</v>
      </c>
      <c r="G2443">
        <v>71</v>
      </c>
    </row>
    <row r="2444" spans="1:7" x14ac:dyDescent="0.3">
      <c r="A2444" t="s">
        <v>27</v>
      </c>
      <c r="B2444" t="s">
        <v>25</v>
      </c>
      <c r="C2444" t="s">
        <v>50</v>
      </c>
      <c r="D2444" s="2">
        <v>44468</v>
      </c>
      <c r="E2444" s="3">
        <v>3766</v>
      </c>
      <c r="F2444" s="4">
        <v>252</v>
      </c>
      <c r="G2444">
        <v>210</v>
      </c>
    </row>
    <row r="2445" spans="1:7" x14ac:dyDescent="0.3">
      <c r="A2445" t="s">
        <v>38</v>
      </c>
      <c r="B2445" t="s">
        <v>20</v>
      </c>
      <c r="C2445" t="s">
        <v>12</v>
      </c>
      <c r="D2445" s="2">
        <v>44468</v>
      </c>
      <c r="E2445" s="3">
        <v>1337</v>
      </c>
      <c r="F2445" s="4">
        <v>17</v>
      </c>
      <c r="G2445">
        <v>134</v>
      </c>
    </row>
    <row r="2446" spans="1:7" x14ac:dyDescent="0.3">
      <c r="A2446" t="s">
        <v>58</v>
      </c>
      <c r="B2446" t="s">
        <v>23</v>
      </c>
      <c r="C2446" t="s">
        <v>34</v>
      </c>
      <c r="D2446" s="2">
        <v>44468</v>
      </c>
      <c r="E2446" s="3">
        <v>12775</v>
      </c>
      <c r="F2446" s="4">
        <v>347</v>
      </c>
      <c r="G2446">
        <v>913</v>
      </c>
    </row>
    <row r="2447" spans="1:7" x14ac:dyDescent="0.3">
      <c r="A2447" t="s">
        <v>31</v>
      </c>
      <c r="B2447" t="s">
        <v>11</v>
      </c>
      <c r="C2447" t="s">
        <v>48</v>
      </c>
      <c r="D2447" s="2">
        <v>44468</v>
      </c>
      <c r="E2447" s="3">
        <v>7812</v>
      </c>
      <c r="F2447" s="4">
        <v>40</v>
      </c>
      <c r="G2447">
        <v>601</v>
      </c>
    </row>
    <row r="2448" spans="1:7" x14ac:dyDescent="0.3">
      <c r="A2448" t="s">
        <v>24</v>
      </c>
      <c r="B2448" t="s">
        <v>20</v>
      </c>
      <c r="C2448" t="s">
        <v>50</v>
      </c>
      <c r="D2448" s="2">
        <v>44468</v>
      </c>
      <c r="E2448" s="3">
        <v>3976</v>
      </c>
      <c r="F2448" s="4">
        <v>199</v>
      </c>
      <c r="G2448">
        <v>249</v>
      </c>
    </row>
    <row r="2449" spans="1:7" x14ac:dyDescent="0.3">
      <c r="A2449" t="s">
        <v>43</v>
      </c>
      <c r="B2449" t="s">
        <v>25</v>
      </c>
      <c r="C2449" t="s">
        <v>37</v>
      </c>
      <c r="D2449" s="2">
        <v>44468</v>
      </c>
      <c r="E2449" s="3">
        <v>13083</v>
      </c>
      <c r="F2449" s="4">
        <v>337</v>
      </c>
      <c r="G2449">
        <v>437</v>
      </c>
    </row>
    <row r="2450" spans="1:7" x14ac:dyDescent="0.3">
      <c r="A2450" t="s">
        <v>53</v>
      </c>
      <c r="B2450" t="s">
        <v>11</v>
      </c>
      <c r="C2450" t="s">
        <v>28</v>
      </c>
      <c r="D2450" s="2">
        <v>44468</v>
      </c>
      <c r="E2450" s="3">
        <v>4487</v>
      </c>
      <c r="F2450" s="4">
        <v>18</v>
      </c>
      <c r="G2450">
        <v>187</v>
      </c>
    </row>
    <row r="2451" spans="1:7" x14ac:dyDescent="0.3">
      <c r="A2451" t="s">
        <v>59</v>
      </c>
      <c r="B2451" t="s">
        <v>23</v>
      </c>
      <c r="C2451" t="s">
        <v>44</v>
      </c>
      <c r="D2451" s="2">
        <v>44468</v>
      </c>
      <c r="E2451" s="3">
        <v>5313</v>
      </c>
      <c r="F2451" s="4">
        <v>96</v>
      </c>
      <c r="G2451">
        <v>253</v>
      </c>
    </row>
    <row r="2452" spans="1:7" x14ac:dyDescent="0.3">
      <c r="A2452" t="s">
        <v>29</v>
      </c>
      <c r="B2452" t="s">
        <v>25</v>
      </c>
      <c r="C2452" t="s">
        <v>28</v>
      </c>
      <c r="D2452" s="2">
        <v>44468</v>
      </c>
      <c r="E2452" s="3">
        <v>2163</v>
      </c>
      <c r="F2452" s="4">
        <v>195</v>
      </c>
      <c r="G2452">
        <v>91</v>
      </c>
    </row>
    <row r="2453" spans="1:7" x14ac:dyDescent="0.3">
      <c r="A2453" t="s">
        <v>22</v>
      </c>
      <c r="B2453" t="s">
        <v>8</v>
      </c>
      <c r="C2453" t="s">
        <v>30</v>
      </c>
      <c r="D2453" s="2">
        <v>44468</v>
      </c>
      <c r="E2453" s="3">
        <v>4830</v>
      </c>
      <c r="F2453" s="4">
        <v>29</v>
      </c>
      <c r="G2453">
        <v>173</v>
      </c>
    </row>
    <row r="2454" spans="1:7" x14ac:dyDescent="0.3">
      <c r="A2454" t="s">
        <v>29</v>
      </c>
      <c r="B2454" t="s">
        <v>25</v>
      </c>
      <c r="C2454" t="s">
        <v>41</v>
      </c>
      <c r="D2454" s="2">
        <v>44468</v>
      </c>
      <c r="E2454" s="3">
        <v>7959</v>
      </c>
      <c r="F2454" s="4">
        <v>59</v>
      </c>
      <c r="G2454">
        <v>295</v>
      </c>
    </row>
    <row r="2455" spans="1:7" x14ac:dyDescent="0.3">
      <c r="A2455" t="s">
        <v>29</v>
      </c>
      <c r="B2455" t="s">
        <v>14</v>
      </c>
      <c r="C2455" t="s">
        <v>35</v>
      </c>
      <c r="D2455" s="2">
        <v>44468</v>
      </c>
      <c r="E2455" s="3">
        <v>4067</v>
      </c>
      <c r="F2455" s="4">
        <v>14</v>
      </c>
      <c r="G2455">
        <v>452</v>
      </c>
    </row>
    <row r="2456" spans="1:7" x14ac:dyDescent="0.3">
      <c r="A2456" t="s">
        <v>53</v>
      </c>
      <c r="B2456" t="s">
        <v>8</v>
      </c>
      <c r="C2456" t="s">
        <v>35</v>
      </c>
      <c r="D2456" s="2">
        <v>44468</v>
      </c>
      <c r="E2456" s="3">
        <v>1120</v>
      </c>
      <c r="F2456" s="4">
        <v>21</v>
      </c>
      <c r="G2456">
        <v>80</v>
      </c>
    </row>
    <row r="2457" spans="1:7" x14ac:dyDescent="0.3">
      <c r="A2457" t="s">
        <v>27</v>
      </c>
      <c r="B2457" t="s">
        <v>25</v>
      </c>
      <c r="C2457" t="s">
        <v>45</v>
      </c>
      <c r="D2457" s="2">
        <v>44468</v>
      </c>
      <c r="E2457" s="3">
        <v>10829</v>
      </c>
      <c r="F2457" s="4">
        <v>30</v>
      </c>
      <c r="G2457">
        <v>722</v>
      </c>
    </row>
    <row r="2458" spans="1:7" x14ac:dyDescent="0.3">
      <c r="A2458" t="s">
        <v>17</v>
      </c>
      <c r="B2458" t="s">
        <v>8</v>
      </c>
      <c r="C2458" t="s">
        <v>35</v>
      </c>
      <c r="D2458" s="2">
        <v>44468</v>
      </c>
      <c r="E2458" s="3">
        <v>5068</v>
      </c>
      <c r="F2458" s="4">
        <v>183</v>
      </c>
      <c r="G2458">
        <v>724</v>
      </c>
    </row>
    <row r="2459" spans="1:7" x14ac:dyDescent="0.3">
      <c r="A2459" t="s">
        <v>56</v>
      </c>
      <c r="B2459" t="s">
        <v>8</v>
      </c>
      <c r="C2459" t="s">
        <v>54</v>
      </c>
      <c r="D2459" s="2">
        <v>44468</v>
      </c>
      <c r="E2459" s="3">
        <v>9156</v>
      </c>
      <c r="F2459" s="4">
        <v>88</v>
      </c>
      <c r="G2459">
        <v>436</v>
      </c>
    </row>
    <row r="2460" spans="1:7" x14ac:dyDescent="0.3">
      <c r="A2460" t="s">
        <v>51</v>
      </c>
      <c r="B2460" t="s">
        <v>8</v>
      </c>
      <c r="C2460" t="s">
        <v>26</v>
      </c>
      <c r="D2460" s="2">
        <v>44469</v>
      </c>
      <c r="E2460" s="3">
        <v>6944</v>
      </c>
      <c r="F2460" s="4">
        <v>227</v>
      </c>
      <c r="G2460">
        <v>240</v>
      </c>
    </row>
    <row r="2461" spans="1:7" x14ac:dyDescent="0.3">
      <c r="A2461" t="s">
        <v>52</v>
      </c>
      <c r="B2461" t="s">
        <v>8</v>
      </c>
      <c r="C2461" t="s">
        <v>12</v>
      </c>
      <c r="D2461" s="2">
        <v>44469</v>
      </c>
      <c r="E2461" s="3">
        <v>2870</v>
      </c>
      <c r="F2461" s="4">
        <v>152</v>
      </c>
      <c r="G2461">
        <v>169</v>
      </c>
    </row>
    <row r="2462" spans="1:7" x14ac:dyDescent="0.3">
      <c r="A2462" t="s">
        <v>17</v>
      </c>
      <c r="B2462" t="s">
        <v>20</v>
      </c>
      <c r="C2462" t="s">
        <v>54</v>
      </c>
      <c r="D2462" s="2">
        <v>44469</v>
      </c>
      <c r="E2462" s="3">
        <v>4403</v>
      </c>
      <c r="F2462" s="4">
        <v>145</v>
      </c>
      <c r="G2462">
        <v>210</v>
      </c>
    </row>
    <row r="2463" spans="1:7" x14ac:dyDescent="0.3">
      <c r="A2463" t="s">
        <v>31</v>
      </c>
      <c r="B2463" t="s">
        <v>25</v>
      </c>
      <c r="C2463" t="s">
        <v>36</v>
      </c>
      <c r="D2463" s="2">
        <v>44469</v>
      </c>
      <c r="E2463" s="3">
        <v>4312</v>
      </c>
      <c r="F2463" s="4">
        <v>100</v>
      </c>
      <c r="G2463">
        <v>240</v>
      </c>
    </row>
    <row r="2464" spans="1:7" x14ac:dyDescent="0.3">
      <c r="A2464" t="s">
        <v>24</v>
      </c>
      <c r="B2464" t="s">
        <v>20</v>
      </c>
      <c r="C2464" t="s">
        <v>37</v>
      </c>
      <c r="D2464" s="2">
        <v>44470</v>
      </c>
      <c r="E2464" s="3">
        <v>1050</v>
      </c>
      <c r="F2464" s="4">
        <v>49</v>
      </c>
      <c r="G2464">
        <v>33</v>
      </c>
    </row>
    <row r="2465" spans="1:7" x14ac:dyDescent="0.3">
      <c r="A2465" t="s">
        <v>38</v>
      </c>
      <c r="B2465" t="s">
        <v>25</v>
      </c>
      <c r="C2465" t="s">
        <v>9</v>
      </c>
      <c r="D2465" s="2">
        <v>44470</v>
      </c>
      <c r="E2465" s="3">
        <v>1890</v>
      </c>
      <c r="F2465" s="4">
        <v>84</v>
      </c>
      <c r="G2465">
        <v>119</v>
      </c>
    </row>
    <row r="2466" spans="1:7" x14ac:dyDescent="0.3">
      <c r="A2466" t="s">
        <v>51</v>
      </c>
      <c r="B2466" t="s">
        <v>14</v>
      </c>
      <c r="C2466" t="s">
        <v>49</v>
      </c>
      <c r="D2466" s="2">
        <v>44470</v>
      </c>
      <c r="E2466" s="3">
        <v>5348</v>
      </c>
      <c r="F2466" s="4">
        <v>170</v>
      </c>
      <c r="G2466">
        <v>764</v>
      </c>
    </row>
    <row r="2467" spans="1:7" x14ac:dyDescent="0.3">
      <c r="A2467" t="s">
        <v>57</v>
      </c>
      <c r="B2467" t="s">
        <v>25</v>
      </c>
      <c r="C2467" t="s">
        <v>39</v>
      </c>
      <c r="D2467" s="2">
        <v>44470</v>
      </c>
      <c r="E2467" s="3">
        <v>11214</v>
      </c>
      <c r="F2467" s="4">
        <v>140</v>
      </c>
      <c r="G2467">
        <v>534</v>
      </c>
    </row>
    <row r="2468" spans="1:7" x14ac:dyDescent="0.3">
      <c r="A2468" t="s">
        <v>47</v>
      </c>
      <c r="B2468" t="s">
        <v>11</v>
      </c>
      <c r="C2468" t="s">
        <v>39</v>
      </c>
      <c r="D2468" s="2">
        <v>44470</v>
      </c>
      <c r="E2468" s="3">
        <v>1113</v>
      </c>
      <c r="F2468" s="4">
        <v>196</v>
      </c>
      <c r="G2468">
        <v>49</v>
      </c>
    </row>
    <row r="2469" spans="1:7" x14ac:dyDescent="0.3">
      <c r="A2469" t="s">
        <v>52</v>
      </c>
      <c r="B2469" t="s">
        <v>8</v>
      </c>
      <c r="C2469" t="s">
        <v>41</v>
      </c>
      <c r="D2469" s="2">
        <v>44470</v>
      </c>
      <c r="E2469" s="3">
        <v>2268</v>
      </c>
      <c r="F2469" s="4">
        <v>196</v>
      </c>
      <c r="G2469">
        <v>88</v>
      </c>
    </row>
    <row r="2470" spans="1:7" x14ac:dyDescent="0.3">
      <c r="A2470" t="s">
        <v>19</v>
      </c>
      <c r="B2470" t="s">
        <v>20</v>
      </c>
      <c r="C2470" t="s">
        <v>45</v>
      </c>
      <c r="D2470" s="2">
        <v>44470</v>
      </c>
      <c r="E2470" s="3">
        <v>6419</v>
      </c>
      <c r="F2470" s="4">
        <v>141</v>
      </c>
      <c r="G2470">
        <v>378</v>
      </c>
    </row>
    <row r="2471" spans="1:7" x14ac:dyDescent="0.3">
      <c r="A2471" t="s">
        <v>43</v>
      </c>
      <c r="B2471" t="s">
        <v>14</v>
      </c>
      <c r="C2471" t="s">
        <v>45</v>
      </c>
      <c r="D2471" s="2">
        <v>44470</v>
      </c>
      <c r="E2471" s="3">
        <v>7539</v>
      </c>
      <c r="F2471" s="4">
        <v>162</v>
      </c>
      <c r="G2471">
        <v>419</v>
      </c>
    </row>
    <row r="2472" spans="1:7" x14ac:dyDescent="0.3">
      <c r="A2472" t="s">
        <v>52</v>
      </c>
      <c r="B2472" t="s">
        <v>11</v>
      </c>
      <c r="C2472" t="s">
        <v>15</v>
      </c>
      <c r="D2472" s="2">
        <v>44470</v>
      </c>
      <c r="E2472" s="3">
        <v>9520</v>
      </c>
      <c r="F2472" s="4">
        <v>87</v>
      </c>
      <c r="G2472">
        <v>414</v>
      </c>
    </row>
    <row r="2473" spans="1:7" x14ac:dyDescent="0.3">
      <c r="A2473" t="s">
        <v>32</v>
      </c>
      <c r="B2473" t="s">
        <v>23</v>
      </c>
      <c r="C2473" t="s">
        <v>45</v>
      </c>
      <c r="D2473" s="2">
        <v>44470</v>
      </c>
      <c r="E2473" s="3">
        <v>6209</v>
      </c>
      <c r="F2473" s="4">
        <v>262</v>
      </c>
      <c r="G2473">
        <v>518</v>
      </c>
    </row>
    <row r="2474" spans="1:7" x14ac:dyDescent="0.3">
      <c r="A2474" t="s">
        <v>52</v>
      </c>
      <c r="B2474" t="s">
        <v>23</v>
      </c>
      <c r="C2474" t="s">
        <v>50</v>
      </c>
      <c r="D2474" s="2">
        <v>44470</v>
      </c>
      <c r="E2474" s="3">
        <v>1652</v>
      </c>
      <c r="F2474" s="4">
        <v>271</v>
      </c>
      <c r="G2474">
        <v>92</v>
      </c>
    </row>
    <row r="2475" spans="1:7" x14ac:dyDescent="0.3">
      <c r="A2475" t="s">
        <v>59</v>
      </c>
      <c r="B2475" t="s">
        <v>11</v>
      </c>
      <c r="C2475" t="s">
        <v>28</v>
      </c>
      <c r="D2475" s="2">
        <v>44470</v>
      </c>
      <c r="E2475" s="3">
        <v>6657</v>
      </c>
      <c r="F2475" s="4">
        <v>179</v>
      </c>
      <c r="G2475">
        <v>278</v>
      </c>
    </row>
    <row r="2476" spans="1:7" x14ac:dyDescent="0.3">
      <c r="A2476" t="s">
        <v>53</v>
      </c>
      <c r="B2476" t="s">
        <v>25</v>
      </c>
      <c r="C2476" t="s">
        <v>42</v>
      </c>
      <c r="D2476" s="2">
        <v>44470</v>
      </c>
      <c r="E2476" s="3">
        <v>12460</v>
      </c>
      <c r="F2476" s="4">
        <v>127</v>
      </c>
      <c r="G2476">
        <v>656</v>
      </c>
    </row>
    <row r="2477" spans="1:7" x14ac:dyDescent="0.3">
      <c r="A2477" t="s">
        <v>56</v>
      </c>
      <c r="B2477" t="s">
        <v>11</v>
      </c>
      <c r="C2477" t="s">
        <v>21</v>
      </c>
      <c r="D2477" s="2">
        <v>44470</v>
      </c>
      <c r="E2477" s="3">
        <v>9548</v>
      </c>
      <c r="F2477" s="4">
        <v>365</v>
      </c>
      <c r="G2477">
        <v>455</v>
      </c>
    </row>
    <row r="2478" spans="1:7" x14ac:dyDescent="0.3">
      <c r="A2478" t="s">
        <v>53</v>
      </c>
      <c r="B2478" t="s">
        <v>20</v>
      </c>
      <c r="C2478" t="s">
        <v>26</v>
      </c>
      <c r="D2478" s="2">
        <v>44470</v>
      </c>
      <c r="E2478" s="3">
        <v>8176</v>
      </c>
      <c r="F2478" s="4">
        <v>204</v>
      </c>
      <c r="G2478">
        <v>356</v>
      </c>
    </row>
    <row r="2479" spans="1:7" x14ac:dyDescent="0.3">
      <c r="A2479" t="s">
        <v>59</v>
      </c>
      <c r="B2479" t="s">
        <v>14</v>
      </c>
      <c r="C2479" t="s">
        <v>34</v>
      </c>
      <c r="D2479" s="2">
        <v>44470</v>
      </c>
      <c r="E2479" s="3">
        <v>7903</v>
      </c>
      <c r="F2479" s="4">
        <v>260</v>
      </c>
      <c r="G2479">
        <v>465</v>
      </c>
    </row>
    <row r="2480" spans="1:7" x14ac:dyDescent="0.3">
      <c r="A2480" t="s">
        <v>32</v>
      </c>
      <c r="B2480" t="s">
        <v>20</v>
      </c>
      <c r="C2480" t="s">
        <v>15</v>
      </c>
      <c r="D2480" s="2">
        <v>44470</v>
      </c>
      <c r="E2480" s="3">
        <v>4473</v>
      </c>
      <c r="F2480" s="4">
        <v>396</v>
      </c>
      <c r="G2480">
        <v>224</v>
      </c>
    </row>
    <row r="2481" spans="1:7" x14ac:dyDescent="0.3">
      <c r="A2481" t="s">
        <v>38</v>
      </c>
      <c r="B2481" t="s">
        <v>14</v>
      </c>
      <c r="C2481" t="s">
        <v>26</v>
      </c>
      <c r="D2481" s="2">
        <v>44470</v>
      </c>
      <c r="E2481" s="3">
        <v>4536</v>
      </c>
      <c r="F2481" s="4">
        <v>337</v>
      </c>
      <c r="G2481">
        <v>175</v>
      </c>
    </row>
    <row r="2482" spans="1:7" x14ac:dyDescent="0.3">
      <c r="A2482" t="s">
        <v>29</v>
      </c>
      <c r="B2482" t="s">
        <v>8</v>
      </c>
      <c r="C2482" t="s">
        <v>16</v>
      </c>
      <c r="D2482" s="2">
        <v>44473</v>
      </c>
      <c r="E2482" s="3">
        <v>3962</v>
      </c>
      <c r="F2482" s="4">
        <v>21</v>
      </c>
      <c r="G2482">
        <v>397</v>
      </c>
    </row>
    <row r="2483" spans="1:7" x14ac:dyDescent="0.3">
      <c r="A2483" t="s">
        <v>59</v>
      </c>
      <c r="B2483" t="s">
        <v>23</v>
      </c>
      <c r="C2483" t="s">
        <v>49</v>
      </c>
      <c r="D2483" s="2">
        <v>44473</v>
      </c>
      <c r="E2483" s="3">
        <v>21588</v>
      </c>
      <c r="F2483" s="4">
        <v>74</v>
      </c>
      <c r="G2483">
        <v>1440</v>
      </c>
    </row>
    <row r="2484" spans="1:7" x14ac:dyDescent="0.3">
      <c r="A2484" t="s">
        <v>7</v>
      </c>
      <c r="B2484" t="s">
        <v>8</v>
      </c>
      <c r="C2484" t="s">
        <v>18</v>
      </c>
      <c r="D2484" s="2">
        <v>44473</v>
      </c>
      <c r="E2484" s="3">
        <v>16394</v>
      </c>
      <c r="F2484" s="4">
        <v>115</v>
      </c>
      <c r="G2484">
        <v>547</v>
      </c>
    </row>
    <row r="2485" spans="1:7" x14ac:dyDescent="0.3">
      <c r="A2485" t="s">
        <v>43</v>
      </c>
      <c r="B2485" t="s">
        <v>20</v>
      </c>
      <c r="C2485" t="s">
        <v>41</v>
      </c>
      <c r="D2485" s="2">
        <v>44473</v>
      </c>
      <c r="E2485" s="3">
        <v>3101</v>
      </c>
      <c r="F2485" s="4">
        <v>115</v>
      </c>
      <c r="G2485">
        <v>115</v>
      </c>
    </row>
    <row r="2486" spans="1:7" x14ac:dyDescent="0.3">
      <c r="A2486" t="s">
        <v>24</v>
      </c>
      <c r="B2486" t="s">
        <v>20</v>
      </c>
      <c r="C2486" t="s">
        <v>18</v>
      </c>
      <c r="D2486" s="2">
        <v>44473</v>
      </c>
      <c r="E2486" s="3">
        <v>4039</v>
      </c>
      <c r="F2486" s="4">
        <v>16</v>
      </c>
      <c r="G2486">
        <v>131</v>
      </c>
    </row>
    <row r="2487" spans="1:7" x14ac:dyDescent="0.3">
      <c r="A2487" t="s">
        <v>58</v>
      </c>
      <c r="B2487" t="s">
        <v>8</v>
      </c>
      <c r="C2487" t="s">
        <v>42</v>
      </c>
      <c r="D2487" s="2">
        <v>44474</v>
      </c>
      <c r="E2487" s="3">
        <v>2975</v>
      </c>
      <c r="F2487" s="4">
        <v>248</v>
      </c>
      <c r="G2487">
        <v>124</v>
      </c>
    </row>
    <row r="2488" spans="1:7" x14ac:dyDescent="0.3">
      <c r="A2488" t="s">
        <v>31</v>
      </c>
      <c r="B2488" t="s">
        <v>8</v>
      </c>
      <c r="C2488" t="s">
        <v>16</v>
      </c>
      <c r="D2488" s="2">
        <v>44474</v>
      </c>
      <c r="E2488" s="3">
        <v>5320</v>
      </c>
      <c r="F2488" s="4">
        <v>163</v>
      </c>
      <c r="G2488">
        <v>532</v>
      </c>
    </row>
    <row r="2489" spans="1:7" x14ac:dyDescent="0.3">
      <c r="A2489" t="s">
        <v>51</v>
      </c>
      <c r="B2489" t="s">
        <v>20</v>
      </c>
      <c r="C2489" t="s">
        <v>21</v>
      </c>
      <c r="D2489" s="2">
        <v>44474</v>
      </c>
      <c r="E2489" s="3">
        <v>287</v>
      </c>
      <c r="F2489" s="4">
        <v>190</v>
      </c>
      <c r="G2489">
        <v>16</v>
      </c>
    </row>
    <row r="2490" spans="1:7" x14ac:dyDescent="0.3">
      <c r="A2490" t="s">
        <v>19</v>
      </c>
      <c r="B2490" t="s">
        <v>20</v>
      </c>
      <c r="C2490" t="s">
        <v>28</v>
      </c>
      <c r="D2490" s="2">
        <v>44474</v>
      </c>
      <c r="E2490" s="3">
        <v>6902</v>
      </c>
      <c r="F2490" s="4">
        <v>37</v>
      </c>
      <c r="G2490">
        <v>277</v>
      </c>
    </row>
    <row r="2491" spans="1:7" x14ac:dyDescent="0.3">
      <c r="A2491" t="s">
        <v>38</v>
      </c>
      <c r="B2491" t="s">
        <v>11</v>
      </c>
      <c r="C2491" t="s">
        <v>26</v>
      </c>
      <c r="D2491" s="2">
        <v>44474</v>
      </c>
      <c r="E2491" s="3">
        <v>5726</v>
      </c>
      <c r="F2491" s="4">
        <v>438</v>
      </c>
      <c r="G2491">
        <v>230</v>
      </c>
    </row>
    <row r="2492" spans="1:7" x14ac:dyDescent="0.3">
      <c r="A2492" t="s">
        <v>24</v>
      </c>
      <c r="B2492" t="s">
        <v>8</v>
      </c>
      <c r="C2492" t="s">
        <v>16</v>
      </c>
      <c r="D2492" s="2">
        <v>44474</v>
      </c>
      <c r="E2492" s="3">
        <v>1512</v>
      </c>
      <c r="F2492" s="4">
        <v>80</v>
      </c>
      <c r="G2492">
        <v>168</v>
      </c>
    </row>
    <row r="2493" spans="1:7" x14ac:dyDescent="0.3">
      <c r="A2493" t="s">
        <v>47</v>
      </c>
      <c r="B2493" t="s">
        <v>14</v>
      </c>
      <c r="C2493" t="s">
        <v>18</v>
      </c>
      <c r="D2493" s="2">
        <v>44474</v>
      </c>
      <c r="E2493" s="3">
        <v>5845</v>
      </c>
      <c r="F2493" s="4">
        <v>114</v>
      </c>
      <c r="G2493">
        <v>183</v>
      </c>
    </row>
    <row r="2494" spans="1:7" x14ac:dyDescent="0.3">
      <c r="A2494" t="s">
        <v>7</v>
      </c>
      <c r="B2494" t="s">
        <v>20</v>
      </c>
      <c r="C2494" t="s">
        <v>18</v>
      </c>
      <c r="D2494" s="2">
        <v>44474</v>
      </c>
      <c r="E2494" s="3">
        <v>3038</v>
      </c>
      <c r="F2494" s="4">
        <v>8</v>
      </c>
      <c r="G2494">
        <v>98</v>
      </c>
    </row>
    <row r="2495" spans="1:7" x14ac:dyDescent="0.3">
      <c r="A2495" t="s">
        <v>29</v>
      </c>
      <c r="B2495" t="s">
        <v>8</v>
      </c>
      <c r="C2495" t="s">
        <v>42</v>
      </c>
      <c r="D2495" s="2">
        <v>44474</v>
      </c>
      <c r="E2495" s="3">
        <v>1085</v>
      </c>
      <c r="F2495" s="4">
        <v>197</v>
      </c>
      <c r="G2495">
        <v>44</v>
      </c>
    </row>
    <row r="2496" spans="1:7" x14ac:dyDescent="0.3">
      <c r="A2496" t="s">
        <v>31</v>
      </c>
      <c r="B2496" t="s">
        <v>14</v>
      </c>
      <c r="C2496" t="s">
        <v>12</v>
      </c>
      <c r="D2496" s="2">
        <v>44474</v>
      </c>
      <c r="E2496" s="3">
        <v>1029</v>
      </c>
      <c r="F2496" s="4">
        <v>306</v>
      </c>
      <c r="G2496">
        <v>86</v>
      </c>
    </row>
    <row r="2497" spans="1:7" x14ac:dyDescent="0.3">
      <c r="A2497" t="s">
        <v>43</v>
      </c>
      <c r="B2497" t="s">
        <v>14</v>
      </c>
      <c r="C2497" t="s">
        <v>39</v>
      </c>
      <c r="D2497" s="2">
        <v>44474</v>
      </c>
      <c r="E2497" s="3">
        <v>10038</v>
      </c>
      <c r="F2497" s="4">
        <v>14</v>
      </c>
      <c r="G2497">
        <v>457</v>
      </c>
    </row>
    <row r="2498" spans="1:7" x14ac:dyDescent="0.3">
      <c r="A2498" t="s">
        <v>32</v>
      </c>
      <c r="B2498" t="s">
        <v>11</v>
      </c>
      <c r="C2498" t="s">
        <v>21</v>
      </c>
      <c r="D2498" s="2">
        <v>44474</v>
      </c>
      <c r="E2498" s="3">
        <v>10843</v>
      </c>
      <c r="F2498" s="4">
        <v>65</v>
      </c>
      <c r="G2498">
        <v>493</v>
      </c>
    </row>
    <row r="2499" spans="1:7" x14ac:dyDescent="0.3">
      <c r="A2499" t="s">
        <v>31</v>
      </c>
      <c r="B2499" t="s">
        <v>25</v>
      </c>
      <c r="C2499" t="s">
        <v>44</v>
      </c>
      <c r="D2499" s="2">
        <v>44475</v>
      </c>
      <c r="E2499" s="3">
        <v>3101</v>
      </c>
      <c r="F2499" s="4">
        <v>526</v>
      </c>
      <c r="G2499">
        <v>141</v>
      </c>
    </row>
    <row r="2500" spans="1:7" x14ac:dyDescent="0.3">
      <c r="A2500" t="s">
        <v>38</v>
      </c>
      <c r="B2500" t="s">
        <v>25</v>
      </c>
      <c r="C2500" t="s">
        <v>42</v>
      </c>
      <c r="D2500" s="2">
        <v>44475</v>
      </c>
      <c r="E2500" s="3">
        <v>1162</v>
      </c>
      <c r="F2500" s="4">
        <v>265</v>
      </c>
      <c r="G2500">
        <v>56</v>
      </c>
    </row>
    <row r="2501" spans="1:7" x14ac:dyDescent="0.3">
      <c r="A2501" t="s">
        <v>29</v>
      </c>
      <c r="B2501" t="s">
        <v>23</v>
      </c>
      <c r="C2501" t="s">
        <v>37</v>
      </c>
      <c r="D2501" s="2">
        <v>44475</v>
      </c>
      <c r="E2501" s="3">
        <v>3885</v>
      </c>
      <c r="F2501" s="4">
        <v>168</v>
      </c>
      <c r="G2501">
        <v>126</v>
      </c>
    </row>
    <row r="2502" spans="1:7" x14ac:dyDescent="0.3">
      <c r="A2502" t="s">
        <v>58</v>
      </c>
      <c r="B2502" t="s">
        <v>25</v>
      </c>
      <c r="C2502" t="s">
        <v>37</v>
      </c>
      <c r="D2502" s="2">
        <v>44475</v>
      </c>
      <c r="E2502" s="3">
        <v>8960</v>
      </c>
      <c r="F2502" s="4">
        <v>85</v>
      </c>
      <c r="G2502">
        <v>299</v>
      </c>
    </row>
    <row r="2503" spans="1:7" x14ac:dyDescent="0.3">
      <c r="A2503" t="s">
        <v>10</v>
      </c>
      <c r="B2503" t="s">
        <v>20</v>
      </c>
      <c r="C2503" t="s">
        <v>54</v>
      </c>
      <c r="D2503" s="2">
        <v>44475</v>
      </c>
      <c r="E2503" s="3">
        <v>6902</v>
      </c>
      <c r="F2503" s="4">
        <v>46</v>
      </c>
      <c r="G2503">
        <v>406</v>
      </c>
    </row>
    <row r="2504" spans="1:7" x14ac:dyDescent="0.3">
      <c r="A2504" t="s">
        <v>43</v>
      </c>
      <c r="B2504" t="s">
        <v>14</v>
      </c>
      <c r="C2504" t="s">
        <v>16</v>
      </c>
      <c r="D2504" s="2">
        <v>44475</v>
      </c>
      <c r="E2504" s="3">
        <v>4830</v>
      </c>
      <c r="F2504" s="4">
        <v>215</v>
      </c>
      <c r="G2504">
        <v>440</v>
      </c>
    </row>
    <row r="2505" spans="1:7" x14ac:dyDescent="0.3">
      <c r="A2505" t="s">
        <v>43</v>
      </c>
      <c r="B2505" t="s">
        <v>14</v>
      </c>
      <c r="C2505" t="s">
        <v>41</v>
      </c>
      <c r="D2505" s="2">
        <v>44475</v>
      </c>
      <c r="E2505" s="3">
        <v>1792</v>
      </c>
      <c r="F2505" s="4">
        <v>36</v>
      </c>
      <c r="G2505">
        <v>75</v>
      </c>
    </row>
    <row r="2506" spans="1:7" x14ac:dyDescent="0.3">
      <c r="A2506" t="s">
        <v>13</v>
      </c>
      <c r="B2506" t="s">
        <v>14</v>
      </c>
      <c r="C2506" t="s">
        <v>48</v>
      </c>
      <c r="D2506" s="2">
        <v>44475</v>
      </c>
      <c r="E2506" s="3">
        <v>18165</v>
      </c>
      <c r="F2506" s="4">
        <v>50</v>
      </c>
      <c r="G2506">
        <v>1514</v>
      </c>
    </row>
    <row r="2507" spans="1:7" x14ac:dyDescent="0.3">
      <c r="A2507" t="s">
        <v>59</v>
      </c>
      <c r="B2507" t="s">
        <v>23</v>
      </c>
      <c r="C2507" t="s">
        <v>34</v>
      </c>
      <c r="D2507" s="2">
        <v>44475</v>
      </c>
      <c r="E2507" s="3">
        <v>5152</v>
      </c>
      <c r="F2507" s="4">
        <v>142</v>
      </c>
      <c r="G2507">
        <v>322</v>
      </c>
    </row>
    <row r="2508" spans="1:7" x14ac:dyDescent="0.3">
      <c r="A2508" t="s">
        <v>56</v>
      </c>
      <c r="B2508" t="s">
        <v>23</v>
      </c>
      <c r="C2508" t="s">
        <v>49</v>
      </c>
      <c r="D2508" s="2">
        <v>44475</v>
      </c>
      <c r="E2508" s="3">
        <v>812</v>
      </c>
      <c r="F2508" s="4">
        <v>314</v>
      </c>
      <c r="G2508">
        <v>74</v>
      </c>
    </row>
    <row r="2509" spans="1:7" x14ac:dyDescent="0.3">
      <c r="A2509" t="s">
        <v>40</v>
      </c>
      <c r="B2509" t="s">
        <v>23</v>
      </c>
      <c r="C2509" t="s">
        <v>35</v>
      </c>
      <c r="D2509" s="2">
        <v>44476</v>
      </c>
      <c r="E2509" s="3">
        <v>1918</v>
      </c>
      <c r="F2509" s="4">
        <v>154</v>
      </c>
      <c r="G2509">
        <v>137</v>
      </c>
    </row>
    <row r="2510" spans="1:7" x14ac:dyDescent="0.3">
      <c r="A2510" t="s">
        <v>47</v>
      </c>
      <c r="B2510" t="s">
        <v>8</v>
      </c>
      <c r="C2510" t="s">
        <v>15</v>
      </c>
      <c r="D2510" s="2">
        <v>44476</v>
      </c>
      <c r="E2510" s="3">
        <v>4879</v>
      </c>
      <c r="F2510" s="4">
        <v>82</v>
      </c>
      <c r="G2510">
        <v>287</v>
      </c>
    </row>
    <row r="2511" spans="1:7" x14ac:dyDescent="0.3">
      <c r="A2511" t="s">
        <v>22</v>
      </c>
      <c r="B2511" t="s">
        <v>23</v>
      </c>
      <c r="C2511" t="s">
        <v>21</v>
      </c>
      <c r="D2511" s="2">
        <v>44476</v>
      </c>
      <c r="E2511" s="3">
        <v>4788</v>
      </c>
      <c r="F2511" s="4">
        <v>264</v>
      </c>
      <c r="G2511">
        <v>252</v>
      </c>
    </row>
    <row r="2512" spans="1:7" x14ac:dyDescent="0.3">
      <c r="A2512" t="s">
        <v>53</v>
      </c>
      <c r="B2512" t="s">
        <v>14</v>
      </c>
      <c r="C2512" t="s">
        <v>37</v>
      </c>
      <c r="D2512" s="2">
        <v>44476</v>
      </c>
      <c r="E2512" s="3">
        <v>6860</v>
      </c>
      <c r="F2512" s="4">
        <v>280</v>
      </c>
      <c r="G2512">
        <v>229</v>
      </c>
    </row>
    <row r="2513" spans="1:7" x14ac:dyDescent="0.3">
      <c r="A2513" t="s">
        <v>43</v>
      </c>
      <c r="B2513" t="s">
        <v>14</v>
      </c>
      <c r="C2513" t="s">
        <v>34</v>
      </c>
      <c r="D2513" s="2">
        <v>44476</v>
      </c>
      <c r="E2513" s="3">
        <v>6461</v>
      </c>
      <c r="F2513" s="4">
        <v>238</v>
      </c>
      <c r="G2513">
        <v>404</v>
      </c>
    </row>
    <row r="2514" spans="1:7" x14ac:dyDescent="0.3">
      <c r="A2514" t="s">
        <v>59</v>
      </c>
      <c r="B2514" t="s">
        <v>14</v>
      </c>
      <c r="C2514" t="s">
        <v>15</v>
      </c>
      <c r="D2514" s="2">
        <v>44476</v>
      </c>
      <c r="E2514" s="3">
        <v>77</v>
      </c>
      <c r="F2514" s="4">
        <v>61</v>
      </c>
      <c r="G2514">
        <v>5</v>
      </c>
    </row>
    <row r="2515" spans="1:7" x14ac:dyDescent="0.3">
      <c r="A2515" t="s">
        <v>51</v>
      </c>
      <c r="B2515" t="s">
        <v>11</v>
      </c>
      <c r="C2515" t="s">
        <v>42</v>
      </c>
      <c r="D2515" s="2">
        <v>44477</v>
      </c>
      <c r="E2515" s="3">
        <v>1358</v>
      </c>
      <c r="F2515" s="4">
        <v>459</v>
      </c>
      <c r="G2515">
        <v>76</v>
      </c>
    </row>
    <row r="2516" spans="1:7" x14ac:dyDescent="0.3">
      <c r="A2516" t="s">
        <v>7</v>
      </c>
      <c r="B2516" t="s">
        <v>8</v>
      </c>
      <c r="C2516" t="s">
        <v>39</v>
      </c>
      <c r="D2516" s="2">
        <v>44477</v>
      </c>
      <c r="E2516" s="3">
        <v>9373</v>
      </c>
      <c r="F2516" s="4">
        <v>203</v>
      </c>
      <c r="G2516">
        <v>361</v>
      </c>
    </row>
    <row r="2517" spans="1:7" x14ac:dyDescent="0.3">
      <c r="A2517" t="s">
        <v>51</v>
      </c>
      <c r="B2517" t="s">
        <v>25</v>
      </c>
      <c r="C2517" t="s">
        <v>21</v>
      </c>
      <c r="D2517" s="2">
        <v>44477</v>
      </c>
      <c r="E2517" s="3">
        <v>2968</v>
      </c>
      <c r="F2517" s="4">
        <v>42</v>
      </c>
      <c r="G2517">
        <v>186</v>
      </c>
    </row>
    <row r="2518" spans="1:7" x14ac:dyDescent="0.3">
      <c r="A2518" t="s">
        <v>17</v>
      </c>
      <c r="B2518" t="s">
        <v>14</v>
      </c>
      <c r="C2518" t="s">
        <v>30</v>
      </c>
      <c r="D2518" s="2">
        <v>44477</v>
      </c>
      <c r="E2518" s="3">
        <v>6111</v>
      </c>
      <c r="F2518" s="4">
        <v>79</v>
      </c>
      <c r="G2518">
        <v>266</v>
      </c>
    </row>
    <row r="2519" spans="1:7" x14ac:dyDescent="0.3">
      <c r="A2519" t="s">
        <v>43</v>
      </c>
      <c r="B2519" t="s">
        <v>11</v>
      </c>
      <c r="C2519" t="s">
        <v>39</v>
      </c>
      <c r="D2519" s="2">
        <v>44477</v>
      </c>
      <c r="E2519" s="3">
        <v>13251</v>
      </c>
      <c r="F2519" s="4">
        <v>290</v>
      </c>
      <c r="G2519">
        <v>631</v>
      </c>
    </row>
    <row r="2520" spans="1:7" x14ac:dyDescent="0.3">
      <c r="A2520" t="s">
        <v>38</v>
      </c>
      <c r="B2520" t="s">
        <v>8</v>
      </c>
      <c r="C2520" t="s">
        <v>12</v>
      </c>
      <c r="D2520" s="2">
        <v>44477</v>
      </c>
      <c r="E2520" s="3">
        <v>8085</v>
      </c>
      <c r="F2520" s="4">
        <v>185</v>
      </c>
      <c r="G2520">
        <v>674</v>
      </c>
    </row>
    <row r="2521" spans="1:7" x14ac:dyDescent="0.3">
      <c r="A2521" t="s">
        <v>7</v>
      </c>
      <c r="B2521" t="s">
        <v>23</v>
      </c>
      <c r="C2521" t="s">
        <v>41</v>
      </c>
      <c r="D2521" s="2">
        <v>44477</v>
      </c>
      <c r="E2521" s="3">
        <v>15022</v>
      </c>
      <c r="F2521" s="4">
        <v>299</v>
      </c>
      <c r="G2521">
        <v>626</v>
      </c>
    </row>
    <row r="2522" spans="1:7" x14ac:dyDescent="0.3">
      <c r="A2522" t="s">
        <v>58</v>
      </c>
      <c r="B2522" t="s">
        <v>11</v>
      </c>
      <c r="C2522" t="s">
        <v>50</v>
      </c>
      <c r="D2522" s="2">
        <v>44477</v>
      </c>
      <c r="E2522" s="3">
        <v>3003</v>
      </c>
      <c r="F2522" s="4">
        <v>11</v>
      </c>
      <c r="G2522">
        <v>131</v>
      </c>
    </row>
    <row r="2523" spans="1:7" x14ac:dyDescent="0.3">
      <c r="A2523" t="s">
        <v>27</v>
      </c>
      <c r="B2523" t="s">
        <v>25</v>
      </c>
      <c r="C2523" t="s">
        <v>12</v>
      </c>
      <c r="D2523" s="2">
        <v>44477</v>
      </c>
      <c r="E2523" s="3">
        <v>7602</v>
      </c>
      <c r="F2523" s="4">
        <v>229</v>
      </c>
      <c r="G2523">
        <v>845</v>
      </c>
    </row>
    <row r="2524" spans="1:7" x14ac:dyDescent="0.3">
      <c r="A2524" t="s">
        <v>58</v>
      </c>
      <c r="B2524" t="s">
        <v>11</v>
      </c>
      <c r="C2524" t="s">
        <v>18</v>
      </c>
      <c r="D2524" s="2">
        <v>44477</v>
      </c>
      <c r="E2524" s="3">
        <v>4368</v>
      </c>
      <c r="F2524" s="4">
        <v>23</v>
      </c>
      <c r="G2524">
        <v>151</v>
      </c>
    </row>
    <row r="2525" spans="1:7" x14ac:dyDescent="0.3">
      <c r="A2525" t="s">
        <v>52</v>
      </c>
      <c r="B2525" t="s">
        <v>14</v>
      </c>
      <c r="C2525" t="s">
        <v>45</v>
      </c>
      <c r="D2525" s="2">
        <v>44477</v>
      </c>
      <c r="E2525" s="3">
        <v>3577</v>
      </c>
      <c r="F2525" s="4">
        <v>2</v>
      </c>
      <c r="G2525">
        <v>224</v>
      </c>
    </row>
    <row r="2526" spans="1:7" x14ac:dyDescent="0.3">
      <c r="A2526" t="s">
        <v>29</v>
      </c>
      <c r="B2526" t="s">
        <v>14</v>
      </c>
      <c r="C2526" t="s">
        <v>49</v>
      </c>
      <c r="D2526" s="2">
        <v>44477</v>
      </c>
      <c r="E2526" s="3">
        <v>2590</v>
      </c>
      <c r="F2526" s="4">
        <v>300</v>
      </c>
      <c r="G2526">
        <v>200</v>
      </c>
    </row>
    <row r="2527" spans="1:7" x14ac:dyDescent="0.3">
      <c r="A2527" t="s">
        <v>57</v>
      </c>
      <c r="B2527" t="s">
        <v>20</v>
      </c>
      <c r="C2527" t="s">
        <v>34</v>
      </c>
      <c r="D2527" s="2">
        <v>44477</v>
      </c>
      <c r="E2527" s="3">
        <v>931</v>
      </c>
      <c r="F2527" s="4">
        <v>43</v>
      </c>
      <c r="G2527">
        <v>72</v>
      </c>
    </row>
    <row r="2528" spans="1:7" x14ac:dyDescent="0.3">
      <c r="A2528" t="s">
        <v>55</v>
      </c>
      <c r="B2528" t="s">
        <v>14</v>
      </c>
      <c r="C2528" t="s">
        <v>30</v>
      </c>
      <c r="D2528" s="2">
        <v>44477</v>
      </c>
      <c r="E2528" s="3">
        <v>8750</v>
      </c>
      <c r="F2528" s="4">
        <v>207</v>
      </c>
      <c r="G2528">
        <v>283</v>
      </c>
    </row>
    <row r="2529" spans="1:7" x14ac:dyDescent="0.3">
      <c r="A2529" t="s">
        <v>40</v>
      </c>
      <c r="B2529" t="s">
        <v>8</v>
      </c>
      <c r="C2529" t="s">
        <v>21</v>
      </c>
      <c r="D2529" s="2">
        <v>44477</v>
      </c>
      <c r="E2529" s="3">
        <v>1960</v>
      </c>
      <c r="F2529" s="4">
        <v>170</v>
      </c>
      <c r="G2529">
        <v>104</v>
      </c>
    </row>
    <row r="2530" spans="1:7" x14ac:dyDescent="0.3">
      <c r="A2530" t="s">
        <v>57</v>
      </c>
      <c r="B2530" t="s">
        <v>8</v>
      </c>
      <c r="C2530" t="s">
        <v>42</v>
      </c>
      <c r="D2530" s="2">
        <v>44477</v>
      </c>
      <c r="E2530" s="3">
        <v>7252</v>
      </c>
      <c r="F2530" s="4">
        <v>189</v>
      </c>
      <c r="G2530">
        <v>363</v>
      </c>
    </row>
    <row r="2531" spans="1:7" x14ac:dyDescent="0.3">
      <c r="A2531" t="s">
        <v>7</v>
      </c>
      <c r="B2531" t="s">
        <v>11</v>
      </c>
      <c r="C2531" t="s">
        <v>9</v>
      </c>
      <c r="D2531" s="2">
        <v>44477</v>
      </c>
      <c r="E2531" s="3">
        <v>9933</v>
      </c>
      <c r="F2531" s="4">
        <v>69</v>
      </c>
      <c r="G2531">
        <v>552</v>
      </c>
    </row>
    <row r="2532" spans="1:7" x14ac:dyDescent="0.3">
      <c r="A2532" t="s">
        <v>59</v>
      </c>
      <c r="B2532" t="s">
        <v>14</v>
      </c>
      <c r="C2532" t="s">
        <v>42</v>
      </c>
      <c r="D2532" s="2">
        <v>44480</v>
      </c>
      <c r="E2532" s="3">
        <v>7434</v>
      </c>
      <c r="F2532" s="4">
        <v>267</v>
      </c>
      <c r="G2532">
        <v>413</v>
      </c>
    </row>
    <row r="2533" spans="1:7" x14ac:dyDescent="0.3">
      <c r="A2533" t="s">
        <v>10</v>
      </c>
      <c r="B2533" t="s">
        <v>14</v>
      </c>
      <c r="C2533" t="s">
        <v>50</v>
      </c>
      <c r="D2533" s="2">
        <v>44480</v>
      </c>
      <c r="E2533" s="3">
        <v>9275</v>
      </c>
      <c r="F2533" s="4">
        <v>451</v>
      </c>
      <c r="G2533">
        <v>442</v>
      </c>
    </row>
    <row r="2534" spans="1:7" x14ac:dyDescent="0.3">
      <c r="A2534" t="s">
        <v>57</v>
      </c>
      <c r="B2534" t="s">
        <v>11</v>
      </c>
      <c r="C2534" t="s">
        <v>37</v>
      </c>
      <c r="D2534" s="2">
        <v>44480</v>
      </c>
      <c r="E2534" s="3">
        <v>1274</v>
      </c>
      <c r="F2534" s="4">
        <v>246</v>
      </c>
      <c r="G2534">
        <v>51</v>
      </c>
    </row>
    <row r="2535" spans="1:7" x14ac:dyDescent="0.3">
      <c r="A2535" t="s">
        <v>10</v>
      </c>
      <c r="B2535" t="s">
        <v>23</v>
      </c>
      <c r="C2535" t="s">
        <v>45</v>
      </c>
      <c r="D2535" s="2">
        <v>44480</v>
      </c>
      <c r="E2535" s="3">
        <v>9737</v>
      </c>
      <c r="F2535" s="4">
        <v>298</v>
      </c>
      <c r="G2535">
        <v>650</v>
      </c>
    </row>
    <row r="2536" spans="1:7" x14ac:dyDescent="0.3">
      <c r="A2536" t="s">
        <v>53</v>
      </c>
      <c r="B2536" t="s">
        <v>8</v>
      </c>
      <c r="C2536" t="s">
        <v>16</v>
      </c>
      <c r="D2536" s="2">
        <v>44480</v>
      </c>
      <c r="E2536" s="3">
        <v>2569</v>
      </c>
      <c r="F2536" s="4">
        <v>153</v>
      </c>
      <c r="G2536">
        <v>257</v>
      </c>
    </row>
    <row r="2537" spans="1:7" x14ac:dyDescent="0.3">
      <c r="A2537" t="s">
        <v>38</v>
      </c>
      <c r="B2537" t="s">
        <v>23</v>
      </c>
      <c r="C2537" t="s">
        <v>36</v>
      </c>
      <c r="D2537" s="2">
        <v>44480</v>
      </c>
      <c r="E2537" s="3">
        <v>14959</v>
      </c>
      <c r="F2537" s="4">
        <v>299</v>
      </c>
      <c r="G2537">
        <v>713</v>
      </c>
    </row>
    <row r="2538" spans="1:7" x14ac:dyDescent="0.3">
      <c r="A2538" t="s">
        <v>7</v>
      </c>
      <c r="B2538" t="s">
        <v>14</v>
      </c>
      <c r="C2538" t="s">
        <v>42</v>
      </c>
      <c r="D2538" s="2">
        <v>44480</v>
      </c>
      <c r="E2538" s="3">
        <v>8939</v>
      </c>
      <c r="F2538" s="4">
        <v>38</v>
      </c>
      <c r="G2538">
        <v>389</v>
      </c>
    </row>
    <row r="2539" spans="1:7" x14ac:dyDescent="0.3">
      <c r="A2539" t="s">
        <v>19</v>
      </c>
      <c r="B2539" t="s">
        <v>20</v>
      </c>
      <c r="C2539" t="s">
        <v>39</v>
      </c>
      <c r="D2539" s="2">
        <v>44480</v>
      </c>
      <c r="E2539" s="3">
        <v>2688</v>
      </c>
      <c r="F2539" s="4">
        <v>179</v>
      </c>
      <c r="G2539">
        <v>108</v>
      </c>
    </row>
    <row r="2540" spans="1:7" x14ac:dyDescent="0.3">
      <c r="A2540" t="s">
        <v>53</v>
      </c>
      <c r="B2540" t="s">
        <v>8</v>
      </c>
      <c r="C2540" t="s">
        <v>54</v>
      </c>
      <c r="D2540" s="2">
        <v>44480</v>
      </c>
      <c r="E2540" s="3">
        <v>3675</v>
      </c>
      <c r="F2540" s="4">
        <v>178</v>
      </c>
      <c r="G2540">
        <v>217</v>
      </c>
    </row>
    <row r="2541" spans="1:7" x14ac:dyDescent="0.3">
      <c r="A2541" t="s">
        <v>53</v>
      </c>
      <c r="B2541" t="s">
        <v>11</v>
      </c>
      <c r="C2541" t="s">
        <v>41</v>
      </c>
      <c r="D2541" s="2">
        <v>44480</v>
      </c>
      <c r="E2541" s="3">
        <v>10738</v>
      </c>
      <c r="F2541" s="4">
        <v>256</v>
      </c>
      <c r="G2541">
        <v>430</v>
      </c>
    </row>
    <row r="2542" spans="1:7" x14ac:dyDescent="0.3">
      <c r="A2542" t="s">
        <v>29</v>
      </c>
      <c r="B2542" t="s">
        <v>11</v>
      </c>
      <c r="C2542" t="s">
        <v>42</v>
      </c>
      <c r="D2542" s="2">
        <v>44480</v>
      </c>
      <c r="E2542" s="3">
        <v>812</v>
      </c>
      <c r="F2542" s="4">
        <v>109</v>
      </c>
      <c r="G2542">
        <v>41</v>
      </c>
    </row>
    <row r="2543" spans="1:7" x14ac:dyDescent="0.3">
      <c r="A2543" t="s">
        <v>46</v>
      </c>
      <c r="B2543" t="s">
        <v>25</v>
      </c>
      <c r="C2543" t="s">
        <v>50</v>
      </c>
      <c r="D2543" s="2">
        <v>44480</v>
      </c>
      <c r="E2543" s="3">
        <v>10612</v>
      </c>
      <c r="F2543" s="4">
        <v>54</v>
      </c>
      <c r="G2543">
        <v>590</v>
      </c>
    </row>
    <row r="2544" spans="1:7" x14ac:dyDescent="0.3">
      <c r="A2544" t="s">
        <v>27</v>
      </c>
      <c r="B2544" t="s">
        <v>25</v>
      </c>
      <c r="C2544" t="s">
        <v>39</v>
      </c>
      <c r="D2544" s="2">
        <v>44480</v>
      </c>
      <c r="E2544" s="3">
        <v>3822</v>
      </c>
      <c r="F2544" s="4">
        <v>280</v>
      </c>
      <c r="G2544">
        <v>160</v>
      </c>
    </row>
    <row r="2545" spans="1:7" x14ac:dyDescent="0.3">
      <c r="A2545" t="s">
        <v>56</v>
      </c>
      <c r="B2545" t="s">
        <v>14</v>
      </c>
      <c r="C2545" t="s">
        <v>50</v>
      </c>
      <c r="D2545" s="2">
        <v>44480</v>
      </c>
      <c r="E2545" s="3">
        <v>1463</v>
      </c>
      <c r="F2545" s="4">
        <v>195</v>
      </c>
      <c r="G2545">
        <v>67</v>
      </c>
    </row>
    <row r="2546" spans="1:7" x14ac:dyDescent="0.3">
      <c r="A2546" t="s">
        <v>55</v>
      </c>
      <c r="B2546" t="s">
        <v>11</v>
      </c>
      <c r="C2546" t="s">
        <v>26</v>
      </c>
      <c r="D2546" s="2">
        <v>44480</v>
      </c>
      <c r="E2546" s="3">
        <v>3262</v>
      </c>
      <c r="F2546" s="4">
        <v>350</v>
      </c>
      <c r="G2546">
        <v>126</v>
      </c>
    </row>
    <row r="2547" spans="1:7" x14ac:dyDescent="0.3">
      <c r="A2547" t="s">
        <v>59</v>
      </c>
      <c r="B2547" t="s">
        <v>14</v>
      </c>
      <c r="C2547" t="s">
        <v>49</v>
      </c>
      <c r="D2547" s="2">
        <v>44480</v>
      </c>
      <c r="E2547" s="3">
        <v>217</v>
      </c>
      <c r="F2547" s="4">
        <v>55</v>
      </c>
      <c r="G2547">
        <v>17</v>
      </c>
    </row>
    <row r="2548" spans="1:7" x14ac:dyDescent="0.3">
      <c r="A2548" t="s">
        <v>29</v>
      </c>
      <c r="B2548" t="s">
        <v>20</v>
      </c>
      <c r="C2548" t="s">
        <v>26</v>
      </c>
      <c r="D2548" s="2">
        <v>44480</v>
      </c>
      <c r="E2548" s="3">
        <v>5600</v>
      </c>
      <c r="F2548" s="4">
        <v>50</v>
      </c>
      <c r="G2548">
        <v>187</v>
      </c>
    </row>
    <row r="2549" spans="1:7" x14ac:dyDescent="0.3">
      <c r="A2549" t="s">
        <v>29</v>
      </c>
      <c r="B2549" t="s">
        <v>25</v>
      </c>
      <c r="C2549" t="s">
        <v>39</v>
      </c>
      <c r="D2549" s="2">
        <v>44480</v>
      </c>
      <c r="E2549" s="3">
        <v>1120</v>
      </c>
      <c r="F2549" s="4">
        <v>121</v>
      </c>
      <c r="G2549">
        <v>56</v>
      </c>
    </row>
    <row r="2550" spans="1:7" x14ac:dyDescent="0.3">
      <c r="A2550" t="s">
        <v>17</v>
      </c>
      <c r="B2550" t="s">
        <v>25</v>
      </c>
      <c r="C2550" t="s">
        <v>30</v>
      </c>
      <c r="D2550" s="2">
        <v>44480</v>
      </c>
      <c r="E2550" s="3">
        <v>294</v>
      </c>
      <c r="F2550" s="4">
        <v>20</v>
      </c>
      <c r="G2550">
        <v>11</v>
      </c>
    </row>
    <row r="2551" spans="1:7" x14ac:dyDescent="0.3">
      <c r="A2551" t="s">
        <v>33</v>
      </c>
      <c r="B2551" t="s">
        <v>25</v>
      </c>
      <c r="C2551" t="s">
        <v>36</v>
      </c>
      <c r="D2551" s="2">
        <v>44481</v>
      </c>
      <c r="E2551" s="3">
        <v>5663</v>
      </c>
      <c r="F2551" s="4">
        <v>231</v>
      </c>
      <c r="G2551">
        <v>334</v>
      </c>
    </row>
    <row r="2552" spans="1:7" x14ac:dyDescent="0.3">
      <c r="A2552" t="s">
        <v>47</v>
      </c>
      <c r="B2552" t="s">
        <v>25</v>
      </c>
      <c r="C2552" t="s">
        <v>26</v>
      </c>
      <c r="D2552" s="2">
        <v>44481</v>
      </c>
      <c r="E2552" s="3">
        <v>10689</v>
      </c>
      <c r="F2552" s="4">
        <v>83</v>
      </c>
      <c r="G2552">
        <v>428</v>
      </c>
    </row>
    <row r="2553" spans="1:7" x14ac:dyDescent="0.3">
      <c r="A2553" t="s">
        <v>17</v>
      </c>
      <c r="B2553" t="s">
        <v>20</v>
      </c>
      <c r="C2553" t="s">
        <v>28</v>
      </c>
      <c r="D2553" s="2">
        <v>44481</v>
      </c>
      <c r="E2553" s="3">
        <v>70</v>
      </c>
      <c r="F2553" s="4">
        <v>197</v>
      </c>
      <c r="G2553">
        <v>3</v>
      </c>
    </row>
    <row r="2554" spans="1:7" x14ac:dyDescent="0.3">
      <c r="A2554" t="s">
        <v>22</v>
      </c>
      <c r="B2554" t="s">
        <v>8</v>
      </c>
      <c r="C2554" t="s">
        <v>39</v>
      </c>
      <c r="D2554" s="2">
        <v>44481</v>
      </c>
      <c r="E2554" s="3">
        <v>9093</v>
      </c>
      <c r="F2554" s="4">
        <v>45</v>
      </c>
      <c r="G2554">
        <v>379</v>
      </c>
    </row>
    <row r="2555" spans="1:7" x14ac:dyDescent="0.3">
      <c r="A2555" t="s">
        <v>24</v>
      </c>
      <c r="B2555" t="s">
        <v>11</v>
      </c>
      <c r="C2555" t="s">
        <v>39</v>
      </c>
      <c r="D2555" s="2">
        <v>44481</v>
      </c>
      <c r="E2555" s="3">
        <v>14238</v>
      </c>
      <c r="F2555" s="4">
        <v>193</v>
      </c>
      <c r="G2555">
        <v>594</v>
      </c>
    </row>
    <row r="2556" spans="1:7" x14ac:dyDescent="0.3">
      <c r="A2556" t="s">
        <v>52</v>
      </c>
      <c r="B2556" t="s">
        <v>25</v>
      </c>
      <c r="C2556" t="s">
        <v>41</v>
      </c>
      <c r="D2556" s="2">
        <v>44481</v>
      </c>
      <c r="E2556" s="3">
        <v>2408</v>
      </c>
      <c r="F2556" s="4">
        <v>103</v>
      </c>
      <c r="G2556">
        <v>84</v>
      </c>
    </row>
    <row r="2557" spans="1:7" x14ac:dyDescent="0.3">
      <c r="A2557" t="s">
        <v>51</v>
      </c>
      <c r="B2557" t="s">
        <v>8</v>
      </c>
      <c r="C2557" t="s">
        <v>41</v>
      </c>
      <c r="D2557" s="2">
        <v>44481</v>
      </c>
      <c r="E2557" s="3">
        <v>203</v>
      </c>
      <c r="F2557" s="4">
        <v>158</v>
      </c>
      <c r="G2557">
        <v>8</v>
      </c>
    </row>
    <row r="2558" spans="1:7" x14ac:dyDescent="0.3">
      <c r="A2558" t="s">
        <v>10</v>
      </c>
      <c r="B2558" t="s">
        <v>23</v>
      </c>
      <c r="C2558" t="s">
        <v>30</v>
      </c>
      <c r="D2558" s="2">
        <v>44481</v>
      </c>
      <c r="E2558" s="3">
        <v>2359</v>
      </c>
      <c r="F2558" s="4">
        <v>163</v>
      </c>
      <c r="G2558">
        <v>99</v>
      </c>
    </row>
    <row r="2559" spans="1:7" x14ac:dyDescent="0.3">
      <c r="A2559" t="s">
        <v>33</v>
      </c>
      <c r="B2559" t="s">
        <v>11</v>
      </c>
      <c r="C2559" t="s">
        <v>39</v>
      </c>
      <c r="D2559" s="2">
        <v>44481</v>
      </c>
      <c r="E2559" s="3">
        <v>6650</v>
      </c>
      <c r="F2559" s="4">
        <v>42</v>
      </c>
      <c r="G2559">
        <v>247</v>
      </c>
    </row>
    <row r="2560" spans="1:7" x14ac:dyDescent="0.3">
      <c r="A2560" t="s">
        <v>33</v>
      </c>
      <c r="B2560" t="s">
        <v>8</v>
      </c>
      <c r="C2560" t="s">
        <v>54</v>
      </c>
      <c r="D2560" s="2">
        <v>44481</v>
      </c>
      <c r="E2560" s="3">
        <v>5845</v>
      </c>
      <c r="F2560" s="4">
        <v>25</v>
      </c>
      <c r="G2560">
        <v>390</v>
      </c>
    </row>
    <row r="2561" spans="1:7" x14ac:dyDescent="0.3">
      <c r="A2561" t="s">
        <v>24</v>
      </c>
      <c r="B2561" t="s">
        <v>14</v>
      </c>
      <c r="C2561" t="s">
        <v>30</v>
      </c>
      <c r="D2561" s="2">
        <v>44481</v>
      </c>
      <c r="E2561" s="3">
        <v>3206</v>
      </c>
      <c r="F2561" s="4">
        <v>179</v>
      </c>
      <c r="G2561">
        <v>124</v>
      </c>
    </row>
    <row r="2562" spans="1:7" x14ac:dyDescent="0.3">
      <c r="A2562" t="s">
        <v>47</v>
      </c>
      <c r="B2562" t="s">
        <v>11</v>
      </c>
      <c r="C2562" t="s">
        <v>50</v>
      </c>
      <c r="D2562" s="2">
        <v>44481</v>
      </c>
      <c r="E2562" s="3">
        <v>2632</v>
      </c>
      <c r="F2562" s="4">
        <v>241</v>
      </c>
      <c r="G2562">
        <v>155</v>
      </c>
    </row>
    <row r="2563" spans="1:7" x14ac:dyDescent="0.3">
      <c r="A2563" t="s">
        <v>43</v>
      </c>
      <c r="B2563" t="s">
        <v>11</v>
      </c>
      <c r="C2563" t="s">
        <v>36</v>
      </c>
      <c r="D2563" s="2">
        <v>44481</v>
      </c>
      <c r="E2563" s="3">
        <v>6895</v>
      </c>
      <c r="F2563" s="4">
        <v>148</v>
      </c>
      <c r="G2563">
        <v>406</v>
      </c>
    </row>
    <row r="2564" spans="1:7" x14ac:dyDescent="0.3">
      <c r="A2564" t="s">
        <v>27</v>
      </c>
      <c r="B2564" t="s">
        <v>25</v>
      </c>
      <c r="C2564" t="s">
        <v>49</v>
      </c>
      <c r="D2564" s="2">
        <v>44481</v>
      </c>
      <c r="E2564" s="3">
        <v>140</v>
      </c>
      <c r="F2564" s="4">
        <v>419</v>
      </c>
      <c r="G2564">
        <v>20</v>
      </c>
    </row>
    <row r="2565" spans="1:7" x14ac:dyDescent="0.3">
      <c r="A2565" t="s">
        <v>31</v>
      </c>
      <c r="B2565" t="s">
        <v>23</v>
      </c>
      <c r="C2565" t="s">
        <v>28</v>
      </c>
      <c r="D2565" s="2">
        <v>44482</v>
      </c>
      <c r="E2565" s="3">
        <v>2107</v>
      </c>
      <c r="F2565" s="4">
        <v>143</v>
      </c>
      <c r="G2565">
        <v>82</v>
      </c>
    </row>
    <row r="2566" spans="1:7" x14ac:dyDescent="0.3">
      <c r="A2566" t="s">
        <v>7</v>
      </c>
      <c r="B2566" t="s">
        <v>11</v>
      </c>
      <c r="C2566" t="s">
        <v>54</v>
      </c>
      <c r="D2566" s="2">
        <v>44482</v>
      </c>
      <c r="E2566" s="3">
        <v>10136</v>
      </c>
      <c r="F2566" s="4">
        <v>47</v>
      </c>
      <c r="G2566">
        <v>676</v>
      </c>
    </row>
    <row r="2567" spans="1:7" x14ac:dyDescent="0.3">
      <c r="A2567" t="s">
        <v>43</v>
      </c>
      <c r="B2567" t="s">
        <v>8</v>
      </c>
      <c r="C2567" t="s">
        <v>48</v>
      </c>
      <c r="D2567" s="2">
        <v>44482</v>
      </c>
      <c r="E2567" s="3">
        <v>15722</v>
      </c>
      <c r="F2567" s="4">
        <v>73</v>
      </c>
      <c r="G2567">
        <v>1966</v>
      </c>
    </row>
    <row r="2568" spans="1:7" x14ac:dyDescent="0.3">
      <c r="A2568" t="s">
        <v>55</v>
      </c>
      <c r="B2568" t="s">
        <v>11</v>
      </c>
      <c r="C2568" t="s">
        <v>28</v>
      </c>
      <c r="D2568" s="2">
        <v>44482</v>
      </c>
      <c r="E2568" s="3">
        <v>1323</v>
      </c>
      <c r="F2568" s="4">
        <v>288</v>
      </c>
      <c r="G2568">
        <v>49</v>
      </c>
    </row>
    <row r="2569" spans="1:7" x14ac:dyDescent="0.3">
      <c r="A2569" t="s">
        <v>43</v>
      </c>
      <c r="B2569" t="s">
        <v>14</v>
      </c>
      <c r="C2569" t="s">
        <v>48</v>
      </c>
      <c r="D2569" s="2">
        <v>44482</v>
      </c>
      <c r="E2569" s="3">
        <v>4767</v>
      </c>
      <c r="F2569" s="4">
        <v>5</v>
      </c>
      <c r="G2569">
        <v>398</v>
      </c>
    </row>
    <row r="2570" spans="1:7" x14ac:dyDescent="0.3">
      <c r="A2570" t="s">
        <v>33</v>
      </c>
      <c r="B2570" t="s">
        <v>20</v>
      </c>
      <c r="C2570" t="s">
        <v>35</v>
      </c>
      <c r="D2570" s="2">
        <v>44482</v>
      </c>
      <c r="E2570" s="3">
        <v>20825</v>
      </c>
      <c r="F2570" s="4">
        <v>258</v>
      </c>
      <c r="G2570">
        <v>2314</v>
      </c>
    </row>
    <row r="2571" spans="1:7" x14ac:dyDescent="0.3">
      <c r="A2571" t="s">
        <v>38</v>
      </c>
      <c r="B2571" t="s">
        <v>23</v>
      </c>
      <c r="C2571" t="s">
        <v>45</v>
      </c>
      <c r="D2571" s="2">
        <v>44482</v>
      </c>
      <c r="E2571" s="3">
        <v>4627</v>
      </c>
      <c r="F2571" s="4">
        <v>300</v>
      </c>
      <c r="G2571">
        <v>331</v>
      </c>
    </row>
    <row r="2572" spans="1:7" x14ac:dyDescent="0.3">
      <c r="A2572" t="s">
        <v>13</v>
      </c>
      <c r="B2572" t="s">
        <v>8</v>
      </c>
      <c r="C2572" t="s">
        <v>18</v>
      </c>
      <c r="D2572" s="2">
        <v>44483</v>
      </c>
      <c r="E2572" s="3">
        <v>4095</v>
      </c>
      <c r="F2572" s="4">
        <v>2</v>
      </c>
      <c r="G2572">
        <v>158</v>
      </c>
    </row>
    <row r="2573" spans="1:7" x14ac:dyDescent="0.3">
      <c r="A2573" t="s">
        <v>17</v>
      </c>
      <c r="B2573" t="s">
        <v>8</v>
      </c>
      <c r="C2573" t="s">
        <v>45</v>
      </c>
      <c r="D2573" s="2">
        <v>44483</v>
      </c>
      <c r="E2573" s="3">
        <v>8365</v>
      </c>
      <c r="F2573" s="4">
        <v>98</v>
      </c>
      <c r="G2573">
        <v>761</v>
      </c>
    </row>
    <row r="2574" spans="1:7" x14ac:dyDescent="0.3">
      <c r="A2574" t="s">
        <v>55</v>
      </c>
      <c r="B2574" t="s">
        <v>11</v>
      </c>
      <c r="C2574" t="s">
        <v>42</v>
      </c>
      <c r="D2574" s="2">
        <v>44483</v>
      </c>
      <c r="E2574" s="3">
        <v>4193</v>
      </c>
      <c r="F2574" s="4">
        <v>123</v>
      </c>
      <c r="G2574">
        <v>210</v>
      </c>
    </row>
    <row r="2575" spans="1:7" x14ac:dyDescent="0.3">
      <c r="A2575" t="s">
        <v>57</v>
      </c>
      <c r="B2575" t="s">
        <v>25</v>
      </c>
      <c r="C2575" t="s">
        <v>18</v>
      </c>
      <c r="D2575" s="2">
        <v>44483</v>
      </c>
      <c r="E2575" s="3">
        <v>5754</v>
      </c>
      <c r="F2575" s="4">
        <v>335</v>
      </c>
      <c r="G2575">
        <v>206</v>
      </c>
    </row>
    <row r="2576" spans="1:7" x14ac:dyDescent="0.3">
      <c r="A2576" t="s">
        <v>7</v>
      </c>
      <c r="B2576" t="s">
        <v>23</v>
      </c>
      <c r="C2576" t="s">
        <v>49</v>
      </c>
      <c r="D2576" s="2">
        <v>44483</v>
      </c>
      <c r="E2576" s="3">
        <v>9093</v>
      </c>
      <c r="F2576" s="4">
        <v>211</v>
      </c>
      <c r="G2576">
        <v>827</v>
      </c>
    </row>
    <row r="2577" spans="1:7" x14ac:dyDescent="0.3">
      <c r="A2577" t="s">
        <v>13</v>
      </c>
      <c r="B2577" t="s">
        <v>14</v>
      </c>
      <c r="C2577" t="s">
        <v>26</v>
      </c>
      <c r="D2577" s="2">
        <v>44483</v>
      </c>
      <c r="E2577" s="3">
        <v>3675</v>
      </c>
      <c r="F2577" s="4">
        <v>342</v>
      </c>
      <c r="G2577">
        <v>154</v>
      </c>
    </row>
    <row r="2578" spans="1:7" x14ac:dyDescent="0.3">
      <c r="A2578" t="s">
        <v>56</v>
      </c>
      <c r="B2578" t="s">
        <v>8</v>
      </c>
      <c r="C2578" t="s">
        <v>15</v>
      </c>
      <c r="D2578" s="2">
        <v>44484</v>
      </c>
      <c r="E2578" s="3">
        <v>2555</v>
      </c>
      <c r="F2578" s="4">
        <v>74</v>
      </c>
      <c r="G2578">
        <v>135</v>
      </c>
    </row>
    <row r="2579" spans="1:7" x14ac:dyDescent="0.3">
      <c r="A2579" t="s">
        <v>33</v>
      </c>
      <c r="B2579" t="s">
        <v>14</v>
      </c>
      <c r="C2579" t="s">
        <v>49</v>
      </c>
      <c r="D2579" s="2">
        <v>44484</v>
      </c>
      <c r="E2579" s="3">
        <v>1071</v>
      </c>
      <c r="F2579" s="4">
        <v>205</v>
      </c>
      <c r="G2579">
        <v>134</v>
      </c>
    </row>
    <row r="2580" spans="1:7" x14ac:dyDescent="0.3">
      <c r="A2580" t="s">
        <v>59</v>
      </c>
      <c r="B2580" t="s">
        <v>14</v>
      </c>
      <c r="C2580" t="s">
        <v>26</v>
      </c>
      <c r="D2580" s="2">
        <v>44484</v>
      </c>
      <c r="E2580" s="3">
        <v>3612</v>
      </c>
      <c r="F2580" s="4">
        <v>191</v>
      </c>
      <c r="G2580">
        <v>145</v>
      </c>
    </row>
    <row r="2581" spans="1:7" x14ac:dyDescent="0.3">
      <c r="A2581" t="s">
        <v>24</v>
      </c>
      <c r="B2581" t="s">
        <v>14</v>
      </c>
      <c r="C2581" t="s">
        <v>16</v>
      </c>
      <c r="D2581" s="2">
        <v>44484</v>
      </c>
      <c r="E2581" s="3">
        <v>1540</v>
      </c>
      <c r="F2581" s="4">
        <v>229</v>
      </c>
      <c r="G2581">
        <v>97</v>
      </c>
    </row>
    <row r="2582" spans="1:7" x14ac:dyDescent="0.3">
      <c r="A2582" t="s">
        <v>7</v>
      </c>
      <c r="B2582" t="s">
        <v>23</v>
      </c>
      <c r="C2582" t="s">
        <v>37</v>
      </c>
      <c r="D2582" s="2">
        <v>44484</v>
      </c>
      <c r="E2582" s="3">
        <v>6790</v>
      </c>
      <c r="F2582" s="4">
        <v>235</v>
      </c>
      <c r="G2582">
        <v>262</v>
      </c>
    </row>
    <row r="2583" spans="1:7" x14ac:dyDescent="0.3">
      <c r="A2583" t="s">
        <v>47</v>
      </c>
      <c r="B2583" t="s">
        <v>8</v>
      </c>
      <c r="C2583" t="s">
        <v>41</v>
      </c>
      <c r="D2583" s="2">
        <v>44487</v>
      </c>
      <c r="E2583" s="3">
        <v>9863</v>
      </c>
      <c r="F2583" s="4">
        <v>165</v>
      </c>
      <c r="G2583">
        <v>353</v>
      </c>
    </row>
    <row r="2584" spans="1:7" x14ac:dyDescent="0.3">
      <c r="A2584" t="s">
        <v>22</v>
      </c>
      <c r="B2584" t="s">
        <v>25</v>
      </c>
      <c r="C2584" t="s">
        <v>54</v>
      </c>
      <c r="D2584" s="2">
        <v>44487</v>
      </c>
      <c r="E2584" s="3">
        <v>1106</v>
      </c>
      <c r="F2584" s="4">
        <v>160</v>
      </c>
      <c r="G2584">
        <v>74</v>
      </c>
    </row>
    <row r="2585" spans="1:7" x14ac:dyDescent="0.3">
      <c r="A2585" t="s">
        <v>7</v>
      </c>
      <c r="B2585" t="s">
        <v>25</v>
      </c>
      <c r="C2585" t="s">
        <v>28</v>
      </c>
      <c r="D2585" s="2">
        <v>44487</v>
      </c>
      <c r="E2585" s="3">
        <v>3129</v>
      </c>
      <c r="F2585" s="4">
        <v>299</v>
      </c>
      <c r="G2585">
        <v>105</v>
      </c>
    </row>
    <row r="2586" spans="1:7" x14ac:dyDescent="0.3">
      <c r="A2586" t="s">
        <v>24</v>
      </c>
      <c r="B2586" t="s">
        <v>25</v>
      </c>
      <c r="C2586" t="s">
        <v>21</v>
      </c>
      <c r="D2586" s="2">
        <v>44487</v>
      </c>
      <c r="E2586" s="3">
        <v>7077</v>
      </c>
      <c r="F2586" s="4">
        <v>136</v>
      </c>
      <c r="G2586">
        <v>373</v>
      </c>
    </row>
    <row r="2587" spans="1:7" x14ac:dyDescent="0.3">
      <c r="A2587" t="s">
        <v>57</v>
      </c>
      <c r="B2587" t="s">
        <v>25</v>
      </c>
      <c r="C2587" t="s">
        <v>48</v>
      </c>
      <c r="D2587" s="2">
        <v>44487</v>
      </c>
      <c r="E2587" s="3">
        <v>392</v>
      </c>
      <c r="F2587" s="4">
        <v>51</v>
      </c>
      <c r="G2587">
        <v>27</v>
      </c>
    </row>
    <row r="2588" spans="1:7" x14ac:dyDescent="0.3">
      <c r="A2588" t="s">
        <v>52</v>
      </c>
      <c r="B2588" t="s">
        <v>20</v>
      </c>
      <c r="C2588" t="s">
        <v>18</v>
      </c>
      <c r="D2588" s="2">
        <v>44487</v>
      </c>
      <c r="E2588" s="3">
        <v>7952</v>
      </c>
      <c r="F2588" s="4">
        <v>194</v>
      </c>
      <c r="G2588">
        <v>319</v>
      </c>
    </row>
    <row r="2589" spans="1:7" x14ac:dyDescent="0.3">
      <c r="A2589" t="s">
        <v>10</v>
      </c>
      <c r="B2589" t="s">
        <v>23</v>
      </c>
      <c r="C2589" t="s">
        <v>42</v>
      </c>
      <c r="D2589" s="2">
        <v>44487</v>
      </c>
      <c r="E2589" s="3">
        <v>10703</v>
      </c>
      <c r="F2589" s="4">
        <v>166</v>
      </c>
      <c r="G2589">
        <v>487</v>
      </c>
    </row>
    <row r="2590" spans="1:7" x14ac:dyDescent="0.3">
      <c r="A2590" t="s">
        <v>27</v>
      </c>
      <c r="B2590" t="s">
        <v>20</v>
      </c>
      <c r="C2590" t="s">
        <v>44</v>
      </c>
      <c r="D2590" s="2">
        <v>44487</v>
      </c>
      <c r="E2590" s="3">
        <v>9660</v>
      </c>
      <c r="F2590" s="4">
        <v>132</v>
      </c>
      <c r="G2590">
        <v>440</v>
      </c>
    </row>
    <row r="2591" spans="1:7" x14ac:dyDescent="0.3">
      <c r="A2591" t="s">
        <v>46</v>
      </c>
      <c r="B2591" t="s">
        <v>20</v>
      </c>
      <c r="C2591" t="s">
        <v>54</v>
      </c>
      <c r="D2591" s="2">
        <v>44487</v>
      </c>
      <c r="E2591" s="3">
        <v>3808</v>
      </c>
      <c r="F2591" s="4">
        <v>191</v>
      </c>
      <c r="G2591">
        <v>293</v>
      </c>
    </row>
    <row r="2592" spans="1:7" x14ac:dyDescent="0.3">
      <c r="A2592" t="s">
        <v>31</v>
      </c>
      <c r="B2592" t="s">
        <v>14</v>
      </c>
      <c r="C2592" t="s">
        <v>45</v>
      </c>
      <c r="D2592" s="2">
        <v>44487</v>
      </c>
      <c r="E2592" s="3">
        <v>4060</v>
      </c>
      <c r="F2592" s="4">
        <v>353</v>
      </c>
      <c r="G2592">
        <v>313</v>
      </c>
    </row>
    <row r="2593" spans="1:7" x14ac:dyDescent="0.3">
      <c r="A2593" t="s">
        <v>7</v>
      </c>
      <c r="B2593" t="s">
        <v>8</v>
      </c>
      <c r="C2593" t="s">
        <v>44</v>
      </c>
      <c r="D2593" s="2">
        <v>44487</v>
      </c>
      <c r="E2593" s="3">
        <v>12236</v>
      </c>
      <c r="F2593" s="4">
        <v>42</v>
      </c>
      <c r="G2593">
        <v>816</v>
      </c>
    </row>
    <row r="2594" spans="1:7" x14ac:dyDescent="0.3">
      <c r="A2594" t="s">
        <v>51</v>
      </c>
      <c r="B2594" t="s">
        <v>23</v>
      </c>
      <c r="C2594" t="s">
        <v>41</v>
      </c>
      <c r="D2594" s="2">
        <v>44488</v>
      </c>
      <c r="E2594" s="3">
        <v>959</v>
      </c>
      <c r="F2594" s="4">
        <v>16</v>
      </c>
      <c r="G2594">
        <v>44</v>
      </c>
    </row>
    <row r="2595" spans="1:7" x14ac:dyDescent="0.3">
      <c r="A2595" t="s">
        <v>24</v>
      </c>
      <c r="B2595" t="s">
        <v>23</v>
      </c>
      <c r="C2595" t="s">
        <v>48</v>
      </c>
      <c r="D2595" s="2">
        <v>44488</v>
      </c>
      <c r="E2595" s="3">
        <v>2114</v>
      </c>
      <c r="F2595" s="4">
        <v>100</v>
      </c>
      <c r="G2595">
        <v>193</v>
      </c>
    </row>
    <row r="2596" spans="1:7" x14ac:dyDescent="0.3">
      <c r="A2596" t="s">
        <v>32</v>
      </c>
      <c r="B2596" t="s">
        <v>11</v>
      </c>
      <c r="C2596" t="s">
        <v>28</v>
      </c>
      <c r="D2596" s="2">
        <v>44488</v>
      </c>
      <c r="E2596" s="3">
        <v>1743</v>
      </c>
      <c r="F2596" s="4">
        <v>9</v>
      </c>
      <c r="G2596">
        <v>61</v>
      </c>
    </row>
    <row r="2597" spans="1:7" x14ac:dyDescent="0.3">
      <c r="A2597" t="s">
        <v>17</v>
      </c>
      <c r="B2597" t="s">
        <v>23</v>
      </c>
      <c r="C2597" t="s">
        <v>35</v>
      </c>
      <c r="D2597" s="2">
        <v>44488</v>
      </c>
      <c r="E2597" s="3">
        <v>9044</v>
      </c>
      <c r="F2597" s="4">
        <v>214</v>
      </c>
      <c r="G2597">
        <v>823</v>
      </c>
    </row>
    <row r="2598" spans="1:7" x14ac:dyDescent="0.3">
      <c r="A2598" t="s">
        <v>13</v>
      </c>
      <c r="B2598" t="s">
        <v>25</v>
      </c>
      <c r="C2598" t="s">
        <v>49</v>
      </c>
      <c r="D2598" s="2">
        <v>44488</v>
      </c>
      <c r="E2598" s="3">
        <v>9506</v>
      </c>
      <c r="F2598" s="4">
        <v>137</v>
      </c>
      <c r="G2598">
        <v>951</v>
      </c>
    </row>
    <row r="2599" spans="1:7" x14ac:dyDescent="0.3">
      <c r="A2599" t="s">
        <v>58</v>
      </c>
      <c r="B2599" t="s">
        <v>25</v>
      </c>
      <c r="C2599" t="s">
        <v>21</v>
      </c>
      <c r="D2599" s="2">
        <v>44488</v>
      </c>
      <c r="E2599" s="3">
        <v>6608</v>
      </c>
      <c r="F2599" s="4">
        <v>79</v>
      </c>
      <c r="G2599">
        <v>276</v>
      </c>
    </row>
    <row r="2600" spans="1:7" x14ac:dyDescent="0.3">
      <c r="A2600" t="s">
        <v>33</v>
      </c>
      <c r="B2600" t="s">
        <v>14</v>
      </c>
      <c r="C2600" t="s">
        <v>9</v>
      </c>
      <c r="D2600" s="2">
        <v>44488</v>
      </c>
      <c r="E2600" s="3">
        <v>1799</v>
      </c>
      <c r="F2600" s="4">
        <v>19</v>
      </c>
      <c r="G2600">
        <v>90</v>
      </c>
    </row>
    <row r="2601" spans="1:7" x14ac:dyDescent="0.3">
      <c r="A2601" t="s">
        <v>31</v>
      </c>
      <c r="B2601" t="s">
        <v>25</v>
      </c>
      <c r="C2601" t="s">
        <v>45</v>
      </c>
      <c r="D2601" s="2">
        <v>44488</v>
      </c>
      <c r="E2601" s="3">
        <v>5425</v>
      </c>
      <c r="F2601" s="4">
        <v>18</v>
      </c>
      <c r="G2601">
        <v>453</v>
      </c>
    </row>
    <row r="2602" spans="1:7" x14ac:dyDescent="0.3">
      <c r="A2602" t="s">
        <v>7</v>
      </c>
      <c r="B2602" t="s">
        <v>8</v>
      </c>
      <c r="C2602" t="s">
        <v>35</v>
      </c>
      <c r="D2602" s="2">
        <v>44488</v>
      </c>
      <c r="E2602" s="3">
        <v>5292</v>
      </c>
      <c r="F2602" s="4">
        <v>170</v>
      </c>
      <c r="G2602">
        <v>441</v>
      </c>
    </row>
    <row r="2603" spans="1:7" x14ac:dyDescent="0.3">
      <c r="A2603" t="s">
        <v>27</v>
      </c>
      <c r="B2603" t="s">
        <v>23</v>
      </c>
      <c r="C2603" t="s">
        <v>12</v>
      </c>
      <c r="D2603" s="2">
        <v>44488</v>
      </c>
      <c r="E2603" s="3">
        <v>2352</v>
      </c>
      <c r="F2603" s="4">
        <v>155</v>
      </c>
      <c r="G2603">
        <v>168</v>
      </c>
    </row>
    <row r="2604" spans="1:7" x14ac:dyDescent="0.3">
      <c r="A2604" t="s">
        <v>58</v>
      </c>
      <c r="B2604" t="s">
        <v>25</v>
      </c>
      <c r="C2604" t="s">
        <v>18</v>
      </c>
      <c r="D2604" s="2">
        <v>44488</v>
      </c>
      <c r="E2604" s="3">
        <v>5236</v>
      </c>
      <c r="F2604" s="4">
        <v>496</v>
      </c>
      <c r="G2604">
        <v>202</v>
      </c>
    </row>
    <row r="2605" spans="1:7" x14ac:dyDescent="0.3">
      <c r="A2605" t="s">
        <v>19</v>
      </c>
      <c r="B2605" t="s">
        <v>23</v>
      </c>
      <c r="C2605" t="s">
        <v>26</v>
      </c>
      <c r="D2605" s="2">
        <v>44488</v>
      </c>
      <c r="E2605" s="3">
        <v>4354</v>
      </c>
      <c r="F2605" s="4">
        <v>50</v>
      </c>
      <c r="G2605">
        <v>146</v>
      </c>
    </row>
    <row r="2606" spans="1:7" x14ac:dyDescent="0.3">
      <c r="A2606" t="s">
        <v>19</v>
      </c>
      <c r="B2606" t="s">
        <v>14</v>
      </c>
      <c r="C2606" t="s">
        <v>36</v>
      </c>
      <c r="D2606" s="2">
        <v>44488</v>
      </c>
      <c r="E2606" s="3">
        <v>7133</v>
      </c>
      <c r="F2606" s="4">
        <v>51</v>
      </c>
      <c r="G2606">
        <v>376</v>
      </c>
    </row>
    <row r="2607" spans="1:7" x14ac:dyDescent="0.3">
      <c r="A2607" t="s">
        <v>47</v>
      </c>
      <c r="B2607" t="s">
        <v>20</v>
      </c>
      <c r="C2607" t="s">
        <v>49</v>
      </c>
      <c r="D2607" s="2">
        <v>44488</v>
      </c>
      <c r="E2607" s="3">
        <v>3066</v>
      </c>
      <c r="F2607" s="4">
        <v>253</v>
      </c>
      <c r="G2607">
        <v>256</v>
      </c>
    </row>
    <row r="2608" spans="1:7" x14ac:dyDescent="0.3">
      <c r="A2608" t="s">
        <v>33</v>
      </c>
      <c r="B2608" t="s">
        <v>11</v>
      </c>
      <c r="C2608" t="s">
        <v>37</v>
      </c>
      <c r="D2608" s="2">
        <v>44488</v>
      </c>
      <c r="E2608" s="3">
        <v>15932</v>
      </c>
      <c r="F2608" s="4">
        <v>292</v>
      </c>
      <c r="G2608">
        <v>498</v>
      </c>
    </row>
    <row r="2609" spans="1:7" x14ac:dyDescent="0.3">
      <c r="A2609" t="s">
        <v>10</v>
      </c>
      <c r="B2609" t="s">
        <v>8</v>
      </c>
      <c r="C2609" t="s">
        <v>50</v>
      </c>
      <c r="D2609" s="2">
        <v>44488</v>
      </c>
      <c r="E2609" s="3">
        <v>3836</v>
      </c>
      <c r="F2609" s="4">
        <v>244</v>
      </c>
      <c r="G2609">
        <v>214</v>
      </c>
    </row>
    <row r="2610" spans="1:7" x14ac:dyDescent="0.3">
      <c r="A2610" t="s">
        <v>29</v>
      </c>
      <c r="B2610" t="s">
        <v>20</v>
      </c>
      <c r="C2610" t="s">
        <v>9</v>
      </c>
      <c r="D2610" s="2">
        <v>44488</v>
      </c>
      <c r="E2610" s="3">
        <v>2149</v>
      </c>
      <c r="F2610" s="4">
        <v>49</v>
      </c>
      <c r="G2610">
        <v>127</v>
      </c>
    </row>
    <row r="2611" spans="1:7" x14ac:dyDescent="0.3">
      <c r="A2611" t="s">
        <v>29</v>
      </c>
      <c r="B2611" t="s">
        <v>14</v>
      </c>
      <c r="C2611" t="s">
        <v>18</v>
      </c>
      <c r="D2611" s="2">
        <v>44488</v>
      </c>
      <c r="E2611" s="3">
        <v>1043</v>
      </c>
      <c r="F2611" s="4">
        <v>23</v>
      </c>
      <c r="G2611">
        <v>42</v>
      </c>
    </row>
    <row r="2612" spans="1:7" x14ac:dyDescent="0.3">
      <c r="A2612" t="s">
        <v>40</v>
      </c>
      <c r="B2612" t="s">
        <v>11</v>
      </c>
      <c r="C2612" t="s">
        <v>28</v>
      </c>
      <c r="D2612" s="2">
        <v>44488</v>
      </c>
      <c r="E2612" s="3">
        <v>3087</v>
      </c>
      <c r="F2612" s="4">
        <v>188</v>
      </c>
      <c r="G2612">
        <v>119</v>
      </c>
    </row>
    <row r="2613" spans="1:7" x14ac:dyDescent="0.3">
      <c r="A2613" t="s">
        <v>52</v>
      </c>
      <c r="B2613" t="s">
        <v>23</v>
      </c>
      <c r="C2613" t="s">
        <v>34</v>
      </c>
      <c r="D2613" s="2">
        <v>44488</v>
      </c>
      <c r="E2613" s="3">
        <v>994</v>
      </c>
      <c r="F2613" s="4">
        <v>60</v>
      </c>
      <c r="G2613">
        <v>53</v>
      </c>
    </row>
    <row r="2614" spans="1:7" x14ac:dyDescent="0.3">
      <c r="A2614" t="s">
        <v>57</v>
      </c>
      <c r="B2614" t="s">
        <v>25</v>
      </c>
      <c r="C2614" t="s">
        <v>44</v>
      </c>
      <c r="D2614" s="2">
        <v>44488</v>
      </c>
      <c r="E2614" s="3">
        <v>7819</v>
      </c>
      <c r="F2614" s="4">
        <v>186</v>
      </c>
      <c r="G2614">
        <v>489</v>
      </c>
    </row>
    <row r="2615" spans="1:7" x14ac:dyDescent="0.3">
      <c r="A2615" t="s">
        <v>55</v>
      </c>
      <c r="B2615" t="s">
        <v>14</v>
      </c>
      <c r="C2615" t="s">
        <v>39</v>
      </c>
      <c r="D2615" s="2">
        <v>44488</v>
      </c>
      <c r="E2615" s="3">
        <v>5222</v>
      </c>
      <c r="F2615" s="4">
        <v>32</v>
      </c>
      <c r="G2615">
        <v>194</v>
      </c>
    </row>
    <row r="2616" spans="1:7" x14ac:dyDescent="0.3">
      <c r="A2616" t="s">
        <v>57</v>
      </c>
      <c r="B2616" t="s">
        <v>8</v>
      </c>
      <c r="C2616" t="s">
        <v>16</v>
      </c>
      <c r="D2616" s="2">
        <v>44488</v>
      </c>
      <c r="E2616" s="3">
        <v>11102</v>
      </c>
      <c r="F2616" s="4">
        <v>59</v>
      </c>
      <c r="G2616">
        <v>694</v>
      </c>
    </row>
    <row r="2617" spans="1:7" x14ac:dyDescent="0.3">
      <c r="A2617" t="s">
        <v>47</v>
      </c>
      <c r="B2617" t="s">
        <v>20</v>
      </c>
      <c r="C2617" t="s">
        <v>54</v>
      </c>
      <c r="D2617" s="2">
        <v>44488</v>
      </c>
      <c r="E2617" s="3">
        <v>574</v>
      </c>
      <c r="F2617" s="4">
        <v>40</v>
      </c>
      <c r="G2617">
        <v>29</v>
      </c>
    </row>
    <row r="2618" spans="1:7" x14ac:dyDescent="0.3">
      <c r="A2618" t="s">
        <v>24</v>
      </c>
      <c r="B2618" t="s">
        <v>25</v>
      </c>
      <c r="C2618" t="s">
        <v>36</v>
      </c>
      <c r="D2618" s="2">
        <v>44488</v>
      </c>
      <c r="E2618" s="3">
        <v>19824</v>
      </c>
      <c r="F2618" s="4">
        <v>45</v>
      </c>
      <c r="G2618">
        <v>1167</v>
      </c>
    </row>
    <row r="2619" spans="1:7" x14ac:dyDescent="0.3">
      <c r="A2619" t="s">
        <v>38</v>
      </c>
      <c r="B2619" t="s">
        <v>11</v>
      </c>
      <c r="C2619" t="s">
        <v>50</v>
      </c>
      <c r="D2619" s="2">
        <v>44488</v>
      </c>
      <c r="E2619" s="3">
        <v>343</v>
      </c>
      <c r="F2619" s="4">
        <v>27</v>
      </c>
      <c r="G2619">
        <v>17</v>
      </c>
    </row>
    <row r="2620" spans="1:7" x14ac:dyDescent="0.3">
      <c r="A2620" t="s">
        <v>10</v>
      </c>
      <c r="B2620" t="s">
        <v>14</v>
      </c>
      <c r="C2620" t="s">
        <v>49</v>
      </c>
      <c r="D2620" s="2">
        <v>44489</v>
      </c>
      <c r="E2620" s="3">
        <v>7637</v>
      </c>
      <c r="F2620" s="4">
        <v>231</v>
      </c>
      <c r="G2620">
        <v>1091</v>
      </c>
    </row>
    <row r="2621" spans="1:7" x14ac:dyDescent="0.3">
      <c r="A2621" t="s">
        <v>56</v>
      </c>
      <c r="B2621" t="s">
        <v>23</v>
      </c>
      <c r="C2621" t="s">
        <v>41</v>
      </c>
      <c r="D2621" s="2">
        <v>44489</v>
      </c>
      <c r="E2621" s="3">
        <v>3745</v>
      </c>
      <c r="F2621" s="4">
        <v>84</v>
      </c>
      <c r="G2621">
        <v>130</v>
      </c>
    </row>
    <row r="2622" spans="1:7" x14ac:dyDescent="0.3">
      <c r="A2622" t="s">
        <v>40</v>
      </c>
      <c r="B2622" t="s">
        <v>25</v>
      </c>
      <c r="C2622" t="s">
        <v>41</v>
      </c>
      <c r="D2622" s="2">
        <v>44489</v>
      </c>
      <c r="E2622" s="3">
        <v>8253</v>
      </c>
      <c r="F2622" s="4">
        <v>74</v>
      </c>
      <c r="G2622">
        <v>331</v>
      </c>
    </row>
    <row r="2623" spans="1:7" x14ac:dyDescent="0.3">
      <c r="A2623" t="s">
        <v>29</v>
      </c>
      <c r="B2623" t="s">
        <v>11</v>
      </c>
      <c r="C2623" t="s">
        <v>12</v>
      </c>
      <c r="D2623" s="2">
        <v>44489</v>
      </c>
      <c r="E2623" s="3">
        <v>266</v>
      </c>
      <c r="F2623" s="4">
        <v>303</v>
      </c>
      <c r="G2623">
        <v>19</v>
      </c>
    </row>
    <row r="2624" spans="1:7" x14ac:dyDescent="0.3">
      <c r="A2624" t="s">
        <v>43</v>
      </c>
      <c r="B2624" t="s">
        <v>11</v>
      </c>
      <c r="C2624" t="s">
        <v>12</v>
      </c>
      <c r="D2624" s="2">
        <v>44489</v>
      </c>
      <c r="E2624" s="3">
        <v>6153</v>
      </c>
      <c r="F2624" s="4">
        <v>214</v>
      </c>
      <c r="G2624">
        <v>684</v>
      </c>
    </row>
    <row r="2625" spans="1:7" x14ac:dyDescent="0.3">
      <c r="A2625" t="s">
        <v>46</v>
      </c>
      <c r="B2625" t="s">
        <v>25</v>
      </c>
      <c r="C2625" t="s">
        <v>48</v>
      </c>
      <c r="D2625" s="2">
        <v>44489</v>
      </c>
      <c r="E2625" s="3">
        <v>1253</v>
      </c>
      <c r="F2625" s="4">
        <v>24</v>
      </c>
      <c r="G2625">
        <v>90</v>
      </c>
    </row>
    <row r="2626" spans="1:7" x14ac:dyDescent="0.3">
      <c r="A2626" t="s">
        <v>43</v>
      </c>
      <c r="B2626" t="s">
        <v>23</v>
      </c>
      <c r="C2626" t="s">
        <v>37</v>
      </c>
      <c r="D2626" s="2">
        <v>44489</v>
      </c>
      <c r="E2626" s="3">
        <v>3752</v>
      </c>
      <c r="F2626" s="4">
        <v>284</v>
      </c>
      <c r="G2626">
        <v>122</v>
      </c>
    </row>
    <row r="2627" spans="1:7" x14ac:dyDescent="0.3">
      <c r="A2627" t="s">
        <v>27</v>
      </c>
      <c r="B2627" t="s">
        <v>14</v>
      </c>
      <c r="C2627" t="s">
        <v>15</v>
      </c>
      <c r="D2627" s="2">
        <v>44490</v>
      </c>
      <c r="E2627" s="3">
        <v>5145</v>
      </c>
      <c r="F2627" s="4">
        <v>170</v>
      </c>
      <c r="G2627">
        <v>286</v>
      </c>
    </row>
    <row r="2628" spans="1:7" x14ac:dyDescent="0.3">
      <c r="A2628" t="s">
        <v>27</v>
      </c>
      <c r="B2628" t="s">
        <v>11</v>
      </c>
      <c r="C2628" t="s">
        <v>15</v>
      </c>
      <c r="D2628" s="2">
        <v>44490</v>
      </c>
      <c r="E2628" s="3">
        <v>2156</v>
      </c>
      <c r="F2628" s="4">
        <v>72</v>
      </c>
      <c r="G2628">
        <v>90</v>
      </c>
    </row>
    <row r="2629" spans="1:7" x14ac:dyDescent="0.3">
      <c r="A2629" t="s">
        <v>17</v>
      </c>
      <c r="B2629" t="s">
        <v>11</v>
      </c>
      <c r="C2629" t="s">
        <v>35</v>
      </c>
      <c r="D2629" s="2">
        <v>44490</v>
      </c>
      <c r="E2629" s="3">
        <v>1288</v>
      </c>
      <c r="F2629" s="4">
        <v>348</v>
      </c>
      <c r="G2629">
        <v>108</v>
      </c>
    </row>
    <row r="2630" spans="1:7" x14ac:dyDescent="0.3">
      <c r="A2630" t="s">
        <v>51</v>
      </c>
      <c r="B2630" t="s">
        <v>8</v>
      </c>
      <c r="C2630" t="s">
        <v>49</v>
      </c>
      <c r="D2630" s="2">
        <v>44490</v>
      </c>
      <c r="E2630" s="3">
        <v>2233</v>
      </c>
      <c r="F2630" s="4">
        <v>162</v>
      </c>
      <c r="G2630">
        <v>224</v>
      </c>
    </row>
    <row r="2631" spans="1:7" x14ac:dyDescent="0.3">
      <c r="A2631" t="s">
        <v>17</v>
      </c>
      <c r="B2631" t="s">
        <v>25</v>
      </c>
      <c r="C2631" t="s">
        <v>54</v>
      </c>
      <c r="D2631" s="2">
        <v>44490</v>
      </c>
      <c r="E2631" s="3">
        <v>2156</v>
      </c>
      <c r="F2631" s="4">
        <v>292</v>
      </c>
      <c r="G2631">
        <v>154</v>
      </c>
    </row>
    <row r="2632" spans="1:7" x14ac:dyDescent="0.3">
      <c r="A2632" t="s">
        <v>22</v>
      </c>
      <c r="B2632" t="s">
        <v>14</v>
      </c>
      <c r="C2632" t="s">
        <v>54</v>
      </c>
      <c r="D2632" s="2">
        <v>44490</v>
      </c>
      <c r="E2632" s="3">
        <v>9870</v>
      </c>
      <c r="F2632" s="4">
        <v>241</v>
      </c>
      <c r="G2632">
        <v>581</v>
      </c>
    </row>
    <row r="2633" spans="1:7" x14ac:dyDescent="0.3">
      <c r="A2633" t="s">
        <v>53</v>
      </c>
      <c r="B2633" t="s">
        <v>14</v>
      </c>
      <c r="C2633" t="s">
        <v>45</v>
      </c>
      <c r="D2633" s="2">
        <v>44490</v>
      </c>
      <c r="E2633" s="3">
        <v>9016</v>
      </c>
      <c r="F2633" s="4">
        <v>17</v>
      </c>
      <c r="G2633">
        <v>564</v>
      </c>
    </row>
    <row r="2634" spans="1:7" x14ac:dyDescent="0.3">
      <c r="A2634" t="s">
        <v>29</v>
      </c>
      <c r="B2634" t="s">
        <v>25</v>
      </c>
      <c r="C2634" t="s">
        <v>44</v>
      </c>
      <c r="D2634" s="2">
        <v>44490</v>
      </c>
      <c r="E2634" s="3">
        <v>6482</v>
      </c>
      <c r="F2634" s="4">
        <v>257</v>
      </c>
      <c r="G2634">
        <v>342</v>
      </c>
    </row>
    <row r="2635" spans="1:7" x14ac:dyDescent="0.3">
      <c r="A2635" t="s">
        <v>27</v>
      </c>
      <c r="B2635" t="s">
        <v>25</v>
      </c>
      <c r="C2635" t="s">
        <v>35</v>
      </c>
      <c r="D2635" s="2">
        <v>44490</v>
      </c>
      <c r="E2635" s="3">
        <v>8295</v>
      </c>
      <c r="F2635" s="4">
        <v>405</v>
      </c>
      <c r="G2635">
        <v>1383</v>
      </c>
    </row>
    <row r="2636" spans="1:7" x14ac:dyDescent="0.3">
      <c r="A2636" t="s">
        <v>38</v>
      </c>
      <c r="B2636" t="s">
        <v>20</v>
      </c>
      <c r="C2636" t="s">
        <v>39</v>
      </c>
      <c r="D2636" s="2">
        <v>44490</v>
      </c>
      <c r="E2636" s="3">
        <v>4830</v>
      </c>
      <c r="F2636" s="4">
        <v>154</v>
      </c>
      <c r="G2636">
        <v>202</v>
      </c>
    </row>
    <row r="2637" spans="1:7" x14ac:dyDescent="0.3">
      <c r="A2637" t="s">
        <v>7</v>
      </c>
      <c r="B2637" t="s">
        <v>8</v>
      </c>
      <c r="C2637" t="s">
        <v>48</v>
      </c>
      <c r="D2637" s="2">
        <v>44490</v>
      </c>
      <c r="E2637" s="3">
        <v>4025</v>
      </c>
      <c r="F2637" s="4">
        <v>152</v>
      </c>
      <c r="G2637">
        <v>288</v>
      </c>
    </row>
    <row r="2638" spans="1:7" x14ac:dyDescent="0.3">
      <c r="A2638" t="s">
        <v>46</v>
      </c>
      <c r="B2638" t="s">
        <v>11</v>
      </c>
      <c r="C2638" t="s">
        <v>35</v>
      </c>
      <c r="D2638" s="2">
        <v>44490</v>
      </c>
      <c r="E2638" s="3">
        <v>1309</v>
      </c>
      <c r="F2638" s="4">
        <v>421</v>
      </c>
      <c r="G2638">
        <v>94</v>
      </c>
    </row>
    <row r="2639" spans="1:7" x14ac:dyDescent="0.3">
      <c r="A2639" t="s">
        <v>17</v>
      </c>
      <c r="B2639" t="s">
        <v>20</v>
      </c>
      <c r="C2639" t="s">
        <v>36</v>
      </c>
      <c r="D2639" s="2">
        <v>44490</v>
      </c>
      <c r="E2639" s="3">
        <v>4970</v>
      </c>
      <c r="F2639" s="4">
        <v>17</v>
      </c>
      <c r="G2639">
        <v>277</v>
      </c>
    </row>
    <row r="2640" spans="1:7" x14ac:dyDescent="0.3">
      <c r="A2640" t="s">
        <v>53</v>
      </c>
      <c r="B2640" t="s">
        <v>8</v>
      </c>
      <c r="C2640" t="s">
        <v>34</v>
      </c>
      <c r="D2640" s="2">
        <v>44490</v>
      </c>
      <c r="E2640" s="3">
        <v>4130</v>
      </c>
      <c r="F2640" s="4">
        <v>61</v>
      </c>
      <c r="G2640">
        <v>207</v>
      </c>
    </row>
    <row r="2641" spans="1:7" x14ac:dyDescent="0.3">
      <c r="A2641" t="s">
        <v>53</v>
      </c>
      <c r="B2641" t="s">
        <v>20</v>
      </c>
      <c r="C2641" t="s">
        <v>15</v>
      </c>
      <c r="D2641" s="2">
        <v>44490</v>
      </c>
      <c r="E2641" s="3">
        <v>4739</v>
      </c>
      <c r="F2641" s="4">
        <v>180</v>
      </c>
      <c r="G2641">
        <v>226</v>
      </c>
    </row>
    <row r="2642" spans="1:7" x14ac:dyDescent="0.3">
      <c r="A2642" t="s">
        <v>56</v>
      </c>
      <c r="B2642" t="s">
        <v>20</v>
      </c>
      <c r="C2642" t="s">
        <v>15</v>
      </c>
      <c r="D2642" s="2">
        <v>44491</v>
      </c>
      <c r="E2642" s="3">
        <v>13545</v>
      </c>
      <c r="F2642" s="4">
        <v>69</v>
      </c>
      <c r="G2642">
        <v>847</v>
      </c>
    </row>
    <row r="2643" spans="1:7" x14ac:dyDescent="0.3">
      <c r="A2643" t="s">
        <v>27</v>
      </c>
      <c r="B2643" t="s">
        <v>11</v>
      </c>
      <c r="C2643" t="s">
        <v>39</v>
      </c>
      <c r="D2643" s="2">
        <v>44491</v>
      </c>
      <c r="E2643" s="3">
        <v>6615</v>
      </c>
      <c r="F2643" s="4">
        <v>473</v>
      </c>
      <c r="G2643">
        <v>331</v>
      </c>
    </row>
    <row r="2644" spans="1:7" x14ac:dyDescent="0.3">
      <c r="A2644" t="s">
        <v>27</v>
      </c>
      <c r="B2644" t="s">
        <v>11</v>
      </c>
      <c r="C2644" t="s">
        <v>9</v>
      </c>
      <c r="D2644" s="2">
        <v>44491</v>
      </c>
      <c r="E2644" s="3">
        <v>10101</v>
      </c>
      <c r="F2644" s="4">
        <v>287</v>
      </c>
      <c r="G2644">
        <v>481</v>
      </c>
    </row>
    <row r="2645" spans="1:7" x14ac:dyDescent="0.3">
      <c r="A2645" t="s">
        <v>38</v>
      </c>
      <c r="B2645" t="s">
        <v>14</v>
      </c>
      <c r="C2645" t="s">
        <v>36</v>
      </c>
      <c r="D2645" s="2">
        <v>44491</v>
      </c>
      <c r="E2645" s="3">
        <v>539</v>
      </c>
      <c r="F2645" s="4">
        <v>44</v>
      </c>
      <c r="G2645">
        <v>34</v>
      </c>
    </row>
    <row r="2646" spans="1:7" x14ac:dyDescent="0.3">
      <c r="A2646" t="s">
        <v>56</v>
      </c>
      <c r="B2646" t="s">
        <v>8</v>
      </c>
      <c r="C2646" t="s">
        <v>36</v>
      </c>
      <c r="D2646" s="2">
        <v>44491</v>
      </c>
      <c r="E2646" s="3">
        <v>4795</v>
      </c>
      <c r="F2646" s="4">
        <v>227</v>
      </c>
      <c r="G2646">
        <v>343</v>
      </c>
    </row>
    <row r="2647" spans="1:7" x14ac:dyDescent="0.3">
      <c r="A2647" t="s">
        <v>51</v>
      </c>
      <c r="B2647" t="s">
        <v>11</v>
      </c>
      <c r="C2647" t="s">
        <v>45</v>
      </c>
      <c r="D2647" s="2">
        <v>44491</v>
      </c>
      <c r="E2647" s="3">
        <v>833</v>
      </c>
      <c r="F2647" s="4">
        <v>40</v>
      </c>
      <c r="G2647">
        <v>65</v>
      </c>
    </row>
    <row r="2648" spans="1:7" x14ac:dyDescent="0.3">
      <c r="A2648" t="s">
        <v>10</v>
      </c>
      <c r="B2648" t="s">
        <v>14</v>
      </c>
      <c r="C2648" t="s">
        <v>39</v>
      </c>
      <c r="D2648" s="2">
        <v>44491</v>
      </c>
      <c r="E2648" s="3">
        <v>2359</v>
      </c>
      <c r="F2648" s="4">
        <v>35</v>
      </c>
      <c r="G2648">
        <v>91</v>
      </c>
    </row>
    <row r="2649" spans="1:7" x14ac:dyDescent="0.3">
      <c r="A2649" t="s">
        <v>46</v>
      </c>
      <c r="B2649" t="s">
        <v>20</v>
      </c>
      <c r="C2649" t="s">
        <v>9</v>
      </c>
      <c r="D2649" s="2">
        <v>44491</v>
      </c>
      <c r="E2649" s="3">
        <v>1484</v>
      </c>
      <c r="F2649" s="4">
        <v>75</v>
      </c>
      <c r="G2649">
        <v>93</v>
      </c>
    </row>
    <row r="2650" spans="1:7" x14ac:dyDescent="0.3">
      <c r="A2650" t="s">
        <v>51</v>
      </c>
      <c r="B2650" t="s">
        <v>8</v>
      </c>
      <c r="C2650" t="s">
        <v>37</v>
      </c>
      <c r="D2650" s="2">
        <v>44491</v>
      </c>
      <c r="E2650" s="3">
        <v>14378</v>
      </c>
      <c r="F2650" s="4">
        <v>150</v>
      </c>
      <c r="G2650">
        <v>533</v>
      </c>
    </row>
    <row r="2651" spans="1:7" x14ac:dyDescent="0.3">
      <c r="A2651" t="s">
        <v>38</v>
      </c>
      <c r="B2651" t="s">
        <v>14</v>
      </c>
      <c r="C2651" t="s">
        <v>50</v>
      </c>
      <c r="D2651" s="2">
        <v>44491</v>
      </c>
      <c r="E2651" s="3">
        <v>11039</v>
      </c>
      <c r="F2651" s="4">
        <v>87</v>
      </c>
      <c r="G2651">
        <v>614</v>
      </c>
    </row>
    <row r="2652" spans="1:7" x14ac:dyDescent="0.3">
      <c r="A2652" t="s">
        <v>38</v>
      </c>
      <c r="B2652" t="s">
        <v>25</v>
      </c>
      <c r="C2652" t="s">
        <v>44</v>
      </c>
      <c r="D2652" s="2">
        <v>44491</v>
      </c>
      <c r="E2652" s="3">
        <v>1218</v>
      </c>
      <c r="F2652" s="4">
        <v>310</v>
      </c>
      <c r="G2652">
        <v>77</v>
      </c>
    </row>
    <row r="2653" spans="1:7" x14ac:dyDescent="0.3">
      <c r="A2653" t="s">
        <v>22</v>
      </c>
      <c r="B2653" t="s">
        <v>20</v>
      </c>
      <c r="C2653" t="s">
        <v>42</v>
      </c>
      <c r="D2653" s="2">
        <v>44491</v>
      </c>
      <c r="E2653" s="3">
        <v>5117</v>
      </c>
      <c r="F2653" s="4">
        <v>149</v>
      </c>
      <c r="G2653">
        <v>214</v>
      </c>
    </row>
    <row r="2654" spans="1:7" x14ac:dyDescent="0.3">
      <c r="A2654" t="s">
        <v>24</v>
      </c>
      <c r="B2654" t="s">
        <v>23</v>
      </c>
      <c r="C2654" t="s">
        <v>42</v>
      </c>
      <c r="D2654" s="2">
        <v>44491</v>
      </c>
      <c r="E2654" s="3">
        <v>469</v>
      </c>
      <c r="F2654" s="4">
        <v>359</v>
      </c>
      <c r="G2654">
        <v>25</v>
      </c>
    </row>
    <row r="2655" spans="1:7" x14ac:dyDescent="0.3">
      <c r="A2655" t="s">
        <v>57</v>
      </c>
      <c r="B2655" t="s">
        <v>8</v>
      </c>
      <c r="C2655" t="s">
        <v>36</v>
      </c>
      <c r="D2655" s="2">
        <v>44491</v>
      </c>
      <c r="E2655" s="3">
        <v>1806</v>
      </c>
      <c r="F2655" s="4">
        <v>8</v>
      </c>
      <c r="G2655">
        <v>113</v>
      </c>
    </row>
    <row r="2656" spans="1:7" x14ac:dyDescent="0.3">
      <c r="A2656" t="s">
        <v>19</v>
      </c>
      <c r="B2656" t="s">
        <v>23</v>
      </c>
      <c r="C2656" t="s">
        <v>37</v>
      </c>
      <c r="D2656" s="2">
        <v>44491</v>
      </c>
      <c r="E2656" s="3">
        <v>4739</v>
      </c>
      <c r="F2656" s="4">
        <v>90</v>
      </c>
      <c r="G2656">
        <v>149</v>
      </c>
    </row>
    <row r="2657" spans="1:7" x14ac:dyDescent="0.3">
      <c r="A2657" t="s">
        <v>56</v>
      </c>
      <c r="B2657" t="s">
        <v>23</v>
      </c>
      <c r="C2657" t="s">
        <v>45</v>
      </c>
      <c r="D2657" s="2">
        <v>44494</v>
      </c>
      <c r="E2657" s="3">
        <v>4053</v>
      </c>
      <c r="F2657" s="4">
        <v>131</v>
      </c>
      <c r="G2657">
        <v>271</v>
      </c>
    </row>
    <row r="2658" spans="1:7" x14ac:dyDescent="0.3">
      <c r="A2658" t="s">
        <v>17</v>
      </c>
      <c r="B2658" t="s">
        <v>25</v>
      </c>
      <c r="C2658" t="s">
        <v>26</v>
      </c>
      <c r="D2658" s="2">
        <v>44494</v>
      </c>
      <c r="E2658" s="3">
        <v>3353</v>
      </c>
      <c r="F2658" s="4">
        <v>245</v>
      </c>
      <c r="G2658">
        <v>112</v>
      </c>
    </row>
    <row r="2659" spans="1:7" x14ac:dyDescent="0.3">
      <c r="A2659" t="s">
        <v>29</v>
      </c>
      <c r="B2659" t="s">
        <v>8</v>
      </c>
      <c r="C2659" t="s">
        <v>12</v>
      </c>
      <c r="D2659" s="2">
        <v>44494</v>
      </c>
      <c r="E2659" s="3">
        <v>10080</v>
      </c>
      <c r="F2659" s="4">
        <v>179</v>
      </c>
      <c r="G2659">
        <v>1008</v>
      </c>
    </row>
    <row r="2660" spans="1:7" x14ac:dyDescent="0.3">
      <c r="A2660" t="s">
        <v>53</v>
      </c>
      <c r="B2660" t="s">
        <v>25</v>
      </c>
      <c r="C2660" t="s">
        <v>30</v>
      </c>
      <c r="D2660" s="2">
        <v>44494</v>
      </c>
      <c r="E2660" s="3">
        <v>3367</v>
      </c>
      <c r="F2660" s="4">
        <v>6</v>
      </c>
      <c r="G2660">
        <v>117</v>
      </c>
    </row>
    <row r="2661" spans="1:7" x14ac:dyDescent="0.3">
      <c r="A2661" t="s">
        <v>7</v>
      </c>
      <c r="B2661" t="s">
        <v>25</v>
      </c>
      <c r="C2661" t="s">
        <v>36</v>
      </c>
      <c r="D2661" s="2">
        <v>44494</v>
      </c>
      <c r="E2661" s="3">
        <v>4011</v>
      </c>
      <c r="F2661" s="4">
        <v>65</v>
      </c>
      <c r="G2661">
        <v>236</v>
      </c>
    </row>
    <row r="2662" spans="1:7" x14ac:dyDescent="0.3">
      <c r="A2662" t="s">
        <v>56</v>
      </c>
      <c r="B2662" t="s">
        <v>11</v>
      </c>
      <c r="C2662" t="s">
        <v>50</v>
      </c>
      <c r="D2662" s="2">
        <v>44494</v>
      </c>
      <c r="E2662" s="3">
        <v>22715</v>
      </c>
      <c r="F2662" s="4">
        <v>16</v>
      </c>
      <c r="G2662">
        <v>1420</v>
      </c>
    </row>
    <row r="2663" spans="1:7" x14ac:dyDescent="0.3">
      <c r="A2663" t="s">
        <v>56</v>
      </c>
      <c r="B2663" t="s">
        <v>25</v>
      </c>
      <c r="C2663" t="s">
        <v>50</v>
      </c>
      <c r="D2663" s="2">
        <v>44494</v>
      </c>
      <c r="E2663" s="3">
        <v>2583</v>
      </c>
      <c r="F2663" s="4">
        <v>193</v>
      </c>
      <c r="G2663">
        <v>152</v>
      </c>
    </row>
    <row r="2664" spans="1:7" x14ac:dyDescent="0.3">
      <c r="A2664" t="s">
        <v>51</v>
      </c>
      <c r="B2664" t="s">
        <v>23</v>
      </c>
      <c r="C2664" t="s">
        <v>15</v>
      </c>
      <c r="D2664" s="2">
        <v>44494</v>
      </c>
      <c r="E2664" s="3">
        <v>12537</v>
      </c>
      <c r="F2664" s="4">
        <v>243</v>
      </c>
      <c r="G2664">
        <v>738</v>
      </c>
    </row>
    <row r="2665" spans="1:7" x14ac:dyDescent="0.3">
      <c r="A2665" t="s">
        <v>32</v>
      </c>
      <c r="B2665" t="s">
        <v>25</v>
      </c>
      <c r="C2665" t="s">
        <v>54</v>
      </c>
      <c r="D2665" s="2">
        <v>44494</v>
      </c>
      <c r="E2665" s="3">
        <v>6587</v>
      </c>
      <c r="F2665" s="4">
        <v>170</v>
      </c>
      <c r="G2665">
        <v>330</v>
      </c>
    </row>
    <row r="2666" spans="1:7" x14ac:dyDescent="0.3">
      <c r="A2666" t="s">
        <v>17</v>
      </c>
      <c r="B2666" t="s">
        <v>14</v>
      </c>
      <c r="C2666" t="s">
        <v>49</v>
      </c>
      <c r="D2666" s="2">
        <v>44494</v>
      </c>
      <c r="E2666" s="3">
        <v>56</v>
      </c>
      <c r="F2666" s="4">
        <v>123</v>
      </c>
      <c r="G2666">
        <v>6</v>
      </c>
    </row>
    <row r="2667" spans="1:7" x14ac:dyDescent="0.3">
      <c r="A2667" t="s">
        <v>13</v>
      </c>
      <c r="B2667" t="s">
        <v>25</v>
      </c>
      <c r="C2667" t="s">
        <v>34</v>
      </c>
      <c r="D2667" s="2">
        <v>44494</v>
      </c>
      <c r="E2667" s="3">
        <v>5124</v>
      </c>
      <c r="F2667" s="4">
        <v>206</v>
      </c>
      <c r="G2667">
        <v>285</v>
      </c>
    </row>
    <row r="2668" spans="1:7" x14ac:dyDescent="0.3">
      <c r="A2668" t="s">
        <v>58</v>
      </c>
      <c r="B2668" t="s">
        <v>14</v>
      </c>
      <c r="C2668" t="s">
        <v>9</v>
      </c>
      <c r="D2668" s="2">
        <v>44494</v>
      </c>
      <c r="E2668" s="3">
        <v>4970</v>
      </c>
      <c r="F2668" s="4">
        <v>182</v>
      </c>
      <c r="G2668">
        <v>311</v>
      </c>
    </row>
    <row r="2669" spans="1:7" x14ac:dyDescent="0.3">
      <c r="A2669" t="s">
        <v>13</v>
      </c>
      <c r="B2669" t="s">
        <v>8</v>
      </c>
      <c r="C2669" t="s">
        <v>12</v>
      </c>
      <c r="D2669" s="2">
        <v>44494</v>
      </c>
      <c r="E2669" s="3">
        <v>952</v>
      </c>
      <c r="F2669" s="4">
        <v>401</v>
      </c>
      <c r="G2669">
        <v>74</v>
      </c>
    </row>
    <row r="2670" spans="1:7" x14ac:dyDescent="0.3">
      <c r="A2670" t="s">
        <v>52</v>
      </c>
      <c r="B2670" t="s">
        <v>20</v>
      </c>
      <c r="C2670" t="s">
        <v>26</v>
      </c>
      <c r="D2670" s="2">
        <v>44494</v>
      </c>
      <c r="E2670" s="3">
        <v>8365</v>
      </c>
      <c r="F2670" s="4">
        <v>60</v>
      </c>
      <c r="G2670">
        <v>349</v>
      </c>
    </row>
    <row r="2671" spans="1:7" x14ac:dyDescent="0.3">
      <c r="A2671" t="s">
        <v>59</v>
      </c>
      <c r="B2671" t="s">
        <v>25</v>
      </c>
      <c r="C2671" t="s">
        <v>35</v>
      </c>
      <c r="D2671" s="2">
        <v>44494</v>
      </c>
      <c r="E2671" s="3">
        <v>7217</v>
      </c>
      <c r="F2671" s="4">
        <v>219</v>
      </c>
      <c r="G2671">
        <v>722</v>
      </c>
    </row>
    <row r="2672" spans="1:7" x14ac:dyDescent="0.3">
      <c r="A2672" t="s">
        <v>53</v>
      </c>
      <c r="B2672" t="s">
        <v>23</v>
      </c>
      <c r="C2672" t="s">
        <v>16</v>
      </c>
      <c r="D2672" s="2">
        <v>44494</v>
      </c>
      <c r="E2672" s="3">
        <v>8022</v>
      </c>
      <c r="F2672" s="4">
        <v>389</v>
      </c>
      <c r="G2672">
        <v>502</v>
      </c>
    </row>
    <row r="2673" spans="1:7" x14ac:dyDescent="0.3">
      <c r="A2673" t="s">
        <v>33</v>
      </c>
      <c r="B2673" t="s">
        <v>20</v>
      </c>
      <c r="C2673" t="s">
        <v>9</v>
      </c>
      <c r="D2673" s="2">
        <v>44494</v>
      </c>
      <c r="E2673" s="3">
        <v>3360</v>
      </c>
      <c r="F2673" s="4">
        <v>3</v>
      </c>
      <c r="G2673">
        <v>198</v>
      </c>
    </row>
    <row r="2674" spans="1:7" x14ac:dyDescent="0.3">
      <c r="A2674" t="s">
        <v>52</v>
      </c>
      <c r="B2674" t="s">
        <v>11</v>
      </c>
      <c r="C2674" t="s">
        <v>34</v>
      </c>
      <c r="D2674" s="2">
        <v>44495</v>
      </c>
      <c r="E2674" s="3">
        <v>9975</v>
      </c>
      <c r="F2674" s="4">
        <v>65</v>
      </c>
      <c r="G2674">
        <v>768</v>
      </c>
    </row>
    <row r="2675" spans="1:7" x14ac:dyDescent="0.3">
      <c r="A2675" t="s">
        <v>17</v>
      </c>
      <c r="B2675" t="s">
        <v>14</v>
      </c>
      <c r="C2675" t="s">
        <v>54</v>
      </c>
      <c r="D2675" s="2">
        <v>44495</v>
      </c>
      <c r="E2675" s="3">
        <v>6174</v>
      </c>
      <c r="F2675" s="4">
        <v>184</v>
      </c>
      <c r="G2675">
        <v>441</v>
      </c>
    </row>
    <row r="2676" spans="1:7" x14ac:dyDescent="0.3">
      <c r="A2676" t="s">
        <v>57</v>
      </c>
      <c r="B2676" t="s">
        <v>11</v>
      </c>
      <c r="C2676" t="s">
        <v>34</v>
      </c>
      <c r="D2676" s="2">
        <v>44495</v>
      </c>
      <c r="E2676" s="3">
        <v>2485</v>
      </c>
      <c r="F2676" s="4">
        <v>234</v>
      </c>
      <c r="G2676">
        <v>125</v>
      </c>
    </row>
    <row r="2677" spans="1:7" x14ac:dyDescent="0.3">
      <c r="A2677" t="s">
        <v>29</v>
      </c>
      <c r="B2677" t="s">
        <v>8</v>
      </c>
      <c r="C2677" t="s">
        <v>26</v>
      </c>
      <c r="D2677" s="2">
        <v>44495</v>
      </c>
      <c r="E2677" s="3">
        <v>9604</v>
      </c>
      <c r="F2677" s="4">
        <v>49</v>
      </c>
      <c r="G2677">
        <v>343</v>
      </c>
    </row>
    <row r="2678" spans="1:7" x14ac:dyDescent="0.3">
      <c r="A2678" t="s">
        <v>38</v>
      </c>
      <c r="B2678" t="s">
        <v>25</v>
      </c>
      <c r="C2678" t="s">
        <v>45</v>
      </c>
      <c r="D2678" s="2">
        <v>44495</v>
      </c>
      <c r="E2678" s="3">
        <v>1274</v>
      </c>
      <c r="F2678" s="4">
        <v>209</v>
      </c>
      <c r="G2678">
        <v>116</v>
      </c>
    </row>
    <row r="2679" spans="1:7" x14ac:dyDescent="0.3">
      <c r="A2679" t="s">
        <v>52</v>
      </c>
      <c r="B2679" t="s">
        <v>20</v>
      </c>
      <c r="C2679" t="s">
        <v>12</v>
      </c>
      <c r="D2679" s="2">
        <v>44495</v>
      </c>
      <c r="E2679" s="3">
        <v>6916</v>
      </c>
      <c r="F2679" s="4">
        <v>350</v>
      </c>
      <c r="G2679">
        <v>692</v>
      </c>
    </row>
    <row r="2680" spans="1:7" x14ac:dyDescent="0.3">
      <c r="A2680" t="s">
        <v>31</v>
      </c>
      <c r="B2680" t="s">
        <v>20</v>
      </c>
      <c r="C2680" t="s">
        <v>34</v>
      </c>
      <c r="D2680" s="2">
        <v>44495</v>
      </c>
      <c r="E2680" s="3">
        <v>10682</v>
      </c>
      <c r="F2680" s="4">
        <v>8</v>
      </c>
      <c r="G2680">
        <v>629</v>
      </c>
    </row>
    <row r="2681" spans="1:7" x14ac:dyDescent="0.3">
      <c r="A2681" t="s">
        <v>10</v>
      </c>
      <c r="B2681" t="s">
        <v>23</v>
      </c>
      <c r="C2681" t="s">
        <v>44</v>
      </c>
      <c r="D2681" s="2">
        <v>44495</v>
      </c>
      <c r="E2681" s="3">
        <v>2023</v>
      </c>
      <c r="F2681" s="4">
        <v>240</v>
      </c>
      <c r="G2681">
        <v>145</v>
      </c>
    </row>
    <row r="2682" spans="1:7" x14ac:dyDescent="0.3">
      <c r="A2682" t="s">
        <v>22</v>
      </c>
      <c r="B2682" t="s">
        <v>23</v>
      </c>
      <c r="C2682" t="s">
        <v>54</v>
      </c>
      <c r="D2682" s="2">
        <v>44495</v>
      </c>
      <c r="E2682" s="3">
        <v>6034</v>
      </c>
      <c r="F2682" s="4">
        <v>224</v>
      </c>
      <c r="G2682">
        <v>355</v>
      </c>
    </row>
    <row r="2683" spans="1:7" x14ac:dyDescent="0.3">
      <c r="A2683" t="s">
        <v>53</v>
      </c>
      <c r="B2683" t="s">
        <v>14</v>
      </c>
      <c r="C2683" t="s">
        <v>16</v>
      </c>
      <c r="D2683" s="2">
        <v>44495</v>
      </c>
      <c r="E2683" s="3">
        <v>602</v>
      </c>
      <c r="F2683" s="4">
        <v>107</v>
      </c>
      <c r="G2683">
        <v>67</v>
      </c>
    </row>
    <row r="2684" spans="1:7" x14ac:dyDescent="0.3">
      <c r="A2684" t="s">
        <v>7</v>
      </c>
      <c r="B2684" t="s">
        <v>14</v>
      </c>
      <c r="C2684" t="s">
        <v>36</v>
      </c>
      <c r="D2684" s="2">
        <v>44495</v>
      </c>
      <c r="E2684" s="3">
        <v>3864</v>
      </c>
      <c r="F2684" s="4">
        <v>80</v>
      </c>
      <c r="G2684">
        <v>298</v>
      </c>
    </row>
    <row r="2685" spans="1:7" x14ac:dyDescent="0.3">
      <c r="A2685" t="s">
        <v>17</v>
      </c>
      <c r="B2685" t="s">
        <v>20</v>
      </c>
      <c r="C2685" t="s">
        <v>15</v>
      </c>
      <c r="D2685" s="2">
        <v>44495</v>
      </c>
      <c r="E2685" s="3">
        <v>8057</v>
      </c>
      <c r="F2685" s="4">
        <v>2</v>
      </c>
      <c r="G2685">
        <v>504</v>
      </c>
    </row>
    <row r="2686" spans="1:7" x14ac:dyDescent="0.3">
      <c r="A2686" t="s">
        <v>43</v>
      </c>
      <c r="B2686" t="s">
        <v>23</v>
      </c>
      <c r="C2686" t="s">
        <v>18</v>
      </c>
      <c r="D2686" s="2">
        <v>44495</v>
      </c>
      <c r="E2686" s="3">
        <v>14000</v>
      </c>
      <c r="F2686" s="4">
        <v>183</v>
      </c>
      <c r="G2686">
        <v>438</v>
      </c>
    </row>
    <row r="2687" spans="1:7" x14ac:dyDescent="0.3">
      <c r="A2687" t="s">
        <v>58</v>
      </c>
      <c r="B2687" t="s">
        <v>8</v>
      </c>
      <c r="C2687" t="s">
        <v>48</v>
      </c>
      <c r="D2687" s="2">
        <v>44495</v>
      </c>
      <c r="E2687" s="3">
        <v>7749</v>
      </c>
      <c r="F2687" s="4">
        <v>75</v>
      </c>
      <c r="G2687">
        <v>775</v>
      </c>
    </row>
    <row r="2688" spans="1:7" x14ac:dyDescent="0.3">
      <c r="A2688" t="s">
        <v>47</v>
      </c>
      <c r="B2688" t="s">
        <v>23</v>
      </c>
      <c r="C2688" t="s">
        <v>34</v>
      </c>
      <c r="D2688" s="2">
        <v>44495</v>
      </c>
      <c r="E2688" s="3">
        <v>280</v>
      </c>
      <c r="F2688" s="4">
        <v>378</v>
      </c>
      <c r="G2688">
        <v>19</v>
      </c>
    </row>
    <row r="2689" spans="1:7" x14ac:dyDescent="0.3">
      <c r="A2689" t="s">
        <v>52</v>
      </c>
      <c r="B2689" t="s">
        <v>20</v>
      </c>
      <c r="C2689" t="s">
        <v>54</v>
      </c>
      <c r="D2689" s="2">
        <v>44495</v>
      </c>
      <c r="E2689" s="3">
        <v>623</v>
      </c>
      <c r="F2689" s="4">
        <v>102</v>
      </c>
      <c r="G2689">
        <v>30</v>
      </c>
    </row>
    <row r="2690" spans="1:7" x14ac:dyDescent="0.3">
      <c r="A2690" t="s">
        <v>47</v>
      </c>
      <c r="B2690" t="s">
        <v>20</v>
      </c>
      <c r="C2690" t="s">
        <v>28</v>
      </c>
      <c r="D2690" s="2">
        <v>44496</v>
      </c>
      <c r="E2690" s="3">
        <v>6629</v>
      </c>
      <c r="F2690" s="4">
        <v>401</v>
      </c>
      <c r="G2690">
        <v>277</v>
      </c>
    </row>
    <row r="2691" spans="1:7" x14ac:dyDescent="0.3">
      <c r="A2691" t="s">
        <v>13</v>
      </c>
      <c r="B2691" t="s">
        <v>25</v>
      </c>
      <c r="C2691" t="s">
        <v>21</v>
      </c>
      <c r="D2691" s="2">
        <v>44496</v>
      </c>
      <c r="E2691" s="3">
        <v>8393</v>
      </c>
      <c r="F2691" s="4">
        <v>100</v>
      </c>
      <c r="G2691">
        <v>365</v>
      </c>
    </row>
    <row r="2692" spans="1:7" x14ac:dyDescent="0.3">
      <c r="A2692" t="s">
        <v>33</v>
      </c>
      <c r="B2692" t="s">
        <v>14</v>
      </c>
      <c r="C2692" t="s">
        <v>39</v>
      </c>
      <c r="D2692" s="2">
        <v>44496</v>
      </c>
      <c r="E2692" s="3">
        <v>9646</v>
      </c>
      <c r="F2692" s="4">
        <v>528</v>
      </c>
      <c r="G2692">
        <v>420</v>
      </c>
    </row>
    <row r="2693" spans="1:7" x14ac:dyDescent="0.3">
      <c r="A2693" t="s">
        <v>59</v>
      </c>
      <c r="B2693" t="s">
        <v>20</v>
      </c>
      <c r="C2693" t="s">
        <v>49</v>
      </c>
      <c r="D2693" s="2">
        <v>44496</v>
      </c>
      <c r="E2693" s="3">
        <v>8792</v>
      </c>
      <c r="F2693" s="4">
        <v>27</v>
      </c>
      <c r="G2693">
        <v>1256</v>
      </c>
    </row>
    <row r="2694" spans="1:7" x14ac:dyDescent="0.3">
      <c r="A2694" t="s">
        <v>56</v>
      </c>
      <c r="B2694" t="s">
        <v>11</v>
      </c>
      <c r="C2694" t="s">
        <v>45</v>
      </c>
      <c r="D2694" s="2">
        <v>44496</v>
      </c>
      <c r="E2694" s="3">
        <v>7623</v>
      </c>
      <c r="F2694" s="4">
        <v>96</v>
      </c>
      <c r="G2694">
        <v>693</v>
      </c>
    </row>
    <row r="2695" spans="1:7" x14ac:dyDescent="0.3">
      <c r="A2695" t="s">
        <v>38</v>
      </c>
      <c r="B2695" t="s">
        <v>23</v>
      </c>
      <c r="C2695" t="s">
        <v>37</v>
      </c>
      <c r="D2695" s="2">
        <v>44496</v>
      </c>
      <c r="E2695" s="3">
        <v>5600</v>
      </c>
      <c r="F2695" s="4">
        <v>176</v>
      </c>
      <c r="G2695">
        <v>187</v>
      </c>
    </row>
    <row r="2696" spans="1:7" x14ac:dyDescent="0.3">
      <c r="A2696" t="s">
        <v>13</v>
      </c>
      <c r="B2696" t="s">
        <v>23</v>
      </c>
      <c r="C2696" t="s">
        <v>49</v>
      </c>
      <c r="D2696" s="2">
        <v>44496</v>
      </c>
      <c r="E2696" s="3">
        <v>6076</v>
      </c>
      <c r="F2696" s="4">
        <v>59</v>
      </c>
      <c r="G2696">
        <v>868</v>
      </c>
    </row>
    <row r="2697" spans="1:7" x14ac:dyDescent="0.3">
      <c r="A2697" t="s">
        <v>31</v>
      </c>
      <c r="B2697" t="s">
        <v>14</v>
      </c>
      <c r="C2697" t="s">
        <v>9</v>
      </c>
      <c r="D2697" s="2">
        <v>44496</v>
      </c>
      <c r="E2697" s="3">
        <v>10269</v>
      </c>
      <c r="F2697" s="4">
        <v>32</v>
      </c>
      <c r="G2697">
        <v>514</v>
      </c>
    </row>
    <row r="2698" spans="1:7" x14ac:dyDescent="0.3">
      <c r="A2698" t="s">
        <v>24</v>
      </c>
      <c r="B2698" t="s">
        <v>11</v>
      </c>
      <c r="C2698" t="s">
        <v>9</v>
      </c>
      <c r="D2698" s="2">
        <v>44496</v>
      </c>
      <c r="E2698" s="3">
        <v>4144</v>
      </c>
      <c r="F2698" s="4">
        <v>177</v>
      </c>
      <c r="G2698">
        <v>189</v>
      </c>
    </row>
    <row r="2699" spans="1:7" x14ac:dyDescent="0.3">
      <c r="A2699" t="s">
        <v>59</v>
      </c>
      <c r="B2699" t="s">
        <v>11</v>
      </c>
      <c r="C2699" t="s">
        <v>36</v>
      </c>
      <c r="D2699" s="2">
        <v>44496</v>
      </c>
      <c r="E2699" s="3">
        <v>11795</v>
      </c>
      <c r="F2699" s="4">
        <v>86</v>
      </c>
      <c r="G2699">
        <v>562</v>
      </c>
    </row>
    <row r="2700" spans="1:7" x14ac:dyDescent="0.3">
      <c r="A2700" t="s">
        <v>33</v>
      </c>
      <c r="B2700" t="s">
        <v>25</v>
      </c>
      <c r="C2700" t="s">
        <v>37</v>
      </c>
      <c r="D2700" s="2">
        <v>44496</v>
      </c>
      <c r="E2700" s="3">
        <v>1519</v>
      </c>
      <c r="F2700" s="4">
        <v>76</v>
      </c>
      <c r="G2700">
        <v>57</v>
      </c>
    </row>
    <row r="2701" spans="1:7" x14ac:dyDescent="0.3">
      <c r="A2701" t="s">
        <v>59</v>
      </c>
      <c r="B2701" t="s">
        <v>8</v>
      </c>
      <c r="C2701" t="s">
        <v>36</v>
      </c>
      <c r="D2701" s="2">
        <v>44496</v>
      </c>
      <c r="E2701" s="3">
        <v>2121</v>
      </c>
      <c r="F2701" s="4">
        <v>388</v>
      </c>
      <c r="G2701">
        <v>152</v>
      </c>
    </row>
    <row r="2702" spans="1:7" x14ac:dyDescent="0.3">
      <c r="A2702" t="s">
        <v>22</v>
      </c>
      <c r="B2702" t="s">
        <v>14</v>
      </c>
      <c r="C2702" t="s">
        <v>15</v>
      </c>
      <c r="D2702" s="2">
        <v>44496</v>
      </c>
      <c r="E2702" s="3">
        <v>2758</v>
      </c>
      <c r="F2702" s="4">
        <v>30</v>
      </c>
      <c r="G2702">
        <v>173</v>
      </c>
    </row>
    <row r="2703" spans="1:7" x14ac:dyDescent="0.3">
      <c r="A2703" t="s">
        <v>13</v>
      </c>
      <c r="B2703" t="s">
        <v>11</v>
      </c>
      <c r="C2703" t="s">
        <v>15</v>
      </c>
      <c r="D2703" s="2">
        <v>44497</v>
      </c>
      <c r="E2703" s="3">
        <v>1519</v>
      </c>
      <c r="F2703" s="4">
        <v>231</v>
      </c>
      <c r="G2703">
        <v>90</v>
      </c>
    </row>
    <row r="2704" spans="1:7" x14ac:dyDescent="0.3">
      <c r="A2704" t="s">
        <v>59</v>
      </c>
      <c r="B2704" t="s">
        <v>14</v>
      </c>
      <c r="C2704" t="s">
        <v>16</v>
      </c>
      <c r="D2704" s="2">
        <v>44497</v>
      </c>
      <c r="E2704" s="3">
        <v>7427</v>
      </c>
      <c r="F2704" s="4">
        <v>10</v>
      </c>
      <c r="G2704">
        <v>676</v>
      </c>
    </row>
    <row r="2705" spans="1:7" x14ac:dyDescent="0.3">
      <c r="A2705" t="s">
        <v>22</v>
      </c>
      <c r="B2705" t="s">
        <v>23</v>
      </c>
      <c r="C2705" t="s">
        <v>41</v>
      </c>
      <c r="D2705" s="2">
        <v>44497</v>
      </c>
      <c r="E2705" s="3">
        <v>6650</v>
      </c>
      <c r="F2705" s="4">
        <v>22</v>
      </c>
      <c r="G2705">
        <v>247</v>
      </c>
    </row>
    <row r="2706" spans="1:7" x14ac:dyDescent="0.3">
      <c r="A2706" t="s">
        <v>27</v>
      </c>
      <c r="B2706" t="s">
        <v>23</v>
      </c>
      <c r="C2706" t="s">
        <v>35</v>
      </c>
      <c r="D2706" s="2">
        <v>44497</v>
      </c>
      <c r="E2706" s="3">
        <v>2520</v>
      </c>
      <c r="F2706" s="4">
        <v>351</v>
      </c>
      <c r="G2706">
        <v>194</v>
      </c>
    </row>
    <row r="2707" spans="1:7" x14ac:dyDescent="0.3">
      <c r="A2707" t="s">
        <v>53</v>
      </c>
      <c r="B2707" t="s">
        <v>11</v>
      </c>
      <c r="C2707" t="s">
        <v>49</v>
      </c>
      <c r="D2707" s="2">
        <v>44497</v>
      </c>
      <c r="E2707" s="3">
        <v>3010</v>
      </c>
      <c r="F2707" s="4">
        <v>171</v>
      </c>
      <c r="G2707">
        <v>232</v>
      </c>
    </row>
    <row r="2708" spans="1:7" x14ac:dyDescent="0.3">
      <c r="A2708" t="s">
        <v>19</v>
      </c>
      <c r="B2708" t="s">
        <v>23</v>
      </c>
      <c r="C2708" t="s">
        <v>54</v>
      </c>
      <c r="D2708" s="2">
        <v>44497</v>
      </c>
      <c r="E2708" s="3">
        <v>9289</v>
      </c>
      <c r="F2708" s="4">
        <v>204</v>
      </c>
      <c r="G2708">
        <v>517</v>
      </c>
    </row>
    <row r="2709" spans="1:7" x14ac:dyDescent="0.3">
      <c r="A2709" t="s">
        <v>43</v>
      </c>
      <c r="B2709" t="s">
        <v>23</v>
      </c>
      <c r="C2709" t="s">
        <v>21</v>
      </c>
      <c r="D2709" s="2">
        <v>44497</v>
      </c>
      <c r="E2709" s="3">
        <v>3556</v>
      </c>
      <c r="F2709" s="4">
        <v>232</v>
      </c>
      <c r="G2709">
        <v>149</v>
      </c>
    </row>
    <row r="2710" spans="1:7" x14ac:dyDescent="0.3">
      <c r="A2710" t="s">
        <v>46</v>
      </c>
      <c r="B2710" t="s">
        <v>25</v>
      </c>
      <c r="C2710" t="s">
        <v>28</v>
      </c>
      <c r="D2710" s="2">
        <v>44497</v>
      </c>
      <c r="E2710" s="3">
        <v>2639</v>
      </c>
      <c r="F2710" s="4">
        <v>23</v>
      </c>
      <c r="G2710">
        <v>91</v>
      </c>
    </row>
    <row r="2711" spans="1:7" x14ac:dyDescent="0.3">
      <c r="A2711" t="s">
        <v>22</v>
      </c>
      <c r="B2711" t="s">
        <v>14</v>
      </c>
      <c r="C2711" t="s">
        <v>9</v>
      </c>
      <c r="D2711" s="2">
        <v>44497</v>
      </c>
      <c r="E2711" s="3">
        <v>1764</v>
      </c>
      <c r="F2711" s="4">
        <v>204</v>
      </c>
      <c r="G2711">
        <v>89</v>
      </c>
    </row>
    <row r="2712" spans="1:7" x14ac:dyDescent="0.3">
      <c r="A2712" t="s">
        <v>53</v>
      </c>
      <c r="B2712" t="s">
        <v>11</v>
      </c>
      <c r="C2712" t="s">
        <v>42</v>
      </c>
      <c r="D2712" s="2">
        <v>44497</v>
      </c>
      <c r="E2712" s="3">
        <v>15190</v>
      </c>
      <c r="F2712" s="4">
        <v>66</v>
      </c>
      <c r="G2712">
        <v>691</v>
      </c>
    </row>
    <row r="2713" spans="1:7" x14ac:dyDescent="0.3">
      <c r="A2713" t="s">
        <v>19</v>
      </c>
      <c r="B2713" t="s">
        <v>11</v>
      </c>
      <c r="C2713" t="s">
        <v>15</v>
      </c>
      <c r="D2713" s="2">
        <v>44497</v>
      </c>
      <c r="E2713" s="3">
        <v>6209</v>
      </c>
      <c r="F2713" s="4">
        <v>79</v>
      </c>
      <c r="G2713">
        <v>389</v>
      </c>
    </row>
    <row r="2714" spans="1:7" x14ac:dyDescent="0.3">
      <c r="A2714" t="s">
        <v>56</v>
      </c>
      <c r="B2714" t="s">
        <v>8</v>
      </c>
      <c r="C2714" t="s">
        <v>41</v>
      </c>
      <c r="D2714" s="2">
        <v>44497</v>
      </c>
      <c r="E2714" s="3">
        <v>7028</v>
      </c>
      <c r="F2714" s="4">
        <v>131</v>
      </c>
      <c r="G2714">
        <v>282</v>
      </c>
    </row>
    <row r="2715" spans="1:7" x14ac:dyDescent="0.3">
      <c r="A2715" t="s">
        <v>27</v>
      </c>
      <c r="B2715" t="s">
        <v>11</v>
      </c>
      <c r="C2715" t="s">
        <v>54</v>
      </c>
      <c r="D2715" s="2">
        <v>44498</v>
      </c>
      <c r="E2715" s="3">
        <v>9268</v>
      </c>
      <c r="F2715" s="4">
        <v>46</v>
      </c>
      <c r="G2715">
        <v>618</v>
      </c>
    </row>
    <row r="2716" spans="1:7" x14ac:dyDescent="0.3">
      <c r="A2716" t="s">
        <v>10</v>
      </c>
      <c r="B2716" t="s">
        <v>8</v>
      </c>
      <c r="C2716" t="s">
        <v>42</v>
      </c>
      <c r="D2716" s="2">
        <v>44498</v>
      </c>
      <c r="E2716" s="3">
        <v>6293</v>
      </c>
      <c r="F2716" s="4">
        <v>157</v>
      </c>
      <c r="G2716">
        <v>243</v>
      </c>
    </row>
    <row r="2717" spans="1:7" x14ac:dyDescent="0.3">
      <c r="A2717" t="s">
        <v>52</v>
      </c>
      <c r="B2717" t="s">
        <v>23</v>
      </c>
      <c r="C2717" t="s">
        <v>35</v>
      </c>
      <c r="D2717" s="2">
        <v>44498</v>
      </c>
      <c r="E2717" s="3">
        <v>3031</v>
      </c>
      <c r="F2717" s="4">
        <v>265</v>
      </c>
      <c r="G2717">
        <v>337</v>
      </c>
    </row>
    <row r="2718" spans="1:7" x14ac:dyDescent="0.3">
      <c r="A2718" t="s">
        <v>47</v>
      </c>
      <c r="B2718" t="s">
        <v>25</v>
      </c>
      <c r="C2718" t="s">
        <v>37</v>
      </c>
      <c r="D2718" s="2">
        <v>44498</v>
      </c>
      <c r="E2718" s="3">
        <v>2583</v>
      </c>
      <c r="F2718" s="4">
        <v>127</v>
      </c>
      <c r="G2718">
        <v>100</v>
      </c>
    </row>
    <row r="2719" spans="1:7" x14ac:dyDescent="0.3">
      <c r="A2719" t="s">
        <v>24</v>
      </c>
      <c r="B2719" t="s">
        <v>23</v>
      </c>
      <c r="C2719" t="s">
        <v>44</v>
      </c>
      <c r="D2719" s="2">
        <v>44498</v>
      </c>
      <c r="E2719" s="3">
        <v>3850</v>
      </c>
      <c r="F2719" s="4">
        <v>8</v>
      </c>
      <c r="G2719">
        <v>214</v>
      </c>
    </row>
    <row r="2720" spans="1:7" x14ac:dyDescent="0.3">
      <c r="A2720" t="s">
        <v>58</v>
      </c>
      <c r="B2720" t="s">
        <v>8</v>
      </c>
      <c r="C2720" t="s">
        <v>35</v>
      </c>
      <c r="D2720" s="2">
        <v>44498</v>
      </c>
      <c r="E2720" s="3">
        <v>17780</v>
      </c>
      <c r="F2720" s="4">
        <v>68</v>
      </c>
      <c r="G2720">
        <v>1368</v>
      </c>
    </row>
    <row r="2721" spans="1:7" x14ac:dyDescent="0.3">
      <c r="A2721" t="s">
        <v>38</v>
      </c>
      <c r="B2721" t="s">
        <v>11</v>
      </c>
      <c r="C2721" t="s">
        <v>28</v>
      </c>
      <c r="D2721" s="2">
        <v>44498</v>
      </c>
      <c r="E2721" s="3">
        <v>6153</v>
      </c>
      <c r="F2721" s="4">
        <v>138</v>
      </c>
      <c r="G2721">
        <v>280</v>
      </c>
    </row>
    <row r="2722" spans="1:7" x14ac:dyDescent="0.3">
      <c r="A2722" t="s">
        <v>31</v>
      </c>
      <c r="B2722" t="s">
        <v>11</v>
      </c>
      <c r="C2722" t="s">
        <v>41</v>
      </c>
      <c r="D2722" s="2">
        <v>44498</v>
      </c>
      <c r="E2722" s="3">
        <v>3514</v>
      </c>
      <c r="F2722" s="4">
        <v>221</v>
      </c>
      <c r="G2722">
        <v>147</v>
      </c>
    </row>
    <row r="2723" spans="1:7" x14ac:dyDescent="0.3">
      <c r="A2723" t="s">
        <v>7</v>
      </c>
      <c r="B2723" t="s">
        <v>14</v>
      </c>
      <c r="C2723" t="s">
        <v>16</v>
      </c>
      <c r="D2723" s="2">
        <v>44498</v>
      </c>
      <c r="E2723" s="3">
        <v>1652</v>
      </c>
      <c r="F2723" s="4">
        <v>205</v>
      </c>
      <c r="G2723">
        <v>128</v>
      </c>
    </row>
    <row r="2724" spans="1:7" x14ac:dyDescent="0.3">
      <c r="A2724" t="s">
        <v>27</v>
      </c>
      <c r="B2724" t="s">
        <v>8</v>
      </c>
      <c r="C2724" t="s">
        <v>45</v>
      </c>
      <c r="D2724" s="2">
        <v>44498</v>
      </c>
      <c r="E2724" s="3">
        <v>6769</v>
      </c>
      <c r="F2724" s="4">
        <v>464</v>
      </c>
      <c r="G2724">
        <v>484</v>
      </c>
    </row>
    <row r="2725" spans="1:7" x14ac:dyDescent="0.3">
      <c r="A2725" t="s">
        <v>51</v>
      </c>
      <c r="B2725" t="s">
        <v>23</v>
      </c>
      <c r="C2725" t="s">
        <v>30</v>
      </c>
      <c r="D2725" s="2">
        <v>44498</v>
      </c>
      <c r="E2725" s="3">
        <v>4494</v>
      </c>
      <c r="F2725" s="4">
        <v>356</v>
      </c>
      <c r="G2725">
        <v>150</v>
      </c>
    </row>
    <row r="2726" spans="1:7" x14ac:dyDescent="0.3">
      <c r="A2726" t="s">
        <v>58</v>
      </c>
      <c r="B2726" t="s">
        <v>25</v>
      </c>
      <c r="C2726" t="s">
        <v>16</v>
      </c>
      <c r="D2726" s="2">
        <v>44501</v>
      </c>
      <c r="E2726" s="3">
        <v>3199</v>
      </c>
      <c r="F2726" s="4">
        <v>212</v>
      </c>
      <c r="G2726">
        <v>267</v>
      </c>
    </row>
    <row r="2727" spans="1:7" x14ac:dyDescent="0.3">
      <c r="A2727" t="s">
        <v>27</v>
      </c>
      <c r="B2727" t="s">
        <v>25</v>
      </c>
      <c r="C2727" t="s">
        <v>44</v>
      </c>
      <c r="D2727" s="2">
        <v>44501</v>
      </c>
      <c r="E2727" s="3">
        <v>11508</v>
      </c>
      <c r="F2727" s="4">
        <v>141</v>
      </c>
      <c r="G2727">
        <v>822</v>
      </c>
    </row>
    <row r="2728" spans="1:7" x14ac:dyDescent="0.3">
      <c r="A2728" t="s">
        <v>47</v>
      </c>
      <c r="B2728" t="s">
        <v>8</v>
      </c>
      <c r="C2728" t="s">
        <v>35</v>
      </c>
      <c r="D2728" s="2">
        <v>44501</v>
      </c>
      <c r="E2728" s="3">
        <v>5712</v>
      </c>
      <c r="F2728" s="4">
        <v>332</v>
      </c>
      <c r="G2728">
        <v>476</v>
      </c>
    </row>
    <row r="2729" spans="1:7" x14ac:dyDescent="0.3">
      <c r="A2729" t="s">
        <v>7</v>
      </c>
      <c r="B2729" t="s">
        <v>20</v>
      </c>
      <c r="C2729" t="s">
        <v>34</v>
      </c>
      <c r="D2729" s="2">
        <v>44501</v>
      </c>
      <c r="E2729" s="3">
        <v>14462</v>
      </c>
      <c r="F2729" s="4">
        <v>532</v>
      </c>
      <c r="G2729">
        <v>804</v>
      </c>
    </row>
    <row r="2730" spans="1:7" x14ac:dyDescent="0.3">
      <c r="A2730" t="s">
        <v>46</v>
      </c>
      <c r="B2730" t="s">
        <v>8</v>
      </c>
      <c r="C2730" t="s">
        <v>30</v>
      </c>
      <c r="D2730" s="2">
        <v>44501</v>
      </c>
      <c r="E2730" s="3">
        <v>8099</v>
      </c>
      <c r="F2730" s="4">
        <v>11</v>
      </c>
      <c r="G2730">
        <v>312</v>
      </c>
    </row>
    <row r="2731" spans="1:7" x14ac:dyDescent="0.3">
      <c r="A2731" t="s">
        <v>51</v>
      </c>
      <c r="B2731" t="s">
        <v>11</v>
      </c>
      <c r="C2731" t="s">
        <v>9</v>
      </c>
      <c r="D2731" s="2">
        <v>44501</v>
      </c>
      <c r="E2731" s="3">
        <v>700</v>
      </c>
      <c r="F2731" s="4">
        <v>76</v>
      </c>
      <c r="G2731">
        <v>34</v>
      </c>
    </row>
    <row r="2732" spans="1:7" x14ac:dyDescent="0.3">
      <c r="A2732" t="s">
        <v>19</v>
      </c>
      <c r="B2732" t="s">
        <v>8</v>
      </c>
      <c r="C2732" t="s">
        <v>48</v>
      </c>
      <c r="D2732" s="2">
        <v>44501</v>
      </c>
      <c r="E2732" s="3">
        <v>3066</v>
      </c>
      <c r="F2732" s="4">
        <v>97</v>
      </c>
      <c r="G2732">
        <v>384</v>
      </c>
    </row>
    <row r="2733" spans="1:7" x14ac:dyDescent="0.3">
      <c r="A2733" t="s">
        <v>57</v>
      </c>
      <c r="B2733" t="s">
        <v>14</v>
      </c>
      <c r="C2733" t="s">
        <v>36</v>
      </c>
      <c r="D2733" s="2">
        <v>44501</v>
      </c>
      <c r="E2733" s="3">
        <v>14406</v>
      </c>
      <c r="F2733" s="4">
        <v>267</v>
      </c>
      <c r="G2733">
        <v>901</v>
      </c>
    </row>
    <row r="2734" spans="1:7" x14ac:dyDescent="0.3">
      <c r="A2734" t="s">
        <v>40</v>
      </c>
      <c r="B2734" t="s">
        <v>14</v>
      </c>
      <c r="C2734" t="s">
        <v>21</v>
      </c>
      <c r="D2734" s="2">
        <v>44501</v>
      </c>
      <c r="E2734" s="3">
        <v>7224</v>
      </c>
      <c r="F2734" s="4">
        <v>265</v>
      </c>
      <c r="G2734">
        <v>425</v>
      </c>
    </row>
    <row r="2735" spans="1:7" x14ac:dyDescent="0.3">
      <c r="A2735" t="s">
        <v>38</v>
      </c>
      <c r="B2735" t="s">
        <v>20</v>
      </c>
      <c r="C2735" t="s">
        <v>18</v>
      </c>
      <c r="D2735" s="2">
        <v>44501</v>
      </c>
      <c r="E2735" s="3">
        <v>6762</v>
      </c>
      <c r="F2735" s="4">
        <v>102</v>
      </c>
      <c r="G2735">
        <v>212</v>
      </c>
    </row>
    <row r="2736" spans="1:7" x14ac:dyDescent="0.3">
      <c r="A2736" t="s">
        <v>47</v>
      </c>
      <c r="B2736" t="s">
        <v>25</v>
      </c>
      <c r="C2736" t="s">
        <v>49</v>
      </c>
      <c r="D2736" s="2">
        <v>44501</v>
      </c>
      <c r="E2736" s="3">
        <v>483</v>
      </c>
      <c r="F2736" s="4">
        <v>213</v>
      </c>
      <c r="G2736">
        <v>38</v>
      </c>
    </row>
    <row r="2737" spans="1:7" x14ac:dyDescent="0.3">
      <c r="A2737" t="s">
        <v>24</v>
      </c>
      <c r="B2737" t="s">
        <v>11</v>
      </c>
      <c r="C2737" t="s">
        <v>28</v>
      </c>
      <c r="D2737" s="2">
        <v>44501</v>
      </c>
      <c r="E2737" s="3">
        <v>10990</v>
      </c>
      <c r="F2737" s="4">
        <v>15</v>
      </c>
      <c r="G2737">
        <v>478</v>
      </c>
    </row>
    <row r="2738" spans="1:7" x14ac:dyDescent="0.3">
      <c r="A2738" t="s">
        <v>17</v>
      </c>
      <c r="B2738" t="s">
        <v>23</v>
      </c>
      <c r="C2738" t="s">
        <v>36</v>
      </c>
      <c r="D2738" s="2">
        <v>44501</v>
      </c>
      <c r="E2738" s="3">
        <v>3864</v>
      </c>
      <c r="F2738" s="4">
        <v>241</v>
      </c>
      <c r="G2738">
        <v>184</v>
      </c>
    </row>
    <row r="2739" spans="1:7" x14ac:dyDescent="0.3">
      <c r="A2739" t="s">
        <v>10</v>
      </c>
      <c r="B2739" t="s">
        <v>11</v>
      </c>
      <c r="C2739" t="s">
        <v>9</v>
      </c>
      <c r="D2739" s="2">
        <v>44501</v>
      </c>
      <c r="E2739" s="3">
        <v>4942</v>
      </c>
      <c r="F2739" s="4">
        <v>232</v>
      </c>
      <c r="G2739">
        <v>248</v>
      </c>
    </row>
    <row r="2740" spans="1:7" x14ac:dyDescent="0.3">
      <c r="A2740" t="s">
        <v>10</v>
      </c>
      <c r="B2740" t="s">
        <v>20</v>
      </c>
      <c r="C2740" t="s">
        <v>39</v>
      </c>
      <c r="D2740" s="2">
        <v>44501</v>
      </c>
      <c r="E2740" s="3">
        <v>9828</v>
      </c>
      <c r="F2740" s="4">
        <v>195</v>
      </c>
      <c r="G2740">
        <v>351</v>
      </c>
    </row>
    <row r="2741" spans="1:7" x14ac:dyDescent="0.3">
      <c r="A2741" t="s">
        <v>38</v>
      </c>
      <c r="B2741" t="s">
        <v>20</v>
      </c>
      <c r="C2741" t="s">
        <v>34</v>
      </c>
      <c r="D2741" s="2">
        <v>44502</v>
      </c>
      <c r="E2741" s="3">
        <v>3528</v>
      </c>
      <c r="F2741" s="4">
        <v>148</v>
      </c>
      <c r="G2741">
        <v>236</v>
      </c>
    </row>
    <row r="2742" spans="1:7" x14ac:dyDescent="0.3">
      <c r="A2742" t="s">
        <v>17</v>
      </c>
      <c r="B2742" t="s">
        <v>14</v>
      </c>
      <c r="C2742" t="s">
        <v>42</v>
      </c>
      <c r="D2742" s="2">
        <v>44502</v>
      </c>
      <c r="E2742" s="3">
        <v>7511</v>
      </c>
      <c r="F2742" s="4">
        <v>172</v>
      </c>
      <c r="G2742">
        <v>418</v>
      </c>
    </row>
    <row r="2743" spans="1:7" x14ac:dyDescent="0.3">
      <c r="A2743" t="s">
        <v>53</v>
      </c>
      <c r="B2743" t="s">
        <v>8</v>
      </c>
      <c r="C2743" t="s">
        <v>26</v>
      </c>
      <c r="D2743" s="2">
        <v>44502</v>
      </c>
      <c r="E2743" s="3">
        <v>10269</v>
      </c>
      <c r="F2743" s="4">
        <v>234</v>
      </c>
      <c r="G2743">
        <v>447</v>
      </c>
    </row>
    <row r="2744" spans="1:7" x14ac:dyDescent="0.3">
      <c r="A2744" t="s">
        <v>58</v>
      </c>
      <c r="B2744" t="s">
        <v>14</v>
      </c>
      <c r="C2744" t="s">
        <v>26</v>
      </c>
      <c r="D2744" s="2">
        <v>44502</v>
      </c>
      <c r="E2744" s="3">
        <v>10024</v>
      </c>
      <c r="F2744" s="4">
        <v>10</v>
      </c>
      <c r="G2744">
        <v>358</v>
      </c>
    </row>
    <row r="2745" spans="1:7" x14ac:dyDescent="0.3">
      <c r="A2745" t="s">
        <v>13</v>
      </c>
      <c r="B2745" t="s">
        <v>14</v>
      </c>
      <c r="C2745" t="s">
        <v>44</v>
      </c>
      <c r="D2745" s="2">
        <v>44502</v>
      </c>
      <c r="E2745" s="3">
        <v>4648</v>
      </c>
      <c r="F2745" s="4">
        <v>232</v>
      </c>
      <c r="G2745">
        <v>291</v>
      </c>
    </row>
    <row r="2746" spans="1:7" x14ac:dyDescent="0.3">
      <c r="A2746" t="s">
        <v>59</v>
      </c>
      <c r="B2746" t="s">
        <v>14</v>
      </c>
      <c r="C2746" t="s">
        <v>44</v>
      </c>
      <c r="D2746" s="2">
        <v>44502</v>
      </c>
      <c r="E2746" s="3">
        <v>1771</v>
      </c>
      <c r="F2746" s="4">
        <v>34</v>
      </c>
      <c r="G2746">
        <v>85</v>
      </c>
    </row>
    <row r="2747" spans="1:7" x14ac:dyDescent="0.3">
      <c r="A2747" t="s">
        <v>52</v>
      </c>
      <c r="B2747" t="s">
        <v>14</v>
      </c>
      <c r="C2747" t="s">
        <v>42</v>
      </c>
      <c r="D2747" s="2">
        <v>44502</v>
      </c>
      <c r="E2747" s="3">
        <v>8869</v>
      </c>
      <c r="F2747" s="4">
        <v>188</v>
      </c>
      <c r="G2747">
        <v>370</v>
      </c>
    </row>
    <row r="2748" spans="1:7" x14ac:dyDescent="0.3">
      <c r="A2748" t="s">
        <v>29</v>
      </c>
      <c r="B2748" t="s">
        <v>14</v>
      </c>
      <c r="C2748" t="s">
        <v>48</v>
      </c>
      <c r="D2748" s="2">
        <v>44502</v>
      </c>
      <c r="E2748" s="3">
        <v>8463</v>
      </c>
      <c r="F2748" s="4">
        <v>509</v>
      </c>
      <c r="G2748">
        <v>529</v>
      </c>
    </row>
    <row r="2749" spans="1:7" x14ac:dyDescent="0.3">
      <c r="A2749" t="s">
        <v>33</v>
      </c>
      <c r="B2749" t="s">
        <v>14</v>
      </c>
      <c r="C2749" t="s">
        <v>36</v>
      </c>
      <c r="D2749" s="2">
        <v>44502</v>
      </c>
      <c r="E2749" s="3">
        <v>8729</v>
      </c>
      <c r="F2749" s="4">
        <v>388</v>
      </c>
      <c r="G2749">
        <v>546</v>
      </c>
    </row>
    <row r="2750" spans="1:7" x14ac:dyDescent="0.3">
      <c r="A2750" t="s">
        <v>10</v>
      </c>
      <c r="B2750" t="s">
        <v>25</v>
      </c>
      <c r="C2750" t="s">
        <v>42</v>
      </c>
      <c r="D2750" s="2">
        <v>44502</v>
      </c>
      <c r="E2750" s="3">
        <v>1708</v>
      </c>
      <c r="F2750" s="4">
        <v>455</v>
      </c>
      <c r="G2750">
        <v>78</v>
      </c>
    </row>
    <row r="2751" spans="1:7" x14ac:dyDescent="0.3">
      <c r="A2751" t="s">
        <v>56</v>
      </c>
      <c r="B2751" t="s">
        <v>14</v>
      </c>
      <c r="C2751" t="s">
        <v>28</v>
      </c>
      <c r="D2751" s="2">
        <v>44502</v>
      </c>
      <c r="E2751" s="3">
        <v>196</v>
      </c>
      <c r="F2751" s="4">
        <v>183</v>
      </c>
      <c r="G2751">
        <v>9</v>
      </c>
    </row>
    <row r="2752" spans="1:7" x14ac:dyDescent="0.3">
      <c r="A2752" t="s">
        <v>27</v>
      </c>
      <c r="B2752" t="s">
        <v>25</v>
      </c>
      <c r="C2752" t="s">
        <v>9</v>
      </c>
      <c r="D2752" s="2">
        <v>44502</v>
      </c>
      <c r="E2752" s="3">
        <v>2646</v>
      </c>
      <c r="F2752" s="4">
        <v>298</v>
      </c>
      <c r="G2752">
        <v>133</v>
      </c>
    </row>
    <row r="2753" spans="1:7" x14ac:dyDescent="0.3">
      <c r="A2753" t="s">
        <v>57</v>
      </c>
      <c r="B2753" t="s">
        <v>25</v>
      </c>
      <c r="C2753" t="s">
        <v>16</v>
      </c>
      <c r="D2753" s="2">
        <v>44502</v>
      </c>
      <c r="E2753" s="3">
        <v>665</v>
      </c>
      <c r="F2753" s="4">
        <v>8</v>
      </c>
      <c r="G2753">
        <v>48</v>
      </c>
    </row>
    <row r="2754" spans="1:7" x14ac:dyDescent="0.3">
      <c r="A2754" t="s">
        <v>58</v>
      </c>
      <c r="B2754" t="s">
        <v>23</v>
      </c>
      <c r="C2754" t="s">
        <v>15</v>
      </c>
      <c r="D2754" s="2">
        <v>44503</v>
      </c>
      <c r="E2754" s="3">
        <v>9856</v>
      </c>
      <c r="F2754" s="4">
        <v>164</v>
      </c>
      <c r="G2754">
        <v>493</v>
      </c>
    </row>
    <row r="2755" spans="1:7" x14ac:dyDescent="0.3">
      <c r="A2755" t="s">
        <v>38</v>
      </c>
      <c r="B2755" t="s">
        <v>11</v>
      </c>
      <c r="C2755" t="s">
        <v>18</v>
      </c>
      <c r="D2755" s="2">
        <v>44503</v>
      </c>
      <c r="E2755" s="3">
        <v>8435</v>
      </c>
      <c r="F2755" s="4">
        <v>96</v>
      </c>
      <c r="G2755">
        <v>256</v>
      </c>
    </row>
    <row r="2756" spans="1:7" x14ac:dyDescent="0.3">
      <c r="A2756" t="s">
        <v>10</v>
      </c>
      <c r="B2756" t="s">
        <v>25</v>
      </c>
      <c r="C2756" t="s">
        <v>45</v>
      </c>
      <c r="D2756" s="2">
        <v>44503</v>
      </c>
      <c r="E2756" s="3">
        <v>5586</v>
      </c>
      <c r="F2756" s="4">
        <v>142</v>
      </c>
      <c r="G2756">
        <v>430</v>
      </c>
    </row>
    <row r="2757" spans="1:7" x14ac:dyDescent="0.3">
      <c r="A2757" t="s">
        <v>29</v>
      </c>
      <c r="B2757" t="s">
        <v>14</v>
      </c>
      <c r="C2757" t="s">
        <v>44</v>
      </c>
      <c r="D2757" s="2">
        <v>44503</v>
      </c>
      <c r="E2757" s="3">
        <v>2709</v>
      </c>
      <c r="F2757" s="4">
        <v>230</v>
      </c>
      <c r="G2757">
        <v>136</v>
      </c>
    </row>
    <row r="2758" spans="1:7" x14ac:dyDescent="0.3">
      <c r="A2758" t="s">
        <v>51</v>
      </c>
      <c r="B2758" t="s">
        <v>14</v>
      </c>
      <c r="C2758" t="s">
        <v>45</v>
      </c>
      <c r="D2758" s="2">
        <v>44503</v>
      </c>
      <c r="E2758" s="3">
        <v>3724</v>
      </c>
      <c r="F2758" s="4">
        <v>253</v>
      </c>
      <c r="G2758">
        <v>249</v>
      </c>
    </row>
    <row r="2759" spans="1:7" x14ac:dyDescent="0.3">
      <c r="A2759" t="s">
        <v>57</v>
      </c>
      <c r="B2759" t="s">
        <v>11</v>
      </c>
      <c r="C2759" t="s">
        <v>15</v>
      </c>
      <c r="D2759" s="2">
        <v>44503</v>
      </c>
      <c r="E2759" s="3">
        <v>4046</v>
      </c>
      <c r="F2759" s="4">
        <v>56</v>
      </c>
      <c r="G2759">
        <v>184</v>
      </c>
    </row>
    <row r="2760" spans="1:7" x14ac:dyDescent="0.3">
      <c r="A2760" t="s">
        <v>32</v>
      </c>
      <c r="B2760" t="s">
        <v>20</v>
      </c>
      <c r="C2760" t="s">
        <v>45</v>
      </c>
      <c r="D2760" s="2">
        <v>44503</v>
      </c>
      <c r="E2760" s="3">
        <v>1169</v>
      </c>
      <c r="F2760" s="4">
        <v>279</v>
      </c>
      <c r="G2760">
        <v>117</v>
      </c>
    </row>
    <row r="2761" spans="1:7" x14ac:dyDescent="0.3">
      <c r="A2761" t="s">
        <v>10</v>
      </c>
      <c r="B2761" t="s">
        <v>25</v>
      </c>
      <c r="C2761" t="s">
        <v>35</v>
      </c>
      <c r="D2761" s="2">
        <v>44504</v>
      </c>
      <c r="E2761" s="3">
        <v>12474</v>
      </c>
      <c r="F2761" s="4">
        <v>298</v>
      </c>
      <c r="G2761">
        <v>1560</v>
      </c>
    </row>
    <row r="2762" spans="1:7" x14ac:dyDescent="0.3">
      <c r="A2762" t="s">
        <v>58</v>
      </c>
      <c r="B2762" t="s">
        <v>11</v>
      </c>
      <c r="C2762" t="s">
        <v>54</v>
      </c>
      <c r="D2762" s="2">
        <v>44504</v>
      </c>
      <c r="E2762" s="3">
        <v>5838</v>
      </c>
      <c r="F2762" s="4">
        <v>79</v>
      </c>
      <c r="G2762">
        <v>278</v>
      </c>
    </row>
    <row r="2763" spans="1:7" x14ac:dyDescent="0.3">
      <c r="A2763" t="s">
        <v>59</v>
      </c>
      <c r="B2763" t="s">
        <v>23</v>
      </c>
      <c r="C2763" t="s">
        <v>54</v>
      </c>
      <c r="D2763" s="2">
        <v>44504</v>
      </c>
      <c r="E2763" s="3">
        <v>5488</v>
      </c>
      <c r="F2763" s="4">
        <v>119</v>
      </c>
      <c r="G2763">
        <v>392</v>
      </c>
    </row>
    <row r="2764" spans="1:7" x14ac:dyDescent="0.3">
      <c r="A2764" t="s">
        <v>27</v>
      </c>
      <c r="B2764" t="s">
        <v>8</v>
      </c>
      <c r="C2764" t="s">
        <v>50</v>
      </c>
      <c r="D2764" s="2">
        <v>44504</v>
      </c>
      <c r="E2764" s="3">
        <v>539</v>
      </c>
      <c r="F2764" s="4">
        <v>23</v>
      </c>
      <c r="G2764">
        <v>29</v>
      </c>
    </row>
    <row r="2765" spans="1:7" x14ac:dyDescent="0.3">
      <c r="A2765" t="s">
        <v>57</v>
      </c>
      <c r="B2765" t="s">
        <v>8</v>
      </c>
      <c r="C2765" t="s">
        <v>50</v>
      </c>
      <c r="D2765" s="2">
        <v>44504</v>
      </c>
      <c r="E2765" s="3">
        <v>1211</v>
      </c>
      <c r="F2765" s="4">
        <v>11</v>
      </c>
      <c r="G2765">
        <v>56</v>
      </c>
    </row>
    <row r="2766" spans="1:7" x14ac:dyDescent="0.3">
      <c r="A2766" t="s">
        <v>17</v>
      </c>
      <c r="B2766" t="s">
        <v>11</v>
      </c>
      <c r="C2766" t="s">
        <v>45</v>
      </c>
      <c r="D2766" s="2">
        <v>44504</v>
      </c>
      <c r="E2766" s="3">
        <v>1841</v>
      </c>
      <c r="F2766" s="4">
        <v>217</v>
      </c>
      <c r="G2766">
        <v>132</v>
      </c>
    </row>
    <row r="2767" spans="1:7" x14ac:dyDescent="0.3">
      <c r="A2767" t="s">
        <v>58</v>
      </c>
      <c r="B2767" t="s">
        <v>11</v>
      </c>
      <c r="C2767" t="s">
        <v>30</v>
      </c>
      <c r="D2767" s="2">
        <v>44504</v>
      </c>
      <c r="E2767" s="3">
        <v>14882</v>
      </c>
      <c r="F2767" s="4">
        <v>183</v>
      </c>
      <c r="G2767">
        <v>532</v>
      </c>
    </row>
    <row r="2768" spans="1:7" x14ac:dyDescent="0.3">
      <c r="A2768" t="s">
        <v>46</v>
      </c>
      <c r="B2768" t="s">
        <v>14</v>
      </c>
      <c r="C2768" t="s">
        <v>26</v>
      </c>
      <c r="D2768" s="2">
        <v>44504</v>
      </c>
      <c r="E2768" s="3">
        <v>2590</v>
      </c>
      <c r="F2768" s="4">
        <v>115</v>
      </c>
      <c r="G2768">
        <v>90</v>
      </c>
    </row>
    <row r="2769" spans="1:7" x14ac:dyDescent="0.3">
      <c r="A2769" t="s">
        <v>52</v>
      </c>
      <c r="B2769" t="s">
        <v>20</v>
      </c>
      <c r="C2769" t="s">
        <v>41</v>
      </c>
      <c r="D2769" s="2">
        <v>44504</v>
      </c>
      <c r="E2769" s="3">
        <v>3829</v>
      </c>
      <c r="F2769" s="4">
        <v>87</v>
      </c>
      <c r="G2769">
        <v>142</v>
      </c>
    </row>
    <row r="2770" spans="1:7" x14ac:dyDescent="0.3">
      <c r="A2770" t="s">
        <v>55</v>
      </c>
      <c r="B2770" t="s">
        <v>14</v>
      </c>
      <c r="C2770" t="s">
        <v>41</v>
      </c>
      <c r="D2770" s="2">
        <v>44504</v>
      </c>
      <c r="E2770" s="3">
        <v>4207</v>
      </c>
      <c r="F2770" s="4">
        <v>203</v>
      </c>
      <c r="G2770">
        <v>169</v>
      </c>
    </row>
    <row r="2771" spans="1:7" x14ac:dyDescent="0.3">
      <c r="A2771" t="s">
        <v>58</v>
      </c>
      <c r="B2771" t="s">
        <v>25</v>
      </c>
      <c r="C2771" t="s">
        <v>15</v>
      </c>
      <c r="D2771" s="2">
        <v>44504</v>
      </c>
      <c r="E2771" s="3">
        <v>20608</v>
      </c>
      <c r="F2771" s="4">
        <v>10</v>
      </c>
      <c r="G2771">
        <v>1145</v>
      </c>
    </row>
    <row r="2772" spans="1:7" x14ac:dyDescent="0.3">
      <c r="A2772" t="s">
        <v>33</v>
      </c>
      <c r="B2772" t="s">
        <v>20</v>
      </c>
      <c r="C2772" t="s">
        <v>18</v>
      </c>
      <c r="D2772" s="2">
        <v>44504</v>
      </c>
      <c r="E2772" s="3">
        <v>2737</v>
      </c>
      <c r="F2772" s="4">
        <v>96</v>
      </c>
      <c r="G2772">
        <v>98</v>
      </c>
    </row>
    <row r="2773" spans="1:7" x14ac:dyDescent="0.3">
      <c r="A2773" t="s">
        <v>56</v>
      </c>
      <c r="B2773" t="s">
        <v>25</v>
      </c>
      <c r="C2773" t="s">
        <v>9</v>
      </c>
      <c r="D2773" s="2">
        <v>44504</v>
      </c>
      <c r="E2773" s="3">
        <v>5873</v>
      </c>
      <c r="F2773" s="4">
        <v>28</v>
      </c>
      <c r="G2773">
        <v>392</v>
      </c>
    </row>
    <row r="2774" spans="1:7" x14ac:dyDescent="0.3">
      <c r="A2774" t="s">
        <v>19</v>
      </c>
      <c r="B2774" t="s">
        <v>11</v>
      </c>
      <c r="C2774" t="s">
        <v>37</v>
      </c>
      <c r="D2774" s="2">
        <v>44504</v>
      </c>
      <c r="E2774" s="3">
        <v>2674</v>
      </c>
      <c r="F2774" s="4">
        <v>44</v>
      </c>
      <c r="G2774">
        <v>90</v>
      </c>
    </row>
    <row r="2775" spans="1:7" x14ac:dyDescent="0.3">
      <c r="A2775" t="s">
        <v>53</v>
      </c>
      <c r="B2775" t="s">
        <v>23</v>
      </c>
      <c r="C2775" t="s">
        <v>28</v>
      </c>
      <c r="D2775" s="2">
        <v>44505</v>
      </c>
      <c r="E2775" s="3">
        <v>9982</v>
      </c>
      <c r="F2775" s="4">
        <v>372</v>
      </c>
      <c r="G2775">
        <v>400</v>
      </c>
    </row>
    <row r="2776" spans="1:7" x14ac:dyDescent="0.3">
      <c r="A2776" t="s">
        <v>46</v>
      </c>
      <c r="B2776" t="s">
        <v>25</v>
      </c>
      <c r="C2776" t="s">
        <v>30</v>
      </c>
      <c r="D2776" s="2">
        <v>44505</v>
      </c>
      <c r="E2776" s="3">
        <v>952</v>
      </c>
      <c r="F2776" s="4">
        <v>500</v>
      </c>
      <c r="G2776">
        <v>42</v>
      </c>
    </row>
    <row r="2777" spans="1:7" x14ac:dyDescent="0.3">
      <c r="A2777" t="s">
        <v>7</v>
      </c>
      <c r="B2777" t="s">
        <v>8</v>
      </c>
      <c r="C2777" t="s">
        <v>37</v>
      </c>
      <c r="D2777" s="2">
        <v>44505</v>
      </c>
      <c r="E2777" s="3">
        <v>3353</v>
      </c>
      <c r="F2777" s="4">
        <v>235</v>
      </c>
      <c r="G2777">
        <v>112</v>
      </c>
    </row>
    <row r="2778" spans="1:7" x14ac:dyDescent="0.3">
      <c r="A2778" t="s">
        <v>22</v>
      </c>
      <c r="B2778" t="s">
        <v>8</v>
      </c>
      <c r="C2778" t="s">
        <v>26</v>
      </c>
      <c r="D2778" s="2">
        <v>44505</v>
      </c>
      <c r="E2778" s="3">
        <v>1960</v>
      </c>
      <c r="F2778" s="4">
        <v>51</v>
      </c>
      <c r="G2778">
        <v>68</v>
      </c>
    </row>
    <row r="2779" spans="1:7" x14ac:dyDescent="0.3">
      <c r="A2779" t="s">
        <v>24</v>
      </c>
      <c r="B2779" t="s">
        <v>20</v>
      </c>
      <c r="C2779" t="s">
        <v>26</v>
      </c>
      <c r="D2779" s="2">
        <v>44505</v>
      </c>
      <c r="E2779" s="3">
        <v>224</v>
      </c>
      <c r="F2779" s="4">
        <v>35</v>
      </c>
      <c r="G2779">
        <v>8</v>
      </c>
    </row>
    <row r="2780" spans="1:7" x14ac:dyDescent="0.3">
      <c r="A2780" t="s">
        <v>46</v>
      </c>
      <c r="B2780" t="s">
        <v>8</v>
      </c>
      <c r="C2780" t="s">
        <v>37</v>
      </c>
      <c r="D2780" s="2">
        <v>44505</v>
      </c>
      <c r="E2780" s="3">
        <v>3178</v>
      </c>
      <c r="F2780" s="4">
        <v>176</v>
      </c>
      <c r="G2780">
        <v>133</v>
      </c>
    </row>
    <row r="2781" spans="1:7" x14ac:dyDescent="0.3">
      <c r="A2781" t="s">
        <v>33</v>
      </c>
      <c r="B2781" t="s">
        <v>8</v>
      </c>
      <c r="C2781" t="s">
        <v>35</v>
      </c>
      <c r="D2781" s="2">
        <v>44505</v>
      </c>
      <c r="E2781" s="3">
        <v>12103</v>
      </c>
      <c r="F2781" s="4">
        <v>376</v>
      </c>
      <c r="G2781">
        <v>1211</v>
      </c>
    </row>
    <row r="2782" spans="1:7" x14ac:dyDescent="0.3">
      <c r="A2782" t="s">
        <v>13</v>
      </c>
      <c r="B2782" t="s">
        <v>20</v>
      </c>
      <c r="C2782" t="s">
        <v>36</v>
      </c>
      <c r="D2782" s="2">
        <v>44505</v>
      </c>
      <c r="E2782" s="3">
        <v>12642</v>
      </c>
      <c r="F2782" s="4">
        <v>197</v>
      </c>
      <c r="G2782">
        <v>973</v>
      </c>
    </row>
    <row r="2783" spans="1:7" x14ac:dyDescent="0.3">
      <c r="A2783" t="s">
        <v>29</v>
      </c>
      <c r="B2783" t="s">
        <v>11</v>
      </c>
      <c r="C2783" t="s">
        <v>39</v>
      </c>
      <c r="D2783" s="2">
        <v>44505</v>
      </c>
      <c r="E2783" s="3">
        <v>3542</v>
      </c>
      <c r="F2783" s="4">
        <v>283</v>
      </c>
      <c r="G2783">
        <v>154</v>
      </c>
    </row>
    <row r="2784" spans="1:7" x14ac:dyDescent="0.3">
      <c r="A2784" t="s">
        <v>10</v>
      </c>
      <c r="B2784" t="s">
        <v>20</v>
      </c>
      <c r="C2784" t="s">
        <v>26</v>
      </c>
      <c r="D2784" s="2">
        <v>44505</v>
      </c>
      <c r="E2784" s="3">
        <v>8505</v>
      </c>
      <c r="F2784" s="4">
        <v>429</v>
      </c>
      <c r="G2784">
        <v>294</v>
      </c>
    </row>
    <row r="2785" spans="1:7" x14ac:dyDescent="0.3">
      <c r="A2785" t="s">
        <v>32</v>
      </c>
      <c r="B2785" t="s">
        <v>14</v>
      </c>
      <c r="C2785" t="s">
        <v>36</v>
      </c>
      <c r="D2785" s="2">
        <v>44505</v>
      </c>
      <c r="E2785" s="3">
        <v>16856</v>
      </c>
      <c r="F2785" s="4">
        <v>194</v>
      </c>
      <c r="G2785">
        <v>937</v>
      </c>
    </row>
    <row r="2786" spans="1:7" x14ac:dyDescent="0.3">
      <c r="A2786" t="s">
        <v>56</v>
      </c>
      <c r="B2786" t="s">
        <v>8</v>
      </c>
      <c r="C2786" t="s">
        <v>26</v>
      </c>
      <c r="D2786" s="2">
        <v>44505</v>
      </c>
      <c r="E2786" s="3">
        <v>5306</v>
      </c>
      <c r="F2786" s="4">
        <v>38</v>
      </c>
      <c r="G2786">
        <v>222</v>
      </c>
    </row>
    <row r="2787" spans="1:7" x14ac:dyDescent="0.3">
      <c r="A2787" t="s">
        <v>29</v>
      </c>
      <c r="B2787" t="s">
        <v>25</v>
      </c>
      <c r="C2787" t="s">
        <v>54</v>
      </c>
      <c r="D2787" s="2">
        <v>44505</v>
      </c>
      <c r="E2787" s="3">
        <v>2198</v>
      </c>
      <c r="F2787" s="4">
        <v>292</v>
      </c>
      <c r="G2787">
        <v>170</v>
      </c>
    </row>
    <row r="2788" spans="1:7" x14ac:dyDescent="0.3">
      <c r="A2788" t="s">
        <v>51</v>
      </c>
      <c r="B2788" t="s">
        <v>25</v>
      </c>
      <c r="C2788" t="s">
        <v>26</v>
      </c>
      <c r="D2788" s="2">
        <v>44505</v>
      </c>
      <c r="E2788" s="3">
        <v>10304</v>
      </c>
      <c r="F2788" s="4">
        <v>124</v>
      </c>
      <c r="G2788">
        <v>356</v>
      </c>
    </row>
    <row r="2789" spans="1:7" x14ac:dyDescent="0.3">
      <c r="A2789" t="s">
        <v>55</v>
      </c>
      <c r="B2789" t="s">
        <v>20</v>
      </c>
      <c r="C2789" t="s">
        <v>44</v>
      </c>
      <c r="D2789" s="2">
        <v>44505</v>
      </c>
      <c r="E2789" s="3">
        <v>2765</v>
      </c>
      <c r="F2789" s="4">
        <v>75</v>
      </c>
      <c r="G2789">
        <v>146</v>
      </c>
    </row>
    <row r="2790" spans="1:7" x14ac:dyDescent="0.3">
      <c r="A2790" t="s">
        <v>53</v>
      </c>
      <c r="B2790" t="s">
        <v>20</v>
      </c>
      <c r="C2790" t="s">
        <v>21</v>
      </c>
      <c r="D2790" s="2">
        <v>44505</v>
      </c>
      <c r="E2790" s="3">
        <v>5362</v>
      </c>
      <c r="F2790" s="4">
        <v>6</v>
      </c>
      <c r="G2790">
        <v>269</v>
      </c>
    </row>
    <row r="2791" spans="1:7" x14ac:dyDescent="0.3">
      <c r="A2791" t="s">
        <v>13</v>
      </c>
      <c r="B2791" t="s">
        <v>25</v>
      </c>
      <c r="C2791" t="s">
        <v>41</v>
      </c>
      <c r="D2791" s="2">
        <v>44505</v>
      </c>
      <c r="E2791" s="3">
        <v>6489</v>
      </c>
      <c r="F2791" s="4">
        <v>117</v>
      </c>
      <c r="G2791">
        <v>260</v>
      </c>
    </row>
    <row r="2792" spans="1:7" x14ac:dyDescent="0.3">
      <c r="A2792" t="s">
        <v>52</v>
      </c>
      <c r="B2792" t="s">
        <v>11</v>
      </c>
      <c r="C2792" t="s">
        <v>41</v>
      </c>
      <c r="D2792" s="2">
        <v>44505</v>
      </c>
      <c r="E2792" s="3">
        <v>1239</v>
      </c>
      <c r="F2792" s="4">
        <v>371</v>
      </c>
      <c r="G2792">
        <v>43</v>
      </c>
    </row>
    <row r="2793" spans="1:7" x14ac:dyDescent="0.3">
      <c r="A2793" t="s">
        <v>22</v>
      </c>
      <c r="B2793" t="s">
        <v>23</v>
      </c>
      <c r="C2793" t="s">
        <v>37</v>
      </c>
      <c r="D2793" s="2">
        <v>44505</v>
      </c>
      <c r="E2793" s="3">
        <v>2968</v>
      </c>
      <c r="F2793" s="4">
        <v>61</v>
      </c>
      <c r="G2793">
        <v>110</v>
      </c>
    </row>
    <row r="2794" spans="1:7" x14ac:dyDescent="0.3">
      <c r="A2794" t="s">
        <v>43</v>
      </c>
      <c r="B2794" t="s">
        <v>20</v>
      </c>
      <c r="C2794" t="s">
        <v>15</v>
      </c>
      <c r="D2794" s="2">
        <v>44505</v>
      </c>
      <c r="E2794" s="3">
        <v>1589</v>
      </c>
      <c r="F2794" s="4">
        <v>54</v>
      </c>
      <c r="G2794">
        <v>73</v>
      </c>
    </row>
    <row r="2795" spans="1:7" x14ac:dyDescent="0.3">
      <c r="A2795" t="s">
        <v>40</v>
      </c>
      <c r="B2795" t="s">
        <v>8</v>
      </c>
      <c r="C2795" t="s">
        <v>39</v>
      </c>
      <c r="D2795" s="2">
        <v>44505</v>
      </c>
      <c r="E2795" s="3">
        <v>10353</v>
      </c>
      <c r="F2795" s="4">
        <v>203</v>
      </c>
      <c r="G2795">
        <v>370</v>
      </c>
    </row>
    <row r="2796" spans="1:7" x14ac:dyDescent="0.3">
      <c r="A2796" t="s">
        <v>31</v>
      </c>
      <c r="B2796" t="s">
        <v>23</v>
      </c>
      <c r="C2796" t="s">
        <v>48</v>
      </c>
      <c r="D2796" s="2">
        <v>44505</v>
      </c>
      <c r="E2796" s="3">
        <v>10864</v>
      </c>
      <c r="F2796" s="4">
        <v>498</v>
      </c>
      <c r="G2796">
        <v>836</v>
      </c>
    </row>
    <row r="2797" spans="1:7" x14ac:dyDescent="0.3">
      <c r="A2797" t="s">
        <v>46</v>
      </c>
      <c r="B2797" t="s">
        <v>14</v>
      </c>
      <c r="C2797" t="s">
        <v>16</v>
      </c>
      <c r="D2797" s="2">
        <v>44505</v>
      </c>
      <c r="E2797" s="3">
        <v>2037</v>
      </c>
      <c r="F2797" s="4">
        <v>124</v>
      </c>
      <c r="G2797">
        <v>157</v>
      </c>
    </row>
    <row r="2798" spans="1:7" x14ac:dyDescent="0.3">
      <c r="A2798" t="s">
        <v>59</v>
      </c>
      <c r="B2798" t="s">
        <v>23</v>
      </c>
      <c r="C2798" t="s">
        <v>37</v>
      </c>
      <c r="D2798" s="2">
        <v>44505</v>
      </c>
      <c r="E2798" s="3">
        <v>5306</v>
      </c>
      <c r="F2798" s="4">
        <v>178</v>
      </c>
      <c r="G2798">
        <v>183</v>
      </c>
    </row>
    <row r="2799" spans="1:7" x14ac:dyDescent="0.3">
      <c r="A2799" t="s">
        <v>31</v>
      </c>
      <c r="B2799" t="s">
        <v>25</v>
      </c>
      <c r="C2799" t="s">
        <v>35</v>
      </c>
      <c r="D2799" s="2">
        <v>44508</v>
      </c>
      <c r="E2799" s="3">
        <v>15883</v>
      </c>
      <c r="F2799" s="4">
        <v>160</v>
      </c>
      <c r="G2799">
        <v>1444</v>
      </c>
    </row>
    <row r="2800" spans="1:7" x14ac:dyDescent="0.3">
      <c r="A2800" t="s">
        <v>10</v>
      </c>
      <c r="B2800" t="s">
        <v>25</v>
      </c>
      <c r="C2800" t="s">
        <v>49</v>
      </c>
      <c r="D2800" s="2">
        <v>44508</v>
      </c>
      <c r="E2800" s="3">
        <v>4242</v>
      </c>
      <c r="F2800" s="4">
        <v>10</v>
      </c>
      <c r="G2800">
        <v>327</v>
      </c>
    </row>
    <row r="2801" spans="1:7" x14ac:dyDescent="0.3">
      <c r="A2801" t="s">
        <v>46</v>
      </c>
      <c r="B2801" t="s">
        <v>11</v>
      </c>
      <c r="C2801" t="s">
        <v>41</v>
      </c>
      <c r="D2801" s="2">
        <v>44508</v>
      </c>
      <c r="E2801" s="3">
        <v>833</v>
      </c>
      <c r="F2801" s="4">
        <v>75</v>
      </c>
      <c r="G2801">
        <v>30</v>
      </c>
    </row>
    <row r="2802" spans="1:7" x14ac:dyDescent="0.3">
      <c r="A2802" t="s">
        <v>32</v>
      </c>
      <c r="B2802" t="s">
        <v>23</v>
      </c>
      <c r="C2802" t="s">
        <v>49</v>
      </c>
      <c r="D2802" s="2">
        <v>44508</v>
      </c>
      <c r="E2802" s="3">
        <v>2653</v>
      </c>
      <c r="F2802" s="4">
        <v>193</v>
      </c>
      <c r="G2802">
        <v>266</v>
      </c>
    </row>
    <row r="2803" spans="1:7" x14ac:dyDescent="0.3">
      <c r="A2803" t="s">
        <v>13</v>
      </c>
      <c r="B2803" t="s">
        <v>14</v>
      </c>
      <c r="C2803" t="s">
        <v>28</v>
      </c>
      <c r="D2803" s="2">
        <v>44508</v>
      </c>
      <c r="E2803" s="3">
        <v>2730</v>
      </c>
      <c r="F2803" s="4">
        <v>96</v>
      </c>
      <c r="G2803">
        <v>98</v>
      </c>
    </row>
    <row r="2804" spans="1:7" x14ac:dyDescent="0.3">
      <c r="A2804" t="s">
        <v>13</v>
      </c>
      <c r="B2804" t="s">
        <v>23</v>
      </c>
      <c r="C2804" t="s">
        <v>34</v>
      </c>
      <c r="D2804" s="2">
        <v>44508</v>
      </c>
      <c r="E2804" s="3">
        <v>140</v>
      </c>
      <c r="F2804" s="4">
        <v>61</v>
      </c>
      <c r="G2804">
        <v>8</v>
      </c>
    </row>
    <row r="2805" spans="1:7" x14ac:dyDescent="0.3">
      <c r="A2805" t="s">
        <v>43</v>
      </c>
      <c r="B2805" t="s">
        <v>20</v>
      </c>
      <c r="C2805" t="s">
        <v>36</v>
      </c>
      <c r="D2805" s="2">
        <v>44508</v>
      </c>
      <c r="E2805" s="3">
        <v>4102</v>
      </c>
      <c r="F2805" s="4">
        <v>237</v>
      </c>
      <c r="G2805">
        <v>293</v>
      </c>
    </row>
    <row r="2806" spans="1:7" x14ac:dyDescent="0.3">
      <c r="A2806" t="s">
        <v>10</v>
      </c>
      <c r="B2806" t="s">
        <v>20</v>
      </c>
      <c r="C2806" t="s">
        <v>21</v>
      </c>
      <c r="D2806" s="2">
        <v>44508</v>
      </c>
      <c r="E2806" s="3">
        <v>8547</v>
      </c>
      <c r="F2806" s="4">
        <v>88</v>
      </c>
      <c r="G2806">
        <v>503</v>
      </c>
    </row>
    <row r="2807" spans="1:7" x14ac:dyDescent="0.3">
      <c r="A2807" t="s">
        <v>32</v>
      </c>
      <c r="B2807" t="s">
        <v>23</v>
      </c>
      <c r="C2807" t="s">
        <v>9</v>
      </c>
      <c r="D2807" s="2">
        <v>44509</v>
      </c>
      <c r="E2807" s="3">
        <v>8519</v>
      </c>
      <c r="F2807" s="4">
        <v>375</v>
      </c>
      <c r="G2807">
        <v>568</v>
      </c>
    </row>
    <row r="2808" spans="1:7" x14ac:dyDescent="0.3">
      <c r="A2808" t="s">
        <v>52</v>
      </c>
      <c r="B2808" t="s">
        <v>25</v>
      </c>
      <c r="C2808" t="s">
        <v>15</v>
      </c>
      <c r="D2808" s="2">
        <v>44509</v>
      </c>
      <c r="E2808" s="3">
        <v>413</v>
      </c>
      <c r="F2808" s="4">
        <v>145</v>
      </c>
      <c r="G2808">
        <v>19</v>
      </c>
    </row>
    <row r="2809" spans="1:7" x14ac:dyDescent="0.3">
      <c r="A2809" t="s">
        <v>33</v>
      </c>
      <c r="B2809" t="s">
        <v>8</v>
      </c>
      <c r="C2809" t="s">
        <v>50</v>
      </c>
      <c r="D2809" s="2">
        <v>44509</v>
      </c>
      <c r="E2809" s="3">
        <v>8190</v>
      </c>
      <c r="F2809" s="4">
        <v>67</v>
      </c>
      <c r="G2809">
        <v>390</v>
      </c>
    </row>
    <row r="2810" spans="1:7" x14ac:dyDescent="0.3">
      <c r="A2810" t="s">
        <v>58</v>
      </c>
      <c r="B2810" t="s">
        <v>8</v>
      </c>
      <c r="C2810" t="s">
        <v>39</v>
      </c>
      <c r="D2810" s="2">
        <v>44509</v>
      </c>
      <c r="E2810" s="3">
        <v>1393</v>
      </c>
      <c r="F2810" s="4">
        <v>113</v>
      </c>
      <c r="G2810">
        <v>50</v>
      </c>
    </row>
    <row r="2811" spans="1:7" x14ac:dyDescent="0.3">
      <c r="A2811" t="s">
        <v>56</v>
      </c>
      <c r="B2811" t="s">
        <v>20</v>
      </c>
      <c r="C2811" t="s">
        <v>44</v>
      </c>
      <c r="D2811" s="2">
        <v>44509</v>
      </c>
      <c r="E2811" s="3">
        <v>3367</v>
      </c>
      <c r="F2811" s="4">
        <v>369</v>
      </c>
      <c r="G2811">
        <v>154</v>
      </c>
    </row>
    <row r="2812" spans="1:7" x14ac:dyDescent="0.3">
      <c r="A2812" t="s">
        <v>38</v>
      </c>
      <c r="B2812" t="s">
        <v>23</v>
      </c>
      <c r="C2812" t="s">
        <v>44</v>
      </c>
      <c r="D2812" s="2">
        <v>44509</v>
      </c>
      <c r="E2812" s="3">
        <v>3969</v>
      </c>
      <c r="F2812" s="4">
        <v>293</v>
      </c>
      <c r="G2812">
        <v>181</v>
      </c>
    </row>
    <row r="2813" spans="1:7" x14ac:dyDescent="0.3">
      <c r="A2813" t="s">
        <v>13</v>
      </c>
      <c r="B2813" t="s">
        <v>25</v>
      </c>
      <c r="C2813" t="s">
        <v>12</v>
      </c>
      <c r="D2813" s="2">
        <v>44509</v>
      </c>
      <c r="E2813" s="3">
        <v>4550</v>
      </c>
      <c r="F2813" s="4">
        <v>57</v>
      </c>
      <c r="G2813">
        <v>380</v>
      </c>
    </row>
    <row r="2814" spans="1:7" x14ac:dyDescent="0.3">
      <c r="A2814" t="s">
        <v>43</v>
      </c>
      <c r="B2814" t="s">
        <v>20</v>
      </c>
      <c r="C2814" t="s">
        <v>9</v>
      </c>
      <c r="D2814" s="2">
        <v>44509</v>
      </c>
      <c r="E2814" s="3">
        <v>5796</v>
      </c>
      <c r="F2814" s="4">
        <v>138</v>
      </c>
      <c r="G2814">
        <v>306</v>
      </c>
    </row>
    <row r="2815" spans="1:7" x14ac:dyDescent="0.3">
      <c r="A2815" t="s">
        <v>56</v>
      </c>
      <c r="B2815" t="s">
        <v>25</v>
      </c>
      <c r="C2815" t="s">
        <v>45</v>
      </c>
      <c r="D2815" s="2">
        <v>44509</v>
      </c>
      <c r="E2815" s="3">
        <v>1218</v>
      </c>
      <c r="F2815" s="4">
        <v>167</v>
      </c>
      <c r="G2815">
        <v>102</v>
      </c>
    </row>
    <row r="2816" spans="1:7" x14ac:dyDescent="0.3">
      <c r="A2816" t="s">
        <v>51</v>
      </c>
      <c r="B2816" t="s">
        <v>25</v>
      </c>
      <c r="C2816" t="s">
        <v>42</v>
      </c>
      <c r="D2816" s="2">
        <v>44509</v>
      </c>
      <c r="E2816" s="3">
        <v>5488</v>
      </c>
      <c r="F2816" s="4">
        <v>39</v>
      </c>
      <c r="G2816">
        <v>262</v>
      </c>
    </row>
    <row r="2817" spans="1:7" x14ac:dyDescent="0.3">
      <c r="A2817" t="s">
        <v>51</v>
      </c>
      <c r="B2817" t="s">
        <v>8</v>
      </c>
      <c r="C2817" t="s">
        <v>35</v>
      </c>
      <c r="D2817" s="2">
        <v>44509</v>
      </c>
      <c r="E2817" s="3">
        <v>259</v>
      </c>
      <c r="F2817" s="4">
        <v>579</v>
      </c>
      <c r="G2817">
        <v>26</v>
      </c>
    </row>
    <row r="2818" spans="1:7" x14ac:dyDescent="0.3">
      <c r="A2818" t="s">
        <v>29</v>
      </c>
      <c r="B2818" t="s">
        <v>20</v>
      </c>
      <c r="C2818" t="s">
        <v>30</v>
      </c>
      <c r="D2818" s="2">
        <v>44509</v>
      </c>
      <c r="E2818" s="3">
        <v>6545</v>
      </c>
      <c r="F2818" s="4">
        <v>311</v>
      </c>
      <c r="G2818">
        <v>219</v>
      </c>
    </row>
    <row r="2819" spans="1:7" x14ac:dyDescent="0.3">
      <c r="A2819" t="s">
        <v>59</v>
      </c>
      <c r="B2819" t="s">
        <v>20</v>
      </c>
      <c r="C2819" t="s">
        <v>36</v>
      </c>
      <c r="D2819" s="2">
        <v>44510</v>
      </c>
      <c r="E2819" s="3">
        <v>5257</v>
      </c>
      <c r="F2819" s="4">
        <v>212</v>
      </c>
      <c r="G2819">
        <v>263</v>
      </c>
    </row>
    <row r="2820" spans="1:7" x14ac:dyDescent="0.3">
      <c r="A2820" t="s">
        <v>38</v>
      </c>
      <c r="B2820" t="s">
        <v>11</v>
      </c>
      <c r="C2820" t="s">
        <v>21</v>
      </c>
      <c r="D2820" s="2">
        <v>44510</v>
      </c>
      <c r="E2820" s="3">
        <v>7875</v>
      </c>
      <c r="F2820" s="4">
        <v>74</v>
      </c>
      <c r="G2820">
        <v>493</v>
      </c>
    </row>
    <row r="2821" spans="1:7" x14ac:dyDescent="0.3">
      <c r="A2821" t="s">
        <v>7</v>
      </c>
      <c r="B2821" t="s">
        <v>25</v>
      </c>
      <c r="C2821" t="s">
        <v>12</v>
      </c>
      <c r="D2821" s="2">
        <v>44510</v>
      </c>
      <c r="E2821" s="3">
        <v>1820</v>
      </c>
      <c r="F2821" s="4">
        <v>297</v>
      </c>
      <c r="G2821">
        <v>203</v>
      </c>
    </row>
    <row r="2822" spans="1:7" x14ac:dyDescent="0.3">
      <c r="A2822" t="s">
        <v>7</v>
      </c>
      <c r="B2822" t="s">
        <v>14</v>
      </c>
      <c r="C2822" t="s">
        <v>34</v>
      </c>
      <c r="D2822" s="2">
        <v>44510</v>
      </c>
      <c r="E2822" s="3">
        <v>2205</v>
      </c>
      <c r="F2822" s="4">
        <v>6</v>
      </c>
      <c r="G2822">
        <v>117</v>
      </c>
    </row>
    <row r="2823" spans="1:7" x14ac:dyDescent="0.3">
      <c r="A2823" t="s">
        <v>52</v>
      </c>
      <c r="B2823" t="s">
        <v>25</v>
      </c>
      <c r="C2823" t="s">
        <v>30</v>
      </c>
      <c r="D2823" s="2">
        <v>44511</v>
      </c>
      <c r="E2823" s="3">
        <v>9044</v>
      </c>
      <c r="F2823" s="4">
        <v>180</v>
      </c>
      <c r="G2823">
        <v>312</v>
      </c>
    </row>
    <row r="2824" spans="1:7" x14ac:dyDescent="0.3">
      <c r="A2824" t="s">
        <v>53</v>
      </c>
      <c r="B2824" t="s">
        <v>11</v>
      </c>
      <c r="C2824" t="s">
        <v>34</v>
      </c>
      <c r="D2824" s="2">
        <v>44511</v>
      </c>
      <c r="E2824" s="3">
        <v>8799</v>
      </c>
      <c r="F2824" s="4">
        <v>91</v>
      </c>
      <c r="G2824">
        <v>489</v>
      </c>
    </row>
    <row r="2825" spans="1:7" x14ac:dyDescent="0.3">
      <c r="A2825" t="s">
        <v>10</v>
      </c>
      <c r="B2825" t="s">
        <v>11</v>
      </c>
      <c r="C2825" t="s">
        <v>28</v>
      </c>
      <c r="D2825" s="2">
        <v>44511</v>
      </c>
      <c r="E2825" s="3">
        <v>4627</v>
      </c>
      <c r="F2825" s="4">
        <v>42</v>
      </c>
      <c r="G2825">
        <v>178</v>
      </c>
    </row>
    <row r="2826" spans="1:7" x14ac:dyDescent="0.3">
      <c r="A2826" t="s">
        <v>13</v>
      </c>
      <c r="B2826" t="s">
        <v>25</v>
      </c>
      <c r="C2826" t="s">
        <v>44</v>
      </c>
      <c r="D2826" s="2">
        <v>44511</v>
      </c>
      <c r="E2826" s="3">
        <v>8015</v>
      </c>
      <c r="F2826" s="4">
        <v>136</v>
      </c>
      <c r="G2826">
        <v>422</v>
      </c>
    </row>
    <row r="2827" spans="1:7" x14ac:dyDescent="0.3">
      <c r="A2827" t="s">
        <v>46</v>
      </c>
      <c r="B2827" t="s">
        <v>23</v>
      </c>
      <c r="C2827" t="s">
        <v>28</v>
      </c>
      <c r="D2827" s="2">
        <v>44511</v>
      </c>
      <c r="E2827" s="3">
        <v>840</v>
      </c>
      <c r="F2827" s="4">
        <v>5</v>
      </c>
      <c r="G2827">
        <v>29</v>
      </c>
    </row>
    <row r="2828" spans="1:7" x14ac:dyDescent="0.3">
      <c r="A2828" t="s">
        <v>46</v>
      </c>
      <c r="B2828" t="s">
        <v>14</v>
      </c>
      <c r="C2828" t="s">
        <v>48</v>
      </c>
      <c r="D2828" s="2">
        <v>44511</v>
      </c>
      <c r="E2828" s="3">
        <v>12173</v>
      </c>
      <c r="F2828" s="4">
        <v>276</v>
      </c>
      <c r="G2828">
        <v>1107</v>
      </c>
    </row>
    <row r="2829" spans="1:7" x14ac:dyDescent="0.3">
      <c r="A2829" t="s">
        <v>53</v>
      </c>
      <c r="B2829" t="s">
        <v>20</v>
      </c>
      <c r="C2829" t="s">
        <v>50</v>
      </c>
      <c r="D2829" s="2">
        <v>44511</v>
      </c>
      <c r="E2829" s="3">
        <v>8743</v>
      </c>
      <c r="F2829" s="4">
        <v>18</v>
      </c>
      <c r="G2829">
        <v>398</v>
      </c>
    </row>
    <row r="2830" spans="1:7" x14ac:dyDescent="0.3">
      <c r="A2830" t="s">
        <v>17</v>
      </c>
      <c r="B2830" t="s">
        <v>8</v>
      </c>
      <c r="C2830" t="s">
        <v>36</v>
      </c>
      <c r="D2830" s="2">
        <v>44511</v>
      </c>
      <c r="E2830" s="3">
        <v>8561</v>
      </c>
      <c r="F2830" s="4">
        <v>3</v>
      </c>
      <c r="G2830">
        <v>408</v>
      </c>
    </row>
    <row r="2831" spans="1:7" x14ac:dyDescent="0.3">
      <c r="A2831" t="s">
        <v>32</v>
      </c>
      <c r="B2831" t="s">
        <v>11</v>
      </c>
      <c r="C2831" t="s">
        <v>15</v>
      </c>
      <c r="D2831" s="2">
        <v>44511</v>
      </c>
      <c r="E2831" s="3">
        <v>7357</v>
      </c>
      <c r="F2831" s="4">
        <v>37</v>
      </c>
      <c r="G2831">
        <v>307</v>
      </c>
    </row>
    <row r="2832" spans="1:7" x14ac:dyDescent="0.3">
      <c r="A2832" t="s">
        <v>27</v>
      </c>
      <c r="B2832" t="s">
        <v>25</v>
      </c>
      <c r="C2832" t="s">
        <v>15</v>
      </c>
      <c r="D2832" s="2">
        <v>44511</v>
      </c>
      <c r="E2832" s="3">
        <v>2037</v>
      </c>
      <c r="F2832" s="4">
        <v>9</v>
      </c>
      <c r="G2832">
        <v>108</v>
      </c>
    </row>
    <row r="2833" spans="1:7" x14ac:dyDescent="0.3">
      <c r="A2833" t="s">
        <v>32</v>
      </c>
      <c r="B2833" t="s">
        <v>25</v>
      </c>
      <c r="C2833" t="s">
        <v>21</v>
      </c>
      <c r="D2833" s="2">
        <v>44511</v>
      </c>
      <c r="E2833" s="3">
        <v>12012</v>
      </c>
      <c r="F2833" s="4">
        <v>124</v>
      </c>
      <c r="G2833">
        <v>546</v>
      </c>
    </row>
    <row r="2834" spans="1:7" x14ac:dyDescent="0.3">
      <c r="A2834" t="s">
        <v>24</v>
      </c>
      <c r="B2834" t="s">
        <v>25</v>
      </c>
      <c r="C2834" t="s">
        <v>54</v>
      </c>
      <c r="D2834" s="2">
        <v>44511</v>
      </c>
      <c r="E2834" s="3">
        <v>6979</v>
      </c>
      <c r="F2834" s="4">
        <v>59</v>
      </c>
      <c r="G2834">
        <v>499</v>
      </c>
    </row>
    <row r="2835" spans="1:7" x14ac:dyDescent="0.3">
      <c r="A2835" t="s">
        <v>38</v>
      </c>
      <c r="B2835" t="s">
        <v>11</v>
      </c>
      <c r="C2835" t="s">
        <v>39</v>
      </c>
      <c r="D2835" s="2">
        <v>44511</v>
      </c>
      <c r="E2835" s="3">
        <v>4529</v>
      </c>
      <c r="F2835" s="4">
        <v>394</v>
      </c>
      <c r="G2835">
        <v>175</v>
      </c>
    </row>
    <row r="2836" spans="1:7" x14ac:dyDescent="0.3">
      <c r="A2836" t="s">
        <v>29</v>
      </c>
      <c r="B2836" t="s">
        <v>25</v>
      </c>
      <c r="C2836" t="s">
        <v>42</v>
      </c>
      <c r="D2836" s="2">
        <v>44511</v>
      </c>
      <c r="E2836" s="3">
        <v>14406</v>
      </c>
      <c r="F2836" s="4">
        <v>48</v>
      </c>
      <c r="G2836">
        <v>759</v>
      </c>
    </row>
    <row r="2837" spans="1:7" x14ac:dyDescent="0.3">
      <c r="A2837" t="s">
        <v>22</v>
      </c>
      <c r="B2837" t="s">
        <v>20</v>
      </c>
      <c r="C2837" t="s">
        <v>9</v>
      </c>
      <c r="D2837" s="2">
        <v>44511</v>
      </c>
      <c r="E2837" s="3">
        <v>14511</v>
      </c>
      <c r="F2837" s="4">
        <v>155</v>
      </c>
      <c r="G2837">
        <v>807</v>
      </c>
    </row>
    <row r="2838" spans="1:7" x14ac:dyDescent="0.3">
      <c r="A2838" t="s">
        <v>13</v>
      </c>
      <c r="B2838" t="s">
        <v>20</v>
      </c>
      <c r="C2838" t="s">
        <v>34</v>
      </c>
      <c r="D2838" s="2">
        <v>44511</v>
      </c>
      <c r="E2838" s="3">
        <v>3290</v>
      </c>
      <c r="F2838" s="4">
        <v>16</v>
      </c>
      <c r="G2838">
        <v>174</v>
      </c>
    </row>
    <row r="2839" spans="1:7" x14ac:dyDescent="0.3">
      <c r="A2839" t="s">
        <v>13</v>
      </c>
      <c r="B2839" t="s">
        <v>14</v>
      </c>
      <c r="C2839" t="s">
        <v>12</v>
      </c>
      <c r="D2839" s="2">
        <v>44512</v>
      </c>
      <c r="E2839" s="3">
        <v>11557</v>
      </c>
      <c r="F2839" s="4">
        <v>19</v>
      </c>
      <c r="G2839">
        <v>964</v>
      </c>
    </row>
    <row r="2840" spans="1:7" x14ac:dyDescent="0.3">
      <c r="A2840" t="s">
        <v>22</v>
      </c>
      <c r="B2840" t="s">
        <v>20</v>
      </c>
      <c r="C2840" t="s">
        <v>15</v>
      </c>
      <c r="D2840" s="2">
        <v>44512</v>
      </c>
      <c r="E2840" s="3">
        <v>9758</v>
      </c>
      <c r="F2840" s="4">
        <v>175</v>
      </c>
      <c r="G2840">
        <v>465</v>
      </c>
    </row>
    <row r="2841" spans="1:7" x14ac:dyDescent="0.3">
      <c r="A2841" t="s">
        <v>57</v>
      </c>
      <c r="B2841" t="s">
        <v>11</v>
      </c>
      <c r="C2841" t="s">
        <v>49</v>
      </c>
      <c r="D2841" s="2">
        <v>44512</v>
      </c>
      <c r="E2841" s="3">
        <v>6195</v>
      </c>
      <c r="F2841" s="4">
        <v>165</v>
      </c>
      <c r="G2841">
        <v>564</v>
      </c>
    </row>
    <row r="2842" spans="1:7" x14ac:dyDescent="0.3">
      <c r="A2842" t="s">
        <v>58</v>
      </c>
      <c r="B2842" t="s">
        <v>8</v>
      </c>
      <c r="C2842" t="s">
        <v>44</v>
      </c>
      <c r="D2842" s="2">
        <v>44512</v>
      </c>
      <c r="E2842" s="3">
        <v>19894</v>
      </c>
      <c r="F2842" s="4">
        <v>320</v>
      </c>
      <c r="G2842">
        <v>995</v>
      </c>
    </row>
    <row r="2843" spans="1:7" x14ac:dyDescent="0.3">
      <c r="A2843" t="s">
        <v>27</v>
      </c>
      <c r="B2843" t="s">
        <v>20</v>
      </c>
      <c r="C2843" t="s">
        <v>39</v>
      </c>
      <c r="D2843" s="2">
        <v>44512</v>
      </c>
      <c r="E2843" s="3">
        <v>1638</v>
      </c>
      <c r="F2843" s="4">
        <v>72</v>
      </c>
      <c r="G2843">
        <v>75</v>
      </c>
    </row>
    <row r="2844" spans="1:7" x14ac:dyDescent="0.3">
      <c r="A2844" t="s">
        <v>22</v>
      </c>
      <c r="B2844" t="s">
        <v>20</v>
      </c>
      <c r="C2844" t="s">
        <v>12</v>
      </c>
      <c r="D2844" s="2">
        <v>44512</v>
      </c>
      <c r="E2844" s="3">
        <v>2163</v>
      </c>
      <c r="F2844" s="4">
        <v>130</v>
      </c>
      <c r="G2844">
        <v>181</v>
      </c>
    </row>
    <row r="2845" spans="1:7" x14ac:dyDescent="0.3">
      <c r="A2845" t="s">
        <v>53</v>
      </c>
      <c r="B2845" t="s">
        <v>23</v>
      </c>
      <c r="C2845" t="s">
        <v>18</v>
      </c>
      <c r="D2845" s="2">
        <v>44512</v>
      </c>
      <c r="E2845" s="3">
        <v>4872</v>
      </c>
      <c r="F2845" s="4">
        <v>116</v>
      </c>
      <c r="G2845">
        <v>174</v>
      </c>
    </row>
    <row r="2846" spans="1:7" x14ac:dyDescent="0.3">
      <c r="A2846" t="s">
        <v>7</v>
      </c>
      <c r="B2846" t="s">
        <v>20</v>
      </c>
      <c r="C2846" t="s">
        <v>41</v>
      </c>
      <c r="D2846" s="2">
        <v>44512</v>
      </c>
      <c r="E2846" s="3">
        <v>16240</v>
      </c>
      <c r="F2846" s="4">
        <v>170</v>
      </c>
      <c r="G2846">
        <v>739</v>
      </c>
    </row>
    <row r="2847" spans="1:7" x14ac:dyDescent="0.3">
      <c r="A2847" t="s">
        <v>56</v>
      </c>
      <c r="B2847" t="s">
        <v>11</v>
      </c>
      <c r="C2847" t="s">
        <v>48</v>
      </c>
      <c r="D2847" s="2">
        <v>44512</v>
      </c>
      <c r="E2847" s="3">
        <v>14357</v>
      </c>
      <c r="F2847" s="4">
        <v>153</v>
      </c>
      <c r="G2847">
        <v>1306</v>
      </c>
    </row>
    <row r="2848" spans="1:7" x14ac:dyDescent="0.3">
      <c r="A2848" t="s">
        <v>53</v>
      </c>
      <c r="B2848" t="s">
        <v>20</v>
      </c>
      <c r="C2848" t="s">
        <v>28</v>
      </c>
      <c r="D2848" s="2">
        <v>44512</v>
      </c>
      <c r="E2848" s="3">
        <v>889</v>
      </c>
      <c r="F2848" s="4">
        <v>78</v>
      </c>
      <c r="G2848">
        <v>36</v>
      </c>
    </row>
    <row r="2849" spans="1:7" x14ac:dyDescent="0.3">
      <c r="A2849" t="s">
        <v>52</v>
      </c>
      <c r="B2849" t="s">
        <v>14</v>
      </c>
      <c r="C2849" t="s">
        <v>34</v>
      </c>
      <c r="D2849" s="2">
        <v>44512</v>
      </c>
      <c r="E2849" s="3">
        <v>406</v>
      </c>
      <c r="F2849" s="4">
        <v>96</v>
      </c>
      <c r="G2849">
        <v>21</v>
      </c>
    </row>
    <row r="2850" spans="1:7" x14ac:dyDescent="0.3">
      <c r="A2850" t="s">
        <v>46</v>
      </c>
      <c r="B2850" t="s">
        <v>11</v>
      </c>
      <c r="C2850" t="s">
        <v>9</v>
      </c>
      <c r="D2850" s="2">
        <v>44512</v>
      </c>
      <c r="E2850" s="3">
        <v>1932</v>
      </c>
      <c r="F2850" s="4">
        <v>161</v>
      </c>
      <c r="G2850">
        <v>121</v>
      </c>
    </row>
    <row r="2851" spans="1:7" x14ac:dyDescent="0.3">
      <c r="A2851" t="s">
        <v>59</v>
      </c>
      <c r="B2851" t="s">
        <v>23</v>
      </c>
      <c r="C2851" t="s">
        <v>45</v>
      </c>
      <c r="D2851" s="2">
        <v>44512</v>
      </c>
      <c r="E2851" s="3">
        <v>9184</v>
      </c>
      <c r="F2851" s="4">
        <v>402</v>
      </c>
      <c r="G2851">
        <v>511</v>
      </c>
    </row>
    <row r="2852" spans="1:7" x14ac:dyDescent="0.3">
      <c r="A2852" t="s">
        <v>52</v>
      </c>
      <c r="B2852" t="s">
        <v>11</v>
      </c>
      <c r="C2852" t="s">
        <v>54</v>
      </c>
      <c r="D2852" s="2">
        <v>44512</v>
      </c>
      <c r="E2852" s="3">
        <v>7014</v>
      </c>
      <c r="F2852" s="4">
        <v>280</v>
      </c>
      <c r="G2852">
        <v>540</v>
      </c>
    </row>
    <row r="2853" spans="1:7" x14ac:dyDescent="0.3">
      <c r="A2853" t="s">
        <v>53</v>
      </c>
      <c r="B2853" t="s">
        <v>11</v>
      </c>
      <c r="C2853" t="s">
        <v>16</v>
      </c>
      <c r="D2853" s="2">
        <v>44512</v>
      </c>
      <c r="E2853" s="3">
        <v>9926</v>
      </c>
      <c r="F2853" s="4">
        <v>170</v>
      </c>
      <c r="G2853">
        <v>1103</v>
      </c>
    </row>
    <row r="2854" spans="1:7" x14ac:dyDescent="0.3">
      <c r="A2854" t="s">
        <v>47</v>
      </c>
      <c r="B2854" t="s">
        <v>23</v>
      </c>
      <c r="C2854" t="s">
        <v>48</v>
      </c>
      <c r="D2854" s="2">
        <v>44512</v>
      </c>
      <c r="E2854" s="3">
        <v>11697</v>
      </c>
      <c r="F2854" s="4">
        <v>619</v>
      </c>
      <c r="G2854">
        <v>1064</v>
      </c>
    </row>
    <row r="2855" spans="1:7" x14ac:dyDescent="0.3">
      <c r="A2855" t="s">
        <v>38</v>
      </c>
      <c r="B2855" t="s">
        <v>20</v>
      </c>
      <c r="C2855" t="s">
        <v>42</v>
      </c>
      <c r="D2855" s="2">
        <v>44512</v>
      </c>
      <c r="E2855" s="3">
        <v>840</v>
      </c>
      <c r="F2855" s="4">
        <v>52</v>
      </c>
      <c r="G2855">
        <v>42</v>
      </c>
    </row>
    <row r="2856" spans="1:7" x14ac:dyDescent="0.3">
      <c r="A2856" t="s">
        <v>51</v>
      </c>
      <c r="B2856" t="s">
        <v>25</v>
      </c>
      <c r="C2856" t="s">
        <v>30</v>
      </c>
      <c r="D2856" s="2">
        <v>44515</v>
      </c>
      <c r="E2856" s="3">
        <v>4725</v>
      </c>
      <c r="F2856" s="4">
        <v>104</v>
      </c>
      <c r="G2856">
        <v>197</v>
      </c>
    </row>
    <row r="2857" spans="1:7" x14ac:dyDescent="0.3">
      <c r="A2857" t="s">
        <v>55</v>
      </c>
      <c r="B2857" t="s">
        <v>25</v>
      </c>
      <c r="C2857" t="s">
        <v>35</v>
      </c>
      <c r="D2857" s="2">
        <v>44515</v>
      </c>
      <c r="E2857" s="3">
        <v>8043</v>
      </c>
      <c r="F2857" s="4">
        <v>20</v>
      </c>
      <c r="G2857">
        <v>1006</v>
      </c>
    </row>
    <row r="2858" spans="1:7" x14ac:dyDescent="0.3">
      <c r="A2858" t="s">
        <v>32</v>
      </c>
      <c r="B2858" t="s">
        <v>11</v>
      </c>
      <c r="C2858" t="s">
        <v>30</v>
      </c>
      <c r="D2858" s="2">
        <v>44515</v>
      </c>
      <c r="E2858" s="3">
        <v>994</v>
      </c>
      <c r="F2858" s="4">
        <v>51</v>
      </c>
      <c r="G2858">
        <v>40</v>
      </c>
    </row>
    <row r="2859" spans="1:7" x14ac:dyDescent="0.3">
      <c r="A2859" t="s">
        <v>58</v>
      </c>
      <c r="B2859" t="s">
        <v>8</v>
      </c>
      <c r="C2859" t="s">
        <v>18</v>
      </c>
      <c r="D2859" s="2">
        <v>44515</v>
      </c>
      <c r="E2859" s="3">
        <v>16359</v>
      </c>
      <c r="F2859" s="4">
        <v>279</v>
      </c>
      <c r="G2859">
        <v>528</v>
      </c>
    </row>
    <row r="2860" spans="1:7" x14ac:dyDescent="0.3">
      <c r="A2860" t="s">
        <v>58</v>
      </c>
      <c r="B2860" t="s">
        <v>11</v>
      </c>
      <c r="C2860" t="s">
        <v>37</v>
      </c>
      <c r="D2860" s="2">
        <v>44515</v>
      </c>
      <c r="E2860" s="3">
        <v>2660</v>
      </c>
      <c r="F2860" s="4">
        <v>72</v>
      </c>
      <c r="G2860">
        <v>99</v>
      </c>
    </row>
    <row r="2861" spans="1:7" x14ac:dyDescent="0.3">
      <c r="A2861" t="s">
        <v>59</v>
      </c>
      <c r="B2861" t="s">
        <v>23</v>
      </c>
      <c r="C2861" t="s">
        <v>48</v>
      </c>
      <c r="D2861" s="2">
        <v>44515</v>
      </c>
      <c r="E2861" s="3">
        <v>11431</v>
      </c>
      <c r="F2861" s="4">
        <v>131</v>
      </c>
      <c r="G2861">
        <v>880</v>
      </c>
    </row>
    <row r="2862" spans="1:7" x14ac:dyDescent="0.3">
      <c r="A2862" t="s">
        <v>56</v>
      </c>
      <c r="B2862" t="s">
        <v>14</v>
      </c>
      <c r="C2862" t="s">
        <v>12</v>
      </c>
      <c r="D2862" s="2">
        <v>44515</v>
      </c>
      <c r="E2862" s="3">
        <v>147</v>
      </c>
      <c r="F2862" s="4">
        <v>47</v>
      </c>
      <c r="G2862">
        <v>13</v>
      </c>
    </row>
    <row r="2863" spans="1:7" x14ac:dyDescent="0.3">
      <c r="A2863" t="s">
        <v>29</v>
      </c>
      <c r="B2863" t="s">
        <v>8</v>
      </c>
      <c r="C2863" t="s">
        <v>28</v>
      </c>
      <c r="D2863" s="2">
        <v>44515</v>
      </c>
      <c r="E2863" s="3">
        <v>161</v>
      </c>
      <c r="F2863" s="4">
        <v>190</v>
      </c>
      <c r="G2863">
        <v>7</v>
      </c>
    </row>
    <row r="2864" spans="1:7" x14ac:dyDescent="0.3">
      <c r="A2864" t="s">
        <v>31</v>
      </c>
      <c r="B2864" t="s">
        <v>23</v>
      </c>
      <c r="C2864" t="s">
        <v>26</v>
      </c>
      <c r="D2864" s="2">
        <v>44515</v>
      </c>
      <c r="E2864" s="3">
        <v>3528</v>
      </c>
      <c r="F2864" s="4">
        <v>275</v>
      </c>
      <c r="G2864">
        <v>142</v>
      </c>
    </row>
    <row r="2865" spans="1:7" x14ac:dyDescent="0.3">
      <c r="A2865" t="s">
        <v>46</v>
      </c>
      <c r="B2865" t="s">
        <v>25</v>
      </c>
      <c r="C2865" t="s">
        <v>37</v>
      </c>
      <c r="D2865" s="2">
        <v>44515</v>
      </c>
      <c r="E2865" s="3">
        <v>1981</v>
      </c>
      <c r="F2865" s="4">
        <v>117</v>
      </c>
      <c r="G2865">
        <v>80</v>
      </c>
    </row>
    <row r="2866" spans="1:7" x14ac:dyDescent="0.3">
      <c r="A2866" t="s">
        <v>31</v>
      </c>
      <c r="B2866" t="s">
        <v>20</v>
      </c>
      <c r="C2866" t="s">
        <v>12</v>
      </c>
      <c r="D2866" s="2">
        <v>44515</v>
      </c>
      <c r="E2866" s="3">
        <v>6139</v>
      </c>
      <c r="F2866" s="4">
        <v>50</v>
      </c>
      <c r="G2866">
        <v>384</v>
      </c>
    </row>
    <row r="2867" spans="1:7" x14ac:dyDescent="0.3">
      <c r="A2867" t="s">
        <v>27</v>
      </c>
      <c r="B2867" t="s">
        <v>25</v>
      </c>
      <c r="C2867" t="s">
        <v>18</v>
      </c>
      <c r="D2867" s="2">
        <v>44515</v>
      </c>
      <c r="E2867" s="3">
        <v>1890</v>
      </c>
      <c r="F2867" s="4">
        <v>483</v>
      </c>
      <c r="G2867">
        <v>66</v>
      </c>
    </row>
    <row r="2868" spans="1:7" x14ac:dyDescent="0.3">
      <c r="A2868" t="s">
        <v>33</v>
      </c>
      <c r="B2868" t="s">
        <v>14</v>
      </c>
      <c r="C2868" t="s">
        <v>15</v>
      </c>
      <c r="D2868" s="2">
        <v>44515</v>
      </c>
      <c r="E2868" s="3">
        <v>5551</v>
      </c>
      <c r="F2868" s="4">
        <v>118</v>
      </c>
      <c r="G2868">
        <v>327</v>
      </c>
    </row>
    <row r="2869" spans="1:7" x14ac:dyDescent="0.3">
      <c r="A2869" t="s">
        <v>51</v>
      </c>
      <c r="B2869" t="s">
        <v>8</v>
      </c>
      <c r="C2869" t="s">
        <v>30</v>
      </c>
      <c r="D2869" s="2">
        <v>44515</v>
      </c>
      <c r="E2869" s="3">
        <v>14742</v>
      </c>
      <c r="F2869" s="4">
        <v>219</v>
      </c>
      <c r="G2869">
        <v>546</v>
      </c>
    </row>
    <row r="2870" spans="1:7" x14ac:dyDescent="0.3">
      <c r="A2870" t="s">
        <v>53</v>
      </c>
      <c r="B2870" t="s">
        <v>23</v>
      </c>
      <c r="C2870" t="s">
        <v>49</v>
      </c>
      <c r="D2870" s="2">
        <v>44515</v>
      </c>
      <c r="E2870" s="3">
        <v>7637</v>
      </c>
      <c r="F2870" s="4">
        <v>115</v>
      </c>
      <c r="G2870">
        <v>510</v>
      </c>
    </row>
    <row r="2871" spans="1:7" x14ac:dyDescent="0.3">
      <c r="A2871" t="s">
        <v>19</v>
      </c>
      <c r="B2871" t="s">
        <v>11</v>
      </c>
      <c r="C2871" t="s">
        <v>36</v>
      </c>
      <c r="D2871" s="2">
        <v>44516</v>
      </c>
      <c r="E2871" s="3">
        <v>11620</v>
      </c>
      <c r="F2871" s="4">
        <v>208</v>
      </c>
      <c r="G2871">
        <v>684</v>
      </c>
    </row>
    <row r="2872" spans="1:7" x14ac:dyDescent="0.3">
      <c r="A2872" t="s">
        <v>19</v>
      </c>
      <c r="B2872" t="s">
        <v>11</v>
      </c>
      <c r="C2872" t="s">
        <v>18</v>
      </c>
      <c r="D2872" s="2">
        <v>44516</v>
      </c>
      <c r="E2872" s="3">
        <v>3171</v>
      </c>
      <c r="F2872" s="4">
        <v>294</v>
      </c>
      <c r="G2872">
        <v>100</v>
      </c>
    </row>
    <row r="2873" spans="1:7" x14ac:dyDescent="0.3">
      <c r="A2873" t="s">
        <v>13</v>
      </c>
      <c r="B2873" t="s">
        <v>23</v>
      </c>
      <c r="C2873" t="s">
        <v>39</v>
      </c>
      <c r="D2873" s="2">
        <v>44516</v>
      </c>
      <c r="E2873" s="3">
        <v>4718</v>
      </c>
      <c r="F2873" s="4">
        <v>281</v>
      </c>
      <c r="G2873">
        <v>182</v>
      </c>
    </row>
    <row r="2874" spans="1:7" x14ac:dyDescent="0.3">
      <c r="A2874" t="s">
        <v>56</v>
      </c>
      <c r="B2874" t="s">
        <v>11</v>
      </c>
      <c r="C2874" t="s">
        <v>18</v>
      </c>
      <c r="D2874" s="2">
        <v>44516</v>
      </c>
      <c r="E2874" s="3">
        <v>7511</v>
      </c>
      <c r="F2874" s="4">
        <v>15</v>
      </c>
      <c r="G2874">
        <v>243</v>
      </c>
    </row>
    <row r="2875" spans="1:7" x14ac:dyDescent="0.3">
      <c r="A2875" t="s">
        <v>56</v>
      </c>
      <c r="B2875" t="s">
        <v>23</v>
      </c>
      <c r="C2875" t="s">
        <v>9</v>
      </c>
      <c r="D2875" s="2">
        <v>44516</v>
      </c>
      <c r="E2875" s="3">
        <v>4858</v>
      </c>
      <c r="F2875" s="4">
        <v>81</v>
      </c>
      <c r="G2875">
        <v>232</v>
      </c>
    </row>
    <row r="2876" spans="1:7" x14ac:dyDescent="0.3">
      <c r="A2876" t="s">
        <v>58</v>
      </c>
      <c r="B2876" t="s">
        <v>11</v>
      </c>
      <c r="C2876" t="s">
        <v>16</v>
      </c>
      <c r="D2876" s="2">
        <v>44516</v>
      </c>
      <c r="E2876" s="3">
        <v>637</v>
      </c>
      <c r="F2876" s="4">
        <v>90</v>
      </c>
      <c r="G2876">
        <v>46</v>
      </c>
    </row>
    <row r="2877" spans="1:7" x14ac:dyDescent="0.3">
      <c r="A2877" t="s">
        <v>29</v>
      </c>
      <c r="B2877" t="s">
        <v>14</v>
      </c>
      <c r="C2877" t="s">
        <v>37</v>
      </c>
      <c r="D2877" s="2">
        <v>44516</v>
      </c>
      <c r="E2877" s="3">
        <v>3283</v>
      </c>
      <c r="F2877" s="4">
        <v>79</v>
      </c>
      <c r="G2877">
        <v>118</v>
      </c>
    </row>
    <row r="2878" spans="1:7" x14ac:dyDescent="0.3">
      <c r="A2878" t="s">
        <v>59</v>
      </c>
      <c r="B2878" t="s">
        <v>25</v>
      </c>
      <c r="C2878" t="s">
        <v>50</v>
      </c>
      <c r="D2878" s="2">
        <v>44516</v>
      </c>
      <c r="E2878" s="3">
        <v>4760</v>
      </c>
      <c r="F2878" s="4">
        <v>199</v>
      </c>
      <c r="G2878">
        <v>207</v>
      </c>
    </row>
    <row r="2879" spans="1:7" x14ac:dyDescent="0.3">
      <c r="A2879" t="s">
        <v>17</v>
      </c>
      <c r="B2879" t="s">
        <v>23</v>
      </c>
      <c r="C2879" t="s">
        <v>54</v>
      </c>
      <c r="D2879" s="2">
        <v>44516</v>
      </c>
      <c r="E2879" s="3">
        <v>4893</v>
      </c>
      <c r="F2879" s="4">
        <v>26</v>
      </c>
      <c r="G2879">
        <v>258</v>
      </c>
    </row>
    <row r="2880" spans="1:7" x14ac:dyDescent="0.3">
      <c r="A2880" t="s">
        <v>31</v>
      </c>
      <c r="B2880" t="s">
        <v>25</v>
      </c>
      <c r="C2880" t="s">
        <v>21</v>
      </c>
      <c r="D2880" s="2">
        <v>44516</v>
      </c>
      <c r="E2880" s="3">
        <v>2373</v>
      </c>
      <c r="F2880" s="4">
        <v>83</v>
      </c>
      <c r="G2880">
        <v>140</v>
      </c>
    </row>
    <row r="2881" spans="1:7" x14ac:dyDescent="0.3">
      <c r="A2881" t="s">
        <v>46</v>
      </c>
      <c r="B2881" t="s">
        <v>20</v>
      </c>
      <c r="C2881" t="s">
        <v>42</v>
      </c>
      <c r="D2881" s="2">
        <v>44516</v>
      </c>
      <c r="E2881" s="3">
        <v>3689</v>
      </c>
      <c r="F2881" s="4">
        <v>51</v>
      </c>
      <c r="G2881">
        <v>148</v>
      </c>
    </row>
    <row r="2882" spans="1:7" x14ac:dyDescent="0.3">
      <c r="A2882" t="s">
        <v>38</v>
      </c>
      <c r="B2882" t="s">
        <v>14</v>
      </c>
      <c r="C2882" t="s">
        <v>28</v>
      </c>
      <c r="D2882" s="2">
        <v>44516</v>
      </c>
      <c r="E2882" s="3">
        <v>1526</v>
      </c>
      <c r="F2882" s="4">
        <v>69</v>
      </c>
      <c r="G2882">
        <v>67</v>
      </c>
    </row>
    <row r="2883" spans="1:7" x14ac:dyDescent="0.3">
      <c r="A2883" t="s">
        <v>17</v>
      </c>
      <c r="B2883" t="s">
        <v>25</v>
      </c>
      <c r="C2883" t="s">
        <v>15</v>
      </c>
      <c r="D2883" s="2">
        <v>44516</v>
      </c>
      <c r="E2883" s="3">
        <v>2156</v>
      </c>
      <c r="F2883" s="4">
        <v>171</v>
      </c>
      <c r="G2883">
        <v>98</v>
      </c>
    </row>
    <row r="2884" spans="1:7" x14ac:dyDescent="0.3">
      <c r="A2884" t="s">
        <v>24</v>
      </c>
      <c r="B2884" t="s">
        <v>20</v>
      </c>
      <c r="C2884" t="s">
        <v>28</v>
      </c>
      <c r="D2884" s="2">
        <v>44516</v>
      </c>
      <c r="E2884" s="3">
        <v>210</v>
      </c>
      <c r="F2884" s="4">
        <v>167</v>
      </c>
      <c r="G2884">
        <v>8</v>
      </c>
    </row>
    <row r="2885" spans="1:7" x14ac:dyDescent="0.3">
      <c r="A2885" t="s">
        <v>24</v>
      </c>
      <c r="B2885" t="s">
        <v>25</v>
      </c>
      <c r="C2885" t="s">
        <v>35</v>
      </c>
      <c r="D2885" s="2">
        <v>44517</v>
      </c>
      <c r="E2885" s="3">
        <v>7700</v>
      </c>
      <c r="F2885" s="4">
        <v>231</v>
      </c>
      <c r="G2885">
        <v>963</v>
      </c>
    </row>
    <row r="2886" spans="1:7" x14ac:dyDescent="0.3">
      <c r="A2886" t="s">
        <v>27</v>
      </c>
      <c r="B2886" t="s">
        <v>14</v>
      </c>
      <c r="C2886" t="s">
        <v>35</v>
      </c>
      <c r="D2886" s="2">
        <v>44517</v>
      </c>
      <c r="E2886" s="3">
        <v>3766</v>
      </c>
      <c r="F2886" s="4">
        <v>46</v>
      </c>
      <c r="G2886">
        <v>343</v>
      </c>
    </row>
    <row r="2887" spans="1:7" x14ac:dyDescent="0.3">
      <c r="A2887" t="s">
        <v>52</v>
      </c>
      <c r="B2887" t="s">
        <v>11</v>
      </c>
      <c r="C2887" t="s">
        <v>12</v>
      </c>
      <c r="D2887" s="2">
        <v>44517</v>
      </c>
      <c r="E2887" s="3">
        <v>4837</v>
      </c>
      <c r="F2887" s="4">
        <v>25</v>
      </c>
      <c r="G2887">
        <v>404</v>
      </c>
    </row>
    <row r="2888" spans="1:7" x14ac:dyDescent="0.3">
      <c r="A2888" t="s">
        <v>13</v>
      </c>
      <c r="B2888" t="s">
        <v>14</v>
      </c>
      <c r="C2888" t="s">
        <v>36</v>
      </c>
      <c r="D2888" s="2">
        <v>44517</v>
      </c>
      <c r="E2888" s="3">
        <v>9016</v>
      </c>
      <c r="F2888" s="4">
        <v>256</v>
      </c>
      <c r="G2888">
        <v>694</v>
      </c>
    </row>
    <row r="2889" spans="1:7" x14ac:dyDescent="0.3">
      <c r="A2889" t="s">
        <v>40</v>
      </c>
      <c r="B2889" t="s">
        <v>23</v>
      </c>
      <c r="C2889" t="s">
        <v>34</v>
      </c>
      <c r="D2889" s="2">
        <v>44517</v>
      </c>
      <c r="E2889" s="3">
        <v>448</v>
      </c>
      <c r="F2889" s="4">
        <v>76</v>
      </c>
      <c r="G2889">
        <v>23</v>
      </c>
    </row>
    <row r="2890" spans="1:7" x14ac:dyDescent="0.3">
      <c r="A2890" t="s">
        <v>38</v>
      </c>
      <c r="B2890" t="s">
        <v>23</v>
      </c>
      <c r="C2890" t="s">
        <v>48</v>
      </c>
      <c r="D2890" s="2">
        <v>44517</v>
      </c>
      <c r="E2890" s="3">
        <v>9065</v>
      </c>
      <c r="F2890" s="4">
        <v>47</v>
      </c>
      <c r="G2890">
        <v>648</v>
      </c>
    </row>
    <row r="2891" spans="1:7" x14ac:dyDescent="0.3">
      <c r="A2891" t="s">
        <v>52</v>
      </c>
      <c r="B2891" t="s">
        <v>14</v>
      </c>
      <c r="C2891" t="s">
        <v>15</v>
      </c>
      <c r="D2891" s="2">
        <v>44518</v>
      </c>
      <c r="E2891" s="3">
        <v>1456</v>
      </c>
      <c r="F2891" s="4">
        <v>542</v>
      </c>
      <c r="G2891">
        <v>70</v>
      </c>
    </row>
    <row r="2892" spans="1:7" x14ac:dyDescent="0.3">
      <c r="A2892" t="s">
        <v>43</v>
      </c>
      <c r="B2892" t="s">
        <v>23</v>
      </c>
      <c r="C2892" t="s">
        <v>54</v>
      </c>
      <c r="D2892" s="2">
        <v>44518</v>
      </c>
      <c r="E2892" s="3">
        <v>2464</v>
      </c>
      <c r="F2892" s="4">
        <v>78</v>
      </c>
      <c r="G2892">
        <v>165</v>
      </c>
    </row>
    <row r="2893" spans="1:7" x14ac:dyDescent="0.3">
      <c r="A2893" t="s">
        <v>51</v>
      </c>
      <c r="B2893" t="s">
        <v>23</v>
      </c>
      <c r="C2893" t="s">
        <v>12</v>
      </c>
      <c r="D2893" s="2">
        <v>44518</v>
      </c>
      <c r="E2893" s="3">
        <v>14161</v>
      </c>
      <c r="F2893" s="4">
        <v>76</v>
      </c>
      <c r="G2893">
        <v>886</v>
      </c>
    </row>
    <row r="2894" spans="1:7" x14ac:dyDescent="0.3">
      <c r="A2894" t="s">
        <v>58</v>
      </c>
      <c r="B2894" t="s">
        <v>14</v>
      </c>
      <c r="C2894" t="s">
        <v>34</v>
      </c>
      <c r="D2894" s="2">
        <v>44518</v>
      </c>
      <c r="E2894" s="3">
        <v>5481</v>
      </c>
      <c r="F2894" s="4">
        <v>309</v>
      </c>
      <c r="G2894">
        <v>289</v>
      </c>
    </row>
    <row r="2895" spans="1:7" x14ac:dyDescent="0.3">
      <c r="A2895" t="s">
        <v>19</v>
      </c>
      <c r="B2895" t="s">
        <v>8</v>
      </c>
      <c r="C2895" t="s">
        <v>12</v>
      </c>
      <c r="D2895" s="2">
        <v>44518</v>
      </c>
      <c r="E2895" s="3">
        <v>2177</v>
      </c>
      <c r="F2895" s="4">
        <v>102</v>
      </c>
      <c r="G2895">
        <v>156</v>
      </c>
    </row>
    <row r="2896" spans="1:7" x14ac:dyDescent="0.3">
      <c r="A2896" t="s">
        <v>52</v>
      </c>
      <c r="B2896" t="s">
        <v>23</v>
      </c>
      <c r="C2896" t="s">
        <v>37</v>
      </c>
      <c r="D2896" s="2">
        <v>44518</v>
      </c>
      <c r="E2896" s="3">
        <v>21</v>
      </c>
      <c r="F2896" s="4">
        <v>387</v>
      </c>
      <c r="G2896">
        <v>1</v>
      </c>
    </row>
    <row r="2897" spans="1:7" x14ac:dyDescent="0.3">
      <c r="A2897" t="s">
        <v>29</v>
      </c>
      <c r="B2897" t="s">
        <v>23</v>
      </c>
      <c r="C2897" t="s">
        <v>30</v>
      </c>
      <c r="D2897" s="2">
        <v>44518</v>
      </c>
      <c r="E2897" s="3">
        <v>350</v>
      </c>
      <c r="F2897" s="4">
        <v>41</v>
      </c>
      <c r="G2897">
        <v>13</v>
      </c>
    </row>
    <row r="2898" spans="1:7" x14ac:dyDescent="0.3">
      <c r="A2898" t="s">
        <v>46</v>
      </c>
      <c r="B2898" t="s">
        <v>11</v>
      </c>
      <c r="C2898" t="s">
        <v>45</v>
      </c>
      <c r="D2898" s="2">
        <v>44518</v>
      </c>
      <c r="E2898" s="3">
        <v>11018</v>
      </c>
      <c r="F2898" s="4">
        <v>270</v>
      </c>
      <c r="G2898">
        <v>787</v>
      </c>
    </row>
    <row r="2899" spans="1:7" x14ac:dyDescent="0.3">
      <c r="A2899" t="s">
        <v>46</v>
      </c>
      <c r="B2899" t="s">
        <v>8</v>
      </c>
      <c r="C2899" t="s">
        <v>21</v>
      </c>
      <c r="D2899" s="2">
        <v>44518</v>
      </c>
      <c r="E2899" s="3">
        <v>4277</v>
      </c>
      <c r="F2899" s="4">
        <v>121</v>
      </c>
      <c r="G2899">
        <v>204</v>
      </c>
    </row>
    <row r="2900" spans="1:7" x14ac:dyDescent="0.3">
      <c r="A2900" t="s">
        <v>33</v>
      </c>
      <c r="B2900" t="s">
        <v>25</v>
      </c>
      <c r="C2900" t="s">
        <v>41</v>
      </c>
      <c r="D2900" s="2">
        <v>44518</v>
      </c>
      <c r="E2900" s="3">
        <v>3367</v>
      </c>
      <c r="F2900" s="4">
        <v>330</v>
      </c>
      <c r="G2900">
        <v>154</v>
      </c>
    </row>
    <row r="2901" spans="1:7" x14ac:dyDescent="0.3">
      <c r="A2901" t="s">
        <v>27</v>
      </c>
      <c r="B2901" t="s">
        <v>14</v>
      </c>
      <c r="C2901" t="s">
        <v>18</v>
      </c>
      <c r="D2901" s="2">
        <v>44518</v>
      </c>
      <c r="E2901" s="3">
        <v>1925</v>
      </c>
      <c r="F2901" s="4">
        <v>273</v>
      </c>
      <c r="G2901">
        <v>61</v>
      </c>
    </row>
    <row r="2902" spans="1:7" x14ac:dyDescent="0.3">
      <c r="A2902" t="s">
        <v>40</v>
      </c>
      <c r="B2902" t="s">
        <v>23</v>
      </c>
      <c r="C2902" t="s">
        <v>28</v>
      </c>
      <c r="D2902" s="2">
        <v>44518</v>
      </c>
      <c r="E2902" s="3">
        <v>9590</v>
      </c>
      <c r="F2902" s="4">
        <v>212</v>
      </c>
      <c r="G2902">
        <v>384</v>
      </c>
    </row>
    <row r="2903" spans="1:7" x14ac:dyDescent="0.3">
      <c r="A2903" t="s">
        <v>46</v>
      </c>
      <c r="B2903" t="s">
        <v>25</v>
      </c>
      <c r="C2903" t="s">
        <v>34</v>
      </c>
      <c r="D2903" s="2">
        <v>44518</v>
      </c>
      <c r="E2903" s="3">
        <v>13832</v>
      </c>
      <c r="F2903" s="4">
        <v>71</v>
      </c>
      <c r="G2903">
        <v>814</v>
      </c>
    </row>
    <row r="2904" spans="1:7" x14ac:dyDescent="0.3">
      <c r="A2904" t="s">
        <v>38</v>
      </c>
      <c r="B2904" t="s">
        <v>25</v>
      </c>
      <c r="C2904" t="s">
        <v>35</v>
      </c>
      <c r="D2904" s="2">
        <v>44518</v>
      </c>
      <c r="E2904" s="3">
        <v>8134</v>
      </c>
      <c r="F2904" s="4">
        <v>46</v>
      </c>
      <c r="G2904">
        <v>814</v>
      </c>
    </row>
    <row r="2905" spans="1:7" x14ac:dyDescent="0.3">
      <c r="A2905" t="s">
        <v>43</v>
      </c>
      <c r="B2905" t="s">
        <v>20</v>
      </c>
      <c r="C2905" t="s">
        <v>50</v>
      </c>
      <c r="D2905" s="2">
        <v>44519</v>
      </c>
      <c r="E2905" s="3">
        <v>6685</v>
      </c>
      <c r="F2905" s="4">
        <v>50</v>
      </c>
      <c r="G2905">
        <v>335</v>
      </c>
    </row>
    <row r="2906" spans="1:7" x14ac:dyDescent="0.3">
      <c r="A2906" t="s">
        <v>38</v>
      </c>
      <c r="B2906" t="s">
        <v>14</v>
      </c>
      <c r="C2906" t="s">
        <v>44</v>
      </c>
      <c r="D2906" s="2">
        <v>44519</v>
      </c>
      <c r="E2906" s="3">
        <v>2142</v>
      </c>
      <c r="F2906" s="4">
        <v>128</v>
      </c>
      <c r="G2906">
        <v>134</v>
      </c>
    </row>
    <row r="2907" spans="1:7" x14ac:dyDescent="0.3">
      <c r="A2907" t="s">
        <v>19</v>
      </c>
      <c r="B2907" t="s">
        <v>8</v>
      </c>
      <c r="C2907" t="s">
        <v>44</v>
      </c>
      <c r="D2907" s="2">
        <v>44519</v>
      </c>
      <c r="E2907" s="3">
        <v>15407</v>
      </c>
      <c r="F2907" s="4">
        <v>32</v>
      </c>
      <c r="G2907">
        <v>701</v>
      </c>
    </row>
    <row r="2908" spans="1:7" x14ac:dyDescent="0.3">
      <c r="A2908" t="s">
        <v>38</v>
      </c>
      <c r="B2908" t="s">
        <v>23</v>
      </c>
      <c r="C2908" t="s">
        <v>49</v>
      </c>
      <c r="D2908" s="2">
        <v>44519</v>
      </c>
      <c r="E2908" s="3">
        <v>623</v>
      </c>
      <c r="F2908" s="4">
        <v>234</v>
      </c>
      <c r="G2908">
        <v>48</v>
      </c>
    </row>
    <row r="2909" spans="1:7" x14ac:dyDescent="0.3">
      <c r="A2909" t="s">
        <v>27</v>
      </c>
      <c r="B2909" t="s">
        <v>23</v>
      </c>
      <c r="C2909" t="s">
        <v>15</v>
      </c>
      <c r="D2909" s="2">
        <v>44519</v>
      </c>
      <c r="E2909" s="3">
        <v>1085</v>
      </c>
      <c r="F2909" s="4">
        <v>529</v>
      </c>
      <c r="G2909">
        <v>68</v>
      </c>
    </row>
    <row r="2910" spans="1:7" x14ac:dyDescent="0.3">
      <c r="A2910" t="s">
        <v>55</v>
      </c>
      <c r="B2910" t="s">
        <v>11</v>
      </c>
      <c r="C2910" t="s">
        <v>49</v>
      </c>
      <c r="D2910" s="2">
        <v>44519</v>
      </c>
      <c r="E2910" s="3">
        <v>2933</v>
      </c>
      <c r="F2910" s="4">
        <v>79</v>
      </c>
      <c r="G2910">
        <v>226</v>
      </c>
    </row>
    <row r="2911" spans="1:7" x14ac:dyDescent="0.3">
      <c r="A2911" t="s">
        <v>13</v>
      </c>
      <c r="B2911" t="s">
        <v>8</v>
      </c>
      <c r="C2911" t="s">
        <v>39</v>
      </c>
      <c r="D2911" s="2">
        <v>44522</v>
      </c>
      <c r="E2911" s="3">
        <v>13860</v>
      </c>
      <c r="F2911" s="4">
        <v>177</v>
      </c>
      <c r="G2911">
        <v>693</v>
      </c>
    </row>
    <row r="2912" spans="1:7" x14ac:dyDescent="0.3">
      <c r="A2912" t="s">
        <v>43</v>
      </c>
      <c r="B2912" t="s">
        <v>11</v>
      </c>
      <c r="C2912" t="s">
        <v>35</v>
      </c>
      <c r="D2912" s="2">
        <v>44522</v>
      </c>
      <c r="E2912" s="3">
        <v>3787</v>
      </c>
      <c r="F2912" s="4">
        <v>126</v>
      </c>
      <c r="G2912">
        <v>316</v>
      </c>
    </row>
    <row r="2913" spans="1:7" x14ac:dyDescent="0.3">
      <c r="A2913" t="s">
        <v>55</v>
      </c>
      <c r="B2913" t="s">
        <v>11</v>
      </c>
      <c r="C2913" t="s">
        <v>36</v>
      </c>
      <c r="D2913" s="2">
        <v>44522</v>
      </c>
      <c r="E2913" s="3">
        <v>1085</v>
      </c>
      <c r="F2913" s="4">
        <v>86</v>
      </c>
      <c r="G2913">
        <v>73</v>
      </c>
    </row>
    <row r="2914" spans="1:7" x14ac:dyDescent="0.3">
      <c r="A2914" t="s">
        <v>13</v>
      </c>
      <c r="B2914" t="s">
        <v>8</v>
      </c>
      <c r="C2914" t="s">
        <v>49</v>
      </c>
      <c r="D2914" s="2">
        <v>44522</v>
      </c>
      <c r="E2914" s="3">
        <v>16926</v>
      </c>
      <c r="F2914" s="4">
        <v>164</v>
      </c>
      <c r="G2914">
        <v>1302</v>
      </c>
    </row>
    <row r="2915" spans="1:7" x14ac:dyDescent="0.3">
      <c r="A2915" t="s">
        <v>29</v>
      </c>
      <c r="B2915" t="s">
        <v>23</v>
      </c>
      <c r="C2915" t="s">
        <v>34</v>
      </c>
      <c r="D2915" s="2">
        <v>44522</v>
      </c>
      <c r="E2915" s="3">
        <v>3311</v>
      </c>
      <c r="F2915" s="4">
        <v>67</v>
      </c>
      <c r="G2915">
        <v>255</v>
      </c>
    </row>
    <row r="2916" spans="1:7" x14ac:dyDescent="0.3">
      <c r="A2916" t="s">
        <v>38</v>
      </c>
      <c r="B2916" t="s">
        <v>20</v>
      </c>
      <c r="C2916" t="s">
        <v>44</v>
      </c>
      <c r="D2916" s="2">
        <v>44522</v>
      </c>
      <c r="E2916" s="3">
        <v>3360</v>
      </c>
      <c r="F2916" s="4">
        <v>66</v>
      </c>
      <c r="G2916">
        <v>160</v>
      </c>
    </row>
    <row r="2917" spans="1:7" x14ac:dyDescent="0.3">
      <c r="A2917" t="s">
        <v>43</v>
      </c>
      <c r="B2917" t="s">
        <v>20</v>
      </c>
      <c r="C2917" t="s">
        <v>48</v>
      </c>
      <c r="D2917" s="2">
        <v>44522</v>
      </c>
      <c r="E2917" s="3">
        <v>11683</v>
      </c>
      <c r="F2917" s="4">
        <v>230</v>
      </c>
      <c r="G2917">
        <v>1461</v>
      </c>
    </row>
    <row r="2918" spans="1:7" x14ac:dyDescent="0.3">
      <c r="A2918" t="s">
        <v>40</v>
      </c>
      <c r="B2918" t="s">
        <v>8</v>
      </c>
      <c r="C2918" t="s">
        <v>54</v>
      </c>
      <c r="D2918" s="2">
        <v>44523</v>
      </c>
      <c r="E2918" s="3">
        <v>532</v>
      </c>
      <c r="F2918" s="4">
        <v>125</v>
      </c>
      <c r="G2918">
        <v>32</v>
      </c>
    </row>
    <row r="2919" spans="1:7" x14ac:dyDescent="0.3">
      <c r="A2919" t="s">
        <v>27</v>
      </c>
      <c r="B2919" t="s">
        <v>20</v>
      </c>
      <c r="C2919" t="s">
        <v>34</v>
      </c>
      <c r="D2919" s="2">
        <v>44523</v>
      </c>
      <c r="E2919" s="3">
        <v>11466</v>
      </c>
      <c r="F2919" s="4">
        <v>21</v>
      </c>
      <c r="G2919">
        <v>637</v>
      </c>
    </row>
    <row r="2920" spans="1:7" x14ac:dyDescent="0.3">
      <c r="A2920" t="s">
        <v>47</v>
      </c>
      <c r="B2920" t="s">
        <v>11</v>
      </c>
      <c r="C2920" t="s">
        <v>54</v>
      </c>
      <c r="D2920" s="2">
        <v>44523</v>
      </c>
      <c r="E2920" s="3">
        <v>574</v>
      </c>
      <c r="F2920" s="4">
        <v>316</v>
      </c>
      <c r="G2920">
        <v>34</v>
      </c>
    </row>
    <row r="2921" spans="1:7" x14ac:dyDescent="0.3">
      <c r="A2921" t="s">
        <v>17</v>
      </c>
      <c r="B2921" t="s">
        <v>23</v>
      </c>
      <c r="C2921" t="s">
        <v>15</v>
      </c>
      <c r="D2921" s="2">
        <v>44523</v>
      </c>
      <c r="E2921" s="3">
        <v>1547</v>
      </c>
      <c r="F2921" s="4">
        <v>128</v>
      </c>
      <c r="G2921">
        <v>68</v>
      </c>
    </row>
    <row r="2922" spans="1:7" x14ac:dyDescent="0.3">
      <c r="A2922" t="s">
        <v>47</v>
      </c>
      <c r="B2922" t="s">
        <v>8</v>
      </c>
      <c r="C2922" t="s">
        <v>42</v>
      </c>
      <c r="D2922" s="2">
        <v>44523</v>
      </c>
      <c r="E2922" s="3">
        <v>6356</v>
      </c>
      <c r="F2922" s="4">
        <v>14</v>
      </c>
      <c r="G2922">
        <v>255</v>
      </c>
    </row>
    <row r="2923" spans="1:7" x14ac:dyDescent="0.3">
      <c r="A2923" t="s">
        <v>29</v>
      </c>
      <c r="B2923" t="s">
        <v>23</v>
      </c>
      <c r="C2923" t="s">
        <v>42</v>
      </c>
      <c r="D2923" s="2">
        <v>44523</v>
      </c>
      <c r="E2923" s="3">
        <v>7833</v>
      </c>
      <c r="F2923" s="4">
        <v>77</v>
      </c>
      <c r="G2923">
        <v>357</v>
      </c>
    </row>
    <row r="2924" spans="1:7" x14ac:dyDescent="0.3">
      <c r="A2924" t="s">
        <v>51</v>
      </c>
      <c r="B2924" t="s">
        <v>23</v>
      </c>
      <c r="C2924" t="s">
        <v>42</v>
      </c>
      <c r="D2924" s="2">
        <v>44523</v>
      </c>
      <c r="E2924" s="3">
        <v>7280</v>
      </c>
      <c r="F2924" s="4">
        <v>179</v>
      </c>
      <c r="G2924">
        <v>331</v>
      </c>
    </row>
    <row r="2925" spans="1:7" x14ac:dyDescent="0.3">
      <c r="A2925" t="s">
        <v>57</v>
      </c>
      <c r="B2925" t="s">
        <v>14</v>
      </c>
      <c r="C2925" t="s">
        <v>54</v>
      </c>
      <c r="D2925" s="2">
        <v>44523</v>
      </c>
      <c r="E2925" s="3">
        <v>686</v>
      </c>
      <c r="F2925" s="4">
        <v>52</v>
      </c>
      <c r="G2925">
        <v>35</v>
      </c>
    </row>
    <row r="2926" spans="1:7" x14ac:dyDescent="0.3">
      <c r="A2926" t="s">
        <v>47</v>
      </c>
      <c r="B2926" t="s">
        <v>20</v>
      </c>
      <c r="C2926" t="s">
        <v>37</v>
      </c>
      <c r="D2926" s="2">
        <v>44523</v>
      </c>
      <c r="E2926" s="3">
        <v>4480</v>
      </c>
      <c r="F2926" s="4">
        <v>56</v>
      </c>
      <c r="G2926">
        <v>145</v>
      </c>
    </row>
    <row r="2927" spans="1:7" x14ac:dyDescent="0.3">
      <c r="A2927" t="s">
        <v>19</v>
      </c>
      <c r="B2927" t="s">
        <v>25</v>
      </c>
      <c r="C2927" t="s">
        <v>41</v>
      </c>
      <c r="D2927" s="2">
        <v>44523</v>
      </c>
      <c r="E2927" s="3">
        <v>4928</v>
      </c>
      <c r="F2927" s="4">
        <v>141</v>
      </c>
      <c r="G2927">
        <v>215</v>
      </c>
    </row>
    <row r="2928" spans="1:7" x14ac:dyDescent="0.3">
      <c r="A2928" t="s">
        <v>22</v>
      </c>
      <c r="B2928" t="s">
        <v>25</v>
      </c>
      <c r="C2928" t="s">
        <v>34</v>
      </c>
      <c r="D2928" s="2">
        <v>44523</v>
      </c>
      <c r="E2928" s="3">
        <v>1687</v>
      </c>
      <c r="F2928" s="4">
        <v>16</v>
      </c>
      <c r="G2928">
        <v>106</v>
      </c>
    </row>
    <row r="2929" spans="1:7" x14ac:dyDescent="0.3">
      <c r="A2929" t="s">
        <v>24</v>
      </c>
      <c r="B2929" t="s">
        <v>25</v>
      </c>
      <c r="C2929" t="s">
        <v>18</v>
      </c>
      <c r="D2929" s="2">
        <v>44523</v>
      </c>
      <c r="E2929" s="3">
        <v>3738</v>
      </c>
      <c r="F2929" s="4">
        <v>335</v>
      </c>
      <c r="G2929">
        <v>139</v>
      </c>
    </row>
    <row r="2930" spans="1:7" x14ac:dyDescent="0.3">
      <c r="A2930" t="s">
        <v>59</v>
      </c>
      <c r="B2930" t="s">
        <v>23</v>
      </c>
      <c r="C2930" t="s">
        <v>39</v>
      </c>
      <c r="D2930" s="2">
        <v>44523</v>
      </c>
      <c r="E2930" s="3">
        <v>784</v>
      </c>
      <c r="F2930" s="4">
        <v>334</v>
      </c>
      <c r="G2930">
        <v>30</v>
      </c>
    </row>
    <row r="2931" spans="1:7" x14ac:dyDescent="0.3">
      <c r="A2931" t="s">
        <v>24</v>
      </c>
      <c r="B2931" t="s">
        <v>8</v>
      </c>
      <c r="C2931" t="s">
        <v>12</v>
      </c>
      <c r="D2931" s="2">
        <v>44523</v>
      </c>
      <c r="E2931" s="3">
        <v>231</v>
      </c>
      <c r="F2931" s="4">
        <v>61</v>
      </c>
      <c r="G2931">
        <v>17</v>
      </c>
    </row>
    <row r="2932" spans="1:7" x14ac:dyDescent="0.3">
      <c r="A2932" t="s">
        <v>43</v>
      </c>
      <c r="B2932" t="s">
        <v>20</v>
      </c>
      <c r="C2932" t="s">
        <v>21</v>
      </c>
      <c r="D2932" s="2">
        <v>44523</v>
      </c>
      <c r="E2932" s="3">
        <v>13825</v>
      </c>
      <c r="F2932" s="4">
        <v>129</v>
      </c>
      <c r="G2932">
        <v>865</v>
      </c>
    </row>
    <row r="2933" spans="1:7" x14ac:dyDescent="0.3">
      <c r="A2933" t="s">
        <v>33</v>
      </c>
      <c r="B2933" t="s">
        <v>25</v>
      </c>
      <c r="C2933" t="s">
        <v>34</v>
      </c>
      <c r="D2933" s="2">
        <v>44523</v>
      </c>
      <c r="E2933" s="3">
        <v>10997</v>
      </c>
      <c r="F2933" s="4">
        <v>9</v>
      </c>
      <c r="G2933">
        <v>647</v>
      </c>
    </row>
    <row r="2934" spans="1:7" x14ac:dyDescent="0.3">
      <c r="A2934" t="s">
        <v>29</v>
      </c>
      <c r="B2934" t="s">
        <v>20</v>
      </c>
      <c r="C2934" t="s">
        <v>50</v>
      </c>
      <c r="D2934" s="2">
        <v>44523</v>
      </c>
      <c r="E2934" s="3">
        <v>2569</v>
      </c>
      <c r="F2934" s="4">
        <v>207</v>
      </c>
      <c r="G2934">
        <v>136</v>
      </c>
    </row>
    <row r="2935" spans="1:7" x14ac:dyDescent="0.3">
      <c r="A2935" t="s">
        <v>19</v>
      </c>
      <c r="B2935" t="s">
        <v>25</v>
      </c>
      <c r="C2935" t="s">
        <v>36</v>
      </c>
      <c r="D2935" s="2">
        <v>44523</v>
      </c>
      <c r="E2935" s="3">
        <v>13958</v>
      </c>
      <c r="F2935" s="4">
        <v>188</v>
      </c>
      <c r="G2935">
        <v>997</v>
      </c>
    </row>
    <row r="2936" spans="1:7" x14ac:dyDescent="0.3">
      <c r="A2936" t="s">
        <v>40</v>
      </c>
      <c r="B2936" t="s">
        <v>20</v>
      </c>
      <c r="C2936" t="s">
        <v>12</v>
      </c>
      <c r="D2936" s="2">
        <v>44523</v>
      </c>
      <c r="E2936" s="3">
        <v>2905</v>
      </c>
      <c r="F2936" s="4">
        <v>432</v>
      </c>
      <c r="G2936">
        <v>171</v>
      </c>
    </row>
    <row r="2937" spans="1:7" x14ac:dyDescent="0.3">
      <c r="A2937" t="s">
        <v>58</v>
      </c>
      <c r="B2937" t="s">
        <v>25</v>
      </c>
      <c r="C2937" t="s">
        <v>26</v>
      </c>
      <c r="D2937" s="2">
        <v>44524</v>
      </c>
      <c r="E2937" s="3">
        <v>3801</v>
      </c>
      <c r="F2937" s="4">
        <v>233</v>
      </c>
      <c r="G2937">
        <v>132</v>
      </c>
    </row>
    <row r="2938" spans="1:7" x14ac:dyDescent="0.3">
      <c r="A2938" t="s">
        <v>47</v>
      </c>
      <c r="B2938" t="s">
        <v>14</v>
      </c>
      <c r="C2938" t="s">
        <v>16</v>
      </c>
      <c r="D2938" s="2">
        <v>44524</v>
      </c>
      <c r="E2938" s="3">
        <v>14</v>
      </c>
      <c r="F2938" s="4">
        <v>526</v>
      </c>
      <c r="G2938">
        <v>1</v>
      </c>
    </row>
    <row r="2939" spans="1:7" x14ac:dyDescent="0.3">
      <c r="A2939" t="s">
        <v>27</v>
      </c>
      <c r="B2939" t="s">
        <v>23</v>
      </c>
      <c r="C2939" t="s">
        <v>9</v>
      </c>
      <c r="D2939" s="2">
        <v>44524</v>
      </c>
      <c r="E2939" s="3">
        <v>70</v>
      </c>
      <c r="F2939" s="4">
        <v>194</v>
      </c>
      <c r="G2939">
        <v>5</v>
      </c>
    </row>
    <row r="2940" spans="1:7" x14ac:dyDescent="0.3">
      <c r="A2940" t="s">
        <v>22</v>
      </c>
      <c r="B2940" t="s">
        <v>23</v>
      </c>
      <c r="C2940" t="s">
        <v>18</v>
      </c>
      <c r="D2940" s="2">
        <v>44524</v>
      </c>
      <c r="E2940" s="3">
        <v>5138</v>
      </c>
      <c r="F2940" s="4">
        <v>605</v>
      </c>
      <c r="G2940">
        <v>156</v>
      </c>
    </row>
    <row r="2941" spans="1:7" x14ac:dyDescent="0.3">
      <c r="A2941" t="s">
        <v>32</v>
      </c>
      <c r="B2941" t="s">
        <v>11</v>
      </c>
      <c r="C2941" t="s">
        <v>9</v>
      </c>
      <c r="D2941" s="2">
        <v>44524</v>
      </c>
      <c r="E2941" s="3">
        <v>2135</v>
      </c>
      <c r="F2941" s="4">
        <v>53</v>
      </c>
      <c r="G2941">
        <v>143</v>
      </c>
    </row>
    <row r="2942" spans="1:7" x14ac:dyDescent="0.3">
      <c r="A2942" t="s">
        <v>27</v>
      </c>
      <c r="B2942" t="s">
        <v>8</v>
      </c>
      <c r="C2942" t="s">
        <v>36</v>
      </c>
      <c r="D2942" s="2">
        <v>44525</v>
      </c>
      <c r="E2942" s="3">
        <v>2331</v>
      </c>
      <c r="F2942" s="4">
        <v>41</v>
      </c>
      <c r="G2942">
        <v>146</v>
      </c>
    </row>
    <row r="2943" spans="1:7" x14ac:dyDescent="0.3">
      <c r="A2943" t="s">
        <v>43</v>
      </c>
      <c r="B2943" t="s">
        <v>8</v>
      </c>
      <c r="C2943" t="s">
        <v>26</v>
      </c>
      <c r="D2943" s="2">
        <v>44525</v>
      </c>
      <c r="E2943" s="3">
        <v>7707</v>
      </c>
      <c r="F2943" s="4">
        <v>61</v>
      </c>
      <c r="G2943">
        <v>249</v>
      </c>
    </row>
    <row r="2944" spans="1:7" x14ac:dyDescent="0.3">
      <c r="A2944" t="s">
        <v>38</v>
      </c>
      <c r="B2944" t="s">
        <v>11</v>
      </c>
      <c r="C2944" t="s">
        <v>44</v>
      </c>
      <c r="D2944" s="2">
        <v>44525</v>
      </c>
      <c r="E2944" s="3">
        <v>9856</v>
      </c>
      <c r="F2944" s="4">
        <v>306</v>
      </c>
      <c r="G2944">
        <v>658</v>
      </c>
    </row>
    <row r="2945" spans="1:7" x14ac:dyDescent="0.3">
      <c r="A2945" t="s">
        <v>22</v>
      </c>
      <c r="B2945" t="s">
        <v>20</v>
      </c>
      <c r="C2945" t="s">
        <v>28</v>
      </c>
      <c r="D2945" s="2">
        <v>44525</v>
      </c>
      <c r="E2945" s="3">
        <v>6097</v>
      </c>
      <c r="F2945" s="4">
        <v>213</v>
      </c>
      <c r="G2945">
        <v>218</v>
      </c>
    </row>
    <row r="2946" spans="1:7" x14ac:dyDescent="0.3">
      <c r="A2946" t="s">
        <v>22</v>
      </c>
      <c r="B2946" t="s">
        <v>23</v>
      </c>
      <c r="C2946" t="s">
        <v>36</v>
      </c>
      <c r="D2946" s="2">
        <v>44525</v>
      </c>
      <c r="E2946" s="3">
        <v>245</v>
      </c>
      <c r="F2946" s="4">
        <v>269</v>
      </c>
      <c r="G2946">
        <v>18</v>
      </c>
    </row>
    <row r="2947" spans="1:7" x14ac:dyDescent="0.3">
      <c r="A2947" t="s">
        <v>53</v>
      </c>
      <c r="B2947" t="s">
        <v>11</v>
      </c>
      <c r="C2947" t="s">
        <v>30</v>
      </c>
      <c r="D2947" s="2">
        <v>44525</v>
      </c>
      <c r="E2947" s="3">
        <v>8141</v>
      </c>
      <c r="F2947" s="4">
        <v>66</v>
      </c>
      <c r="G2947">
        <v>291</v>
      </c>
    </row>
    <row r="2948" spans="1:7" x14ac:dyDescent="0.3">
      <c r="A2948" t="s">
        <v>29</v>
      </c>
      <c r="B2948" t="s">
        <v>25</v>
      </c>
      <c r="C2948" t="s">
        <v>12</v>
      </c>
      <c r="D2948" s="2">
        <v>44525</v>
      </c>
      <c r="E2948" s="3">
        <v>5656</v>
      </c>
      <c r="F2948" s="4">
        <v>20</v>
      </c>
      <c r="G2948">
        <v>566</v>
      </c>
    </row>
    <row r="2949" spans="1:7" x14ac:dyDescent="0.3">
      <c r="A2949" t="s">
        <v>32</v>
      </c>
      <c r="B2949" t="s">
        <v>23</v>
      </c>
      <c r="C2949" t="s">
        <v>26</v>
      </c>
      <c r="D2949" s="2">
        <v>44525</v>
      </c>
      <c r="E2949" s="3">
        <v>7357</v>
      </c>
      <c r="F2949" s="4">
        <v>59</v>
      </c>
      <c r="G2949">
        <v>320</v>
      </c>
    </row>
    <row r="2950" spans="1:7" x14ac:dyDescent="0.3">
      <c r="A2950" t="s">
        <v>53</v>
      </c>
      <c r="B2950" t="s">
        <v>20</v>
      </c>
      <c r="C2950" t="s">
        <v>45</v>
      </c>
      <c r="D2950" s="2">
        <v>44525</v>
      </c>
      <c r="E2950" s="3">
        <v>833</v>
      </c>
      <c r="F2950" s="4">
        <v>23</v>
      </c>
      <c r="G2950">
        <v>84</v>
      </c>
    </row>
    <row r="2951" spans="1:7" x14ac:dyDescent="0.3">
      <c r="A2951" t="s">
        <v>19</v>
      </c>
      <c r="B2951" t="s">
        <v>11</v>
      </c>
      <c r="C2951" t="s">
        <v>54</v>
      </c>
      <c r="D2951" s="2">
        <v>44525</v>
      </c>
      <c r="E2951" s="3">
        <v>5299</v>
      </c>
      <c r="F2951" s="4">
        <v>41</v>
      </c>
      <c r="G2951">
        <v>408</v>
      </c>
    </row>
    <row r="2952" spans="1:7" x14ac:dyDescent="0.3">
      <c r="A2952" t="s">
        <v>24</v>
      </c>
      <c r="B2952" t="s">
        <v>25</v>
      </c>
      <c r="C2952" t="s">
        <v>45</v>
      </c>
      <c r="D2952" s="2">
        <v>44525</v>
      </c>
      <c r="E2952" s="3">
        <v>1785</v>
      </c>
      <c r="F2952" s="4">
        <v>124</v>
      </c>
      <c r="G2952">
        <v>149</v>
      </c>
    </row>
    <row r="2953" spans="1:7" x14ac:dyDescent="0.3">
      <c r="A2953" t="s">
        <v>32</v>
      </c>
      <c r="B2953" t="s">
        <v>14</v>
      </c>
      <c r="C2953" t="s">
        <v>44</v>
      </c>
      <c r="D2953" s="2">
        <v>44526</v>
      </c>
      <c r="E2953" s="3">
        <v>5670</v>
      </c>
      <c r="F2953" s="4">
        <v>328</v>
      </c>
      <c r="G2953">
        <v>270</v>
      </c>
    </row>
    <row r="2954" spans="1:7" x14ac:dyDescent="0.3">
      <c r="A2954" t="s">
        <v>17</v>
      </c>
      <c r="B2954" t="s">
        <v>14</v>
      </c>
      <c r="C2954" t="s">
        <v>15</v>
      </c>
      <c r="D2954" s="2">
        <v>44526</v>
      </c>
      <c r="E2954" s="3">
        <v>12810</v>
      </c>
      <c r="F2954" s="4">
        <v>196</v>
      </c>
      <c r="G2954">
        <v>610</v>
      </c>
    </row>
    <row r="2955" spans="1:7" x14ac:dyDescent="0.3">
      <c r="A2955" t="s">
        <v>43</v>
      </c>
      <c r="B2955" t="s">
        <v>14</v>
      </c>
      <c r="C2955" t="s">
        <v>49</v>
      </c>
      <c r="D2955" s="2">
        <v>44526</v>
      </c>
      <c r="E2955" s="3">
        <v>11396</v>
      </c>
      <c r="F2955" s="4">
        <v>63</v>
      </c>
      <c r="G2955">
        <v>1140</v>
      </c>
    </row>
    <row r="2956" spans="1:7" x14ac:dyDescent="0.3">
      <c r="A2956" t="s">
        <v>33</v>
      </c>
      <c r="B2956" t="s">
        <v>23</v>
      </c>
      <c r="C2956" t="s">
        <v>18</v>
      </c>
      <c r="D2956" s="2">
        <v>44526</v>
      </c>
      <c r="E2956" s="3">
        <v>707</v>
      </c>
      <c r="F2956" s="4">
        <v>81</v>
      </c>
      <c r="G2956">
        <v>23</v>
      </c>
    </row>
    <row r="2957" spans="1:7" x14ac:dyDescent="0.3">
      <c r="A2957" t="s">
        <v>47</v>
      </c>
      <c r="B2957" t="s">
        <v>25</v>
      </c>
      <c r="C2957" t="s">
        <v>15</v>
      </c>
      <c r="D2957" s="2">
        <v>44526</v>
      </c>
      <c r="E2957" s="3">
        <v>2618</v>
      </c>
      <c r="F2957" s="4">
        <v>117</v>
      </c>
      <c r="G2957">
        <v>146</v>
      </c>
    </row>
    <row r="2958" spans="1:7" x14ac:dyDescent="0.3">
      <c r="A2958" t="s">
        <v>32</v>
      </c>
      <c r="B2958" t="s">
        <v>20</v>
      </c>
      <c r="C2958" t="s">
        <v>49</v>
      </c>
      <c r="D2958" s="2">
        <v>44526</v>
      </c>
      <c r="E2958" s="3">
        <v>8260</v>
      </c>
      <c r="F2958" s="4">
        <v>61</v>
      </c>
      <c r="G2958">
        <v>636</v>
      </c>
    </row>
    <row r="2959" spans="1:7" x14ac:dyDescent="0.3">
      <c r="A2959" t="s">
        <v>58</v>
      </c>
      <c r="B2959" t="s">
        <v>25</v>
      </c>
      <c r="C2959" t="s">
        <v>45</v>
      </c>
      <c r="D2959" s="2">
        <v>44526</v>
      </c>
      <c r="E2959" s="3">
        <v>8120</v>
      </c>
      <c r="F2959" s="4">
        <v>342</v>
      </c>
      <c r="G2959">
        <v>625</v>
      </c>
    </row>
    <row r="2960" spans="1:7" x14ac:dyDescent="0.3">
      <c r="A2960" t="s">
        <v>19</v>
      </c>
      <c r="B2960" t="s">
        <v>14</v>
      </c>
      <c r="C2960" t="s">
        <v>50</v>
      </c>
      <c r="D2960" s="2">
        <v>44526</v>
      </c>
      <c r="E2960" s="3">
        <v>6713</v>
      </c>
      <c r="F2960" s="4">
        <v>111</v>
      </c>
      <c r="G2960">
        <v>448</v>
      </c>
    </row>
    <row r="2961" spans="1:7" x14ac:dyDescent="0.3">
      <c r="A2961" t="s">
        <v>53</v>
      </c>
      <c r="B2961" t="s">
        <v>20</v>
      </c>
      <c r="C2961" t="s">
        <v>12</v>
      </c>
      <c r="D2961" s="2">
        <v>44526</v>
      </c>
      <c r="E2961" s="3">
        <v>22512</v>
      </c>
      <c r="F2961" s="4">
        <v>74</v>
      </c>
      <c r="G2961">
        <v>2047</v>
      </c>
    </row>
    <row r="2962" spans="1:7" x14ac:dyDescent="0.3">
      <c r="A2962" t="s">
        <v>46</v>
      </c>
      <c r="B2962" t="s">
        <v>25</v>
      </c>
      <c r="C2962" t="s">
        <v>39</v>
      </c>
      <c r="D2962" s="2">
        <v>44529</v>
      </c>
      <c r="E2962" s="3">
        <v>1400</v>
      </c>
      <c r="F2962" s="4">
        <v>116</v>
      </c>
      <c r="G2962">
        <v>54</v>
      </c>
    </row>
    <row r="2963" spans="1:7" x14ac:dyDescent="0.3">
      <c r="A2963" t="s">
        <v>58</v>
      </c>
      <c r="B2963" t="s">
        <v>8</v>
      </c>
      <c r="C2963" t="s">
        <v>49</v>
      </c>
      <c r="D2963" s="2">
        <v>44529</v>
      </c>
      <c r="E2963" s="3">
        <v>1540</v>
      </c>
      <c r="F2963" s="4">
        <v>377</v>
      </c>
      <c r="G2963">
        <v>103</v>
      </c>
    </row>
    <row r="2964" spans="1:7" x14ac:dyDescent="0.3">
      <c r="A2964" t="s">
        <v>47</v>
      </c>
      <c r="B2964" t="s">
        <v>25</v>
      </c>
      <c r="C2964" t="s">
        <v>36</v>
      </c>
      <c r="D2964" s="2">
        <v>44529</v>
      </c>
      <c r="E2964" s="3">
        <v>903</v>
      </c>
      <c r="F2964" s="4">
        <v>257</v>
      </c>
      <c r="G2964">
        <v>57</v>
      </c>
    </row>
    <row r="2965" spans="1:7" x14ac:dyDescent="0.3">
      <c r="A2965" t="s">
        <v>52</v>
      </c>
      <c r="B2965" t="s">
        <v>11</v>
      </c>
      <c r="C2965" t="s">
        <v>9</v>
      </c>
      <c r="D2965" s="2">
        <v>44529</v>
      </c>
      <c r="E2965" s="3">
        <v>3857</v>
      </c>
      <c r="F2965" s="4">
        <v>311</v>
      </c>
      <c r="G2965">
        <v>227</v>
      </c>
    </row>
    <row r="2966" spans="1:7" x14ac:dyDescent="0.3">
      <c r="A2966" t="s">
        <v>32</v>
      </c>
      <c r="B2966" t="s">
        <v>23</v>
      </c>
      <c r="C2966" t="s">
        <v>48</v>
      </c>
      <c r="D2966" s="2">
        <v>44529</v>
      </c>
      <c r="E2966" s="3">
        <v>840</v>
      </c>
      <c r="F2966" s="4">
        <v>120</v>
      </c>
      <c r="G2966">
        <v>60</v>
      </c>
    </row>
    <row r="2967" spans="1:7" x14ac:dyDescent="0.3">
      <c r="A2967" t="s">
        <v>31</v>
      </c>
      <c r="B2967" t="s">
        <v>23</v>
      </c>
      <c r="C2967" t="s">
        <v>30</v>
      </c>
      <c r="D2967" s="2">
        <v>44529</v>
      </c>
      <c r="E2967" s="3">
        <v>119</v>
      </c>
      <c r="F2967" s="4">
        <v>271</v>
      </c>
      <c r="G2967">
        <v>5</v>
      </c>
    </row>
    <row r="2968" spans="1:7" x14ac:dyDescent="0.3">
      <c r="A2968" t="s">
        <v>27</v>
      </c>
      <c r="B2968" t="s">
        <v>25</v>
      </c>
      <c r="C2968" t="s">
        <v>48</v>
      </c>
      <c r="D2968" s="2">
        <v>44529</v>
      </c>
      <c r="E2968" s="3">
        <v>3500</v>
      </c>
      <c r="F2968" s="4">
        <v>391</v>
      </c>
      <c r="G2968">
        <v>270</v>
      </c>
    </row>
    <row r="2969" spans="1:7" x14ac:dyDescent="0.3">
      <c r="A2969" t="s">
        <v>46</v>
      </c>
      <c r="B2969" t="s">
        <v>20</v>
      </c>
      <c r="C2969" t="s">
        <v>12</v>
      </c>
      <c r="D2969" s="2">
        <v>44529</v>
      </c>
      <c r="E2969" s="3">
        <v>8435</v>
      </c>
      <c r="F2969" s="4">
        <v>35</v>
      </c>
      <c r="G2969">
        <v>938</v>
      </c>
    </row>
    <row r="2970" spans="1:7" x14ac:dyDescent="0.3">
      <c r="A2970" t="s">
        <v>10</v>
      </c>
      <c r="B2970" t="s">
        <v>20</v>
      </c>
      <c r="C2970" t="s">
        <v>12</v>
      </c>
      <c r="D2970" s="2">
        <v>44529</v>
      </c>
      <c r="E2970" s="3">
        <v>10640</v>
      </c>
      <c r="F2970" s="4">
        <v>137</v>
      </c>
      <c r="G2970">
        <v>819</v>
      </c>
    </row>
    <row r="2971" spans="1:7" x14ac:dyDescent="0.3">
      <c r="A2971" t="s">
        <v>7</v>
      </c>
      <c r="B2971" t="s">
        <v>14</v>
      </c>
      <c r="C2971" t="s">
        <v>21</v>
      </c>
      <c r="D2971" s="2">
        <v>44529</v>
      </c>
      <c r="E2971" s="3">
        <v>1155</v>
      </c>
      <c r="F2971" s="4">
        <v>256</v>
      </c>
      <c r="G2971">
        <v>49</v>
      </c>
    </row>
    <row r="2972" spans="1:7" x14ac:dyDescent="0.3">
      <c r="A2972" t="s">
        <v>13</v>
      </c>
      <c r="B2972" t="s">
        <v>11</v>
      </c>
      <c r="C2972" t="s">
        <v>36</v>
      </c>
      <c r="D2972" s="2">
        <v>44529</v>
      </c>
      <c r="E2972" s="3">
        <v>133</v>
      </c>
      <c r="F2972" s="4">
        <v>33</v>
      </c>
      <c r="G2972">
        <v>7</v>
      </c>
    </row>
    <row r="2973" spans="1:7" x14ac:dyDescent="0.3">
      <c r="A2973" t="s">
        <v>40</v>
      </c>
      <c r="B2973" t="s">
        <v>25</v>
      </c>
      <c r="C2973" t="s">
        <v>45</v>
      </c>
      <c r="D2973" s="2">
        <v>44529</v>
      </c>
      <c r="E2973" s="3">
        <v>14007</v>
      </c>
      <c r="F2973" s="4">
        <v>400</v>
      </c>
      <c r="G2973">
        <v>1274</v>
      </c>
    </row>
    <row r="2974" spans="1:7" x14ac:dyDescent="0.3">
      <c r="A2974" t="s">
        <v>53</v>
      </c>
      <c r="B2974" t="s">
        <v>20</v>
      </c>
      <c r="C2974" t="s">
        <v>48</v>
      </c>
      <c r="D2974" s="2">
        <v>44530</v>
      </c>
      <c r="E2974" s="3">
        <v>10724</v>
      </c>
      <c r="F2974" s="4">
        <v>111</v>
      </c>
      <c r="G2974">
        <v>766</v>
      </c>
    </row>
    <row r="2975" spans="1:7" x14ac:dyDescent="0.3">
      <c r="A2975" t="s">
        <v>52</v>
      </c>
      <c r="B2975" t="s">
        <v>23</v>
      </c>
      <c r="C2975" t="s">
        <v>45</v>
      </c>
      <c r="D2975" s="2">
        <v>44530</v>
      </c>
      <c r="E2975" s="3">
        <v>2611</v>
      </c>
      <c r="F2975" s="4">
        <v>108</v>
      </c>
      <c r="G2975">
        <v>201</v>
      </c>
    </row>
    <row r="2976" spans="1:7" x14ac:dyDescent="0.3">
      <c r="A2976" t="s">
        <v>59</v>
      </c>
      <c r="B2976" t="s">
        <v>20</v>
      </c>
      <c r="C2976" t="s">
        <v>50</v>
      </c>
      <c r="D2976" s="2">
        <v>44530</v>
      </c>
      <c r="E2976" s="3">
        <v>5663</v>
      </c>
      <c r="F2976" s="4">
        <v>23</v>
      </c>
      <c r="G2976">
        <v>334</v>
      </c>
    </row>
    <row r="2977" spans="1:7" x14ac:dyDescent="0.3">
      <c r="A2977" t="s">
        <v>43</v>
      </c>
      <c r="B2977" t="s">
        <v>8</v>
      </c>
      <c r="C2977" t="s">
        <v>36</v>
      </c>
      <c r="D2977" s="2">
        <v>44530</v>
      </c>
      <c r="E2977" s="3">
        <v>12796</v>
      </c>
      <c r="F2977" s="4">
        <v>104</v>
      </c>
      <c r="G2977">
        <v>640</v>
      </c>
    </row>
    <row r="2978" spans="1:7" x14ac:dyDescent="0.3">
      <c r="A2978" t="s">
        <v>53</v>
      </c>
      <c r="B2978" t="s">
        <v>20</v>
      </c>
      <c r="C2978" t="s">
        <v>16</v>
      </c>
      <c r="D2978" s="2">
        <v>44530</v>
      </c>
      <c r="E2978" s="3">
        <v>4571</v>
      </c>
      <c r="F2978" s="4">
        <v>139</v>
      </c>
      <c r="G2978">
        <v>305</v>
      </c>
    </row>
    <row r="2979" spans="1:7" x14ac:dyDescent="0.3">
      <c r="A2979" t="s">
        <v>51</v>
      </c>
      <c r="B2979" t="s">
        <v>25</v>
      </c>
      <c r="C2979" t="s">
        <v>48</v>
      </c>
      <c r="D2979" s="2">
        <v>44530</v>
      </c>
      <c r="E2979" s="3">
        <v>5866</v>
      </c>
      <c r="F2979" s="4">
        <v>219</v>
      </c>
      <c r="G2979">
        <v>652</v>
      </c>
    </row>
    <row r="2980" spans="1:7" x14ac:dyDescent="0.3">
      <c r="A2980" t="s">
        <v>10</v>
      </c>
      <c r="B2980" t="s">
        <v>8</v>
      </c>
      <c r="C2980" t="s">
        <v>9</v>
      </c>
      <c r="D2980" s="2">
        <v>44530</v>
      </c>
      <c r="E2980" s="3">
        <v>8309</v>
      </c>
      <c r="F2980" s="4">
        <v>102</v>
      </c>
      <c r="G2980">
        <v>554</v>
      </c>
    </row>
    <row r="2981" spans="1:7" x14ac:dyDescent="0.3">
      <c r="A2981" t="s">
        <v>59</v>
      </c>
      <c r="B2981" t="s">
        <v>25</v>
      </c>
      <c r="C2981" t="s">
        <v>54</v>
      </c>
      <c r="D2981" s="2">
        <v>44530</v>
      </c>
      <c r="E2981" s="3">
        <v>8540</v>
      </c>
      <c r="F2981" s="4">
        <v>149</v>
      </c>
      <c r="G2981">
        <v>657</v>
      </c>
    </row>
    <row r="2982" spans="1:7" x14ac:dyDescent="0.3">
      <c r="A2982" t="s">
        <v>53</v>
      </c>
      <c r="B2982" t="s">
        <v>25</v>
      </c>
      <c r="C2982" t="s">
        <v>37</v>
      </c>
      <c r="D2982" s="2">
        <v>44530</v>
      </c>
      <c r="E2982" s="3">
        <v>2310</v>
      </c>
      <c r="F2982" s="4">
        <v>76</v>
      </c>
      <c r="G2982">
        <v>83</v>
      </c>
    </row>
    <row r="2983" spans="1:7" x14ac:dyDescent="0.3">
      <c r="A2983" t="s">
        <v>22</v>
      </c>
      <c r="B2983" t="s">
        <v>20</v>
      </c>
      <c r="C2983" t="s">
        <v>45</v>
      </c>
      <c r="D2983" s="2">
        <v>44531</v>
      </c>
      <c r="E2983" s="3">
        <v>2597</v>
      </c>
      <c r="F2983" s="4">
        <v>267</v>
      </c>
      <c r="G2983">
        <v>200</v>
      </c>
    </row>
    <row r="2984" spans="1:7" x14ac:dyDescent="0.3">
      <c r="A2984" t="s">
        <v>24</v>
      </c>
      <c r="B2984" t="s">
        <v>25</v>
      </c>
      <c r="C2984" t="s">
        <v>37</v>
      </c>
      <c r="D2984" s="2">
        <v>44531</v>
      </c>
      <c r="E2984" s="3">
        <v>2156</v>
      </c>
      <c r="F2984" s="4">
        <v>309</v>
      </c>
      <c r="G2984">
        <v>77</v>
      </c>
    </row>
    <row r="2985" spans="1:7" x14ac:dyDescent="0.3">
      <c r="A2985" t="s">
        <v>58</v>
      </c>
      <c r="B2985" t="s">
        <v>20</v>
      </c>
      <c r="C2985" t="s">
        <v>35</v>
      </c>
      <c r="D2985" s="2">
        <v>44531</v>
      </c>
      <c r="E2985" s="3">
        <v>826</v>
      </c>
      <c r="F2985" s="4">
        <v>76</v>
      </c>
      <c r="G2985">
        <v>76</v>
      </c>
    </row>
    <row r="2986" spans="1:7" x14ac:dyDescent="0.3">
      <c r="A2986" t="s">
        <v>38</v>
      </c>
      <c r="B2986" t="s">
        <v>11</v>
      </c>
      <c r="C2986" t="s">
        <v>54</v>
      </c>
      <c r="D2986" s="2">
        <v>44531</v>
      </c>
      <c r="E2986" s="3">
        <v>4004</v>
      </c>
      <c r="F2986" s="4">
        <v>131</v>
      </c>
      <c r="G2986">
        <v>267</v>
      </c>
    </row>
    <row r="2987" spans="1:7" x14ac:dyDescent="0.3">
      <c r="A2987" t="s">
        <v>52</v>
      </c>
      <c r="B2987" t="s">
        <v>8</v>
      </c>
      <c r="C2987" t="s">
        <v>54</v>
      </c>
      <c r="D2987" s="2">
        <v>44531</v>
      </c>
      <c r="E2987" s="3">
        <v>13636</v>
      </c>
      <c r="F2987" s="4">
        <v>161</v>
      </c>
      <c r="G2987">
        <v>650</v>
      </c>
    </row>
    <row r="2988" spans="1:7" x14ac:dyDescent="0.3">
      <c r="A2988" t="s">
        <v>29</v>
      </c>
      <c r="B2988" t="s">
        <v>25</v>
      </c>
      <c r="C2988" t="s">
        <v>48</v>
      </c>
      <c r="D2988" s="2">
        <v>44531</v>
      </c>
      <c r="E2988" s="3">
        <v>3808</v>
      </c>
      <c r="F2988" s="4">
        <v>262</v>
      </c>
      <c r="G2988">
        <v>381</v>
      </c>
    </row>
    <row r="2989" spans="1:7" x14ac:dyDescent="0.3">
      <c r="A2989" t="s">
        <v>56</v>
      </c>
      <c r="B2989" t="s">
        <v>20</v>
      </c>
      <c r="C2989" t="s">
        <v>45</v>
      </c>
      <c r="D2989" s="2">
        <v>44531</v>
      </c>
      <c r="E2989" s="3">
        <v>6076</v>
      </c>
      <c r="F2989" s="4">
        <v>234</v>
      </c>
      <c r="G2989">
        <v>608</v>
      </c>
    </row>
    <row r="2990" spans="1:7" x14ac:dyDescent="0.3">
      <c r="A2990" t="s">
        <v>38</v>
      </c>
      <c r="B2990" t="s">
        <v>14</v>
      </c>
      <c r="C2990" t="s">
        <v>39</v>
      </c>
      <c r="D2990" s="2">
        <v>44531</v>
      </c>
      <c r="E2990" s="3">
        <v>9051</v>
      </c>
      <c r="F2990" s="4">
        <v>108</v>
      </c>
      <c r="G2990">
        <v>453</v>
      </c>
    </row>
    <row r="2991" spans="1:7" x14ac:dyDescent="0.3">
      <c r="A2991" t="s">
        <v>52</v>
      </c>
      <c r="B2991" t="s">
        <v>11</v>
      </c>
      <c r="C2991" t="s">
        <v>16</v>
      </c>
      <c r="D2991" s="2">
        <v>44531</v>
      </c>
      <c r="E2991" s="3">
        <v>12124</v>
      </c>
      <c r="F2991" s="4">
        <v>98</v>
      </c>
      <c r="G2991">
        <v>1213</v>
      </c>
    </row>
    <row r="2992" spans="1:7" x14ac:dyDescent="0.3">
      <c r="A2992" t="s">
        <v>22</v>
      </c>
      <c r="B2992" t="s">
        <v>8</v>
      </c>
      <c r="C2992" t="s">
        <v>36</v>
      </c>
      <c r="D2992" s="2">
        <v>44532</v>
      </c>
      <c r="E2992" s="3">
        <v>10094</v>
      </c>
      <c r="F2992" s="4">
        <v>87</v>
      </c>
      <c r="G2992">
        <v>594</v>
      </c>
    </row>
    <row r="2993" spans="1:7" x14ac:dyDescent="0.3">
      <c r="A2993" t="s">
        <v>55</v>
      </c>
      <c r="B2993" t="s">
        <v>20</v>
      </c>
      <c r="C2993" t="s">
        <v>26</v>
      </c>
      <c r="D2993" s="2">
        <v>44532</v>
      </c>
      <c r="E2993" s="3">
        <v>1771</v>
      </c>
      <c r="F2993" s="4">
        <v>105</v>
      </c>
      <c r="G2993">
        <v>58</v>
      </c>
    </row>
    <row r="2994" spans="1:7" x14ac:dyDescent="0.3">
      <c r="A2994" t="s">
        <v>56</v>
      </c>
      <c r="B2994" t="s">
        <v>25</v>
      </c>
      <c r="C2994" t="s">
        <v>12</v>
      </c>
      <c r="D2994" s="2">
        <v>44532</v>
      </c>
      <c r="E2994" s="3">
        <v>5474</v>
      </c>
      <c r="F2994" s="4">
        <v>13</v>
      </c>
      <c r="G2994">
        <v>498</v>
      </c>
    </row>
    <row r="2995" spans="1:7" x14ac:dyDescent="0.3">
      <c r="A2995" t="s">
        <v>17</v>
      </c>
      <c r="B2995" t="s">
        <v>11</v>
      </c>
      <c r="C2995" t="s">
        <v>37</v>
      </c>
      <c r="D2995" s="2">
        <v>44533</v>
      </c>
      <c r="E2995" s="3">
        <v>15701</v>
      </c>
      <c r="F2995" s="4">
        <v>179</v>
      </c>
      <c r="G2995">
        <v>655</v>
      </c>
    </row>
    <row r="2996" spans="1:7" x14ac:dyDescent="0.3">
      <c r="A2996" t="s">
        <v>46</v>
      </c>
      <c r="B2996" t="s">
        <v>23</v>
      </c>
      <c r="C2996" t="s">
        <v>15</v>
      </c>
      <c r="D2996" s="2">
        <v>44533</v>
      </c>
      <c r="E2996" s="3">
        <v>8813</v>
      </c>
      <c r="F2996" s="4">
        <v>305</v>
      </c>
      <c r="G2996">
        <v>441</v>
      </c>
    </row>
    <row r="2997" spans="1:7" x14ac:dyDescent="0.3">
      <c r="A2997" t="s">
        <v>51</v>
      </c>
      <c r="B2997" t="s">
        <v>25</v>
      </c>
      <c r="C2997" t="s">
        <v>41</v>
      </c>
      <c r="D2997" s="2">
        <v>44533</v>
      </c>
      <c r="E2997" s="3">
        <v>2009</v>
      </c>
      <c r="F2997" s="4">
        <v>64</v>
      </c>
      <c r="G2997">
        <v>78</v>
      </c>
    </row>
    <row r="2998" spans="1:7" x14ac:dyDescent="0.3">
      <c r="A2998" t="s">
        <v>47</v>
      </c>
      <c r="B2998" t="s">
        <v>20</v>
      </c>
      <c r="C2998" t="s">
        <v>9</v>
      </c>
      <c r="D2998" s="2">
        <v>44533</v>
      </c>
      <c r="E2998" s="3">
        <v>8029</v>
      </c>
      <c r="F2998" s="4">
        <v>140</v>
      </c>
      <c r="G2998">
        <v>383</v>
      </c>
    </row>
    <row r="2999" spans="1:7" x14ac:dyDescent="0.3">
      <c r="A2999" t="s">
        <v>7</v>
      </c>
      <c r="B2999" t="s">
        <v>14</v>
      </c>
      <c r="C2999" t="s">
        <v>37</v>
      </c>
      <c r="D2999" s="2">
        <v>44533</v>
      </c>
      <c r="E2999" s="3">
        <v>5264</v>
      </c>
      <c r="F2999" s="4">
        <v>153</v>
      </c>
      <c r="G2999">
        <v>220</v>
      </c>
    </row>
    <row r="3000" spans="1:7" x14ac:dyDescent="0.3">
      <c r="A3000" t="s">
        <v>24</v>
      </c>
      <c r="B3000" t="s">
        <v>23</v>
      </c>
      <c r="C3000" t="s">
        <v>45</v>
      </c>
      <c r="D3000" s="2">
        <v>44533</v>
      </c>
      <c r="E3000" s="3">
        <v>2247</v>
      </c>
      <c r="F3000" s="4">
        <v>231</v>
      </c>
      <c r="G3000">
        <v>188</v>
      </c>
    </row>
    <row r="3001" spans="1:7" x14ac:dyDescent="0.3">
      <c r="A3001" t="s">
        <v>53</v>
      </c>
      <c r="B3001" t="s">
        <v>8</v>
      </c>
      <c r="C3001" t="s">
        <v>9</v>
      </c>
      <c r="D3001" s="2">
        <v>44533</v>
      </c>
      <c r="E3001" s="3">
        <v>798</v>
      </c>
      <c r="F3001" s="4">
        <v>107</v>
      </c>
      <c r="G3001">
        <v>45</v>
      </c>
    </row>
    <row r="3002" spans="1:7" x14ac:dyDescent="0.3">
      <c r="A3002" t="s">
        <v>31</v>
      </c>
      <c r="B3002" t="s">
        <v>11</v>
      </c>
      <c r="C3002" t="s">
        <v>12</v>
      </c>
      <c r="D3002" s="2">
        <v>44536</v>
      </c>
      <c r="E3002" s="3">
        <v>2107</v>
      </c>
      <c r="F3002" s="4">
        <v>111</v>
      </c>
      <c r="G3002">
        <v>141</v>
      </c>
    </row>
    <row r="3003" spans="1:7" x14ac:dyDescent="0.3">
      <c r="A3003" t="s">
        <v>24</v>
      </c>
      <c r="B3003" t="s">
        <v>25</v>
      </c>
      <c r="C3003" t="s">
        <v>49</v>
      </c>
      <c r="D3003" s="2">
        <v>44536</v>
      </c>
      <c r="E3003" s="3">
        <v>8946</v>
      </c>
      <c r="F3003" s="4">
        <v>122</v>
      </c>
      <c r="G3003">
        <v>814</v>
      </c>
    </row>
    <row r="3004" spans="1:7" x14ac:dyDescent="0.3">
      <c r="A3004" t="s">
        <v>56</v>
      </c>
      <c r="B3004" t="s">
        <v>25</v>
      </c>
      <c r="C3004" t="s">
        <v>26</v>
      </c>
      <c r="D3004" s="2">
        <v>44536</v>
      </c>
      <c r="E3004" s="3">
        <v>2947</v>
      </c>
      <c r="F3004" s="4">
        <v>359</v>
      </c>
      <c r="G3004">
        <v>96</v>
      </c>
    </row>
    <row r="3005" spans="1:7" x14ac:dyDescent="0.3">
      <c r="A3005" t="s">
        <v>33</v>
      </c>
      <c r="B3005" t="s">
        <v>8</v>
      </c>
      <c r="C3005" t="s">
        <v>44</v>
      </c>
      <c r="D3005" s="2">
        <v>44536</v>
      </c>
      <c r="E3005" s="3">
        <v>12418</v>
      </c>
      <c r="F3005" s="4">
        <v>116</v>
      </c>
      <c r="G3005">
        <v>654</v>
      </c>
    </row>
    <row r="3006" spans="1:7" x14ac:dyDescent="0.3">
      <c r="A3006" t="s">
        <v>46</v>
      </c>
      <c r="B3006" t="s">
        <v>14</v>
      </c>
      <c r="C3006" t="s">
        <v>45</v>
      </c>
      <c r="D3006" s="2">
        <v>44536</v>
      </c>
      <c r="E3006" s="3">
        <v>5894</v>
      </c>
      <c r="F3006" s="4">
        <v>67</v>
      </c>
      <c r="G3006">
        <v>328</v>
      </c>
    </row>
    <row r="3007" spans="1:7" x14ac:dyDescent="0.3">
      <c r="A3007" t="s">
        <v>31</v>
      </c>
      <c r="B3007" t="s">
        <v>14</v>
      </c>
      <c r="C3007" t="s">
        <v>21</v>
      </c>
      <c r="D3007" s="2">
        <v>44537</v>
      </c>
      <c r="E3007" s="3">
        <v>3171</v>
      </c>
      <c r="F3007" s="4">
        <v>101</v>
      </c>
      <c r="G3007">
        <v>145</v>
      </c>
    </row>
    <row r="3008" spans="1:7" x14ac:dyDescent="0.3">
      <c r="A3008" t="s">
        <v>29</v>
      </c>
      <c r="B3008" t="s">
        <v>14</v>
      </c>
      <c r="C3008" t="s">
        <v>26</v>
      </c>
      <c r="D3008" s="2">
        <v>44537</v>
      </c>
      <c r="E3008" s="3">
        <v>10458</v>
      </c>
      <c r="F3008" s="4">
        <v>27</v>
      </c>
      <c r="G3008">
        <v>419</v>
      </c>
    </row>
    <row r="3009" spans="1:7" x14ac:dyDescent="0.3">
      <c r="A3009" t="s">
        <v>56</v>
      </c>
      <c r="B3009" t="s">
        <v>25</v>
      </c>
      <c r="C3009" t="s">
        <v>36</v>
      </c>
      <c r="D3009" s="2">
        <v>44537</v>
      </c>
      <c r="E3009" s="3">
        <v>420</v>
      </c>
      <c r="F3009" s="4">
        <v>120</v>
      </c>
      <c r="G3009">
        <v>27</v>
      </c>
    </row>
    <row r="3010" spans="1:7" x14ac:dyDescent="0.3">
      <c r="A3010" t="s">
        <v>53</v>
      </c>
      <c r="B3010" t="s">
        <v>25</v>
      </c>
      <c r="C3010" t="s">
        <v>16</v>
      </c>
      <c r="D3010" s="2">
        <v>44537</v>
      </c>
      <c r="E3010" s="3">
        <v>1638</v>
      </c>
      <c r="F3010" s="4">
        <v>254</v>
      </c>
      <c r="G3010">
        <v>126</v>
      </c>
    </row>
    <row r="3011" spans="1:7" x14ac:dyDescent="0.3">
      <c r="A3011" t="s">
        <v>52</v>
      </c>
      <c r="B3011" t="s">
        <v>20</v>
      </c>
      <c r="C3011" t="s">
        <v>36</v>
      </c>
      <c r="D3011" s="2">
        <v>44537</v>
      </c>
      <c r="E3011" s="3">
        <v>8708</v>
      </c>
      <c r="F3011" s="4">
        <v>129</v>
      </c>
      <c r="G3011">
        <v>436</v>
      </c>
    </row>
    <row r="3012" spans="1:7" x14ac:dyDescent="0.3">
      <c r="A3012" t="s">
        <v>17</v>
      </c>
      <c r="B3012" t="s">
        <v>25</v>
      </c>
      <c r="C3012" t="s">
        <v>50</v>
      </c>
      <c r="D3012" s="2">
        <v>44537</v>
      </c>
      <c r="E3012" s="3">
        <v>5663</v>
      </c>
      <c r="F3012" s="4">
        <v>225</v>
      </c>
      <c r="G3012">
        <v>334</v>
      </c>
    </row>
    <row r="3013" spans="1:7" x14ac:dyDescent="0.3">
      <c r="A3013" t="s">
        <v>46</v>
      </c>
      <c r="B3013" t="s">
        <v>25</v>
      </c>
      <c r="C3013" t="s">
        <v>54</v>
      </c>
      <c r="D3013" s="2">
        <v>44537</v>
      </c>
      <c r="E3013" s="3">
        <v>343</v>
      </c>
      <c r="F3013" s="4">
        <v>52</v>
      </c>
      <c r="G3013">
        <v>21</v>
      </c>
    </row>
    <row r="3014" spans="1:7" x14ac:dyDescent="0.3">
      <c r="A3014" t="s">
        <v>59</v>
      </c>
      <c r="B3014" t="s">
        <v>14</v>
      </c>
      <c r="C3014" t="s">
        <v>21</v>
      </c>
      <c r="D3014" s="2">
        <v>44537</v>
      </c>
      <c r="E3014" s="3">
        <v>1351</v>
      </c>
      <c r="F3014" s="4">
        <v>14</v>
      </c>
      <c r="G3014">
        <v>68</v>
      </c>
    </row>
    <row r="3015" spans="1:7" x14ac:dyDescent="0.3">
      <c r="A3015" t="s">
        <v>17</v>
      </c>
      <c r="B3015" t="s">
        <v>23</v>
      </c>
      <c r="C3015" t="s">
        <v>45</v>
      </c>
      <c r="D3015" s="2">
        <v>44537</v>
      </c>
      <c r="E3015" s="3">
        <v>3346</v>
      </c>
      <c r="F3015" s="4">
        <v>143</v>
      </c>
      <c r="G3015">
        <v>305</v>
      </c>
    </row>
    <row r="3016" spans="1:7" x14ac:dyDescent="0.3">
      <c r="A3016" t="s">
        <v>52</v>
      </c>
      <c r="B3016" t="s">
        <v>20</v>
      </c>
      <c r="C3016" t="s">
        <v>49</v>
      </c>
      <c r="D3016" s="2">
        <v>44537</v>
      </c>
      <c r="E3016" s="3">
        <v>7917</v>
      </c>
      <c r="F3016" s="4">
        <v>163</v>
      </c>
      <c r="G3016">
        <v>1131</v>
      </c>
    </row>
    <row r="3017" spans="1:7" x14ac:dyDescent="0.3">
      <c r="A3017" t="s">
        <v>27</v>
      </c>
      <c r="B3017" t="s">
        <v>8</v>
      </c>
      <c r="C3017" t="s">
        <v>9</v>
      </c>
      <c r="D3017" s="2">
        <v>44537</v>
      </c>
      <c r="E3017" s="3">
        <v>2527</v>
      </c>
      <c r="F3017" s="4">
        <v>275</v>
      </c>
      <c r="G3017">
        <v>115</v>
      </c>
    </row>
    <row r="3018" spans="1:7" x14ac:dyDescent="0.3">
      <c r="A3018" t="s">
        <v>55</v>
      </c>
      <c r="B3018" t="s">
        <v>8</v>
      </c>
      <c r="C3018" t="s">
        <v>15</v>
      </c>
      <c r="D3018" s="2">
        <v>44537</v>
      </c>
      <c r="E3018" s="3">
        <v>6685</v>
      </c>
      <c r="F3018" s="4">
        <v>31</v>
      </c>
      <c r="G3018">
        <v>304</v>
      </c>
    </row>
    <row r="3019" spans="1:7" x14ac:dyDescent="0.3">
      <c r="A3019" t="s">
        <v>27</v>
      </c>
      <c r="B3019" t="s">
        <v>8</v>
      </c>
      <c r="C3019" t="s">
        <v>35</v>
      </c>
      <c r="D3019" s="2">
        <v>44537</v>
      </c>
      <c r="E3019" s="3">
        <v>5145</v>
      </c>
      <c r="F3019" s="4">
        <v>282</v>
      </c>
      <c r="G3019">
        <v>572</v>
      </c>
    </row>
    <row r="3020" spans="1:7" x14ac:dyDescent="0.3">
      <c r="A3020" t="s">
        <v>29</v>
      </c>
      <c r="B3020" t="s">
        <v>20</v>
      </c>
      <c r="C3020" t="s">
        <v>18</v>
      </c>
      <c r="D3020" s="2">
        <v>44537</v>
      </c>
      <c r="E3020" s="3">
        <v>1260</v>
      </c>
      <c r="F3020" s="4">
        <v>104</v>
      </c>
      <c r="G3020">
        <v>47</v>
      </c>
    </row>
    <row r="3021" spans="1:7" x14ac:dyDescent="0.3">
      <c r="A3021" t="s">
        <v>57</v>
      </c>
      <c r="B3021" t="s">
        <v>8</v>
      </c>
      <c r="C3021" t="s">
        <v>28</v>
      </c>
      <c r="D3021" s="2">
        <v>44537</v>
      </c>
      <c r="E3021" s="3">
        <v>1344</v>
      </c>
      <c r="F3021" s="4">
        <v>304</v>
      </c>
      <c r="G3021">
        <v>54</v>
      </c>
    </row>
    <row r="3022" spans="1:7" x14ac:dyDescent="0.3">
      <c r="A3022" t="s">
        <v>58</v>
      </c>
      <c r="B3022" t="s">
        <v>11</v>
      </c>
      <c r="C3022" t="s">
        <v>12</v>
      </c>
      <c r="D3022" s="2">
        <v>44537</v>
      </c>
      <c r="E3022" s="3">
        <v>17437</v>
      </c>
      <c r="F3022" s="4">
        <v>23</v>
      </c>
      <c r="G3022">
        <v>1342</v>
      </c>
    </row>
    <row r="3023" spans="1:7" x14ac:dyDescent="0.3">
      <c r="A3023" t="s">
        <v>46</v>
      </c>
      <c r="B3023" t="s">
        <v>11</v>
      </c>
      <c r="C3023" t="s">
        <v>36</v>
      </c>
      <c r="D3023" s="2">
        <v>44537</v>
      </c>
      <c r="E3023" s="3">
        <v>7658</v>
      </c>
      <c r="F3023" s="4">
        <v>195</v>
      </c>
      <c r="G3023">
        <v>404</v>
      </c>
    </row>
    <row r="3024" spans="1:7" x14ac:dyDescent="0.3">
      <c r="A3024" t="s">
        <v>10</v>
      </c>
      <c r="B3024" t="s">
        <v>23</v>
      </c>
      <c r="C3024" t="s">
        <v>15</v>
      </c>
      <c r="D3024" s="2">
        <v>44537</v>
      </c>
      <c r="E3024" s="3">
        <v>7784</v>
      </c>
      <c r="F3024" s="4">
        <v>8</v>
      </c>
      <c r="G3024">
        <v>390</v>
      </c>
    </row>
    <row r="3025" spans="1:7" x14ac:dyDescent="0.3">
      <c r="A3025" t="s">
        <v>24</v>
      </c>
      <c r="B3025" t="s">
        <v>25</v>
      </c>
      <c r="C3025" t="s">
        <v>9</v>
      </c>
      <c r="D3025" s="2">
        <v>44537</v>
      </c>
      <c r="E3025" s="3">
        <v>7889</v>
      </c>
      <c r="F3025" s="4">
        <v>24</v>
      </c>
      <c r="G3025">
        <v>416</v>
      </c>
    </row>
    <row r="3026" spans="1:7" x14ac:dyDescent="0.3">
      <c r="A3026" t="s">
        <v>40</v>
      </c>
      <c r="B3026" t="s">
        <v>8</v>
      </c>
      <c r="C3026" t="s">
        <v>42</v>
      </c>
      <c r="D3026" s="2">
        <v>44537</v>
      </c>
      <c r="E3026" s="3">
        <v>5957</v>
      </c>
      <c r="F3026" s="4">
        <v>206</v>
      </c>
      <c r="G3026">
        <v>314</v>
      </c>
    </row>
    <row r="3027" spans="1:7" x14ac:dyDescent="0.3">
      <c r="A3027" t="s">
        <v>31</v>
      </c>
      <c r="B3027" t="s">
        <v>20</v>
      </c>
      <c r="C3027" t="s">
        <v>48</v>
      </c>
      <c r="D3027" s="2">
        <v>44537</v>
      </c>
      <c r="E3027" s="3">
        <v>2457</v>
      </c>
      <c r="F3027" s="4">
        <v>383</v>
      </c>
      <c r="G3027">
        <v>273</v>
      </c>
    </row>
    <row r="3028" spans="1:7" x14ac:dyDescent="0.3">
      <c r="A3028" t="s">
        <v>59</v>
      </c>
      <c r="B3028" t="s">
        <v>14</v>
      </c>
      <c r="C3028" t="s">
        <v>54</v>
      </c>
      <c r="D3028" s="2">
        <v>44537</v>
      </c>
      <c r="E3028" s="3">
        <v>11900</v>
      </c>
      <c r="F3028" s="4">
        <v>310</v>
      </c>
      <c r="G3028">
        <v>700</v>
      </c>
    </row>
    <row r="3029" spans="1:7" x14ac:dyDescent="0.3">
      <c r="A3029" t="s">
        <v>32</v>
      </c>
      <c r="B3029" t="s">
        <v>8</v>
      </c>
      <c r="C3029" t="s">
        <v>30</v>
      </c>
      <c r="D3029" s="2">
        <v>44537</v>
      </c>
      <c r="E3029" s="3">
        <v>5817</v>
      </c>
      <c r="F3029" s="4">
        <v>41</v>
      </c>
      <c r="G3029">
        <v>201</v>
      </c>
    </row>
    <row r="3030" spans="1:7" x14ac:dyDescent="0.3">
      <c r="A3030" t="s">
        <v>59</v>
      </c>
      <c r="B3030" t="s">
        <v>20</v>
      </c>
      <c r="C3030" t="s">
        <v>39</v>
      </c>
      <c r="D3030" s="2">
        <v>44537</v>
      </c>
      <c r="E3030" s="3">
        <v>8778</v>
      </c>
      <c r="F3030" s="4">
        <v>121</v>
      </c>
      <c r="G3030">
        <v>352</v>
      </c>
    </row>
    <row r="3031" spans="1:7" x14ac:dyDescent="0.3">
      <c r="A3031" t="s">
        <v>55</v>
      </c>
      <c r="B3031" t="s">
        <v>20</v>
      </c>
      <c r="C3031" t="s">
        <v>15</v>
      </c>
      <c r="D3031" s="2">
        <v>44537</v>
      </c>
      <c r="E3031" s="3">
        <v>819</v>
      </c>
      <c r="F3031" s="4">
        <v>386</v>
      </c>
      <c r="G3031">
        <v>49</v>
      </c>
    </row>
    <row r="3032" spans="1:7" x14ac:dyDescent="0.3">
      <c r="A3032" t="s">
        <v>38</v>
      </c>
      <c r="B3032" t="s">
        <v>20</v>
      </c>
      <c r="C3032" t="s">
        <v>45</v>
      </c>
      <c r="D3032" s="2">
        <v>44537</v>
      </c>
      <c r="E3032" s="3">
        <v>2121</v>
      </c>
      <c r="F3032" s="4">
        <v>287</v>
      </c>
      <c r="G3032">
        <v>152</v>
      </c>
    </row>
    <row r="3033" spans="1:7" x14ac:dyDescent="0.3">
      <c r="A3033" t="s">
        <v>32</v>
      </c>
      <c r="B3033" t="s">
        <v>23</v>
      </c>
      <c r="C3033" t="s">
        <v>28</v>
      </c>
      <c r="D3033" s="2">
        <v>44537</v>
      </c>
      <c r="E3033" s="3">
        <v>5166</v>
      </c>
      <c r="F3033" s="4">
        <v>218</v>
      </c>
      <c r="G3033">
        <v>192</v>
      </c>
    </row>
    <row r="3034" spans="1:7" x14ac:dyDescent="0.3">
      <c r="A3034" t="s">
        <v>17</v>
      </c>
      <c r="B3034" t="s">
        <v>20</v>
      </c>
      <c r="C3034" t="s">
        <v>42</v>
      </c>
      <c r="D3034" s="2">
        <v>44538</v>
      </c>
      <c r="E3034" s="3">
        <v>2296</v>
      </c>
      <c r="F3034" s="4">
        <v>145</v>
      </c>
      <c r="G3034">
        <v>121</v>
      </c>
    </row>
    <row r="3035" spans="1:7" x14ac:dyDescent="0.3">
      <c r="A3035" t="s">
        <v>19</v>
      </c>
      <c r="B3035" t="s">
        <v>25</v>
      </c>
      <c r="C3035" t="s">
        <v>34</v>
      </c>
      <c r="D3035" s="2">
        <v>44538</v>
      </c>
      <c r="E3035" s="3">
        <v>175</v>
      </c>
      <c r="F3035" s="4">
        <v>177</v>
      </c>
      <c r="G3035">
        <v>9</v>
      </c>
    </row>
    <row r="3036" spans="1:7" x14ac:dyDescent="0.3">
      <c r="A3036" t="s">
        <v>51</v>
      </c>
      <c r="B3036" t="s">
        <v>14</v>
      </c>
      <c r="C3036" t="s">
        <v>54</v>
      </c>
      <c r="D3036" s="2">
        <v>44538</v>
      </c>
      <c r="E3036" s="3">
        <v>9961</v>
      </c>
      <c r="F3036" s="4">
        <v>218</v>
      </c>
      <c r="G3036">
        <v>499</v>
      </c>
    </row>
    <row r="3037" spans="1:7" x14ac:dyDescent="0.3">
      <c r="A3037" t="s">
        <v>52</v>
      </c>
      <c r="B3037" t="s">
        <v>8</v>
      </c>
      <c r="C3037" t="s">
        <v>26</v>
      </c>
      <c r="D3037" s="2">
        <v>44538</v>
      </c>
      <c r="E3037" s="3">
        <v>2513</v>
      </c>
      <c r="F3037" s="4">
        <v>39</v>
      </c>
      <c r="G3037">
        <v>84</v>
      </c>
    </row>
    <row r="3038" spans="1:7" x14ac:dyDescent="0.3">
      <c r="A3038" t="s">
        <v>57</v>
      </c>
      <c r="B3038" t="s">
        <v>11</v>
      </c>
      <c r="C3038" t="s">
        <v>35</v>
      </c>
      <c r="D3038" s="2">
        <v>44538</v>
      </c>
      <c r="E3038" s="3">
        <v>8239</v>
      </c>
      <c r="F3038" s="4">
        <v>582</v>
      </c>
      <c r="G3038">
        <v>1374</v>
      </c>
    </row>
    <row r="3039" spans="1:7" x14ac:dyDescent="0.3">
      <c r="A3039" t="s">
        <v>13</v>
      </c>
      <c r="B3039" t="s">
        <v>8</v>
      </c>
      <c r="C3039" t="s">
        <v>36</v>
      </c>
      <c r="D3039" s="2">
        <v>44538</v>
      </c>
      <c r="E3039" s="3">
        <v>14532</v>
      </c>
      <c r="F3039" s="4">
        <v>179</v>
      </c>
      <c r="G3039">
        <v>1118</v>
      </c>
    </row>
    <row r="3040" spans="1:7" x14ac:dyDescent="0.3">
      <c r="A3040" t="s">
        <v>10</v>
      </c>
      <c r="B3040" t="s">
        <v>8</v>
      </c>
      <c r="C3040" t="s">
        <v>44</v>
      </c>
      <c r="D3040" s="2">
        <v>44538</v>
      </c>
      <c r="E3040" s="3">
        <v>3955</v>
      </c>
      <c r="F3040" s="4">
        <v>318</v>
      </c>
      <c r="G3040">
        <v>189</v>
      </c>
    </row>
    <row r="3041" spans="1:7" x14ac:dyDescent="0.3">
      <c r="A3041" t="s">
        <v>10</v>
      </c>
      <c r="B3041" t="s">
        <v>14</v>
      </c>
      <c r="C3041" t="s">
        <v>28</v>
      </c>
      <c r="D3041" s="2">
        <v>44538</v>
      </c>
      <c r="E3041" s="3">
        <v>4186</v>
      </c>
      <c r="F3041" s="4">
        <v>53</v>
      </c>
      <c r="G3041">
        <v>150</v>
      </c>
    </row>
    <row r="3042" spans="1:7" x14ac:dyDescent="0.3">
      <c r="A3042" t="s">
        <v>43</v>
      </c>
      <c r="B3042" t="s">
        <v>25</v>
      </c>
      <c r="C3042" t="s">
        <v>21</v>
      </c>
      <c r="D3042" s="2">
        <v>44538</v>
      </c>
      <c r="E3042" s="3">
        <v>2156</v>
      </c>
      <c r="F3042" s="4">
        <v>184</v>
      </c>
      <c r="G3042">
        <v>120</v>
      </c>
    </row>
    <row r="3043" spans="1:7" x14ac:dyDescent="0.3">
      <c r="A3043" t="s">
        <v>56</v>
      </c>
      <c r="B3043" t="s">
        <v>25</v>
      </c>
      <c r="C3043" t="s">
        <v>48</v>
      </c>
      <c r="D3043" s="2">
        <v>44538</v>
      </c>
      <c r="E3043" s="3">
        <v>2317</v>
      </c>
      <c r="F3043" s="4">
        <v>10</v>
      </c>
      <c r="G3043">
        <v>194</v>
      </c>
    </row>
    <row r="3044" spans="1:7" x14ac:dyDescent="0.3">
      <c r="A3044" t="s">
        <v>53</v>
      </c>
      <c r="B3044" t="s">
        <v>8</v>
      </c>
      <c r="C3044" t="s">
        <v>21</v>
      </c>
      <c r="D3044" s="2">
        <v>44538</v>
      </c>
      <c r="E3044" s="3">
        <v>861</v>
      </c>
      <c r="F3044" s="4">
        <v>361</v>
      </c>
      <c r="G3044">
        <v>48</v>
      </c>
    </row>
    <row r="3045" spans="1:7" x14ac:dyDescent="0.3">
      <c r="A3045" t="s">
        <v>10</v>
      </c>
      <c r="B3045" t="s">
        <v>14</v>
      </c>
      <c r="C3045" t="s">
        <v>42</v>
      </c>
      <c r="D3045" s="2">
        <v>44538</v>
      </c>
      <c r="E3045" s="3">
        <v>182</v>
      </c>
      <c r="F3045" s="4">
        <v>275</v>
      </c>
      <c r="G3045">
        <v>10</v>
      </c>
    </row>
    <row r="3046" spans="1:7" x14ac:dyDescent="0.3">
      <c r="A3046" t="s">
        <v>40</v>
      </c>
      <c r="B3046" t="s">
        <v>25</v>
      </c>
      <c r="C3046" t="s">
        <v>12</v>
      </c>
      <c r="D3046" s="2">
        <v>44539</v>
      </c>
      <c r="E3046" s="3">
        <v>9002</v>
      </c>
      <c r="F3046" s="4">
        <v>1</v>
      </c>
      <c r="G3046">
        <v>901</v>
      </c>
    </row>
    <row r="3047" spans="1:7" x14ac:dyDescent="0.3">
      <c r="A3047" t="s">
        <v>52</v>
      </c>
      <c r="B3047" t="s">
        <v>14</v>
      </c>
      <c r="C3047" t="s">
        <v>49</v>
      </c>
      <c r="D3047" s="2">
        <v>44539</v>
      </c>
      <c r="E3047" s="3">
        <v>2996</v>
      </c>
      <c r="F3047" s="4">
        <v>136</v>
      </c>
      <c r="G3047">
        <v>200</v>
      </c>
    </row>
    <row r="3048" spans="1:7" x14ac:dyDescent="0.3">
      <c r="A3048" t="s">
        <v>22</v>
      </c>
      <c r="B3048" t="s">
        <v>20</v>
      </c>
      <c r="C3048" t="s">
        <v>54</v>
      </c>
      <c r="D3048" s="2">
        <v>44539</v>
      </c>
      <c r="E3048" s="3">
        <v>2653</v>
      </c>
      <c r="F3048" s="4">
        <v>194</v>
      </c>
      <c r="G3048">
        <v>133</v>
      </c>
    </row>
    <row r="3049" spans="1:7" x14ac:dyDescent="0.3">
      <c r="A3049" t="s">
        <v>32</v>
      </c>
      <c r="B3049" t="s">
        <v>20</v>
      </c>
      <c r="C3049" t="s">
        <v>30</v>
      </c>
      <c r="D3049" s="2">
        <v>44539</v>
      </c>
      <c r="E3049" s="3">
        <v>4648</v>
      </c>
      <c r="F3049" s="4">
        <v>247</v>
      </c>
      <c r="G3049">
        <v>194</v>
      </c>
    </row>
    <row r="3050" spans="1:7" x14ac:dyDescent="0.3">
      <c r="A3050" t="s">
        <v>58</v>
      </c>
      <c r="B3050" t="s">
        <v>20</v>
      </c>
      <c r="C3050" t="s">
        <v>37</v>
      </c>
      <c r="D3050" s="2">
        <v>44539</v>
      </c>
      <c r="E3050" s="3">
        <v>4410</v>
      </c>
      <c r="F3050" s="4">
        <v>144</v>
      </c>
      <c r="G3050">
        <v>147</v>
      </c>
    </row>
    <row r="3051" spans="1:7" x14ac:dyDescent="0.3">
      <c r="A3051" t="s">
        <v>33</v>
      </c>
      <c r="B3051" t="s">
        <v>11</v>
      </c>
      <c r="C3051" t="s">
        <v>12</v>
      </c>
      <c r="D3051" s="2">
        <v>44539</v>
      </c>
      <c r="E3051" s="3">
        <v>168</v>
      </c>
      <c r="F3051" s="4">
        <v>95</v>
      </c>
      <c r="G3051">
        <v>12</v>
      </c>
    </row>
    <row r="3052" spans="1:7" x14ac:dyDescent="0.3">
      <c r="A3052" t="s">
        <v>22</v>
      </c>
      <c r="B3052" t="s">
        <v>11</v>
      </c>
      <c r="C3052" t="s">
        <v>54</v>
      </c>
      <c r="D3052" s="2">
        <v>44539</v>
      </c>
      <c r="E3052" s="3">
        <v>749</v>
      </c>
      <c r="F3052" s="4">
        <v>193</v>
      </c>
      <c r="G3052">
        <v>54</v>
      </c>
    </row>
    <row r="3053" spans="1:7" x14ac:dyDescent="0.3">
      <c r="A3053" t="s">
        <v>43</v>
      </c>
      <c r="B3053" t="s">
        <v>8</v>
      </c>
      <c r="C3053" t="s">
        <v>12</v>
      </c>
      <c r="D3053" s="2">
        <v>44539</v>
      </c>
      <c r="E3053" s="3">
        <v>8099</v>
      </c>
      <c r="F3053" s="4">
        <v>137</v>
      </c>
      <c r="G3053">
        <v>507</v>
      </c>
    </row>
    <row r="3054" spans="1:7" x14ac:dyDescent="0.3">
      <c r="A3054" t="s">
        <v>40</v>
      </c>
      <c r="B3054" t="s">
        <v>8</v>
      </c>
      <c r="C3054" t="s">
        <v>36</v>
      </c>
      <c r="D3054" s="2">
        <v>44539</v>
      </c>
      <c r="E3054" s="3">
        <v>7378</v>
      </c>
      <c r="F3054" s="4">
        <v>22</v>
      </c>
      <c r="G3054">
        <v>568</v>
      </c>
    </row>
    <row r="3055" spans="1:7" x14ac:dyDescent="0.3">
      <c r="A3055" t="s">
        <v>46</v>
      </c>
      <c r="B3055" t="s">
        <v>23</v>
      </c>
      <c r="C3055" t="s">
        <v>45</v>
      </c>
      <c r="D3055" s="2">
        <v>44540</v>
      </c>
      <c r="E3055" s="3">
        <v>11683</v>
      </c>
      <c r="F3055" s="4">
        <v>1</v>
      </c>
      <c r="G3055">
        <v>974</v>
      </c>
    </row>
    <row r="3056" spans="1:7" x14ac:dyDescent="0.3">
      <c r="A3056" t="s">
        <v>43</v>
      </c>
      <c r="B3056" t="s">
        <v>20</v>
      </c>
      <c r="C3056" t="s">
        <v>54</v>
      </c>
      <c r="D3056" s="2">
        <v>44540</v>
      </c>
      <c r="E3056" s="3">
        <v>6076</v>
      </c>
      <c r="F3056" s="4">
        <v>290</v>
      </c>
      <c r="G3056">
        <v>468</v>
      </c>
    </row>
    <row r="3057" spans="1:7" x14ac:dyDescent="0.3">
      <c r="A3057" t="s">
        <v>33</v>
      </c>
      <c r="B3057" t="s">
        <v>11</v>
      </c>
      <c r="C3057" t="s">
        <v>49</v>
      </c>
      <c r="D3057" s="2">
        <v>44540</v>
      </c>
      <c r="E3057" s="3">
        <v>1190</v>
      </c>
      <c r="F3057" s="4">
        <v>244</v>
      </c>
      <c r="G3057">
        <v>92</v>
      </c>
    </row>
    <row r="3058" spans="1:7" x14ac:dyDescent="0.3">
      <c r="A3058" t="s">
        <v>33</v>
      </c>
      <c r="B3058" t="s">
        <v>25</v>
      </c>
      <c r="C3058" t="s">
        <v>28</v>
      </c>
      <c r="D3058" s="2">
        <v>44540</v>
      </c>
      <c r="E3058" s="3">
        <v>5418</v>
      </c>
      <c r="F3058" s="4">
        <v>186</v>
      </c>
      <c r="G3058">
        <v>247</v>
      </c>
    </row>
    <row r="3059" spans="1:7" x14ac:dyDescent="0.3">
      <c r="A3059" t="s">
        <v>51</v>
      </c>
      <c r="B3059" t="s">
        <v>8</v>
      </c>
      <c r="C3059" t="s">
        <v>54</v>
      </c>
      <c r="D3059" s="2">
        <v>44540</v>
      </c>
      <c r="E3059" s="3">
        <v>8624</v>
      </c>
      <c r="F3059" s="4">
        <v>65</v>
      </c>
      <c r="G3059">
        <v>454</v>
      </c>
    </row>
    <row r="3060" spans="1:7" x14ac:dyDescent="0.3">
      <c r="A3060" t="s">
        <v>47</v>
      </c>
      <c r="B3060" t="s">
        <v>14</v>
      </c>
      <c r="C3060" t="s">
        <v>28</v>
      </c>
      <c r="D3060" s="2">
        <v>44540</v>
      </c>
      <c r="E3060" s="3">
        <v>4291</v>
      </c>
      <c r="F3060" s="4">
        <v>289</v>
      </c>
      <c r="G3060">
        <v>154</v>
      </c>
    </row>
    <row r="3061" spans="1:7" x14ac:dyDescent="0.3">
      <c r="A3061" t="s">
        <v>24</v>
      </c>
      <c r="B3061" t="s">
        <v>20</v>
      </c>
      <c r="C3061" t="s">
        <v>36</v>
      </c>
      <c r="D3061" s="2">
        <v>44543</v>
      </c>
      <c r="E3061" s="3">
        <v>6636</v>
      </c>
      <c r="F3061" s="4">
        <v>185</v>
      </c>
      <c r="G3061">
        <v>350</v>
      </c>
    </row>
    <row r="3062" spans="1:7" x14ac:dyDescent="0.3">
      <c r="A3062" t="s">
        <v>32</v>
      </c>
      <c r="B3062" t="s">
        <v>8</v>
      </c>
      <c r="C3062" t="s">
        <v>54</v>
      </c>
      <c r="D3062" s="2">
        <v>44543</v>
      </c>
      <c r="E3062" s="3">
        <v>6734</v>
      </c>
      <c r="F3062" s="4">
        <v>22</v>
      </c>
      <c r="G3062">
        <v>355</v>
      </c>
    </row>
    <row r="3063" spans="1:7" x14ac:dyDescent="0.3">
      <c r="A3063" t="s">
        <v>51</v>
      </c>
      <c r="B3063" t="s">
        <v>25</v>
      </c>
      <c r="C3063" t="s">
        <v>15</v>
      </c>
      <c r="D3063" s="2">
        <v>44543</v>
      </c>
      <c r="E3063" s="3">
        <v>5327</v>
      </c>
      <c r="F3063" s="4">
        <v>201</v>
      </c>
      <c r="G3063">
        <v>222</v>
      </c>
    </row>
    <row r="3064" spans="1:7" x14ac:dyDescent="0.3">
      <c r="A3064" t="s">
        <v>29</v>
      </c>
      <c r="B3064" t="s">
        <v>23</v>
      </c>
      <c r="C3064" t="s">
        <v>9</v>
      </c>
      <c r="D3064" s="2">
        <v>44543</v>
      </c>
      <c r="E3064" s="3">
        <v>10927</v>
      </c>
      <c r="F3064" s="4">
        <v>42</v>
      </c>
      <c r="G3064">
        <v>521</v>
      </c>
    </row>
    <row r="3065" spans="1:7" x14ac:dyDescent="0.3">
      <c r="A3065" t="s">
        <v>59</v>
      </c>
      <c r="B3065" t="s">
        <v>11</v>
      </c>
      <c r="C3065" t="s">
        <v>41</v>
      </c>
      <c r="D3065" s="2">
        <v>44543</v>
      </c>
      <c r="E3065" s="3">
        <v>1827</v>
      </c>
      <c r="F3065" s="4">
        <v>44</v>
      </c>
      <c r="G3065">
        <v>61</v>
      </c>
    </row>
    <row r="3066" spans="1:7" x14ac:dyDescent="0.3">
      <c r="A3066" t="s">
        <v>17</v>
      </c>
      <c r="B3066" t="s">
        <v>23</v>
      </c>
      <c r="C3066" t="s">
        <v>39</v>
      </c>
      <c r="D3066" s="2">
        <v>44543</v>
      </c>
      <c r="E3066" s="3">
        <v>9065</v>
      </c>
      <c r="F3066" s="4">
        <v>163</v>
      </c>
      <c r="G3066">
        <v>413</v>
      </c>
    </row>
    <row r="3067" spans="1:7" x14ac:dyDescent="0.3">
      <c r="A3067" t="s">
        <v>52</v>
      </c>
      <c r="B3067" t="s">
        <v>20</v>
      </c>
      <c r="C3067" t="s">
        <v>21</v>
      </c>
      <c r="D3067" s="2">
        <v>44543</v>
      </c>
      <c r="E3067" s="3">
        <v>1645</v>
      </c>
      <c r="F3067" s="4">
        <v>117</v>
      </c>
      <c r="G3067">
        <v>69</v>
      </c>
    </row>
    <row r="3068" spans="1:7" x14ac:dyDescent="0.3">
      <c r="A3068" t="s">
        <v>29</v>
      </c>
      <c r="B3068" t="s">
        <v>23</v>
      </c>
      <c r="C3068" t="s">
        <v>45</v>
      </c>
      <c r="D3068" s="2">
        <v>44543</v>
      </c>
      <c r="E3068" s="3">
        <v>6804</v>
      </c>
      <c r="F3068" s="4">
        <v>271</v>
      </c>
      <c r="G3068">
        <v>619</v>
      </c>
    </row>
    <row r="3069" spans="1:7" x14ac:dyDescent="0.3">
      <c r="A3069" t="s">
        <v>33</v>
      </c>
      <c r="B3069" t="s">
        <v>11</v>
      </c>
      <c r="C3069" t="s">
        <v>15</v>
      </c>
      <c r="D3069" s="2">
        <v>44543</v>
      </c>
      <c r="E3069" s="3">
        <v>2933</v>
      </c>
      <c r="F3069" s="4">
        <v>68</v>
      </c>
      <c r="G3069">
        <v>163</v>
      </c>
    </row>
    <row r="3070" spans="1:7" x14ac:dyDescent="0.3">
      <c r="A3070" t="s">
        <v>59</v>
      </c>
      <c r="B3070" t="s">
        <v>8</v>
      </c>
      <c r="C3070" t="s">
        <v>45</v>
      </c>
      <c r="D3070" s="2">
        <v>44543</v>
      </c>
      <c r="E3070" s="3">
        <v>18830</v>
      </c>
      <c r="F3070" s="4">
        <v>220</v>
      </c>
      <c r="G3070">
        <v>1108</v>
      </c>
    </row>
    <row r="3071" spans="1:7" x14ac:dyDescent="0.3">
      <c r="A3071" t="s">
        <v>13</v>
      </c>
      <c r="B3071" t="s">
        <v>8</v>
      </c>
      <c r="C3071" t="s">
        <v>48</v>
      </c>
      <c r="D3071" s="2">
        <v>44543</v>
      </c>
      <c r="E3071" s="3">
        <v>3311</v>
      </c>
      <c r="F3071" s="4">
        <v>223</v>
      </c>
      <c r="G3071">
        <v>237</v>
      </c>
    </row>
    <row r="3072" spans="1:7" x14ac:dyDescent="0.3">
      <c r="A3072" t="s">
        <v>19</v>
      </c>
      <c r="B3072" t="s">
        <v>25</v>
      </c>
      <c r="C3072" t="s">
        <v>48</v>
      </c>
      <c r="D3072" s="2">
        <v>44543</v>
      </c>
      <c r="E3072" s="3">
        <v>6300</v>
      </c>
      <c r="F3072" s="4">
        <v>29</v>
      </c>
      <c r="G3072">
        <v>630</v>
      </c>
    </row>
    <row r="3073" spans="1:7" x14ac:dyDescent="0.3">
      <c r="A3073" t="s">
        <v>33</v>
      </c>
      <c r="B3073" t="s">
        <v>23</v>
      </c>
      <c r="C3073" t="s">
        <v>54</v>
      </c>
      <c r="D3073" s="2">
        <v>44544</v>
      </c>
      <c r="E3073" s="3">
        <v>11858</v>
      </c>
      <c r="F3073" s="4">
        <v>19</v>
      </c>
      <c r="G3073">
        <v>791</v>
      </c>
    </row>
    <row r="3074" spans="1:7" x14ac:dyDescent="0.3">
      <c r="A3074" t="s">
        <v>7</v>
      </c>
      <c r="B3074" t="s">
        <v>14</v>
      </c>
      <c r="C3074" t="s">
        <v>49</v>
      </c>
      <c r="D3074" s="2">
        <v>44544</v>
      </c>
      <c r="E3074" s="3">
        <v>6601</v>
      </c>
      <c r="F3074" s="4">
        <v>138</v>
      </c>
      <c r="G3074">
        <v>661</v>
      </c>
    </row>
    <row r="3075" spans="1:7" x14ac:dyDescent="0.3">
      <c r="A3075" t="s">
        <v>33</v>
      </c>
      <c r="B3075" t="s">
        <v>14</v>
      </c>
      <c r="C3075" t="s">
        <v>21</v>
      </c>
      <c r="D3075" s="2">
        <v>44544</v>
      </c>
      <c r="E3075" s="3">
        <v>13251</v>
      </c>
      <c r="F3075" s="4">
        <v>61</v>
      </c>
      <c r="G3075">
        <v>663</v>
      </c>
    </row>
    <row r="3076" spans="1:7" x14ac:dyDescent="0.3">
      <c r="A3076" t="s">
        <v>40</v>
      </c>
      <c r="B3076" t="s">
        <v>20</v>
      </c>
      <c r="C3076" t="s">
        <v>26</v>
      </c>
      <c r="D3076" s="2">
        <v>44544</v>
      </c>
      <c r="E3076" s="3">
        <v>9422</v>
      </c>
      <c r="F3076" s="4">
        <v>25</v>
      </c>
      <c r="G3076">
        <v>410</v>
      </c>
    </row>
    <row r="3077" spans="1:7" x14ac:dyDescent="0.3">
      <c r="A3077" t="s">
        <v>46</v>
      </c>
      <c r="B3077" t="s">
        <v>11</v>
      </c>
      <c r="C3077" t="s">
        <v>54</v>
      </c>
      <c r="D3077" s="2">
        <v>44544</v>
      </c>
      <c r="E3077" s="3">
        <v>6300</v>
      </c>
      <c r="F3077" s="4">
        <v>367</v>
      </c>
      <c r="G3077">
        <v>332</v>
      </c>
    </row>
    <row r="3078" spans="1:7" x14ac:dyDescent="0.3">
      <c r="A3078" t="s">
        <v>32</v>
      </c>
      <c r="B3078" t="s">
        <v>11</v>
      </c>
      <c r="C3078" t="s">
        <v>48</v>
      </c>
      <c r="D3078" s="2">
        <v>44544</v>
      </c>
      <c r="E3078" s="3">
        <v>18508</v>
      </c>
      <c r="F3078" s="4">
        <v>124</v>
      </c>
      <c r="G3078">
        <v>1683</v>
      </c>
    </row>
    <row r="3079" spans="1:7" x14ac:dyDescent="0.3">
      <c r="A3079" t="s">
        <v>43</v>
      </c>
      <c r="B3079" t="s">
        <v>25</v>
      </c>
      <c r="C3079" t="s">
        <v>54</v>
      </c>
      <c r="D3079" s="2">
        <v>44544</v>
      </c>
      <c r="E3079" s="3">
        <v>15204</v>
      </c>
      <c r="F3079" s="4">
        <v>433</v>
      </c>
      <c r="G3079">
        <v>951</v>
      </c>
    </row>
    <row r="3080" spans="1:7" x14ac:dyDescent="0.3">
      <c r="A3080" t="s">
        <v>32</v>
      </c>
      <c r="B3080" t="s">
        <v>11</v>
      </c>
      <c r="C3080" t="s">
        <v>41</v>
      </c>
      <c r="D3080" s="2">
        <v>44544</v>
      </c>
      <c r="E3080" s="3">
        <v>5327</v>
      </c>
      <c r="F3080" s="4">
        <v>66</v>
      </c>
      <c r="G3080">
        <v>191</v>
      </c>
    </row>
    <row r="3081" spans="1:7" x14ac:dyDescent="0.3">
      <c r="A3081" t="s">
        <v>53</v>
      </c>
      <c r="B3081" t="s">
        <v>25</v>
      </c>
      <c r="C3081" t="s">
        <v>18</v>
      </c>
      <c r="D3081" s="2">
        <v>44544</v>
      </c>
      <c r="E3081" s="3">
        <v>14616</v>
      </c>
      <c r="F3081" s="4">
        <v>100</v>
      </c>
      <c r="G3081">
        <v>563</v>
      </c>
    </row>
    <row r="3082" spans="1:7" x14ac:dyDescent="0.3">
      <c r="A3082" t="s">
        <v>38</v>
      </c>
      <c r="B3082" t="s">
        <v>23</v>
      </c>
      <c r="C3082" t="s">
        <v>26</v>
      </c>
      <c r="D3082" s="2">
        <v>44544</v>
      </c>
      <c r="E3082" s="3">
        <v>11767</v>
      </c>
      <c r="F3082" s="4">
        <v>257</v>
      </c>
      <c r="G3082">
        <v>421</v>
      </c>
    </row>
    <row r="3083" spans="1:7" x14ac:dyDescent="0.3">
      <c r="A3083" t="s">
        <v>46</v>
      </c>
      <c r="B3083" t="s">
        <v>11</v>
      </c>
      <c r="C3083" t="s">
        <v>48</v>
      </c>
      <c r="D3083" s="2">
        <v>44544</v>
      </c>
      <c r="E3083" s="3">
        <v>4165</v>
      </c>
      <c r="F3083" s="4">
        <v>99</v>
      </c>
      <c r="G3083">
        <v>278</v>
      </c>
    </row>
    <row r="3084" spans="1:7" x14ac:dyDescent="0.3">
      <c r="A3084" t="s">
        <v>56</v>
      </c>
      <c r="B3084" t="s">
        <v>14</v>
      </c>
      <c r="C3084" t="s">
        <v>41</v>
      </c>
      <c r="D3084" s="2">
        <v>44544</v>
      </c>
      <c r="E3084" s="3">
        <v>3157</v>
      </c>
      <c r="F3084" s="4">
        <v>13</v>
      </c>
      <c r="G3084">
        <v>106</v>
      </c>
    </row>
    <row r="3085" spans="1:7" x14ac:dyDescent="0.3">
      <c r="A3085" t="s">
        <v>29</v>
      </c>
      <c r="B3085" t="s">
        <v>8</v>
      </c>
      <c r="C3085" t="s">
        <v>54</v>
      </c>
      <c r="D3085" s="2">
        <v>44544</v>
      </c>
      <c r="E3085" s="3">
        <v>2695</v>
      </c>
      <c r="F3085" s="4">
        <v>14</v>
      </c>
      <c r="G3085">
        <v>129</v>
      </c>
    </row>
    <row r="3086" spans="1:7" x14ac:dyDescent="0.3">
      <c r="A3086" t="s">
        <v>57</v>
      </c>
      <c r="B3086" t="s">
        <v>25</v>
      </c>
      <c r="C3086" t="s">
        <v>54</v>
      </c>
      <c r="D3086" s="2">
        <v>44544</v>
      </c>
      <c r="E3086" s="3">
        <v>8274</v>
      </c>
      <c r="F3086" s="4">
        <v>17</v>
      </c>
      <c r="G3086">
        <v>518</v>
      </c>
    </row>
    <row r="3087" spans="1:7" x14ac:dyDescent="0.3">
      <c r="A3087" t="s">
        <v>57</v>
      </c>
      <c r="B3087" t="s">
        <v>8</v>
      </c>
      <c r="C3087" t="s">
        <v>54</v>
      </c>
      <c r="D3087" s="2">
        <v>44545</v>
      </c>
      <c r="E3087" s="3">
        <v>14154</v>
      </c>
      <c r="F3087" s="4">
        <v>138</v>
      </c>
      <c r="G3087">
        <v>708</v>
      </c>
    </row>
    <row r="3088" spans="1:7" x14ac:dyDescent="0.3">
      <c r="A3088" t="s">
        <v>40</v>
      </c>
      <c r="B3088" t="s">
        <v>11</v>
      </c>
      <c r="C3088" t="s">
        <v>48</v>
      </c>
      <c r="D3088" s="2">
        <v>44545</v>
      </c>
      <c r="E3088" s="3">
        <v>4634</v>
      </c>
      <c r="F3088" s="4">
        <v>160</v>
      </c>
      <c r="G3088">
        <v>422</v>
      </c>
    </row>
    <row r="3089" spans="1:7" x14ac:dyDescent="0.3">
      <c r="A3089" t="s">
        <v>38</v>
      </c>
      <c r="B3089" t="s">
        <v>8</v>
      </c>
      <c r="C3089" t="s">
        <v>37</v>
      </c>
      <c r="D3089" s="2">
        <v>44545</v>
      </c>
      <c r="E3089" s="3">
        <v>6657</v>
      </c>
      <c r="F3089" s="4">
        <v>265</v>
      </c>
      <c r="G3089">
        <v>209</v>
      </c>
    </row>
    <row r="3090" spans="1:7" x14ac:dyDescent="0.3">
      <c r="A3090" t="s">
        <v>7</v>
      </c>
      <c r="B3090" t="s">
        <v>20</v>
      </c>
      <c r="C3090" t="s">
        <v>21</v>
      </c>
      <c r="D3090" s="2">
        <v>44545</v>
      </c>
      <c r="E3090" s="3">
        <v>20671</v>
      </c>
      <c r="F3090" s="4">
        <v>42</v>
      </c>
      <c r="G3090">
        <v>940</v>
      </c>
    </row>
    <row r="3091" spans="1:7" x14ac:dyDescent="0.3">
      <c r="A3091" t="s">
        <v>59</v>
      </c>
      <c r="B3091" t="s">
        <v>8</v>
      </c>
      <c r="C3091" t="s">
        <v>37</v>
      </c>
      <c r="D3091" s="2">
        <v>44545</v>
      </c>
      <c r="E3091" s="3">
        <v>3087</v>
      </c>
      <c r="F3091" s="4">
        <v>8</v>
      </c>
      <c r="G3091">
        <v>97</v>
      </c>
    </row>
    <row r="3092" spans="1:7" x14ac:dyDescent="0.3">
      <c r="A3092" t="s">
        <v>27</v>
      </c>
      <c r="B3092" t="s">
        <v>23</v>
      </c>
      <c r="C3092" t="s">
        <v>21</v>
      </c>
      <c r="D3092" s="2">
        <v>44545</v>
      </c>
      <c r="E3092" s="3">
        <v>7462</v>
      </c>
      <c r="F3092" s="4">
        <v>42</v>
      </c>
      <c r="G3092">
        <v>393</v>
      </c>
    </row>
    <row r="3093" spans="1:7" x14ac:dyDescent="0.3">
      <c r="A3093" t="s">
        <v>22</v>
      </c>
      <c r="B3093" t="s">
        <v>11</v>
      </c>
      <c r="C3093" t="s">
        <v>39</v>
      </c>
      <c r="D3093" s="2">
        <v>44545</v>
      </c>
      <c r="E3093" s="3">
        <v>9107</v>
      </c>
      <c r="F3093" s="4">
        <v>349</v>
      </c>
      <c r="G3093">
        <v>456</v>
      </c>
    </row>
    <row r="3094" spans="1:7" x14ac:dyDescent="0.3">
      <c r="A3094" t="s">
        <v>53</v>
      </c>
      <c r="B3094" t="s">
        <v>11</v>
      </c>
      <c r="C3094" t="s">
        <v>37</v>
      </c>
      <c r="D3094" s="2">
        <v>44545</v>
      </c>
      <c r="E3094" s="3">
        <v>1722</v>
      </c>
      <c r="F3094" s="4">
        <v>147</v>
      </c>
      <c r="G3094">
        <v>72</v>
      </c>
    </row>
    <row r="3095" spans="1:7" x14ac:dyDescent="0.3">
      <c r="A3095" t="s">
        <v>51</v>
      </c>
      <c r="B3095" t="s">
        <v>23</v>
      </c>
      <c r="C3095" t="s">
        <v>28</v>
      </c>
      <c r="D3095" s="2">
        <v>44545</v>
      </c>
      <c r="E3095" s="3">
        <v>6622</v>
      </c>
      <c r="F3095" s="4">
        <v>32</v>
      </c>
      <c r="G3095">
        <v>276</v>
      </c>
    </row>
    <row r="3096" spans="1:7" x14ac:dyDescent="0.3">
      <c r="A3096" t="s">
        <v>22</v>
      </c>
      <c r="B3096" t="s">
        <v>23</v>
      </c>
      <c r="C3096" t="s">
        <v>15</v>
      </c>
      <c r="D3096" s="2">
        <v>44545</v>
      </c>
      <c r="E3096" s="3">
        <v>13090</v>
      </c>
      <c r="F3096" s="4">
        <v>134</v>
      </c>
      <c r="G3096">
        <v>689</v>
      </c>
    </row>
    <row r="3097" spans="1:7" x14ac:dyDescent="0.3">
      <c r="A3097" t="s">
        <v>32</v>
      </c>
      <c r="B3097" t="s">
        <v>23</v>
      </c>
      <c r="C3097" t="s">
        <v>42</v>
      </c>
      <c r="D3097" s="2">
        <v>44545</v>
      </c>
      <c r="E3097" s="3">
        <v>15925</v>
      </c>
      <c r="F3097" s="4">
        <v>115</v>
      </c>
      <c r="G3097">
        <v>759</v>
      </c>
    </row>
    <row r="3098" spans="1:7" x14ac:dyDescent="0.3">
      <c r="A3098" t="s">
        <v>24</v>
      </c>
      <c r="B3098" t="s">
        <v>14</v>
      </c>
      <c r="C3098" t="s">
        <v>39</v>
      </c>
      <c r="D3098" s="2">
        <v>44545</v>
      </c>
      <c r="E3098" s="3">
        <v>3248</v>
      </c>
      <c r="F3098" s="4">
        <v>252</v>
      </c>
      <c r="G3098">
        <v>121</v>
      </c>
    </row>
    <row r="3099" spans="1:7" x14ac:dyDescent="0.3">
      <c r="A3099" t="s">
        <v>43</v>
      </c>
      <c r="B3099" t="s">
        <v>25</v>
      </c>
      <c r="C3099" t="s">
        <v>50</v>
      </c>
      <c r="D3099" s="2">
        <v>44545</v>
      </c>
      <c r="E3099" s="3">
        <v>9338</v>
      </c>
      <c r="F3099" s="4">
        <v>48</v>
      </c>
      <c r="G3099">
        <v>406</v>
      </c>
    </row>
    <row r="3100" spans="1:7" x14ac:dyDescent="0.3">
      <c r="A3100" t="s">
        <v>13</v>
      </c>
      <c r="B3100" t="s">
        <v>8</v>
      </c>
      <c r="C3100" t="s">
        <v>30</v>
      </c>
      <c r="D3100" s="2">
        <v>44545</v>
      </c>
      <c r="E3100" s="3">
        <v>5516</v>
      </c>
      <c r="F3100" s="4">
        <v>145</v>
      </c>
      <c r="G3100">
        <v>230</v>
      </c>
    </row>
    <row r="3101" spans="1:7" x14ac:dyDescent="0.3">
      <c r="A3101" t="s">
        <v>59</v>
      </c>
      <c r="B3101" t="s">
        <v>14</v>
      </c>
      <c r="C3101" t="s">
        <v>50</v>
      </c>
      <c r="D3101" s="2">
        <v>44545</v>
      </c>
      <c r="E3101" s="3">
        <v>4291</v>
      </c>
      <c r="F3101" s="4">
        <v>147</v>
      </c>
      <c r="G3101">
        <v>187</v>
      </c>
    </row>
    <row r="3102" spans="1:7" x14ac:dyDescent="0.3">
      <c r="A3102" t="s">
        <v>29</v>
      </c>
      <c r="B3102" t="s">
        <v>8</v>
      </c>
      <c r="C3102" t="s">
        <v>44</v>
      </c>
      <c r="D3102" s="2">
        <v>44545</v>
      </c>
      <c r="E3102" s="3">
        <v>917</v>
      </c>
      <c r="F3102" s="4">
        <v>35</v>
      </c>
      <c r="G3102">
        <v>62</v>
      </c>
    </row>
    <row r="3103" spans="1:7" x14ac:dyDescent="0.3">
      <c r="A3103" t="s">
        <v>58</v>
      </c>
      <c r="B3103" t="s">
        <v>20</v>
      </c>
      <c r="C3103" t="s">
        <v>48</v>
      </c>
      <c r="D3103" s="2">
        <v>44545</v>
      </c>
      <c r="E3103" s="3">
        <v>8323</v>
      </c>
      <c r="F3103" s="4">
        <v>149</v>
      </c>
      <c r="G3103">
        <v>555</v>
      </c>
    </row>
    <row r="3104" spans="1:7" x14ac:dyDescent="0.3">
      <c r="A3104" t="s">
        <v>33</v>
      </c>
      <c r="B3104" t="s">
        <v>8</v>
      </c>
      <c r="C3104" t="s">
        <v>48</v>
      </c>
      <c r="D3104" s="2">
        <v>44545</v>
      </c>
      <c r="E3104" s="3">
        <v>1722</v>
      </c>
      <c r="F3104" s="4">
        <v>60</v>
      </c>
      <c r="G3104">
        <v>123</v>
      </c>
    </row>
    <row r="3105" spans="1:7" x14ac:dyDescent="0.3">
      <c r="A3105" t="s">
        <v>40</v>
      </c>
      <c r="B3105" t="s">
        <v>25</v>
      </c>
      <c r="C3105" t="s">
        <v>36</v>
      </c>
      <c r="D3105" s="2">
        <v>44545</v>
      </c>
      <c r="E3105" s="3">
        <v>2695</v>
      </c>
      <c r="F3105" s="4">
        <v>168</v>
      </c>
      <c r="G3105">
        <v>180</v>
      </c>
    </row>
    <row r="3106" spans="1:7" x14ac:dyDescent="0.3">
      <c r="A3106" t="s">
        <v>53</v>
      </c>
      <c r="B3106" t="s">
        <v>14</v>
      </c>
      <c r="C3106" t="s">
        <v>36</v>
      </c>
      <c r="D3106" s="2">
        <v>44545</v>
      </c>
      <c r="E3106" s="3">
        <v>5236</v>
      </c>
      <c r="F3106" s="4">
        <v>53</v>
      </c>
      <c r="G3106">
        <v>250</v>
      </c>
    </row>
    <row r="3107" spans="1:7" x14ac:dyDescent="0.3">
      <c r="A3107" t="s">
        <v>27</v>
      </c>
      <c r="B3107" t="s">
        <v>20</v>
      </c>
      <c r="C3107" t="s">
        <v>18</v>
      </c>
      <c r="D3107" s="2">
        <v>44545</v>
      </c>
      <c r="E3107" s="3">
        <v>2555</v>
      </c>
      <c r="F3107" s="4">
        <v>115</v>
      </c>
      <c r="G3107">
        <v>83</v>
      </c>
    </row>
    <row r="3108" spans="1:7" x14ac:dyDescent="0.3">
      <c r="A3108" t="s">
        <v>31</v>
      </c>
      <c r="B3108" t="s">
        <v>20</v>
      </c>
      <c r="C3108" t="s">
        <v>54</v>
      </c>
      <c r="D3108" s="2">
        <v>44545</v>
      </c>
      <c r="E3108" s="3">
        <v>3885</v>
      </c>
      <c r="F3108" s="4">
        <v>43</v>
      </c>
      <c r="G3108">
        <v>243</v>
      </c>
    </row>
    <row r="3109" spans="1:7" x14ac:dyDescent="0.3">
      <c r="A3109" t="s">
        <v>13</v>
      </c>
      <c r="B3109" t="s">
        <v>25</v>
      </c>
      <c r="C3109" t="s">
        <v>50</v>
      </c>
      <c r="D3109" s="2">
        <v>44545</v>
      </c>
      <c r="E3109" s="3">
        <v>5026</v>
      </c>
      <c r="F3109" s="4">
        <v>340</v>
      </c>
      <c r="G3109">
        <v>315</v>
      </c>
    </row>
    <row r="3110" spans="1:7" x14ac:dyDescent="0.3">
      <c r="A3110" t="s">
        <v>29</v>
      </c>
      <c r="B3110" t="s">
        <v>11</v>
      </c>
      <c r="C3110" t="s">
        <v>9</v>
      </c>
      <c r="D3110" s="2">
        <v>44545</v>
      </c>
      <c r="E3110" s="3">
        <v>3514</v>
      </c>
      <c r="F3110" s="4">
        <v>148</v>
      </c>
      <c r="G3110">
        <v>196</v>
      </c>
    </row>
    <row r="3111" spans="1:7" x14ac:dyDescent="0.3">
      <c r="A3111" t="s">
        <v>51</v>
      </c>
      <c r="B3111" t="s">
        <v>23</v>
      </c>
      <c r="C3111" t="s">
        <v>48</v>
      </c>
      <c r="D3111" s="2">
        <v>44545</v>
      </c>
      <c r="E3111" s="3">
        <v>2002</v>
      </c>
      <c r="F3111" s="4">
        <v>40</v>
      </c>
      <c r="G3111">
        <v>201</v>
      </c>
    </row>
    <row r="3112" spans="1:7" x14ac:dyDescent="0.3">
      <c r="A3112" t="s">
        <v>24</v>
      </c>
      <c r="B3112" t="s">
        <v>11</v>
      </c>
      <c r="C3112" t="s">
        <v>18</v>
      </c>
      <c r="D3112" s="2">
        <v>44545</v>
      </c>
      <c r="E3112" s="3">
        <v>5894</v>
      </c>
      <c r="F3112" s="4">
        <v>9</v>
      </c>
      <c r="G3112">
        <v>219</v>
      </c>
    </row>
    <row r="3113" spans="1:7" x14ac:dyDescent="0.3">
      <c r="A3113" t="s">
        <v>55</v>
      </c>
      <c r="B3113" t="s">
        <v>25</v>
      </c>
      <c r="C3113" t="s">
        <v>30</v>
      </c>
      <c r="D3113" s="2">
        <v>44545</v>
      </c>
      <c r="E3113" s="3">
        <v>3073</v>
      </c>
      <c r="F3113" s="4">
        <v>299</v>
      </c>
      <c r="G3113">
        <v>106</v>
      </c>
    </row>
    <row r="3114" spans="1:7" x14ac:dyDescent="0.3">
      <c r="A3114" t="s">
        <v>29</v>
      </c>
      <c r="B3114" t="s">
        <v>8</v>
      </c>
      <c r="C3114" t="s">
        <v>9</v>
      </c>
      <c r="D3114" s="2">
        <v>44545</v>
      </c>
      <c r="E3114" s="3">
        <v>7049</v>
      </c>
      <c r="F3114" s="4">
        <v>178</v>
      </c>
      <c r="G3114">
        <v>371</v>
      </c>
    </row>
    <row r="3115" spans="1:7" x14ac:dyDescent="0.3">
      <c r="A3115" t="s">
        <v>33</v>
      </c>
      <c r="B3115" t="s">
        <v>20</v>
      </c>
      <c r="C3115" t="s">
        <v>50</v>
      </c>
      <c r="D3115" s="2">
        <v>44545</v>
      </c>
      <c r="E3115" s="3">
        <v>3654</v>
      </c>
      <c r="F3115" s="4">
        <v>414</v>
      </c>
      <c r="G3115">
        <v>215</v>
      </c>
    </row>
    <row r="3116" spans="1:7" x14ac:dyDescent="0.3">
      <c r="A3116" t="s">
        <v>38</v>
      </c>
      <c r="B3116" t="s">
        <v>20</v>
      </c>
      <c r="C3116" t="s">
        <v>30</v>
      </c>
      <c r="D3116" s="2">
        <v>44545</v>
      </c>
      <c r="E3116" s="3">
        <v>8610</v>
      </c>
      <c r="F3116" s="4">
        <v>27</v>
      </c>
      <c r="G3116">
        <v>278</v>
      </c>
    </row>
    <row r="3117" spans="1:7" x14ac:dyDescent="0.3">
      <c r="A3117" t="s">
        <v>52</v>
      </c>
      <c r="B3117" t="s">
        <v>25</v>
      </c>
      <c r="C3117" t="s">
        <v>39</v>
      </c>
      <c r="D3117" s="2">
        <v>44546</v>
      </c>
      <c r="E3117" s="3">
        <v>1323</v>
      </c>
      <c r="F3117" s="4">
        <v>111</v>
      </c>
      <c r="G3117">
        <v>56</v>
      </c>
    </row>
    <row r="3118" spans="1:7" x14ac:dyDescent="0.3">
      <c r="A3118" t="s">
        <v>22</v>
      </c>
      <c r="B3118" t="s">
        <v>20</v>
      </c>
      <c r="C3118" t="s">
        <v>48</v>
      </c>
      <c r="D3118" s="2">
        <v>44546</v>
      </c>
      <c r="E3118" s="3">
        <v>6636</v>
      </c>
      <c r="F3118" s="4">
        <v>19</v>
      </c>
      <c r="G3118">
        <v>443</v>
      </c>
    </row>
    <row r="3119" spans="1:7" x14ac:dyDescent="0.3">
      <c r="A3119" t="s">
        <v>56</v>
      </c>
      <c r="B3119" t="s">
        <v>8</v>
      </c>
      <c r="C3119" t="s">
        <v>9</v>
      </c>
      <c r="D3119" s="2">
        <v>44546</v>
      </c>
      <c r="E3119" s="3">
        <v>7427</v>
      </c>
      <c r="F3119" s="4">
        <v>164</v>
      </c>
      <c r="G3119">
        <v>437</v>
      </c>
    </row>
    <row r="3120" spans="1:7" x14ac:dyDescent="0.3">
      <c r="A3120" t="s">
        <v>43</v>
      </c>
      <c r="B3120" t="s">
        <v>25</v>
      </c>
      <c r="C3120" t="s">
        <v>16</v>
      </c>
      <c r="D3120" s="2">
        <v>44546</v>
      </c>
      <c r="E3120" s="3">
        <v>2863</v>
      </c>
      <c r="F3120" s="4">
        <v>90</v>
      </c>
      <c r="G3120">
        <v>205</v>
      </c>
    </row>
    <row r="3121" spans="1:7" x14ac:dyDescent="0.3">
      <c r="A3121" t="s">
        <v>51</v>
      </c>
      <c r="B3121" t="s">
        <v>20</v>
      </c>
      <c r="C3121" t="s">
        <v>26</v>
      </c>
      <c r="D3121" s="2">
        <v>44546</v>
      </c>
      <c r="E3121" s="3">
        <v>3206</v>
      </c>
      <c r="F3121" s="4">
        <v>60</v>
      </c>
      <c r="G3121">
        <v>104</v>
      </c>
    </row>
    <row r="3122" spans="1:7" x14ac:dyDescent="0.3">
      <c r="A3122" t="s">
        <v>33</v>
      </c>
      <c r="B3122" t="s">
        <v>23</v>
      </c>
      <c r="C3122" t="s">
        <v>26</v>
      </c>
      <c r="D3122" s="2">
        <v>44546</v>
      </c>
      <c r="E3122" s="3">
        <v>84</v>
      </c>
      <c r="F3122" s="4">
        <v>101</v>
      </c>
      <c r="G3122">
        <v>4</v>
      </c>
    </row>
    <row r="3123" spans="1:7" x14ac:dyDescent="0.3">
      <c r="A3123" t="s">
        <v>51</v>
      </c>
      <c r="B3123" t="s">
        <v>25</v>
      </c>
      <c r="C3123" t="s">
        <v>36</v>
      </c>
      <c r="D3123" s="2">
        <v>44547</v>
      </c>
      <c r="E3123" s="3">
        <v>5131</v>
      </c>
      <c r="F3123" s="4">
        <v>278</v>
      </c>
      <c r="G3123">
        <v>257</v>
      </c>
    </row>
    <row r="3124" spans="1:7" x14ac:dyDescent="0.3">
      <c r="A3124" t="s">
        <v>24</v>
      </c>
      <c r="B3124" t="s">
        <v>23</v>
      </c>
      <c r="C3124" t="s">
        <v>39</v>
      </c>
      <c r="D3124" s="2">
        <v>44547</v>
      </c>
      <c r="E3124" s="3">
        <v>12068</v>
      </c>
      <c r="F3124" s="4">
        <v>206</v>
      </c>
      <c r="G3124">
        <v>549</v>
      </c>
    </row>
    <row r="3125" spans="1:7" x14ac:dyDescent="0.3">
      <c r="A3125" t="s">
        <v>59</v>
      </c>
      <c r="B3125" t="s">
        <v>11</v>
      </c>
      <c r="C3125" t="s">
        <v>44</v>
      </c>
      <c r="D3125" s="2">
        <v>44547</v>
      </c>
      <c r="E3125" s="3">
        <v>5824</v>
      </c>
      <c r="F3125" s="4">
        <v>325</v>
      </c>
      <c r="G3125">
        <v>364</v>
      </c>
    </row>
    <row r="3126" spans="1:7" x14ac:dyDescent="0.3">
      <c r="A3126" t="s">
        <v>43</v>
      </c>
      <c r="B3126" t="s">
        <v>25</v>
      </c>
      <c r="C3126" t="s">
        <v>44</v>
      </c>
      <c r="D3126" s="2">
        <v>44547</v>
      </c>
      <c r="E3126" s="3">
        <v>3283</v>
      </c>
      <c r="F3126" s="4">
        <v>455</v>
      </c>
      <c r="G3126">
        <v>219</v>
      </c>
    </row>
    <row r="3127" spans="1:7" x14ac:dyDescent="0.3">
      <c r="A3127" t="s">
        <v>55</v>
      </c>
      <c r="B3127" t="s">
        <v>20</v>
      </c>
      <c r="C3127" t="s">
        <v>54</v>
      </c>
      <c r="D3127" s="2">
        <v>44547</v>
      </c>
      <c r="E3127" s="3">
        <v>2030</v>
      </c>
      <c r="F3127" s="4">
        <v>409</v>
      </c>
      <c r="G3127">
        <v>120</v>
      </c>
    </row>
    <row r="3128" spans="1:7" x14ac:dyDescent="0.3">
      <c r="A3128" t="s">
        <v>24</v>
      </c>
      <c r="B3128" t="s">
        <v>14</v>
      </c>
      <c r="C3128" t="s">
        <v>49</v>
      </c>
      <c r="D3128" s="2">
        <v>44547</v>
      </c>
      <c r="E3128" s="3">
        <v>7294</v>
      </c>
      <c r="F3128" s="4">
        <v>276</v>
      </c>
      <c r="G3128">
        <v>730</v>
      </c>
    </row>
    <row r="3129" spans="1:7" x14ac:dyDescent="0.3">
      <c r="A3129" t="s">
        <v>47</v>
      </c>
      <c r="B3129" t="s">
        <v>11</v>
      </c>
      <c r="C3129" t="s">
        <v>49</v>
      </c>
      <c r="D3129" s="2">
        <v>44547</v>
      </c>
      <c r="E3129" s="3">
        <v>966</v>
      </c>
      <c r="F3129" s="4">
        <v>81</v>
      </c>
      <c r="G3129">
        <v>69</v>
      </c>
    </row>
    <row r="3130" spans="1:7" x14ac:dyDescent="0.3">
      <c r="A3130" t="s">
        <v>32</v>
      </c>
      <c r="B3130" t="s">
        <v>8</v>
      </c>
      <c r="C3130" t="s">
        <v>15</v>
      </c>
      <c r="D3130" s="2">
        <v>44547</v>
      </c>
      <c r="E3130" s="3">
        <v>9303</v>
      </c>
      <c r="F3130" s="4">
        <v>35</v>
      </c>
      <c r="G3130">
        <v>490</v>
      </c>
    </row>
    <row r="3131" spans="1:7" x14ac:dyDescent="0.3">
      <c r="A3131" t="s">
        <v>31</v>
      </c>
      <c r="B3131" t="s">
        <v>8</v>
      </c>
      <c r="C3131" t="s">
        <v>54</v>
      </c>
      <c r="D3131" s="2">
        <v>44547</v>
      </c>
      <c r="E3131" s="3">
        <v>5936</v>
      </c>
      <c r="F3131" s="4">
        <v>212</v>
      </c>
      <c r="G3131">
        <v>330</v>
      </c>
    </row>
    <row r="3132" spans="1:7" x14ac:dyDescent="0.3">
      <c r="A3132" t="s">
        <v>53</v>
      </c>
      <c r="B3132" t="s">
        <v>14</v>
      </c>
      <c r="C3132" t="s">
        <v>48</v>
      </c>
      <c r="D3132" s="2">
        <v>44547</v>
      </c>
      <c r="E3132" s="3">
        <v>6839</v>
      </c>
      <c r="F3132" s="4">
        <v>318</v>
      </c>
      <c r="G3132">
        <v>622</v>
      </c>
    </row>
    <row r="3133" spans="1:7" x14ac:dyDescent="0.3">
      <c r="A3133" t="s">
        <v>47</v>
      </c>
      <c r="B3133" t="s">
        <v>20</v>
      </c>
      <c r="C3133" t="s">
        <v>42</v>
      </c>
      <c r="D3133" s="2">
        <v>44547</v>
      </c>
      <c r="E3133" s="3">
        <v>14980</v>
      </c>
      <c r="F3133" s="4">
        <v>519</v>
      </c>
      <c r="G3133">
        <v>652</v>
      </c>
    </row>
    <row r="3134" spans="1:7" x14ac:dyDescent="0.3">
      <c r="A3134" t="s">
        <v>40</v>
      </c>
      <c r="B3134" t="s">
        <v>8</v>
      </c>
      <c r="C3134" t="s">
        <v>30</v>
      </c>
      <c r="D3134" s="2">
        <v>44547</v>
      </c>
      <c r="E3134" s="3">
        <v>4277</v>
      </c>
      <c r="F3134" s="4">
        <v>97</v>
      </c>
      <c r="G3134">
        <v>159</v>
      </c>
    </row>
    <row r="3135" spans="1:7" x14ac:dyDescent="0.3">
      <c r="A3135" t="s">
        <v>52</v>
      </c>
      <c r="B3135" t="s">
        <v>14</v>
      </c>
      <c r="C3135" t="s">
        <v>18</v>
      </c>
      <c r="D3135" s="2">
        <v>44547</v>
      </c>
      <c r="E3135" s="3">
        <v>2415</v>
      </c>
      <c r="F3135" s="4">
        <v>472</v>
      </c>
      <c r="G3135">
        <v>76</v>
      </c>
    </row>
    <row r="3136" spans="1:7" x14ac:dyDescent="0.3">
      <c r="A3136" t="s">
        <v>22</v>
      </c>
      <c r="B3136" t="s">
        <v>11</v>
      </c>
      <c r="C3136" t="s">
        <v>9</v>
      </c>
      <c r="D3136" s="2">
        <v>44547</v>
      </c>
      <c r="E3136" s="3">
        <v>5194</v>
      </c>
      <c r="F3136" s="4">
        <v>346</v>
      </c>
      <c r="G3136">
        <v>289</v>
      </c>
    </row>
    <row r="3137" spans="1:7" x14ac:dyDescent="0.3">
      <c r="A3137" t="s">
        <v>47</v>
      </c>
      <c r="B3137" t="s">
        <v>25</v>
      </c>
      <c r="C3137" t="s">
        <v>12</v>
      </c>
      <c r="D3137" s="2">
        <v>44547</v>
      </c>
      <c r="E3137" s="3">
        <v>7007</v>
      </c>
      <c r="F3137" s="4">
        <v>58</v>
      </c>
      <c r="G3137">
        <v>637</v>
      </c>
    </row>
    <row r="3138" spans="1:7" x14ac:dyDescent="0.3">
      <c r="A3138" t="s">
        <v>38</v>
      </c>
      <c r="B3138" t="s">
        <v>23</v>
      </c>
      <c r="C3138" t="s">
        <v>28</v>
      </c>
      <c r="D3138" s="2">
        <v>44547</v>
      </c>
      <c r="E3138" s="3">
        <v>6545</v>
      </c>
      <c r="F3138" s="4">
        <v>232</v>
      </c>
      <c r="G3138">
        <v>262</v>
      </c>
    </row>
    <row r="3139" spans="1:7" x14ac:dyDescent="0.3">
      <c r="A3139" t="s">
        <v>57</v>
      </c>
      <c r="B3139" t="s">
        <v>20</v>
      </c>
      <c r="C3139" t="s">
        <v>18</v>
      </c>
      <c r="D3139" s="2">
        <v>44547</v>
      </c>
      <c r="E3139" s="3">
        <v>917</v>
      </c>
      <c r="F3139" s="4">
        <v>159</v>
      </c>
      <c r="G3139">
        <v>28</v>
      </c>
    </row>
    <row r="3140" spans="1:7" x14ac:dyDescent="0.3">
      <c r="A3140" t="s">
        <v>59</v>
      </c>
      <c r="B3140" t="s">
        <v>20</v>
      </c>
      <c r="C3140" t="s">
        <v>54</v>
      </c>
      <c r="D3140" s="2">
        <v>44547</v>
      </c>
      <c r="E3140" s="3">
        <v>644</v>
      </c>
      <c r="F3140" s="4">
        <v>202</v>
      </c>
      <c r="G3140">
        <v>33</v>
      </c>
    </row>
    <row r="3141" spans="1:7" x14ac:dyDescent="0.3">
      <c r="A3141" t="s">
        <v>33</v>
      </c>
      <c r="B3141" t="s">
        <v>20</v>
      </c>
      <c r="C3141" t="s">
        <v>54</v>
      </c>
      <c r="D3141" s="2">
        <v>44547</v>
      </c>
      <c r="E3141" s="3">
        <v>5719</v>
      </c>
      <c r="F3141" s="4">
        <v>278</v>
      </c>
      <c r="G3141">
        <v>286</v>
      </c>
    </row>
    <row r="3142" spans="1:7" x14ac:dyDescent="0.3">
      <c r="A3142" t="s">
        <v>19</v>
      </c>
      <c r="B3142" t="s">
        <v>23</v>
      </c>
      <c r="C3142" t="s">
        <v>48</v>
      </c>
      <c r="D3142" s="2">
        <v>44547</v>
      </c>
      <c r="E3142" s="3">
        <v>6748</v>
      </c>
      <c r="F3142" s="4">
        <v>418</v>
      </c>
      <c r="G3142">
        <v>750</v>
      </c>
    </row>
    <row r="3143" spans="1:7" x14ac:dyDescent="0.3">
      <c r="A3143" t="s">
        <v>55</v>
      </c>
      <c r="B3143" t="s">
        <v>20</v>
      </c>
      <c r="C3143" t="s">
        <v>42</v>
      </c>
      <c r="D3143" s="2">
        <v>44550</v>
      </c>
      <c r="E3143" s="3">
        <v>896</v>
      </c>
      <c r="F3143" s="4">
        <v>205</v>
      </c>
      <c r="G3143">
        <v>50</v>
      </c>
    </row>
    <row r="3144" spans="1:7" x14ac:dyDescent="0.3">
      <c r="A3144" t="s">
        <v>47</v>
      </c>
      <c r="B3144" t="s">
        <v>11</v>
      </c>
      <c r="C3144" t="s">
        <v>12</v>
      </c>
      <c r="D3144" s="2">
        <v>44550</v>
      </c>
      <c r="E3144" s="3">
        <v>2639</v>
      </c>
      <c r="F3144" s="4">
        <v>266</v>
      </c>
      <c r="G3144">
        <v>156</v>
      </c>
    </row>
    <row r="3145" spans="1:7" x14ac:dyDescent="0.3">
      <c r="A3145" t="s">
        <v>32</v>
      </c>
      <c r="B3145" t="s">
        <v>23</v>
      </c>
      <c r="C3145" t="s">
        <v>16</v>
      </c>
      <c r="D3145" s="2">
        <v>44550</v>
      </c>
      <c r="E3145" s="3">
        <v>364</v>
      </c>
      <c r="F3145" s="4">
        <v>65</v>
      </c>
      <c r="G3145">
        <v>23</v>
      </c>
    </row>
    <row r="3146" spans="1:7" x14ac:dyDescent="0.3">
      <c r="A3146" t="s">
        <v>24</v>
      </c>
      <c r="B3146" t="s">
        <v>23</v>
      </c>
      <c r="C3146" t="s">
        <v>34</v>
      </c>
      <c r="D3146" s="2">
        <v>44550</v>
      </c>
      <c r="E3146" s="3">
        <v>1428</v>
      </c>
      <c r="F3146" s="4">
        <v>12</v>
      </c>
      <c r="G3146">
        <v>96</v>
      </c>
    </row>
    <row r="3147" spans="1:7" x14ac:dyDescent="0.3">
      <c r="A3147" t="s">
        <v>32</v>
      </c>
      <c r="B3147" t="s">
        <v>23</v>
      </c>
      <c r="C3147" t="s">
        <v>34</v>
      </c>
      <c r="D3147" s="2">
        <v>44550</v>
      </c>
      <c r="E3147" s="3">
        <v>4466</v>
      </c>
      <c r="F3147" s="4">
        <v>83</v>
      </c>
      <c r="G3147">
        <v>249</v>
      </c>
    </row>
    <row r="3148" spans="1:7" x14ac:dyDescent="0.3">
      <c r="A3148" t="s">
        <v>19</v>
      </c>
      <c r="B3148" t="s">
        <v>14</v>
      </c>
      <c r="C3148" t="s">
        <v>37</v>
      </c>
      <c r="D3148" s="2">
        <v>44550</v>
      </c>
      <c r="E3148" s="3">
        <v>1442</v>
      </c>
      <c r="F3148" s="4">
        <v>155</v>
      </c>
      <c r="G3148">
        <v>52</v>
      </c>
    </row>
    <row r="3149" spans="1:7" x14ac:dyDescent="0.3">
      <c r="A3149" t="s">
        <v>47</v>
      </c>
      <c r="B3149" t="s">
        <v>8</v>
      </c>
      <c r="C3149" t="s">
        <v>44</v>
      </c>
      <c r="D3149" s="2">
        <v>44550</v>
      </c>
      <c r="E3149" s="3">
        <v>5355</v>
      </c>
      <c r="F3149" s="4">
        <v>425</v>
      </c>
      <c r="G3149">
        <v>255</v>
      </c>
    </row>
    <row r="3150" spans="1:7" x14ac:dyDescent="0.3">
      <c r="A3150" t="s">
        <v>47</v>
      </c>
      <c r="B3150" t="s">
        <v>14</v>
      </c>
      <c r="C3150" t="s">
        <v>48</v>
      </c>
      <c r="D3150" s="2">
        <v>44550</v>
      </c>
      <c r="E3150" s="3">
        <v>3815</v>
      </c>
      <c r="F3150" s="4">
        <v>583</v>
      </c>
      <c r="G3150">
        <v>477</v>
      </c>
    </row>
    <row r="3151" spans="1:7" x14ac:dyDescent="0.3">
      <c r="A3151" t="s">
        <v>19</v>
      </c>
      <c r="B3151" t="s">
        <v>23</v>
      </c>
      <c r="C3151" t="s">
        <v>35</v>
      </c>
      <c r="D3151" s="2">
        <v>44550</v>
      </c>
      <c r="E3151" s="3">
        <v>12614</v>
      </c>
      <c r="F3151" s="4">
        <v>242</v>
      </c>
      <c r="G3151">
        <v>901</v>
      </c>
    </row>
    <row r="3152" spans="1:7" x14ac:dyDescent="0.3">
      <c r="A3152" t="s">
        <v>32</v>
      </c>
      <c r="B3152" t="s">
        <v>20</v>
      </c>
      <c r="C3152" t="s">
        <v>36</v>
      </c>
      <c r="D3152" s="2">
        <v>44550</v>
      </c>
      <c r="E3152" s="3">
        <v>623</v>
      </c>
      <c r="F3152" s="4">
        <v>296</v>
      </c>
      <c r="G3152">
        <v>30</v>
      </c>
    </row>
    <row r="3153" spans="1:7" x14ac:dyDescent="0.3">
      <c r="A3153" t="s">
        <v>57</v>
      </c>
      <c r="B3153" t="s">
        <v>20</v>
      </c>
      <c r="C3153" t="s">
        <v>30</v>
      </c>
      <c r="D3153" s="2">
        <v>44550</v>
      </c>
      <c r="E3153" s="3">
        <v>4466</v>
      </c>
      <c r="F3153" s="4">
        <v>8</v>
      </c>
      <c r="G3153">
        <v>179</v>
      </c>
    </row>
    <row r="3154" spans="1:7" x14ac:dyDescent="0.3">
      <c r="A3154" t="s">
        <v>51</v>
      </c>
      <c r="B3154" t="s">
        <v>20</v>
      </c>
      <c r="C3154" t="s">
        <v>44</v>
      </c>
      <c r="D3154" s="2">
        <v>44550</v>
      </c>
      <c r="E3154" s="3">
        <v>7049</v>
      </c>
      <c r="F3154" s="4">
        <v>476</v>
      </c>
      <c r="G3154">
        <v>336</v>
      </c>
    </row>
    <row r="3155" spans="1:7" x14ac:dyDescent="0.3">
      <c r="A3155" t="s">
        <v>47</v>
      </c>
      <c r="B3155" t="s">
        <v>23</v>
      </c>
      <c r="C3155" t="s">
        <v>44</v>
      </c>
      <c r="D3155" s="2">
        <v>44550</v>
      </c>
      <c r="E3155" s="3">
        <v>11221</v>
      </c>
      <c r="F3155" s="4">
        <v>461</v>
      </c>
      <c r="G3155">
        <v>661</v>
      </c>
    </row>
    <row r="3156" spans="1:7" x14ac:dyDescent="0.3">
      <c r="A3156" t="s">
        <v>57</v>
      </c>
      <c r="B3156" t="s">
        <v>8</v>
      </c>
      <c r="C3156" t="s">
        <v>45</v>
      </c>
      <c r="D3156" s="2">
        <v>44550</v>
      </c>
      <c r="E3156" s="3">
        <v>10521</v>
      </c>
      <c r="F3156" s="4">
        <v>231</v>
      </c>
      <c r="G3156">
        <v>585</v>
      </c>
    </row>
    <row r="3157" spans="1:7" x14ac:dyDescent="0.3">
      <c r="A3157" t="s">
        <v>55</v>
      </c>
      <c r="B3157" t="s">
        <v>8</v>
      </c>
      <c r="C3157" t="s">
        <v>49</v>
      </c>
      <c r="D3157" s="2">
        <v>44550</v>
      </c>
      <c r="E3157" s="3">
        <v>14007</v>
      </c>
      <c r="F3157" s="4">
        <v>187</v>
      </c>
      <c r="G3157">
        <v>1078</v>
      </c>
    </row>
    <row r="3158" spans="1:7" x14ac:dyDescent="0.3">
      <c r="A3158" t="s">
        <v>33</v>
      </c>
      <c r="B3158" t="s">
        <v>20</v>
      </c>
      <c r="C3158" t="s">
        <v>21</v>
      </c>
      <c r="D3158" s="2">
        <v>44550</v>
      </c>
      <c r="E3158" s="3">
        <v>10507</v>
      </c>
      <c r="F3158" s="4">
        <v>117</v>
      </c>
      <c r="G3158">
        <v>657</v>
      </c>
    </row>
    <row r="3159" spans="1:7" x14ac:dyDescent="0.3">
      <c r="A3159" t="s">
        <v>7</v>
      </c>
      <c r="B3159" t="s">
        <v>23</v>
      </c>
      <c r="C3159" t="s">
        <v>42</v>
      </c>
      <c r="D3159" s="2">
        <v>44550</v>
      </c>
      <c r="E3159" s="3">
        <v>6874</v>
      </c>
      <c r="F3159" s="4">
        <v>50</v>
      </c>
      <c r="G3159">
        <v>362</v>
      </c>
    </row>
    <row r="3160" spans="1:7" x14ac:dyDescent="0.3">
      <c r="A3160" t="s">
        <v>10</v>
      </c>
      <c r="B3160" t="s">
        <v>23</v>
      </c>
      <c r="C3160" t="s">
        <v>36</v>
      </c>
      <c r="D3160" s="2">
        <v>44550</v>
      </c>
      <c r="E3160" s="3">
        <v>9184</v>
      </c>
      <c r="F3160" s="4">
        <v>83</v>
      </c>
      <c r="G3160">
        <v>707</v>
      </c>
    </row>
    <row r="3161" spans="1:7" x14ac:dyDescent="0.3">
      <c r="A3161" t="s">
        <v>19</v>
      </c>
      <c r="B3161" t="s">
        <v>11</v>
      </c>
      <c r="C3161" t="s">
        <v>41</v>
      </c>
      <c r="D3161" s="2">
        <v>44550</v>
      </c>
      <c r="E3161" s="3">
        <v>10542</v>
      </c>
      <c r="F3161" s="4">
        <v>205</v>
      </c>
      <c r="G3161">
        <v>440</v>
      </c>
    </row>
    <row r="3162" spans="1:7" x14ac:dyDescent="0.3">
      <c r="A3162" t="s">
        <v>27</v>
      </c>
      <c r="B3162" t="s">
        <v>11</v>
      </c>
      <c r="C3162" t="s">
        <v>30</v>
      </c>
      <c r="D3162" s="2">
        <v>44550</v>
      </c>
      <c r="E3162" s="3">
        <v>5292</v>
      </c>
      <c r="F3162" s="4">
        <v>200</v>
      </c>
      <c r="G3162">
        <v>183</v>
      </c>
    </row>
    <row r="3163" spans="1:7" x14ac:dyDescent="0.3">
      <c r="A3163" t="s">
        <v>46</v>
      </c>
      <c r="B3163" t="s">
        <v>11</v>
      </c>
      <c r="C3163" t="s">
        <v>18</v>
      </c>
      <c r="D3163" s="2">
        <v>44550</v>
      </c>
      <c r="E3163" s="3">
        <v>11193</v>
      </c>
      <c r="F3163" s="4">
        <v>397</v>
      </c>
      <c r="G3163">
        <v>386</v>
      </c>
    </row>
    <row r="3164" spans="1:7" x14ac:dyDescent="0.3">
      <c r="A3164" t="s">
        <v>43</v>
      </c>
      <c r="B3164" t="s">
        <v>8</v>
      </c>
      <c r="C3164" t="s">
        <v>49</v>
      </c>
      <c r="D3164" s="2">
        <v>44550</v>
      </c>
      <c r="E3164" s="3">
        <v>686</v>
      </c>
      <c r="F3164" s="4">
        <v>108</v>
      </c>
      <c r="G3164">
        <v>46</v>
      </c>
    </row>
    <row r="3165" spans="1:7" x14ac:dyDescent="0.3">
      <c r="A3165" t="s">
        <v>10</v>
      </c>
      <c r="B3165" t="s">
        <v>25</v>
      </c>
      <c r="C3165" t="s">
        <v>21</v>
      </c>
      <c r="D3165" s="2">
        <v>44550</v>
      </c>
      <c r="E3165" s="3">
        <v>14343</v>
      </c>
      <c r="F3165" s="4">
        <v>285</v>
      </c>
      <c r="G3165">
        <v>755</v>
      </c>
    </row>
    <row r="3166" spans="1:7" x14ac:dyDescent="0.3">
      <c r="A3166" t="s">
        <v>58</v>
      </c>
      <c r="B3166" t="s">
        <v>20</v>
      </c>
      <c r="C3166" t="s">
        <v>50</v>
      </c>
      <c r="D3166" s="2">
        <v>44550</v>
      </c>
      <c r="E3166" s="3">
        <v>17388</v>
      </c>
      <c r="F3166" s="4">
        <v>142</v>
      </c>
      <c r="G3166">
        <v>870</v>
      </c>
    </row>
    <row r="3167" spans="1:7" x14ac:dyDescent="0.3">
      <c r="A3167" t="s">
        <v>19</v>
      </c>
      <c r="B3167" t="s">
        <v>11</v>
      </c>
      <c r="C3167" t="s">
        <v>26</v>
      </c>
      <c r="D3167" s="2">
        <v>44551</v>
      </c>
      <c r="E3167" s="3">
        <v>3094</v>
      </c>
      <c r="F3167" s="4">
        <v>197</v>
      </c>
      <c r="G3167">
        <v>104</v>
      </c>
    </row>
    <row r="3168" spans="1:7" x14ac:dyDescent="0.3">
      <c r="A3168" t="s">
        <v>59</v>
      </c>
      <c r="B3168" t="s">
        <v>20</v>
      </c>
      <c r="C3168" t="s">
        <v>21</v>
      </c>
      <c r="D3168" s="2">
        <v>44551</v>
      </c>
      <c r="E3168" s="3">
        <v>3787</v>
      </c>
      <c r="F3168" s="4">
        <v>414</v>
      </c>
      <c r="G3168">
        <v>165</v>
      </c>
    </row>
    <row r="3169" spans="1:7" x14ac:dyDescent="0.3">
      <c r="A3169" t="s">
        <v>40</v>
      </c>
      <c r="B3169" t="s">
        <v>8</v>
      </c>
      <c r="C3169" t="s">
        <v>48</v>
      </c>
      <c r="D3169" s="2">
        <v>44551</v>
      </c>
      <c r="E3169" s="3">
        <v>3752</v>
      </c>
      <c r="F3169" s="4">
        <v>285</v>
      </c>
      <c r="G3169">
        <v>417</v>
      </c>
    </row>
    <row r="3170" spans="1:7" x14ac:dyDescent="0.3">
      <c r="A3170" t="s">
        <v>32</v>
      </c>
      <c r="B3170" t="s">
        <v>20</v>
      </c>
      <c r="C3170" t="s">
        <v>26</v>
      </c>
      <c r="D3170" s="2">
        <v>44551</v>
      </c>
      <c r="E3170" s="3">
        <v>1197</v>
      </c>
      <c r="F3170" s="4">
        <v>229</v>
      </c>
      <c r="G3170">
        <v>40</v>
      </c>
    </row>
    <row r="3171" spans="1:7" x14ac:dyDescent="0.3">
      <c r="A3171" t="s">
        <v>52</v>
      </c>
      <c r="B3171" t="s">
        <v>8</v>
      </c>
      <c r="C3171" t="s">
        <v>42</v>
      </c>
      <c r="D3171" s="2">
        <v>44551</v>
      </c>
      <c r="E3171" s="3">
        <v>7364</v>
      </c>
      <c r="F3171" s="4">
        <v>12</v>
      </c>
      <c r="G3171">
        <v>410</v>
      </c>
    </row>
    <row r="3172" spans="1:7" x14ac:dyDescent="0.3">
      <c r="A3172" t="s">
        <v>47</v>
      </c>
      <c r="B3172" t="s">
        <v>20</v>
      </c>
      <c r="C3172" t="s">
        <v>41</v>
      </c>
      <c r="D3172" s="2">
        <v>44551</v>
      </c>
      <c r="E3172" s="3">
        <v>1841</v>
      </c>
      <c r="F3172" s="4">
        <v>13</v>
      </c>
      <c r="G3172">
        <v>84</v>
      </c>
    </row>
    <row r="3173" spans="1:7" x14ac:dyDescent="0.3">
      <c r="A3173" t="s">
        <v>22</v>
      </c>
      <c r="B3173" t="s">
        <v>20</v>
      </c>
      <c r="C3173" t="s">
        <v>39</v>
      </c>
      <c r="D3173" s="2">
        <v>44551</v>
      </c>
      <c r="E3173" s="3">
        <v>3836</v>
      </c>
      <c r="F3173" s="4">
        <v>61</v>
      </c>
      <c r="G3173">
        <v>148</v>
      </c>
    </row>
    <row r="3174" spans="1:7" x14ac:dyDescent="0.3">
      <c r="A3174" t="s">
        <v>55</v>
      </c>
      <c r="B3174" t="s">
        <v>11</v>
      </c>
      <c r="C3174" t="s">
        <v>9</v>
      </c>
      <c r="D3174" s="2">
        <v>44551</v>
      </c>
      <c r="E3174" s="3">
        <v>3871</v>
      </c>
      <c r="F3174" s="4">
        <v>231</v>
      </c>
      <c r="G3174">
        <v>204</v>
      </c>
    </row>
    <row r="3175" spans="1:7" x14ac:dyDescent="0.3">
      <c r="A3175" t="s">
        <v>31</v>
      </c>
      <c r="B3175" t="s">
        <v>25</v>
      </c>
      <c r="C3175" t="s">
        <v>41</v>
      </c>
      <c r="D3175" s="2">
        <v>44551</v>
      </c>
      <c r="E3175" s="3">
        <v>1218</v>
      </c>
      <c r="F3175" s="4">
        <v>93</v>
      </c>
      <c r="G3175">
        <v>46</v>
      </c>
    </row>
    <row r="3176" spans="1:7" x14ac:dyDescent="0.3">
      <c r="A3176" t="s">
        <v>53</v>
      </c>
      <c r="B3176" t="s">
        <v>11</v>
      </c>
      <c r="C3176" t="s">
        <v>48</v>
      </c>
      <c r="D3176" s="2">
        <v>44551</v>
      </c>
      <c r="E3176" s="3">
        <v>7168</v>
      </c>
      <c r="F3176" s="4">
        <v>133</v>
      </c>
      <c r="G3176">
        <v>512</v>
      </c>
    </row>
    <row r="3177" spans="1:7" x14ac:dyDescent="0.3">
      <c r="A3177" t="s">
        <v>22</v>
      </c>
      <c r="B3177" t="s">
        <v>11</v>
      </c>
      <c r="C3177" t="s">
        <v>44</v>
      </c>
      <c r="D3177" s="2">
        <v>44551</v>
      </c>
      <c r="E3177" s="3">
        <v>1015</v>
      </c>
      <c r="F3177" s="4">
        <v>89</v>
      </c>
      <c r="G3177">
        <v>64</v>
      </c>
    </row>
    <row r="3178" spans="1:7" x14ac:dyDescent="0.3">
      <c r="A3178" t="s">
        <v>46</v>
      </c>
      <c r="B3178" t="s">
        <v>14</v>
      </c>
      <c r="C3178" t="s">
        <v>35</v>
      </c>
      <c r="D3178" s="2">
        <v>44551</v>
      </c>
      <c r="E3178" s="3">
        <v>2604</v>
      </c>
      <c r="F3178" s="4">
        <v>409</v>
      </c>
      <c r="G3178">
        <v>261</v>
      </c>
    </row>
    <row r="3179" spans="1:7" x14ac:dyDescent="0.3">
      <c r="A3179" t="s">
        <v>33</v>
      </c>
      <c r="B3179" t="s">
        <v>14</v>
      </c>
      <c r="C3179" t="s">
        <v>45</v>
      </c>
      <c r="D3179" s="2">
        <v>44551</v>
      </c>
      <c r="E3179" s="3">
        <v>2177</v>
      </c>
      <c r="F3179" s="4">
        <v>24</v>
      </c>
      <c r="G3179">
        <v>146</v>
      </c>
    </row>
    <row r="3180" spans="1:7" x14ac:dyDescent="0.3">
      <c r="A3180" t="s">
        <v>51</v>
      </c>
      <c r="B3180" t="s">
        <v>20</v>
      </c>
      <c r="C3180" t="s">
        <v>37</v>
      </c>
      <c r="D3180" s="2">
        <v>44551</v>
      </c>
      <c r="E3180" s="3">
        <v>7364</v>
      </c>
      <c r="F3180" s="4">
        <v>103</v>
      </c>
      <c r="G3180">
        <v>307</v>
      </c>
    </row>
    <row r="3181" spans="1:7" x14ac:dyDescent="0.3">
      <c r="A3181" t="s">
        <v>46</v>
      </c>
      <c r="B3181" t="s">
        <v>8</v>
      </c>
      <c r="C3181" t="s">
        <v>35</v>
      </c>
      <c r="D3181" s="2">
        <v>44551</v>
      </c>
      <c r="E3181" s="3">
        <v>2058</v>
      </c>
      <c r="F3181" s="4">
        <v>257</v>
      </c>
      <c r="G3181">
        <v>258</v>
      </c>
    </row>
    <row r="3182" spans="1:7" x14ac:dyDescent="0.3">
      <c r="A3182" t="s">
        <v>40</v>
      </c>
      <c r="B3182" t="s">
        <v>8</v>
      </c>
      <c r="C3182" t="s">
        <v>16</v>
      </c>
      <c r="D3182" s="2">
        <v>44551</v>
      </c>
      <c r="E3182" s="3">
        <v>16891</v>
      </c>
      <c r="F3182" s="4">
        <v>134</v>
      </c>
      <c r="G3182">
        <v>1127</v>
      </c>
    </row>
    <row r="3183" spans="1:7" x14ac:dyDescent="0.3">
      <c r="A3183" t="s">
        <v>52</v>
      </c>
      <c r="B3183" t="s">
        <v>8</v>
      </c>
      <c r="C3183" t="s">
        <v>44</v>
      </c>
      <c r="D3183" s="2">
        <v>44551</v>
      </c>
      <c r="E3183" s="3">
        <v>15533</v>
      </c>
      <c r="F3183" s="4">
        <v>71</v>
      </c>
      <c r="G3183">
        <v>1110</v>
      </c>
    </row>
    <row r="3184" spans="1:7" x14ac:dyDescent="0.3">
      <c r="A3184" t="s">
        <v>22</v>
      </c>
      <c r="B3184" t="s">
        <v>11</v>
      </c>
      <c r="C3184" t="s">
        <v>28</v>
      </c>
      <c r="D3184" s="2">
        <v>44551</v>
      </c>
      <c r="E3184" s="3">
        <v>15694</v>
      </c>
      <c r="F3184" s="4">
        <v>65</v>
      </c>
      <c r="G3184">
        <v>714</v>
      </c>
    </row>
    <row r="3185" spans="1:7" x14ac:dyDescent="0.3">
      <c r="A3185" t="s">
        <v>32</v>
      </c>
      <c r="B3185" t="s">
        <v>25</v>
      </c>
      <c r="C3185" t="s">
        <v>50</v>
      </c>
      <c r="D3185" s="2">
        <v>44551</v>
      </c>
      <c r="E3185" s="3">
        <v>5509</v>
      </c>
      <c r="F3185" s="4">
        <v>16</v>
      </c>
      <c r="G3185">
        <v>276</v>
      </c>
    </row>
    <row r="3186" spans="1:7" x14ac:dyDescent="0.3">
      <c r="A3186" t="s">
        <v>52</v>
      </c>
      <c r="B3186" t="s">
        <v>23</v>
      </c>
      <c r="C3186" t="s">
        <v>44</v>
      </c>
      <c r="D3186" s="2">
        <v>44551</v>
      </c>
      <c r="E3186" s="3">
        <v>6174</v>
      </c>
      <c r="F3186" s="4">
        <v>209</v>
      </c>
      <c r="G3186">
        <v>386</v>
      </c>
    </row>
    <row r="3187" spans="1:7" x14ac:dyDescent="0.3">
      <c r="A3187" t="s">
        <v>24</v>
      </c>
      <c r="B3187" t="s">
        <v>14</v>
      </c>
      <c r="C3187" t="s">
        <v>35</v>
      </c>
      <c r="D3187" s="2">
        <v>44551</v>
      </c>
      <c r="E3187" s="3">
        <v>1295</v>
      </c>
      <c r="F3187" s="4">
        <v>80</v>
      </c>
      <c r="G3187">
        <v>162</v>
      </c>
    </row>
    <row r="3188" spans="1:7" x14ac:dyDescent="0.3">
      <c r="A3188" t="s">
        <v>22</v>
      </c>
      <c r="B3188" t="s">
        <v>8</v>
      </c>
      <c r="C3188" t="s">
        <v>45</v>
      </c>
      <c r="D3188" s="2">
        <v>44551</v>
      </c>
      <c r="E3188" s="3">
        <v>2366</v>
      </c>
      <c r="F3188" s="4">
        <v>11</v>
      </c>
      <c r="G3188">
        <v>182</v>
      </c>
    </row>
    <row r="3189" spans="1:7" x14ac:dyDescent="0.3">
      <c r="A3189" t="s">
        <v>51</v>
      </c>
      <c r="B3189" t="s">
        <v>20</v>
      </c>
      <c r="C3189" t="s">
        <v>45</v>
      </c>
      <c r="D3189" s="2">
        <v>44551</v>
      </c>
      <c r="E3189" s="3">
        <v>532</v>
      </c>
      <c r="F3189" s="4">
        <v>84</v>
      </c>
      <c r="G3189">
        <v>45</v>
      </c>
    </row>
    <row r="3190" spans="1:7" x14ac:dyDescent="0.3">
      <c r="A3190" t="s">
        <v>46</v>
      </c>
      <c r="B3190" t="s">
        <v>20</v>
      </c>
      <c r="C3190" t="s">
        <v>34</v>
      </c>
      <c r="D3190" s="2">
        <v>44551</v>
      </c>
      <c r="E3190" s="3">
        <v>735</v>
      </c>
      <c r="F3190" s="4">
        <v>231</v>
      </c>
      <c r="G3190">
        <v>53</v>
      </c>
    </row>
    <row r="3191" spans="1:7" x14ac:dyDescent="0.3">
      <c r="A3191" t="s">
        <v>53</v>
      </c>
      <c r="B3191" t="s">
        <v>23</v>
      </c>
      <c r="C3191" t="s">
        <v>37</v>
      </c>
      <c r="D3191" s="2">
        <v>44552</v>
      </c>
      <c r="E3191" s="3">
        <v>4102</v>
      </c>
      <c r="F3191" s="4">
        <v>145</v>
      </c>
      <c r="G3191">
        <v>158</v>
      </c>
    </row>
    <row r="3192" spans="1:7" x14ac:dyDescent="0.3">
      <c r="A3192" t="s">
        <v>57</v>
      </c>
      <c r="B3192" t="s">
        <v>23</v>
      </c>
      <c r="C3192" t="s">
        <v>18</v>
      </c>
      <c r="D3192" s="2">
        <v>44552</v>
      </c>
      <c r="E3192" s="3">
        <v>4634</v>
      </c>
      <c r="F3192" s="4">
        <v>248</v>
      </c>
      <c r="G3192">
        <v>160</v>
      </c>
    </row>
    <row r="3193" spans="1:7" x14ac:dyDescent="0.3">
      <c r="A3193" t="s">
        <v>47</v>
      </c>
      <c r="B3193" t="s">
        <v>14</v>
      </c>
      <c r="C3193" t="s">
        <v>36</v>
      </c>
      <c r="D3193" s="2">
        <v>44552</v>
      </c>
      <c r="E3193" s="3">
        <v>980</v>
      </c>
      <c r="F3193" s="4">
        <v>201</v>
      </c>
      <c r="G3193">
        <v>76</v>
      </c>
    </row>
    <row r="3194" spans="1:7" x14ac:dyDescent="0.3">
      <c r="A3194" t="s">
        <v>27</v>
      </c>
      <c r="B3194" t="s">
        <v>8</v>
      </c>
      <c r="C3194" t="s">
        <v>48</v>
      </c>
      <c r="D3194" s="2">
        <v>44552</v>
      </c>
      <c r="E3194" s="3">
        <v>3472</v>
      </c>
      <c r="F3194" s="4">
        <v>112</v>
      </c>
      <c r="G3194">
        <v>386</v>
      </c>
    </row>
    <row r="3195" spans="1:7" x14ac:dyDescent="0.3">
      <c r="A3195" t="s">
        <v>43</v>
      </c>
      <c r="B3195" t="s">
        <v>20</v>
      </c>
      <c r="C3195" t="s">
        <v>12</v>
      </c>
      <c r="D3195" s="2">
        <v>44552</v>
      </c>
      <c r="E3195" s="3">
        <v>15673</v>
      </c>
      <c r="F3195" s="4">
        <v>141</v>
      </c>
      <c r="G3195">
        <v>1425</v>
      </c>
    </row>
    <row r="3196" spans="1:7" x14ac:dyDescent="0.3">
      <c r="A3196" t="s">
        <v>57</v>
      </c>
      <c r="B3196" t="s">
        <v>23</v>
      </c>
      <c r="C3196" t="s">
        <v>12</v>
      </c>
      <c r="D3196" s="2">
        <v>44552</v>
      </c>
      <c r="E3196" s="3">
        <v>9177</v>
      </c>
      <c r="F3196" s="4">
        <v>28</v>
      </c>
      <c r="G3196">
        <v>706</v>
      </c>
    </row>
    <row r="3197" spans="1:7" x14ac:dyDescent="0.3">
      <c r="A3197" t="s">
        <v>51</v>
      </c>
      <c r="B3197" t="s">
        <v>14</v>
      </c>
      <c r="C3197" t="s">
        <v>30</v>
      </c>
      <c r="D3197" s="2">
        <v>44552</v>
      </c>
      <c r="E3197" s="3">
        <v>1113</v>
      </c>
      <c r="F3197" s="4">
        <v>56</v>
      </c>
      <c r="G3197">
        <v>36</v>
      </c>
    </row>
    <row r="3198" spans="1:7" x14ac:dyDescent="0.3">
      <c r="A3198" t="s">
        <v>55</v>
      </c>
      <c r="B3198" t="s">
        <v>14</v>
      </c>
      <c r="C3198" t="s">
        <v>36</v>
      </c>
      <c r="D3198" s="2">
        <v>44552</v>
      </c>
      <c r="E3198" s="3">
        <v>2506</v>
      </c>
      <c r="F3198" s="4">
        <v>143</v>
      </c>
      <c r="G3198">
        <v>140</v>
      </c>
    </row>
    <row r="3199" spans="1:7" x14ac:dyDescent="0.3">
      <c r="A3199" t="s">
        <v>46</v>
      </c>
      <c r="B3199" t="s">
        <v>11</v>
      </c>
      <c r="C3199" t="s">
        <v>34</v>
      </c>
      <c r="D3199" s="2">
        <v>44552</v>
      </c>
      <c r="E3199" s="3">
        <v>658</v>
      </c>
      <c r="F3199" s="4">
        <v>255</v>
      </c>
      <c r="G3199">
        <v>35</v>
      </c>
    </row>
    <row r="3200" spans="1:7" x14ac:dyDescent="0.3">
      <c r="A3200" t="s">
        <v>38</v>
      </c>
      <c r="B3200" t="s">
        <v>25</v>
      </c>
      <c r="C3200" t="s">
        <v>37</v>
      </c>
      <c r="D3200" s="2">
        <v>44552</v>
      </c>
      <c r="E3200" s="3">
        <v>4487</v>
      </c>
      <c r="F3200" s="4">
        <v>162</v>
      </c>
      <c r="G3200">
        <v>167</v>
      </c>
    </row>
    <row r="3201" spans="1:7" x14ac:dyDescent="0.3">
      <c r="A3201" t="s">
        <v>10</v>
      </c>
      <c r="B3201" t="s">
        <v>23</v>
      </c>
      <c r="C3201" t="s">
        <v>18</v>
      </c>
      <c r="D3201" s="2">
        <v>44552</v>
      </c>
      <c r="E3201" s="3">
        <v>5866</v>
      </c>
      <c r="F3201" s="4">
        <v>33</v>
      </c>
      <c r="G3201">
        <v>184</v>
      </c>
    </row>
    <row r="3202" spans="1:7" x14ac:dyDescent="0.3">
      <c r="A3202" t="s">
        <v>19</v>
      </c>
      <c r="B3202" t="s">
        <v>8</v>
      </c>
      <c r="C3202" t="s">
        <v>28</v>
      </c>
      <c r="D3202" s="2">
        <v>44552</v>
      </c>
      <c r="E3202" s="3">
        <v>14959</v>
      </c>
      <c r="F3202" s="4">
        <v>142</v>
      </c>
      <c r="G3202">
        <v>680</v>
      </c>
    </row>
    <row r="3203" spans="1:7" x14ac:dyDescent="0.3">
      <c r="A3203" t="s">
        <v>58</v>
      </c>
      <c r="B3203" t="s">
        <v>23</v>
      </c>
      <c r="C3203" t="s">
        <v>48</v>
      </c>
      <c r="D3203" s="2">
        <v>44552</v>
      </c>
      <c r="E3203" s="3">
        <v>6356</v>
      </c>
      <c r="F3203" s="4">
        <v>233</v>
      </c>
      <c r="G3203">
        <v>454</v>
      </c>
    </row>
    <row r="3204" spans="1:7" x14ac:dyDescent="0.3">
      <c r="A3204" t="s">
        <v>43</v>
      </c>
      <c r="B3204" t="s">
        <v>8</v>
      </c>
      <c r="C3204" t="s">
        <v>28</v>
      </c>
      <c r="D3204" s="2">
        <v>44552</v>
      </c>
      <c r="E3204" s="3">
        <v>308</v>
      </c>
      <c r="F3204" s="4">
        <v>80</v>
      </c>
      <c r="G3204">
        <v>11</v>
      </c>
    </row>
    <row r="3205" spans="1:7" x14ac:dyDescent="0.3">
      <c r="A3205" t="s">
        <v>24</v>
      </c>
      <c r="B3205" t="s">
        <v>25</v>
      </c>
      <c r="C3205" t="s">
        <v>34</v>
      </c>
      <c r="D3205" s="2">
        <v>44552</v>
      </c>
      <c r="E3205" s="3">
        <v>7259</v>
      </c>
      <c r="F3205" s="4">
        <v>345</v>
      </c>
      <c r="G3205">
        <v>519</v>
      </c>
    </row>
    <row r="3206" spans="1:7" x14ac:dyDescent="0.3">
      <c r="A3206" t="s">
        <v>38</v>
      </c>
      <c r="B3206" t="s">
        <v>20</v>
      </c>
      <c r="C3206" t="s">
        <v>41</v>
      </c>
      <c r="D3206" s="2">
        <v>44552</v>
      </c>
      <c r="E3206" s="3">
        <v>2954</v>
      </c>
      <c r="F3206" s="4">
        <v>595</v>
      </c>
      <c r="G3206">
        <v>114</v>
      </c>
    </row>
    <row r="3207" spans="1:7" x14ac:dyDescent="0.3">
      <c r="A3207" t="s">
        <v>33</v>
      </c>
      <c r="B3207" t="s">
        <v>25</v>
      </c>
      <c r="C3207" t="s">
        <v>21</v>
      </c>
      <c r="D3207" s="2">
        <v>44553</v>
      </c>
      <c r="E3207" s="3">
        <v>490</v>
      </c>
      <c r="F3207" s="4">
        <v>217</v>
      </c>
      <c r="G3207">
        <v>22</v>
      </c>
    </row>
    <row r="3208" spans="1:7" x14ac:dyDescent="0.3">
      <c r="A3208" t="s">
        <v>51</v>
      </c>
      <c r="B3208" t="s">
        <v>8</v>
      </c>
      <c r="C3208" t="s">
        <v>16</v>
      </c>
      <c r="D3208" s="2">
        <v>44553</v>
      </c>
      <c r="E3208" s="3">
        <v>9898</v>
      </c>
      <c r="F3208" s="4">
        <v>79</v>
      </c>
      <c r="G3208">
        <v>1100</v>
      </c>
    </row>
    <row r="3209" spans="1:7" x14ac:dyDescent="0.3">
      <c r="A3209" t="s">
        <v>29</v>
      </c>
      <c r="B3209" t="s">
        <v>25</v>
      </c>
      <c r="C3209" t="s">
        <v>30</v>
      </c>
      <c r="D3209" s="2">
        <v>44553</v>
      </c>
      <c r="E3209" s="3">
        <v>19789</v>
      </c>
      <c r="F3209" s="4">
        <v>35</v>
      </c>
      <c r="G3209">
        <v>683</v>
      </c>
    </row>
    <row r="3210" spans="1:7" x14ac:dyDescent="0.3">
      <c r="A3210" t="s">
        <v>55</v>
      </c>
      <c r="B3210" t="s">
        <v>11</v>
      </c>
      <c r="C3210" t="s">
        <v>35</v>
      </c>
      <c r="D3210" s="2">
        <v>44553</v>
      </c>
      <c r="E3210" s="3">
        <v>2793</v>
      </c>
      <c r="F3210" s="4">
        <v>285</v>
      </c>
      <c r="G3210">
        <v>399</v>
      </c>
    </row>
    <row r="3211" spans="1:7" x14ac:dyDescent="0.3">
      <c r="A3211" t="s">
        <v>47</v>
      </c>
      <c r="B3211" t="s">
        <v>11</v>
      </c>
      <c r="C3211" t="s">
        <v>16</v>
      </c>
      <c r="D3211" s="2">
        <v>44553</v>
      </c>
      <c r="E3211" s="3">
        <v>16443</v>
      </c>
      <c r="F3211" s="4">
        <v>117</v>
      </c>
      <c r="G3211">
        <v>1645</v>
      </c>
    </row>
    <row r="3212" spans="1:7" x14ac:dyDescent="0.3">
      <c r="A3212" t="s">
        <v>17</v>
      </c>
      <c r="B3212" t="s">
        <v>25</v>
      </c>
      <c r="C3212" t="s">
        <v>36</v>
      </c>
      <c r="D3212" s="2">
        <v>44553</v>
      </c>
      <c r="E3212" s="3">
        <v>5012</v>
      </c>
      <c r="F3212" s="4">
        <v>146</v>
      </c>
      <c r="G3212">
        <v>295</v>
      </c>
    </row>
    <row r="3213" spans="1:7" x14ac:dyDescent="0.3">
      <c r="A3213" t="s">
        <v>13</v>
      </c>
      <c r="B3213" t="s">
        <v>25</v>
      </c>
      <c r="C3213" t="s">
        <v>30</v>
      </c>
      <c r="D3213" s="2">
        <v>44553</v>
      </c>
      <c r="E3213" s="3">
        <v>861</v>
      </c>
      <c r="F3213" s="4">
        <v>22</v>
      </c>
      <c r="G3213">
        <v>31</v>
      </c>
    </row>
    <row r="3214" spans="1:7" x14ac:dyDescent="0.3">
      <c r="A3214" t="s">
        <v>31</v>
      </c>
      <c r="B3214" t="s">
        <v>8</v>
      </c>
      <c r="C3214" t="s">
        <v>48</v>
      </c>
      <c r="D3214" s="2">
        <v>44553</v>
      </c>
      <c r="E3214" s="3">
        <v>6370</v>
      </c>
      <c r="F3214" s="4">
        <v>17</v>
      </c>
      <c r="G3214">
        <v>531</v>
      </c>
    </row>
    <row r="3215" spans="1:7" x14ac:dyDescent="0.3">
      <c r="A3215" t="s">
        <v>53</v>
      </c>
      <c r="B3215" t="s">
        <v>25</v>
      </c>
      <c r="C3215" t="s">
        <v>35</v>
      </c>
      <c r="D3215" s="2">
        <v>44553</v>
      </c>
      <c r="E3215" s="3">
        <v>4333</v>
      </c>
      <c r="F3215" s="4">
        <v>127</v>
      </c>
      <c r="G3215">
        <v>723</v>
      </c>
    </row>
    <row r="3216" spans="1:7" x14ac:dyDescent="0.3">
      <c r="A3216" t="s">
        <v>51</v>
      </c>
      <c r="B3216" t="s">
        <v>20</v>
      </c>
      <c r="C3216" t="s">
        <v>42</v>
      </c>
      <c r="D3216" s="2">
        <v>44553</v>
      </c>
      <c r="E3216" s="3">
        <v>2653</v>
      </c>
      <c r="F3216" s="4">
        <v>22</v>
      </c>
      <c r="G3216">
        <v>103</v>
      </c>
    </row>
    <row r="3217" spans="1:7" x14ac:dyDescent="0.3">
      <c r="A3217" t="s">
        <v>59</v>
      </c>
      <c r="B3217" t="s">
        <v>14</v>
      </c>
      <c r="C3217" t="s">
        <v>18</v>
      </c>
      <c r="D3217" s="2">
        <v>44553</v>
      </c>
      <c r="E3217" s="3">
        <v>1981</v>
      </c>
      <c r="F3217" s="4">
        <v>28</v>
      </c>
      <c r="G3217">
        <v>80</v>
      </c>
    </row>
    <row r="3218" spans="1:7" x14ac:dyDescent="0.3">
      <c r="A3218" t="s">
        <v>46</v>
      </c>
      <c r="B3218" t="s">
        <v>23</v>
      </c>
      <c r="C3218" t="s">
        <v>35</v>
      </c>
      <c r="D3218" s="2">
        <v>44553</v>
      </c>
      <c r="E3218" s="3">
        <v>525</v>
      </c>
      <c r="F3218" s="4">
        <v>3</v>
      </c>
      <c r="G3218">
        <v>41</v>
      </c>
    </row>
    <row r="3219" spans="1:7" x14ac:dyDescent="0.3">
      <c r="A3219" t="s">
        <v>22</v>
      </c>
      <c r="B3219" t="s">
        <v>8</v>
      </c>
      <c r="C3219" t="s">
        <v>15</v>
      </c>
      <c r="D3219" s="2">
        <v>44553</v>
      </c>
      <c r="E3219" s="3">
        <v>315</v>
      </c>
      <c r="F3219" s="4">
        <v>166</v>
      </c>
      <c r="G3219">
        <v>14</v>
      </c>
    </row>
    <row r="3220" spans="1:7" x14ac:dyDescent="0.3">
      <c r="A3220" t="s">
        <v>32</v>
      </c>
      <c r="B3220" t="s">
        <v>25</v>
      </c>
      <c r="C3220" t="s">
        <v>35</v>
      </c>
      <c r="D3220" s="2">
        <v>44553</v>
      </c>
      <c r="E3220" s="3">
        <v>889</v>
      </c>
      <c r="F3220" s="4">
        <v>31</v>
      </c>
      <c r="G3220">
        <v>127</v>
      </c>
    </row>
    <row r="3221" spans="1:7" x14ac:dyDescent="0.3">
      <c r="A3221" t="s">
        <v>22</v>
      </c>
      <c r="B3221" t="s">
        <v>11</v>
      </c>
      <c r="C3221" t="s">
        <v>49</v>
      </c>
      <c r="D3221" s="2">
        <v>44553</v>
      </c>
      <c r="E3221" s="3">
        <v>2954</v>
      </c>
      <c r="F3221" s="4">
        <v>444</v>
      </c>
      <c r="G3221">
        <v>269</v>
      </c>
    </row>
    <row r="3222" spans="1:7" x14ac:dyDescent="0.3">
      <c r="A3222" t="s">
        <v>33</v>
      </c>
      <c r="B3222" t="s">
        <v>11</v>
      </c>
      <c r="C3222" t="s">
        <v>16</v>
      </c>
      <c r="D3222" s="2">
        <v>44553</v>
      </c>
      <c r="E3222" s="3">
        <v>7497</v>
      </c>
      <c r="F3222" s="4">
        <v>122</v>
      </c>
      <c r="G3222">
        <v>536</v>
      </c>
    </row>
    <row r="3223" spans="1:7" x14ac:dyDescent="0.3">
      <c r="A3223" t="s">
        <v>31</v>
      </c>
      <c r="B3223" t="s">
        <v>23</v>
      </c>
      <c r="C3223" t="s">
        <v>42</v>
      </c>
      <c r="D3223" s="2">
        <v>44553</v>
      </c>
      <c r="E3223" s="3">
        <v>4753</v>
      </c>
      <c r="F3223" s="4">
        <v>197</v>
      </c>
      <c r="G3223">
        <v>199</v>
      </c>
    </row>
    <row r="3224" spans="1:7" x14ac:dyDescent="0.3">
      <c r="A3224" t="s">
        <v>43</v>
      </c>
      <c r="B3224" t="s">
        <v>14</v>
      </c>
      <c r="C3224" t="s">
        <v>28</v>
      </c>
      <c r="D3224" s="2">
        <v>44553</v>
      </c>
      <c r="E3224" s="3">
        <v>7490</v>
      </c>
      <c r="F3224" s="4">
        <v>70</v>
      </c>
      <c r="G3224">
        <v>268</v>
      </c>
    </row>
    <row r="3225" spans="1:7" x14ac:dyDescent="0.3">
      <c r="A3225" t="s">
        <v>55</v>
      </c>
      <c r="B3225" t="s">
        <v>8</v>
      </c>
      <c r="C3225" t="s">
        <v>48</v>
      </c>
      <c r="D3225" s="2">
        <v>44553</v>
      </c>
      <c r="E3225" s="3">
        <v>5355</v>
      </c>
      <c r="F3225" s="4">
        <v>7</v>
      </c>
      <c r="G3225">
        <v>536</v>
      </c>
    </row>
    <row r="3226" spans="1:7" x14ac:dyDescent="0.3">
      <c r="A3226" t="s">
        <v>57</v>
      </c>
      <c r="B3226" t="s">
        <v>25</v>
      </c>
      <c r="C3226" t="s">
        <v>26</v>
      </c>
      <c r="D3226" s="2">
        <v>44553</v>
      </c>
      <c r="E3226" s="3">
        <v>5642</v>
      </c>
      <c r="F3226" s="4">
        <v>6</v>
      </c>
      <c r="G3226">
        <v>189</v>
      </c>
    </row>
    <row r="3227" spans="1:7" x14ac:dyDescent="0.3">
      <c r="A3227" t="s">
        <v>46</v>
      </c>
      <c r="B3227" t="s">
        <v>14</v>
      </c>
      <c r="C3227" t="s">
        <v>15</v>
      </c>
      <c r="D3227" s="2">
        <v>44553</v>
      </c>
      <c r="E3227" s="3">
        <v>3885</v>
      </c>
      <c r="F3227" s="4">
        <v>308</v>
      </c>
      <c r="G3227">
        <v>243</v>
      </c>
    </row>
    <row r="3228" spans="1:7" x14ac:dyDescent="0.3">
      <c r="A3228" t="s">
        <v>57</v>
      </c>
      <c r="B3228" t="s">
        <v>20</v>
      </c>
      <c r="C3228" t="s">
        <v>35</v>
      </c>
      <c r="D3228" s="2">
        <v>44553</v>
      </c>
      <c r="E3228" s="3">
        <v>161</v>
      </c>
      <c r="F3228" s="4">
        <v>73</v>
      </c>
      <c r="G3228">
        <v>27</v>
      </c>
    </row>
    <row r="3229" spans="1:7" x14ac:dyDescent="0.3">
      <c r="A3229" t="s">
        <v>7</v>
      </c>
      <c r="B3229" t="s">
        <v>23</v>
      </c>
      <c r="C3229" t="s">
        <v>45</v>
      </c>
      <c r="D3229" s="2">
        <v>44553</v>
      </c>
      <c r="E3229" s="3">
        <v>896</v>
      </c>
      <c r="F3229" s="4">
        <v>33</v>
      </c>
      <c r="G3229">
        <v>60</v>
      </c>
    </row>
    <row r="3230" spans="1:7" x14ac:dyDescent="0.3">
      <c r="A3230" t="s">
        <v>46</v>
      </c>
      <c r="B3230" t="s">
        <v>23</v>
      </c>
      <c r="C3230" t="s">
        <v>16</v>
      </c>
      <c r="D3230" s="2">
        <v>44554</v>
      </c>
      <c r="E3230" s="3">
        <v>938</v>
      </c>
      <c r="F3230" s="4">
        <v>50</v>
      </c>
      <c r="G3230">
        <v>86</v>
      </c>
    </row>
    <row r="3231" spans="1:7" x14ac:dyDescent="0.3">
      <c r="A3231" t="s">
        <v>51</v>
      </c>
      <c r="B3231" t="s">
        <v>8</v>
      </c>
      <c r="C3231" t="s">
        <v>50</v>
      </c>
      <c r="D3231" s="2">
        <v>44554</v>
      </c>
      <c r="E3231" s="3">
        <v>11235</v>
      </c>
      <c r="F3231" s="4">
        <v>113</v>
      </c>
      <c r="G3231">
        <v>489</v>
      </c>
    </row>
    <row r="3232" spans="1:7" x14ac:dyDescent="0.3">
      <c r="A3232" t="s">
        <v>43</v>
      </c>
      <c r="B3232" t="s">
        <v>8</v>
      </c>
      <c r="C3232" t="s">
        <v>45</v>
      </c>
      <c r="D3232" s="2">
        <v>44554</v>
      </c>
      <c r="E3232" s="3">
        <v>3066</v>
      </c>
      <c r="F3232" s="4">
        <v>125</v>
      </c>
      <c r="G3232">
        <v>192</v>
      </c>
    </row>
    <row r="3233" spans="1:7" x14ac:dyDescent="0.3">
      <c r="A3233" t="s">
        <v>53</v>
      </c>
      <c r="B3233" t="s">
        <v>8</v>
      </c>
      <c r="C3233" t="s">
        <v>39</v>
      </c>
      <c r="D3233" s="2">
        <v>44554</v>
      </c>
      <c r="E3233" s="3">
        <v>1610</v>
      </c>
      <c r="F3233" s="4">
        <v>29</v>
      </c>
      <c r="G3233">
        <v>68</v>
      </c>
    </row>
    <row r="3234" spans="1:7" x14ac:dyDescent="0.3">
      <c r="A3234" t="s">
        <v>24</v>
      </c>
      <c r="B3234" t="s">
        <v>23</v>
      </c>
      <c r="C3234" t="s">
        <v>15</v>
      </c>
      <c r="D3234" s="2">
        <v>44554</v>
      </c>
      <c r="E3234" s="3">
        <v>2450</v>
      </c>
      <c r="F3234" s="4">
        <v>152</v>
      </c>
      <c r="G3234">
        <v>107</v>
      </c>
    </row>
    <row r="3235" spans="1:7" x14ac:dyDescent="0.3">
      <c r="A3235" t="s">
        <v>19</v>
      </c>
      <c r="B3235" t="s">
        <v>14</v>
      </c>
      <c r="C3235" t="s">
        <v>12</v>
      </c>
      <c r="D3235" s="2">
        <v>44554</v>
      </c>
      <c r="E3235" s="3">
        <v>5271</v>
      </c>
      <c r="F3235" s="4">
        <v>178</v>
      </c>
      <c r="G3235">
        <v>406</v>
      </c>
    </row>
    <row r="3236" spans="1:7" x14ac:dyDescent="0.3">
      <c r="A3236" t="s">
        <v>40</v>
      </c>
      <c r="B3236" t="s">
        <v>20</v>
      </c>
      <c r="C3236" t="s">
        <v>36</v>
      </c>
      <c r="D3236" s="2">
        <v>44554</v>
      </c>
      <c r="E3236" s="3">
        <v>3262</v>
      </c>
      <c r="F3236" s="4">
        <v>282</v>
      </c>
      <c r="G3236">
        <v>233</v>
      </c>
    </row>
    <row r="3237" spans="1:7" x14ac:dyDescent="0.3">
      <c r="A3237" t="s">
        <v>19</v>
      </c>
      <c r="B3237" t="s">
        <v>23</v>
      </c>
      <c r="C3237" t="s">
        <v>18</v>
      </c>
      <c r="D3237" s="2">
        <v>44554</v>
      </c>
      <c r="E3237" s="3">
        <v>3647</v>
      </c>
      <c r="F3237" s="4">
        <v>327</v>
      </c>
      <c r="G3237">
        <v>114</v>
      </c>
    </row>
    <row r="3238" spans="1:7" x14ac:dyDescent="0.3">
      <c r="A3238" t="s">
        <v>31</v>
      </c>
      <c r="B3238" t="s">
        <v>11</v>
      </c>
      <c r="C3238" t="s">
        <v>50</v>
      </c>
      <c r="D3238" s="2">
        <v>44554</v>
      </c>
      <c r="E3238" s="3">
        <v>875</v>
      </c>
      <c r="F3238" s="4">
        <v>40</v>
      </c>
      <c r="G3238">
        <v>55</v>
      </c>
    </row>
    <row r="3239" spans="1:7" x14ac:dyDescent="0.3">
      <c r="A3239" t="s">
        <v>22</v>
      </c>
      <c r="B3239" t="s">
        <v>20</v>
      </c>
      <c r="C3239" t="s">
        <v>30</v>
      </c>
      <c r="D3239" s="2">
        <v>44554</v>
      </c>
      <c r="E3239" s="3">
        <v>5271</v>
      </c>
      <c r="F3239" s="4">
        <v>166</v>
      </c>
      <c r="G3239">
        <v>189</v>
      </c>
    </row>
    <row r="3240" spans="1:7" x14ac:dyDescent="0.3">
      <c r="A3240" t="s">
        <v>38</v>
      </c>
      <c r="B3240" t="s">
        <v>20</v>
      </c>
      <c r="C3240" t="s">
        <v>54</v>
      </c>
      <c r="D3240" s="2">
        <v>44554</v>
      </c>
      <c r="E3240" s="3">
        <v>693</v>
      </c>
      <c r="F3240" s="4">
        <v>289</v>
      </c>
      <c r="G3240">
        <v>37</v>
      </c>
    </row>
    <row r="3241" spans="1:7" x14ac:dyDescent="0.3">
      <c r="A3241" t="s">
        <v>38</v>
      </c>
      <c r="B3241" t="s">
        <v>11</v>
      </c>
      <c r="C3241" t="s">
        <v>16</v>
      </c>
      <c r="D3241" s="2">
        <v>44554</v>
      </c>
      <c r="E3241" s="3">
        <v>2667</v>
      </c>
      <c r="F3241" s="4">
        <v>231</v>
      </c>
      <c r="G3241">
        <v>178</v>
      </c>
    </row>
    <row r="3242" spans="1:7" x14ac:dyDescent="0.3">
      <c r="A3242" t="s">
        <v>13</v>
      </c>
      <c r="B3242" t="s">
        <v>11</v>
      </c>
      <c r="C3242" t="s">
        <v>42</v>
      </c>
      <c r="D3242" s="2">
        <v>44554</v>
      </c>
      <c r="E3242" s="3">
        <v>1449</v>
      </c>
      <c r="F3242" s="4">
        <v>303</v>
      </c>
      <c r="G3242">
        <v>61</v>
      </c>
    </row>
    <row r="3243" spans="1:7" x14ac:dyDescent="0.3">
      <c r="A3243" t="s">
        <v>46</v>
      </c>
      <c r="B3243" t="s">
        <v>25</v>
      </c>
      <c r="C3243" t="s">
        <v>42</v>
      </c>
      <c r="D3243" s="2">
        <v>44554</v>
      </c>
      <c r="E3243" s="3">
        <v>644</v>
      </c>
      <c r="F3243" s="4">
        <v>420</v>
      </c>
      <c r="G3243">
        <v>27</v>
      </c>
    </row>
    <row r="3244" spans="1:7" x14ac:dyDescent="0.3">
      <c r="A3244" t="s">
        <v>55</v>
      </c>
      <c r="B3244" t="s">
        <v>8</v>
      </c>
      <c r="C3244" t="s">
        <v>50</v>
      </c>
      <c r="D3244" s="2">
        <v>44554</v>
      </c>
      <c r="E3244" s="3">
        <v>11788</v>
      </c>
      <c r="F3244" s="4">
        <v>195</v>
      </c>
      <c r="G3244">
        <v>786</v>
      </c>
    </row>
    <row r="3245" spans="1:7" x14ac:dyDescent="0.3">
      <c r="A3245" t="s">
        <v>13</v>
      </c>
      <c r="B3245" t="s">
        <v>11</v>
      </c>
      <c r="C3245" t="s">
        <v>49</v>
      </c>
      <c r="D3245" s="2">
        <v>44554</v>
      </c>
      <c r="E3245" s="3">
        <v>385</v>
      </c>
      <c r="F3245" s="4">
        <v>199</v>
      </c>
      <c r="G3245">
        <v>33</v>
      </c>
    </row>
    <row r="3246" spans="1:7" x14ac:dyDescent="0.3">
      <c r="A3246" t="s">
        <v>24</v>
      </c>
      <c r="B3246" t="s">
        <v>11</v>
      </c>
      <c r="C3246" t="s">
        <v>45</v>
      </c>
      <c r="D3246" s="2">
        <v>44554</v>
      </c>
      <c r="E3246" s="3">
        <v>238</v>
      </c>
      <c r="F3246" s="4">
        <v>2</v>
      </c>
      <c r="G3246">
        <v>14</v>
      </c>
    </row>
    <row r="3247" spans="1:7" x14ac:dyDescent="0.3">
      <c r="A3247" t="s">
        <v>38</v>
      </c>
      <c r="B3247" t="s">
        <v>20</v>
      </c>
      <c r="C3247" t="s">
        <v>9</v>
      </c>
      <c r="D3247" s="2">
        <v>44554</v>
      </c>
      <c r="E3247" s="3">
        <v>189</v>
      </c>
      <c r="F3247" s="4">
        <v>123</v>
      </c>
      <c r="G3247">
        <v>9</v>
      </c>
    </row>
    <row r="3248" spans="1:7" x14ac:dyDescent="0.3">
      <c r="A3248" t="s">
        <v>7</v>
      </c>
      <c r="B3248" t="s">
        <v>25</v>
      </c>
      <c r="C3248" t="s">
        <v>44</v>
      </c>
      <c r="D3248" s="2">
        <v>44554</v>
      </c>
      <c r="E3248" s="3">
        <v>5642</v>
      </c>
      <c r="F3248" s="4">
        <v>7</v>
      </c>
      <c r="G3248">
        <v>314</v>
      </c>
    </row>
    <row r="3249" spans="1:7" x14ac:dyDescent="0.3">
      <c r="A3249" t="s">
        <v>33</v>
      </c>
      <c r="B3249" t="s">
        <v>11</v>
      </c>
      <c r="C3249" t="s">
        <v>21</v>
      </c>
      <c r="D3249" s="2">
        <v>44554</v>
      </c>
      <c r="E3249" s="3">
        <v>11858</v>
      </c>
      <c r="F3249" s="4">
        <v>61</v>
      </c>
      <c r="G3249">
        <v>659</v>
      </c>
    </row>
    <row r="3250" spans="1:7" x14ac:dyDescent="0.3">
      <c r="A3250" t="s">
        <v>33</v>
      </c>
      <c r="B3250" t="s">
        <v>25</v>
      </c>
      <c r="C3250" t="s">
        <v>39</v>
      </c>
      <c r="D3250" s="2">
        <v>44554</v>
      </c>
      <c r="E3250" s="3">
        <v>3584</v>
      </c>
      <c r="F3250" s="4">
        <v>333</v>
      </c>
      <c r="G3250">
        <v>171</v>
      </c>
    </row>
    <row r="3251" spans="1:7" x14ac:dyDescent="0.3">
      <c r="A3251" t="s">
        <v>27</v>
      </c>
      <c r="B3251" t="s">
        <v>14</v>
      </c>
      <c r="C3251" t="s">
        <v>12</v>
      </c>
      <c r="D3251" s="2">
        <v>44554</v>
      </c>
      <c r="E3251" s="3">
        <v>3808</v>
      </c>
      <c r="F3251" s="4">
        <v>132</v>
      </c>
      <c r="G3251">
        <v>347</v>
      </c>
    </row>
    <row r="3252" spans="1:7" x14ac:dyDescent="0.3">
      <c r="A3252" t="s">
        <v>53</v>
      </c>
      <c r="B3252" t="s">
        <v>20</v>
      </c>
      <c r="C3252" t="s">
        <v>49</v>
      </c>
      <c r="D3252" s="2">
        <v>44554</v>
      </c>
      <c r="E3252" s="3">
        <v>2611</v>
      </c>
      <c r="F3252" s="4">
        <v>175</v>
      </c>
      <c r="G3252">
        <v>238</v>
      </c>
    </row>
    <row r="3253" spans="1:7" x14ac:dyDescent="0.3">
      <c r="A3253" t="s">
        <v>58</v>
      </c>
      <c r="B3253" t="s">
        <v>20</v>
      </c>
      <c r="C3253" t="s">
        <v>42</v>
      </c>
      <c r="D3253" s="2">
        <v>44554</v>
      </c>
      <c r="E3253" s="3">
        <v>3045</v>
      </c>
      <c r="F3253" s="4">
        <v>217</v>
      </c>
      <c r="G3253">
        <v>127</v>
      </c>
    </row>
    <row r="3254" spans="1:7" x14ac:dyDescent="0.3">
      <c r="A3254" t="s">
        <v>33</v>
      </c>
      <c r="B3254" t="s">
        <v>20</v>
      </c>
      <c r="C3254" t="s">
        <v>12</v>
      </c>
      <c r="D3254" s="2">
        <v>44554</v>
      </c>
      <c r="E3254" s="3">
        <v>5369</v>
      </c>
      <c r="F3254" s="4">
        <v>122</v>
      </c>
      <c r="G3254">
        <v>448</v>
      </c>
    </row>
    <row r="3255" spans="1:7" x14ac:dyDescent="0.3">
      <c r="A3255" t="s">
        <v>59</v>
      </c>
      <c r="B3255" t="s">
        <v>20</v>
      </c>
      <c r="C3255" t="s">
        <v>48</v>
      </c>
      <c r="D3255" s="2">
        <v>44554</v>
      </c>
      <c r="E3255" s="3">
        <v>10353</v>
      </c>
      <c r="F3255" s="4">
        <v>76</v>
      </c>
      <c r="G3255">
        <v>1036</v>
      </c>
    </row>
    <row r="3256" spans="1:7" x14ac:dyDescent="0.3">
      <c r="A3256" t="s">
        <v>58</v>
      </c>
      <c r="B3256" t="s">
        <v>25</v>
      </c>
      <c r="C3256" t="s">
        <v>30</v>
      </c>
      <c r="D3256" s="2">
        <v>44554</v>
      </c>
      <c r="E3256" s="3">
        <v>4613</v>
      </c>
      <c r="F3256" s="4">
        <v>211</v>
      </c>
      <c r="G3256">
        <v>171</v>
      </c>
    </row>
    <row r="3257" spans="1:7" x14ac:dyDescent="0.3">
      <c r="A3257" t="s">
        <v>38</v>
      </c>
      <c r="B3257" t="s">
        <v>23</v>
      </c>
      <c r="C3257" t="s">
        <v>21</v>
      </c>
      <c r="D3257" s="2">
        <v>44554</v>
      </c>
      <c r="E3257" s="3">
        <v>3311</v>
      </c>
      <c r="F3257" s="4">
        <v>113</v>
      </c>
      <c r="G3257">
        <v>166</v>
      </c>
    </row>
    <row r="3258" spans="1:7" x14ac:dyDescent="0.3">
      <c r="A3258" t="s">
        <v>47</v>
      </c>
      <c r="B3258" t="s">
        <v>8</v>
      </c>
      <c r="C3258" t="s">
        <v>9</v>
      </c>
      <c r="D3258" s="2">
        <v>44554</v>
      </c>
      <c r="E3258" s="3">
        <v>9212</v>
      </c>
      <c r="F3258" s="4">
        <v>19</v>
      </c>
      <c r="G3258">
        <v>658</v>
      </c>
    </row>
    <row r="3259" spans="1:7" x14ac:dyDescent="0.3">
      <c r="A3259" t="s">
        <v>17</v>
      </c>
      <c r="B3259" t="s">
        <v>25</v>
      </c>
      <c r="C3259" t="s">
        <v>35</v>
      </c>
      <c r="D3259" s="2">
        <v>44554</v>
      </c>
      <c r="E3259" s="3">
        <v>49</v>
      </c>
      <c r="F3259" s="4">
        <v>306</v>
      </c>
      <c r="G3259">
        <v>4</v>
      </c>
    </row>
    <row r="3260" spans="1:7" x14ac:dyDescent="0.3">
      <c r="A3260" t="s">
        <v>33</v>
      </c>
      <c r="B3260" t="s">
        <v>20</v>
      </c>
      <c r="C3260" t="s">
        <v>39</v>
      </c>
      <c r="D3260" s="2">
        <v>44554</v>
      </c>
      <c r="E3260" s="3">
        <v>4844</v>
      </c>
      <c r="F3260" s="4">
        <v>40</v>
      </c>
      <c r="G3260">
        <v>202</v>
      </c>
    </row>
    <row r="3261" spans="1:7" x14ac:dyDescent="0.3">
      <c r="A3261" t="s">
        <v>59</v>
      </c>
      <c r="B3261" t="s">
        <v>14</v>
      </c>
      <c r="C3261" t="s">
        <v>9</v>
      </c>
      <c r="D3261" s="2">
        <v>44554</v>
      </c>
      <c r="E3261" s="3">
        <v>2513</v>
      </c>
      <c r="F3261" s="4">
        <v>23</v>
      </c>
      <c r="G3261">
        <v>120</v>
      </c>
    </row>
    <row r="3262" spans="1:7" x14ac:dyDescent="0.3">
      <c r="A3262" t="s">
        <v>57</v>
      </c>
      <c r="B3262" t="s">
        <v>14</v>
      </c>
      <c r="C3262" t="s">
        <v>34</v>
      </c>
      <c r="D3262" s="2">
        <v>44554</v>
      </c>
      <c r="E3262" s="3">
        <v>16653</v>
      </c>
      <c r="F3262" s="4">
        <v>13</v>
      </c>
      <c r="G3262">
        <v>1041</v>
      </c>
    </row>
    <row r="3263" spans="1:7" x14ac:dyDescent="0.3">
      <c r="A3263" t="s">
        <v>43</v>
      </c>
      <c r="B3263" t="s">
        <v>25</v>
      </c>
      <c r="C3263" t="s">
        <v>36</v>
      </c>
      <c r="D3263" s="2">
        <v>44554</v>
      </c>
      <c r="E3263" s="3">
        <v>0</v>
      </c>
      <c r="F3263" s="4">
        <v>285</v>
      </c>
      <c r="G3263">
        <v>0</v>
      </c>
    </row>
    <row r="3264" spans="1:7" x14ac:dyDescent="0.3">
      <c r="A3264" t="s">
        <v>47</v>
      </c>
      <c r="B3264" t="s">
        <v>25</v>
      </c>
      <c r="C3264" t="s">
        <v>21</v>
      </c>
      <c r="D3264" s="2">
        <v>44554</v>
      </c>
      <c r="E3264" s="3">
        <v>3052</v>
      </c>
      <c r="F3264" s="4">
        <v>64</v>
      </c>
      <c r="G3264">
        <v>161</v>
      </c>
    </row>
    <row r="3265" spans="1:7" x14ac:dyDescent="0.3">
      <c r="A3265" t="s">
        <v>24</v>
      </c>
      <c r="B3265" t="s">
        <v>20</v>
      </c>
      <c r="C3265" t="s">
        <v>16</v>
      </c>
      <c r="D3265" s="2">
        <v>44557</v>
      </c>
      <c r="E3265" s="3">
        <v>5600</v>
      </c>
      <c r="F3265" s="4">
        <v>106</v>
      </c>
      <c r="G3265">
        <v>350</v>
      </c>
    </row>
    <row r="3266" spans="1:7" x14ac:dyDescent="0.3">
      <c r="A3266" t="s">
        <v>40</v>
      </c>
      <c r="B3266" t="s">
        <v>20</v>
      </c>
      <c r="C3266" t="s">
        <v>41</v>
      </c>
      <c r="D3266" s="2">
        <v>44557</v>
      </c>
      <c r="E3266" s="3">
        <v>10906</v>
      </c>
      <c r="F3266" s="4">
        <v>7</v>
      </c>
      <c r="G3266">
        <v>364</v>
      </c>
    </row>
    <row r="3267" spans="1:7" x14ac:dyDescent="0.3">
      <c r="A3267" t="s">
        <v>31</v>
      </c>
      <c r="B3267" t="s">
        <v>20</v>
      </c>
      <c r="C3267" t="s">
        <v>50</v>
      </c>
      <c r="D3267" s="2">
        <v>44557</v>
      </c>
      <c r="E3267" s="3">
        <v>7658</v>
      </c>
      <c r="F3267" s="4">
        <v>480</v>
      </c>
      <c r="G3267">
        <v>365</v>
      </c>
    </row>
    <row r="3268" spans="1:7" x14ac:dyDescent="0.3">
      <c r="A3268" t="s">
        <v>56</v>
      </c>
      <c r="B3268" t="s">
        <v>11</v>
      </c>
      <c r="C3268" t="s">
        <v>34</v>
      </c>
      <c r="D3268" s="2">
        <v>44557</v>
      </c>
      <c r="E3268" s="3">
        <v>1232</v>
      </c>
      <c r="F3268" s="4">
        <v>449</v>
      </c>
      <c r="G3268">
        <v>59</v>
      </c>
    </row>
    <row r="3269" spans="1:7" x14ac:dyDescent="0.3">
      <c r="A3269" t="s">
        <v>59</v>
      </c>
      <c r="B3269" t="s">
        <v>25</v>
      </c>
      <c r="C3269" t="s">
        <v>49</v>
      </c>
      <c r="D3269" s="2">
        <v>44557</v>
      </c>
      <c r="E3269" s="3">
        <v>1470</v>
      </c>
      <c r="F3269" s="4">
        <v>213</v>
      </c>
      <c r="G3269">
        <v>164</v>
      </c>
    </row>
    <row r="3270" spans="1:7" x14ac:dyDescent="0.3">
      <c r="A3270" t="s">
        <v>27</v>
      </c>
      <c r="B3270" t="s">
        <v>8</v>
      </c>
      <c r="C3270" t="s">
        <v>42</v>
      </c>
      <c r="D3270" s="2">
        <v>44558</v>
      </c>
      <c r="E3270" s="3">
        <v>3150</v>
      </c>
      <c r="F3270" s="4">
        <v>99</v>
      </c>
      <c r="G3270">
        <v>126</v>
      </c>
    </row>
    <row r="3271" spans="1:7" x14ac:dyDescent="0.3">
      <c r="A3271" t="s">
        <v>56</v>
      </c>
      <c r="B3271" t="s">
        <v>23</v>
      </c>
      <c r="C3271" t="s">
        <v>44</v>
      </c>
      <c r="D3271" s="2">
        <v>44558</v>
      </c>
      <c r="E3271" s="3">
        <v>11718</v>
      </c>
      <c r="F3271" s="4">
        <v>74</v>
      </c>
      <c r="G3271">
        <v>533</v>
      </c>
    </row>
    <row r="3272" spans="1:7" x14ac:dyDescent="0.3">
      <c r="A3272" t="s">
        <v>58</v>
      </c>
      <c r="B3272" t="s">
        <v>8</v>
      </c>
      <c r="C3272" t="s">
        <v>54</v>
      </c>
      <c r="D3272" s="2">
        <v>44558</v>
      </c>
      <c r="E3272" s="3">
        <v>8575</v>
      </c>
      <c r="F3272" s="4">
        <v>77</v>
      </c>
      <c r="G3272">
        <v>477</v>
      </c>
    </row>
    <row r="3273" spans="1:7" x14ac:dyDescent="0.3">
      <c r="A3273" t="s">
        <v>52</v>
      </c>
      <c r="B3273" t="s">
        <v>20</v>
      </c>
      <c r="C3273" t="s">
        <v>45</v>
      </c>
      <c r="D3273" s="2">
        <v>44558</v>
      </c>
      <c r="E3273" s="3">
        <v>5950</v>
      </c>
      <c r="F3273" s="4">
        <v>29</v>
      </c>
      <c r="G3273">
        <v>458</v>
      </c>
    </row>
    <row r="3274" spans="1:7" x14ac:dyDescent="0.3">
      <c r="A3274" t="s">
        <v>33</v>
      </c>
      <c r="B3274" t="s">
        <v>25</v>
      </c>
      <c r="C3274" t="s">
        <v>12</v>
      </c>
      <c r="D3274" s="2">
        <v>44558</v>
      </c>
      <c r="E3274" s="3">
        <v>245</v>
      </c>
      <c r="F3274" s="4">
        <v>179</v>
      </c>
      <c r="G3274">
        <v>25</v>
      </c>
    </row>
    <row r="3275" spans="1:7" x14ac:dyDescent="0.3">
      <c r="A3275" t="s">
        <v>38</v>
      </c>
      <c r="B3275" t="s">
        <v>25</v>
      </c>
      <c r="C3275" t="s">
        <v>30</v>
      </c>
      <c r="D3275" s="2">
        <v>44558</v>
      </c>
      <c r="E3275" s="3">
        <v>14189</v>
      </c>
      <c r="F3275" s="4">
        <v>92</v>
      </c>
      <c r="G3275">
        <v>568</v>
      </c>
    </row>
    <row r="3276" spans="1:7" x14ac:dyDescent="0.3">
      <c r="A3276" t="s">
        <v>7</v>
      </c>
      <c r="B3276" t="s">
        <v>8</v>
      </c>
      <c r="C3276" t="s">
        <v>12</v>
      </c>
      <c r="D3276" s="2">
        <v>44558</v>
      </c>
      <c r="E3276" s="3">
        <v>6566</v>
      </c>
      <c r="F3276" s="4">
        <v>35</v>
      </c>
      <c r="G3276">
        <v>657</v>
      </c>
    </row>
    <row r="3277" spans="1:7" x14ac:dyDescent="0.3">
      <c r="A3277" t="s">
        <v>58</v>
      </c>
      <c r="B3277" t="s">
        <v>8</v>
      </c>
      <c r="C3277" t="s">
        <v>21</v>
      </c>
      <c r="D3277" s="2">
        <v>44558</v>
      </c>
      <c r="E3277" s="3">
        <v>6286</v>
      </c>
      <c r="F3277" s="4">
        <v>9</v>
      </c>
      <c r="G3277">
        <v>300</v>
      </c>
    </row>
    <row r="3278" spans="1:7" x14ac:dyDescent="0.3">
      <c r="A3278" t="s">
        <v>22</v>
      </c>
      <c r="B3278" t="s">
        <v>8</v>
      </c>
      <c r="C3278" t="s">
        <v>41</v>
      </c>
      <c r="D3278" s="2">
        <v>44558</v>
      </c>
      <c r="E3278" s="3">
        <v>10836</v>
      </c>
      <c r="F3278" s="4">
        <v>188</v>
      </c>
      <c r="G3278">
        <v>417</v>
      </c>
    </row>
    <row r="3279" spans="1:7" x14ac:dyDescent="0.3">
      <c r="A3279" t="s">
        <v>7</v>
      </c>
      <c r="B3279" t="s">
        <v>11</v>
      </c>
      <c r="C3279" t="s">
        <v>44</v>
      </c>
      <c r="D3279" s="2">
        <v>44558</v>
      </c>
      <c r="E3279" s="3">
        <v>616</v>
      </c>
      <c r="F3279" s="4">
        <v>220</v>
      </c>
      <c r="G3279">
        <v>44</v>
      </c>
    </row>
    <row r="3280" spans="1:7" x14ac:dyDescent="0.3">
      <c r="A3280" t="s">
        <v>38</v>
      </c>
      <c r="B3280" t="s">
        <v>25</v>
      </c>
      <c r="C3280" t="s">
        <v>26</v>
      </c>
      <c r="D3280" s="2">
        <v>44558</v>
      </c>
      <c r="E3280" s="3">
        <v>3528</v>
      </c>
      <c r="F3280" s="4">
        <v>134</v>
      </c>
      <c r="G3280">
        <v>147</v>
      </c>
    </row>
    <row r="3281" spans="1:7" x14ac:dyDescent="0.3">
      <c r="A3281" t="s">
        <v>59</v>
      </c>
      <c r="B3281" t="s">
        <v>23</v>
      </c>
      <c r="C3281" t="s">
        <v>41</v>
      </c>
      <c r="D3281" s="2">
        <v>44558</v>
      </c>
      <c r="E3281" s="3">
        <v>3584</v>
      </c>
      <c r="F3281" s="4">
        <v>209</v>
      </c>
      <c r="G3281">
        <v>163</v>
      </c>
    </row>
    <row r="3282" spans="1:7" x14ac:dyDescent="0.3">
      <c r="A3282" t="s">
        <v>24</v>
      </c>
      <c r="B3282" t="s">
        <v>20</v>
      </c>
      <c r="C3282" t="s">
        <v>21</v>
      </c>
      <c r="D3282" s="2">
        <v>44558</v>
      </c>
      <c r="E3282" s="3">
        <v>2149</v>
      </c>
      <c r="F3282" s="4">
        <v>224</v>
      </c>
      <c r="G3282">
        <v>98</v>
      </c>
    </row>
    <row r="3283" spans="1:7" x14ac:dyDescent="0.3">
      <c r="A3283" t="s">
        <v>17</v>
      </c>
      <c r="B3283" t="s">
        <v>20</v>
      </c>
      <c r="C3283" t="s">
        <v>44</v>
      </c>
      <c r="D3283" s="2">
        <v>44558</v>
      </c>
      <c r="E3283" s="3">
        <v>14476</v>
      </c>
      <c r="F3283" s="4">
        <v>123</v>
      </c>
      <c r="G3283">
        <v>658</v>
      </c>
    </row>
    <row r="3284" spans="1:7" x14ac:dyDescent="0.3">
      <c r="A3284" t="s">
        <v>10</v>
      </c>
      <c r="B3284" t="s">
        <v>20</v>
      </c>
      <c r="C3284" t="s">
        <v>44</v>
      </c>
      <c r="D3284" s="2">
        <v>44558</v>
      </c>
      <c r="E3284" s="3">
        <v>11760</v>
      </c>
      <c r="F3284" s="4">
        <v>118</v>
      </c>
      <c r="G3284">
        <v>840</v>
      </c>
    </row>
    <row r="3285" spans="1:7" x14ac:dyDescent="0.3">
      <c r="A3285" t="s">
        <v>32</v>
      </c>
      <c r="B3285" t="s">
        <v>23</v>
      </c>
      <c r="C3285" t="s">
        <v>21</v>
      </c>
      <c r="D3285" s="2">
        <v>44558</v>
      </c>
      <c r="E3285" s="3">
        <v>3339</v>
      </c>
      <c r="F3285" s="4">
        <v>257</v>
      </c>
      <c r="G3285">
        <v>167</v>
      </c>
    </row>
    <row r="3286" spans="1:7" x14ac:dyDescent="0.3">
      <c r="A3286" t="s">
        <v>59</v>
      </c>
      <c r="B3286" t="s">
        <v>8</v>
      </c>
      <c r="C3286" t="s">
        <v>34</v>
      </c>
      <c r="D3286" s="2">
        <v>44558</v>
      </c>
      <c r="E3286" s="3">
        <v>6510</v>
      </c>
      <c r="F3286" s="4">
        <v>29</v>
      </c>
      <c r="G3286">
        <v>326</v>
      </c>
    </row>
    <row r="3287" spans="1:7" x14ac:dyDescent="0.3">
      <c r="A3287" t="s">
        <v>19</v>
      </c>
      <c r="B3287" t="s">
        <v>11</v>
      </c>
      <c r="C3287" t="s">
        <v>50</v>
      </c>
      <c r="D3287" s="2">
        <v>44558</v>
      </c>
      <c r="E3287" s="3">
        <v>7042</v>
      </c>
      <c r="F3287" s="4">
        <v>51</v>
      </c>
      <c r="G3287">
        <v>307</v>
      </c>
    </row>
    <row r="3288" spans="1:7" x14ac:dyDescent="0.3">
      <c r="A3288" t="s">
        <v>57</v>
      </c>
      <c r="B3288" t="s">
        <v>23</v>
      </c>
      <c r="C3288" t="s">
        <v>39</v>
      </c>
      <c r="D3288" s="2">
        <v>44558</v>
      </c>
      <c r="E3288" s="3">
        <v>12768</v>
      </c>
      <c r="F3288" s="4">
        <v>19</v>
      </c>
      <c r="G3288">
        <v>456</v>
      </c>
    </row>
    <row r="3289" spans="1:7" x14ac:dyDescent="0.3">
      <c r="A3289" t="s">
        <v>47</v>
      </c>
      <c r="B3289" t="s">
        <v>8</v>
      </c>
      <c r="C3289" t="s">
        <v>50</v>
      </c>
      <c r="D3289" s="2">
        <v>44559</v>
      </c>
      <c r="E3289" s="3">
        <v>4102</v>
      </c>
      <c r="F3289" s="4">
        <v>79</v>
      </c>
      <c r="G3289">
        <v>196</v>
      </c>
    </row>
    <row r="3290" spans="1:7" x14ac:dyDescent="0.3">
      <c r="A3290" t="s">
        <v>59</v>
      </c>
      <c r="B3290" t="s">
        <v>11</v>
      </c>
      <c r="C3290" t="s">
        <v>50</v>
      </c>
      <c r="D3290" s="2">
        <v>44559</v>
      </c>
      <c r="E3290" s="3">
        <v>12180</v>
      </c>
      <c r="F3290" s="4">
        <v>169</v>
      </c>
      <c r="G3290">
        <v>580</v>
      </c>
    </row>
    <row r="3291" spans="1:7" x14ac:dyDescent="0.3">
      <c r="A3291" t="s">
        <v>27</v>
      </c>
      <c r="B3291" t="s">
        <v>23</v>
      </c>
      <c r="C3291" t="s">
        <v>34</v>
      </c>
      <c r="D3291" s="2">
        <v>44559</v>
      </c>
      <c r="E3291" s="3">
        <v>9506</v>
      </c>
      <c r="F3291" s="4">
        <v>318</v>
      </c>
      <c r="G3291">
        <v>529</v>
      </c>
    </row>
    <row r="3292" spans="1:7" x14ac:dyDescent="0.3">
      <c r="A3292" t="s">
        <v>31</v>
      </c>
      <c r="B3292" t="s">
        <v>11</v>
      </c>
      <c r="C3292" t="s">
        <v>30</v>
      </c>
      <c r="D3292" s="2">
        <v>44559</v>
      </c>
      <c r="E3292" s="3">
        <v>1162</v>
      </c>
      <c r="F3292" s="4">
        <v>232</v>
      </c>
      <c r="G3292">
        <v>41</v>
      </c>
    </row>
    <row r="3293" spans="1:7" x14ac:dyDescent="0.3">
      <c r="A3293" t="s">
        <v>51</v>
      </c>
      <c r="B3293" t="s">
        <v>11</v>
      </c>
      <c r="C3293" t="s">
        <v>49</v>
      </c>
      <c r="D3293" s="2">
        <v>44559</v>
      </c>
      <c r="E3293" s="3">
        <v>567</v>
      </c>
      <c r="F3293" s="4">
        <v>52</v>
      </c>
      <c r="G3293">
        <v>81</v>
      </c>
    </row>
    <row r="3294" spans="1:7" x14ac:dyDescent="0.3">
      <c r="A3294" t="s">
        <v>29</v>
      </c>
      <c r="B3294" t="s">
        <v>25</v>
      </c>
      <c r="C3294" t="s">
        <v>49</v>
      </c>
      <c r="D3294" s="2">
        <v>44559</v>
      </c>
      <c r="E3294" s="3">
        <v>8365</v>
      </c>
      <c r="F3294" s="4">
        <v>217</v>
      </c>
      <c r="G3294">
        <v>761</v>
      </c>
    </row>
    <row r="3295" spans="1:7" x14ac:dyDescent="0.3">
      <c r="A3295" t="s">
        <v>38</v>
      </c>
      <c r="B3295" t="s">
        <v>23</v>
      </c>
      <c r="C3295" t="s">
        <v>16</v>
      </c>
      <c r="D3295" s="2">
        <v>44559</v>
      </c>
      <c r="E3295" s="3">
        <v>4599</v>
      </c>
      <c r="F3295" s="4">
        <v>113</v>
      </c>
      <c r="G3295">
        <v>288</v>
      </c>
    </row>
    <row r="3296" spans="1:7" x14ac:dyDescent="0.3">
      <c r="A3296" t="s">
        <v>57</v>
      </c>
      <c r="B3296" t="s">
        <v>25</v>
      </c>
      <c r="C3296" t="s">
        <v>34</v>
      </c>
      <c r="D3296" s="2">
        <v>44559</v>
      </c>
      <c r="E3296" s="3">
        <v>7413</v>
      </c>
      <c r="F3296" s="4">
        <v>8</v>
      </c>
      <c r="G3296">
        <v>391</v>
      </c>
    </row>
    <row r="3297" spans="1:7" x14ac:dyDescent="0.3">
      <c r="A3297" t="s">
        <v>52</v>
      </c>
      <c r="B3297" t="s">
        <v>11</v>
      </c>
      <c r="C3297" t="s">
        <v>49</v>
      </c>
      <c r="D3297" s="2">
        <v>44559</v>
      </c>
      <c r="E3297" s="3">
        <v>6069</v>
      </c>
      <c r="F3297" s="4">
        <v>453</v>
      </c>
      <c r="G3297">
        <v>759</v>
      </c>
    </row>
    <row r="3298" spans="1:7" x14ac:dyDescent="0.3">
      <c r="A3298" t="s">
        <v>7</v>
      </c>
      <c r="B3298" t="s">
        <v>20</v>
      </c>
      <c r="C3298" t="s">
        <v>35</v>
      </c>
      <c r="D3298" s="2">
        <v>44559</v>
      </c>
      <c r="E3298" s="3">
        <v>5068</v>
      </c>
      <c r="F3298" s="4">
        <v>225</v>
      </c>
      <c r="G3298">
        <v>724</v>
      </c>
    </row>
    <row r="3299" spans="1:7" x14ac:dyDescent="0.3">
      <c r="A3299" t="s">
        <v>38</v>
      </c>
      <c r="B3299" t="s">
        <v>11</v>
      </c>
      <c r="C3299" t="s">
        <v>42</v>
      </c>
      <c r="D3299" s="2">
        <v>44559</v>
      </c>
      <c r="E3299" s="3">
        <v>5474</v>
      </c>
      <c r="F3299" s="4">
        <v>435</v>
      </c>
      <c r="G3299">
        <v>219</v>
      </c>
    </row>
    <row r="3300" spans="1:7" x14ac:dyDescent="0.3">
      <c r="A3300" t="s">
        <v>24</v>
      </c>
      <c r="B3300" t="s">
        <v>23</v>
      </c>
      <c r="C3300" t="s">
        <v>16</v>
      </c>
      <c r="D3300" s="2">
        <v>44560</v>
      </c>
      <c r="E3300" s="3">
        <v>9954</v>
      </c>
      <c r="F3300" s="4">
        <v>369</v>
      </c>
      <c r="G3300">
        <v>830</v>
      </c>
    </row>
    <row r="3301" spans="1:7" x14ac:dyDescent="0.3">
      <c r="A3301" t="s">
        <v>51</v>
      </c>
      <c r="B3301" t="s">
        <v>20</v>
      </c>
      <c r="C3301" t="s">
        <v>54</v>
      </c>
      <c r="D3301" s="2">
        <v>44561</v>
      </c>
      <c r="E3301" s="3">
        <v>11592</v>
      </c>
      <c r="F3301" s="4">
        <v>39</v>
      </c>
      <c r="G3301">
        <v>682</v>
      </c>
    </row>
    <row r="3302" spans="1:7" x14ac:dyDescent="0.3">
      <c r="A3302" t="s">
        <v>7</v>
      </c>
      <c r="B3302" t="s">
        <v>11</v>
      </c>
      <c r="C3302" t="s">
        <v>48</v>
      </c>
      <c r="D3302" s="2">
        <v>44587</v>
      </c>
      <c r="E3302" s="3">
        <v>4067</v>
      </c>
      <c r="F3302" s="4">
        <v>87</v>
      </c>
      <c r="G3302">
        <v>170</v>
      </c>
    </row>
    <row r="3303" spans="1:7" x14ac:dyDescent="0.3">
      <c r="A3303" t="s">
        <v>43</v>
      </c>
      <c r="B3303" t="s">
        <v>11</v>
      </c>
      <c r="C3303" t="s">
        <v>37</v>
      </c>
      <c r="D3303" s="2">
        <v>44566</v>
      </c>
      <c r="E3303" s="3">
        <v>14553</v>
      </c>
      <c r="F3303" s="4">
        <v>152</v>
      </c>
      <c r="G3303">
        <v>910</v>
      </c>
    </row>
    <row r="3304" spans="1:7" x14ac:dyDescent="0.3">
      <c r="A3304" t="s">
        <v>19</v>
      </c>
      <c r="B3304" t="s">
        <v>11</v>
      </c>
      <c r="C3304" t="s">
        <v>49</v>
      </c>
      <c r="D3304" s="2">
        <v>44585</v>
      </c>
      <c r="E3304" s="3">
        <v>2730</v>
      </c>
      <c r="F3304" s="4">
        <v>284</v>
      </c>
      <c r="G3304">
        <v>137</v>
      </c>
    </row>
    <row r="3305" spans="1:7" x14ac:dyDescent="0.3">
      <c r="A3305" t="s">
        <v>53</v>
      </c>
      <c r="B3305" t="s">
        <v>23</v>
      </c>
      <c r="C3305" t="s">
        <v>54</v>
      </c>
      <c r="D3305" s="2">
        <v>44580</v>
      </c>
      <c r="E3305" s="3">
        <v>9625</v>
      </c>
      <c r="F3305" s="4">
        <v>155</v>
      </c>
      <c r="G3305">
        <v>642</v>
      </c>
    </row>
    <row r="3306" spans="1:7" x14ac:dyDescent="0.3">
      <c r="A3306" t="s">
        <v>51</v>
      </c>
      <c r="B3306" t="s">
        <v>11</v>
      </c>
      <c r="C3306" t="s">
        <v>42</v>
      </c>
      <c r="D3306" s="2">
        <v>44589</v>
      </c>
      <c r="E3306" s="3">
        <v>10255</v>
      </c>
      <c r="F3306" s="4">
        <v>53</v>
      </c>
      <c r="G3306">
        <v>733</v>
      </c>
    </row>
    <row r="3307" spans="1:7" x14ac:dyDescent="0.3">
      <c r="A3307" t="s">
        <v>43</v>
      </c>
      <c r="B3307" t="s">
        <v>23</v>
      </c>
      <c r="C3307" t="s">
        <v>16</v>
      </c>
      <c r="D3307" s="2">
        <v>44566</v>
      </c>
      <c r="E3307" s="3">
        <v>1323</v>
      </c>
      <c r="F3307" s="4">
        <v>83</v>
      </c>
      <c r="G3307">
        <v>67</v>
      </c>
    </row>
    <row r="3308" spans="1:7" x14ac:dyDescent="0.3">
      <c r="A3308" t="s">
        <v>32</v>
      </c>
      <c r="B3308" t="s">
        <v>8</v>
      </c>
      <c r="C3308" t="s">
        <v>34</v>
      </c>
      <c r="D3308" s="2">
        <v>44589</v>
      </c>
      <c r="E3308" s="3">
        <v>16800</v>
      </c>
      <c r="F3308" s="4">
        <v>92</v>
      </c>
      <c r="G3308">
        <v>800</v>
      </c>
    </row>
    <row r="3309" spans="1:7" x14ac:dyDescent="0.3">
      <c r="A3309" t="s">
        <v>53</v>
      </c>
      <c r="B3309" t="s">
        <v>14</v>
      </c>
      <c r="C3309" t="s">
        <v>21</v>
      </c>
      <c r="D3309" s="2">
        <v>44571</v>
      </c>
      <c r="E3309" s="3">
        <v>2996</v>
      </c>
      <c r="F3309" s="4">
        <v>134</v>
      </c>
      <c r="G3309">
        <v>428</v>
      </c>
    </row>
    <row r="3310" spans="1:7" x14ac:dyDescent="0.3">
      <c r="A3310" t="s">
        <v>51</v>
      </c>
      <c r="B3310" t="s">
        <v>20</v>
      </c>
      <c r="C3310" t="s">
        <v>50</v>
      </c>
      <c r="D3310" s="2">
        <v>44574</v>
      </c>
      <c r="E3310" s="3">
        <v>9093</v>
      </c>
      <c r="F3310" s="4">
        <v>10</v>
      </c>
      <c r="G3310">
        <v>325</v>
      </c>
    </row>
    <row r="3311" spans="1:7" x14ac:dyDescent="0.3">
      <c r="A3311" t="s">
        <v>47</v>
      </c>
      <c r="B3311" t="s">
        <v>11</v>
      </c>
      <c r="C3311" t="s">
        <v>42</v>
      </c>
      <c r="D3311" s="2">
        <v>44566</v>
      </c>
      <c r="E3311" s="3">
        <v>1400</v>
      </c>
      <c r="F3311" s="4">
        <v>158</v>
      </c>
      <c r="G3311">
        <v>88</v>
      </c>
    </row>
    <row r="3312" spans="1:7" x14ac:dyDescent="0.3">
      <c r="A3312" t="s">
        <v>7</v>
      </c>
      <c r="B3312" t="s">
        <v>20</v>
      </c>
      <c r="C3312" t="s">
        <v>39</v>
      </c>
      <c r="D3312" s="2">
        <v>44574</v>
      </c>
      <c r="E3312" s="3">
        <v>2947</v>
      </c>
      <c r="F3312" s="4">
        <v>62</v>
      </c>
      <c r="G3312">
        <v>328</v>
      </c>
    </row>
    <row r="3313" spans="1:7" x14ac:dyDescent="0.3">
      <c r="A3313" t="s">
        <v>17</v>
      </c>
      <c r="B3313" t="s">
        <v>11</v>
      </c>
      <c r="C3313" t="s">
        <v>28</v>
      </c>
      <c r="D3313" s="2">
        <v>44564</v>
      </c>
      <c r="E3313" s="3">
        <v>4830</v>
      </c>
      <c r="F3313" s="4">
        <v>71</v>
      </c>
      <c r="G3313">
        <v>537</v>
      </c>
    </row>
    <row r="3314" spans="1:7" x14ac:dyDescent="0.3">
      <c r="A3314" t="s">
        <v>24</v>
      </c>
      <c r="B3314" t="s">
        <v>8</v>
      </c>
      <c r="C3314" t="s">
        <v>37</v>
      </c>
      <c r="D3314" s="2">
        <v>44566</v>
      </c>
      <c r="E3314" s="3">
        <v>3444</v>
      </c>
      <c r="F3314" s="4">
        <v>265</v>
      </c>
      <c r="G3314">
        <v>173</v>
      </c>
    </row>
    <row r="3315" spans="1:7" x14ac:dyDescent="0.3">
      <c r="A3315" t="s">
        <v>57</v>
      </c>
      <c r="B3315" t="s">
        <v>20</v>
      </c>
      <c r="C3315" t="s">
        <v>48</v>
      </c>
      <c r="D3315" s="2">
        <v>44582</v>
      </c>
      <c r="E3315" s="3">
        <v>16121</v>
      </c>
      <c r="F3315" s="4">
        <v>487</v>
      </c>
      <c r="G3315">
        <v>621</v>
      </c>
    </row>
    <row r="3316" spans="1:7" x14ac:dyDescent="0.3">
      <c r="A3316" t="s">
        <v>57</v>
      </c>
      <c r="B3316" t="s">
        <v>11</v>
      </c>
      <c r="C3316" t="s">
        <v>44</v>
      </c>
      <c r="D3316" s="2">
        <v>44565</v>
      </c>
      <c r="E3316" s="3">
        <v>2149</v>
      </c>
      <c r="F3316" s="4">
        <v>192</v>
      </c>
      <c r="G3316">
        <v>114</v>
      </c>
    </row>
    <row r="3317" spans="1:7" x14ac:dyDescent="0.3">
      <c r="A3317" t="s">
        <v>10</v>
      </c>
      <c r="B3317" t="s">
        <v>25</v>
      </c>
      <c r="C3317" t="s">
        <v>35</v>
      </c>
      <c r="D3317" s="2">
        <v>44582</v>
      </c>
      <c r="E3317" s="3">
        <v>5649</v>
      </c>
      <c r="F3317" s="4">
        <v>151</v>
      </c>
      <c r="G3317">
        <v>354</v>
      </c>
    </row>
    <row r="3318" spans="1:7" x14ac:dyDescent="0.3">
      <c r="A3318" t="s">
        <v>56</v>
      </c>
      <c r="B3318" t="s">
        <v>8</v>
      </c>
      <c r="C3318" t="s">
        <v>35</v>
      </c>
      <c r="D3318" s="2">
        <v>44589</v>
      </c>
      <c r="E3318" s="3">
        <v>2842</v>
      </c>
      <c r="F3318" s="4">
        <v>72</v>
      </c>
      <c r="G3318">
        <v>203</v>
      </c>
    </row>
    <row r="3319" spans="1:7" x14ac:dyDescent="0.3">
      <c r="A3319" t="s">
        <v>43</v>
      </c>
      <c r="B3319" t="s">
        <v>20</v>
      </c>
      <c r="C3319" t="s">
        <v>30</v>
      </c>
      <c r="D3319" s="2">
        <v>44579</v>
      </c>
      <c r="E3319" s="3">
        <v>2296</v>
      </c>
      <c r="F3319" s="4">
        <v>302</v>
      </c>
      <c r="G3319">
        <v>144</v>
      </c>
    </row>
    <row r="3320" spans="1:7" x14ac:dyDescent="0.3">
      <c r="A3320" t="s">
        <v>59</v>
      </c>
      <c r="B3320" t="s">
        <v>14</v>
      </c>
      <c r="C3320" t="s">
        <v>42</v>
      </c>
      <c r="D3320" s="2">
        <v>44572</v>
      </c>
      <c r="E3320" s="3">
        <v>12481</v>
      </c>
      <c r="F3320" s="4">
        <v>177</v>
      </c>
      <c r="G3320">
        <v>1041</v>
      </c>
    </row>
    <row r="3321" spans="1:7" x14ac:dyDescent="0.3">
      <c r="A3321" t="s">
        <v>58</v>
      </c>
      <c r="B3321" t="s">
        <v>25</v>
      </c>
      <c r="C3321" t="s">
        <v>16</v>
      </c>
      <c r="D3321" s="2">
        <v>44564</v>
      </c>
      <c r="E3321" s="3">
        <v>8701</v>
      </c>
      <c r="F3321" s="4">
        <v>360</v>
      </c>
      <c r="G3321">
        <v>363</v>
      </c>
    </row>
    <row r="3322" spans="1:7" x14ac:dyDescent="0.3">
      <c r="A3322" t="s">
        <v>47</v>
      </c>
      <c r="B3322" t="s">
        <v>14</v>
      </c>
      <c r="C3322" t="s">
        <v>54</v>
      </c>
      <c r="D3322" s="2">
        <v>44565</v>
      </c>
      <c r="E3322" s="3">
        <v>1337</v>
      </c>
      <c r="F3322" s="4">
        <v>513</v>
      </c>
      <c r="G3322">
        <v>103</v>
      </c>
    </row>
    <row r="3323" spans="1:7" x14ac:dyDescent="0.3">
      <c r="A3323" t="s">
        <v>51</v>
      </c>
      <c r="B3323" t="s">
        <v>11</v>
      </c>
      <c r="C3323" t="s">
        <v>28</v>
      </c>
      <c r="D3323" s="2">
        <v>44568</v>
      </c>
      <c r="E3323" s="3">
        <v>1470</v>
      </c>
      <c r="F3323" s="4">
        <v>424</v>
      </c>
      <c r="G3323">
        <v>123</v>
      </c>
    </row>
    <row r="3324" spans="1:7" x14ac:dyDescent="0.3">
      <c r="A3324" t="s">
        <v>40</v>
      </c>
      <c r="B3324" t="s">
        <v>14</v>
      </c>
      <c r="C3324" t="s">
        <v>16</v>
      </c>
      <c r="D3324" s="2">
        <v>44589</v>
      </c>
      <c r="E3324" s="3">
        <v>9373</v>
      </c>
      <c r="F3324" s="4">
        <v>25</v>
      </c>
      <c r="G3324">
        <v>427</v>
      </c>
    </row>
    <row r="3325" spans="1:7" x14ac:dyDescent="0.3">
      <c r="A3325" t="s">
        <v>24</v>
      </c>
      <c r="B3325" t="s">
        <v>8</v>
      </c>
      <c r="C3325" t="s">
        <v>35</v>
      </c>
      <c r="D3325" s="2">
        <v>44568</v>
      </c>
      <c r="E3325" s="3">
        <v>2877</v>
      </c>
      <c r="F3325" s="4">
        <v>100</v>
      </c>
      <c r="G3325">
        <v>206</v>
      </c>
    </row>
    <row r="3326" spans="1:7" x14ac:dyDescent="0.3">
      <c r="A3326" t="s">
        <v>27</v>
      </c>
      <c r="B3326" t="s">
        <v>25</v>
      </c>
      <c r="C3326" t="s">
        <v>41</v>
      </c>
      <c r="D3326" s="2">
        <v>44581</v>
      </c>
      <c r="E3326" s="3">
        <v>8113</v>
      </c>
      <c r="F3326" s="4">
        <v>73</v>
      </c>
      <c r="G3326">
        <v>1353</v>
      </c>
    </row>
    <row r="3327" spans="1:7" x14ac:dyDescent="0.3">
      <c r="A3327" t="s">
        <v>58</v>
      </c>
      <c r="B3327" t="s">
        <v>23</v>
      </c>
      <c r="C3327" t="s">
        <v>28</v>
      </c>
      <c r="D3327" s="2">
        <v>44564</v>
      </c>
      <c r="E3327" s="3">
        <v>12145</v>
      </c>
      <c r="F3327" s="4">
        <v>55</v>
      </c>
      <c r="G3327">
        <v>1013</v>
      </c>
    </row>
    <row r="3328" spans="1:7" x14ac:dyDescent="0.3">
      <c r="A3328" t="s">
        <v>58</v>
      </c>
      <c r="B3328" t="s">
        <v>20</v>
      </c>
      <c r="C3328" t="s">
        <v>28</v>
      </c>
      <c r="D3328" s="2">
        <v>44568</v>
      </c>
      <c r="E3328" s="3">
        <v>14665</v>
      </c>
      <c r="F3328" s="4">
        <v>299</v>
      </c>
      <c r="G3328">
        <v>1467</v>
      </c>
    </row>
    <row r="3329" spans="1:7" x14ac:dyDescent="0.3">
      <c r="A3329" t="s">
        <v>57</v>
      </c>
      <c r="B3329" t="s">
        <v>23</v>
      </c>
      <c r="C3329" t="s">
        <v>41</v>
      </c>
      <c r="D3329" s="2">
        <v>44587</v>
      </c>
      <c r="E3329" s="3">
        <v>8421</v>
      </c>
      <c r="F3329" s="4">
        <v>42</v>
      </c>
      <c r="G3329">
        <v>1404</v>
      </c>
    </row>
    <row r="3330" spans="1:7" x14ac:dyDescent="0.3">
      <c r="A3330" t="s">
        <v>27</v>
      </c>
      <c r="B3330" t="s">
        <v>23</v>
      </c>
      <c r="C3330" t="s">
        <v>18</v>
      </c>
      <c r="D3330" s="2">
        <v>44575</v>
      </c>
      <c r="E3330" s="3">
        <v>6307</v>
      </c>
      <c r="F3330" s="4">
        <v>110</v>
      </c>
      <c r="G3330">
        <v>574</v>
      </c>
    </row>
    <row r="3331" spans="1:7" x14ac:dyDescent="0.3">
      <c r="A3331" t="s">
        <v>13</v>
      </c>
      <c r="B3331" t="s">
        <v>25</v>
      </c>
      <c r="C3331" t="s">
        <v>9</v>
      </c>
      <c r="D3331" s="2">
        <v>44564</v>
      </c>
      <c r="E3331" s="3">
        <v>13048</v>
      </c>
      <c r="F3331" s="4">
        <v>154</v>
      </c>
      <c r="G3331">
        <v>653</v>
      </c>
    </row>
    <row r="3332" spans="1:7" x14ac:dyDescent="0.3">
      <c r="A3332" t="s">
        <v>55</v>
      </c>
      <c r="B3332" t="s">
        <v>23</v>
      </c>
      <c r="C3332" t="s">
        <v>21</v>
      </c>
      <c r="D3332" s="2">
        <v>44579</v>
      </c>
      <c r="E3332" s="3">
        <v>10192</v>
      </c>
      <c r="F3332" s="4">
        <v>228</v>
      </c>
      <c r="G3332">
        <v>1274</v>
      </c>
    </row>
    <row r="3333" spans="1:7" x14ac:dyDescent="0.3">
      <c r="A3333" t="s">
        <v>22</v>
      </c>
      <c r="B3333" t="s">
        <v>14</v>
      </c>
      <c r="C3333" t="s">
        <v>18</v>
      </c>
      <c r="D3333" s="2">
        <v>44580</v>
      </c>
      <c r="E3333" s="3">
        <v>3857</v>
      </c>
      <c r="F3333" s="4">
        <v>42</v>
      </c>
      <c r="G3333">
        <v>322</v>
      </c>
    </row>
    <row r="3334" spans="1:7" x14ac:dyDescent="0.3">
      <c r="A3334" t="s">
        <v>19</v>
      </c>
      <c r="B3334" t="s">
        <v>8</v>
      </c>
      <c r="C3334" t="s">
        <v>35</v>
      </c>
      <c r="D3334" s="2">
        <v>44585</v>
      </c>
      <c r="E3334" s="3">
        <v>3997</v>
      </c>
      <c r="F3334" s="4">
        <v>119</v>
      </c>
      <c r="G3334">
        <v>236</v>
      </c>
    </row>
    <row r="3335" spans="1:7" x14ac:dyDescent="0.3">
      <c r="A3335" t="s">
        <v>10</v>
      </c>
      <c r="B3335" t="s">
        <v>20</v>
      </c>
      <c r="C3335" t="s">
        <v>34</v>
      </c>
      <c r="D3335" s="2">
        <v>44566</v>
      </c>
      <c r="E3335" s="3">
        <v>1183</v>
      </c>
      <c r="F3335" s="4">
        <v>202</v>
      </c>
      <c r="G3335">
        <v>54</v>
      </c>
    </row>
    <row r="3336" spans="1:7" x14ac:dyDescent="0.3">
      <c r="A3336" t="s">
        <v>58</v>
      </c>
      <c r="B3336" t="s">
        <v>8</v>
      </c>
      <c r="C3336" t="s">
        <v>28</v>
      </c>
      <c r="D3336" s="2">
        <v>44571</v>
      </c>
      <c r="E3336" s="3">
        <v>9849</v>
      </c>
      <c r="F3336" s="4">
        <v>71</v>
      </c>
      <c r="G3336">
        <v>1095</v>
      </c>
    </row>
    <row r="3337" spans="1:7" x14ac:dyDescent="0.3">
      <c r="A3337" t="s">
        <v>13</v>
      </c>
      <c r="B3337" t="s">
        <v>23</v>
      </c>
      <c r="C3337" t="s">
        <v>37</v>
      </c>
      <c r="D3337" s="2">
        <v>44575</v>
      </c>
      <c r="E3337" s="3">
        <v>7756</v>
      </c>
      <c r="F3337" s="4">
        <v>232</v>
      </c>
      <c r="G3337">
        <v>409</v>
      </c>
    </row>
    <row r="3338" spans="1:7" x14ac:dyDescent="0.3">
      <c r="A3338" t="s">
        <v>24</v>
      </c>
      <c r="B3338" t="s">
        <v>20</v>
      </c>
      <c r="C3338" t="s">
        <v>35</v>
      </c>
      <c r="D3338" s="2">
        <v>44582</v>
      </c>
      <c r="E3338" s="3">
        <v>2058</v>
      </c>
      <c r="F3338" s="4">
        <v>147</v>
      </c>
      <c r="G3338">
        <v>147</v>
      </c>
    </row>
    <row r="3339" spans="1:7" x14ac:dyDescent="0.3">
      <c r="A3339" t="s">
        <v>13</v>
      </c>
      <c r="B3339" t="s">
        <v>8</v>
      </c>
      <c r="C3339" t="s">
        <v>18</v>
      </c>
      <c r="D3339" s="2">
        <v>44568</v>
      </c>
      <c r="E3339" s="3">
        <v>8477</v>
      </c>
      <c r="F3339" s="4">
        <v>156</v>
      </c>
      <c r="G3339">
        <v>707</v>
      </c>
    </row>
    <row r="3340" spans="1:7" x14ac:dyDescent="0.3">
      <c r="A3340" t="s">
        <v>13</v>
      </c>
      <c r="B3340" t="s">
        <v>8</v>
      </c>
      <c r="C3340" t="s">
        <v>35</v>
      </c>
      <c r="D3340" s="2">
        <v>44580</v>
      </c>
      <c r="E3340" s="3">
        <v>3647</v>
      </c>
      <c r="F3340" s="4">
        <v>266</v>
      </c>
      <c r="G3340">
        <v>215</v>
      </c>
    </row>
    <row r="3341" spans="1:7" x14ac:dyDescent="0.3">
      <c r="A3341" t="s">
        <v>58</v>
      </c>
      <c r="B3341" t="s">
        <v>8</v>
      </c>
      <c r="C3341" t="s">
        <v>42</v>
      </c>
      <c r="D3341" s="2">
        <v>44579</v>
      </c>
      <c r="E3341" s="3">
        <v>5985</v>
      </c>
      <c r="F3341" s="4">
        <v>194</v>
      </c>
      <c r="G3341">
        <v>461</v>
      </c>
    </row>
    <row r="3342" spans="1:7" x14ac:dyDescent="0.3">
      <c r="A3342" t="s">
        <v>33</v>
      </c>
      <c r="B3342" t="s">
        <v>11</v>
      </c>
      <c r="C3342" t="s">
        <v>45</v>
      </c>
      <c r="D3342" s="2">
        <v>44586</v>
      </c>
      <c r="E3342" s="3">
        <v>8218</v>
      </c>
      <c r="F3342" s="4">
        <v>117</v>
      </c>
      <c r="G3342">
        <v>822</v>
      </c>
    </row>
    <row r="3343" spans="1:7" x14ac:dyDescent="0.3">
      <c r="A3343" t="s">
        <v>43</v>
      </c>
      <c r="B3343" t="s">
        <v>8</v>
      </c>
      <c r="C3343" t="s">
        <v>35</v>
      </c>
      <c r="D3343" s="2">
        <v>44574</v>
      </c>
      <c r="E3343" s="3">
        <v>4494</v>
      </c>
      <c r="F3343" s="4">
        <v>131</v>
      </c>
      <c r="G3343">
        <v>265</v>
      </c>
    </row>
    <row r="3344" spans="1:7" x14ac:dyDescent="0.3">
      <c r="A3344" t="s">
        <v>24</v>
      </c>
      <c r="B3344" t="s">
        <v>25</v>
      </c>
      <c r="C3344" t="s">
        <v>39</v>
      </c>
      <c r="D3344" s="2">
        <v>44586</v>
      </c>
      <c r="E3344" s="3">
        <v>4900</v>
      </c>
      <c r="F3344" s="4">
        <v>167</v>
      </c>
      <c r="G3344">
        <v>700</v>
      </c>
    </row>
    <row r="3345" spans="1:7" x14ac:dyDescent="0.3">
      <c r="A3345" t="s">
        <v>59</v>
      </c>
      <c r="B3345" t="s">
        <v>8</v>
      </c>
      <c r="C3345" t="s">
        <v>12</v>
      </c>
      <c r="D3345" s="2">
        <v>44568</v>
      </c>
      <c r="E3345" s="3">
        <v>11949</v>
      </c>
      <c r="F3345" s="4">
        <v>175</v>
      </c>
      <c r="G3345">
        <v>1328</v>
      </c>
    </row>
    <row r="3346" spans="1:7" x14ac:dyDescent="0.3">
      <c r="A3346" t="s">
        <v>33</v>
      </c>
      <c r="B3346" t="s">
        <v>25</v>
      </c>
      <c r="C3346" t="s">
        <v>15</v>
      </c>
      <c r="D3346" s="2">
        <v>44572</v>
      </c>
      <c r="E3346" s="3">
        <v>13139</v>
      </c>
      <c r="F3346" s="4">
        <v>371</v>
      </c>
      <c r="G3346">
        <v>939</v>
      </c>
    </row>
    <row r="3347" spans="1:7" x14ac:dyDescent="0.3">
      <c r="A3347" t="s">
        <v>31</v>
      </c>
      <c r="B3347" t="s">
        <v>8</v>
      </c>
      <c r="C3347" t="s">
        <v>12</v>
      </c>
      <c r="D3347" s="2">
        <v>44567</v>
      </c>
      <c r="E3347" s="3">
        <v>8288</v>
      </c>
      <c r="F3347" s="4">
        <v>133</v>
      </c>
      <c r="G3347">
        <v>1382</v>
      </c>
    </row>
    <row r="3348" spans="1:7" x14ac:dyDescent="0.3">
      <c r="A3348" t="s">
        <v>22</v>
      </c>
      <c r="B3348" t="s">
        <v>23</v>
      </c>
      <c r="C3348" t="s">
        <v>30</v>
      </c>
      <c r="D3348" s="2">
        <v>44575</v>
      </c>
      <c r="E3348" s="3">
        <v>2765</v>
      </c>
      <c r="F3348" s="4">
        <v>127</v>
      </c>
      <c r="G3348">
        <v>185</v>
      </c>
    </row>
    <row r="3349" spans="1:7" x14ac:dyDescent="0.3">
      <c r="A3349" t="s">
        <v>57</v>
      </c>
      <c r="B3349" t="s">
        <v>8</v>
      </c>
      <c r="C3349" t="s">
        <v>54</v>
      </c>
      <c r="D3349" s="2">
        <v>44580</v>
      </c>
      <c r="E3349" s="3">
        <v>3794</v>
      </c>
      <c r="F3349" s="4">
        <v>288</v>
      </c>
      <c r="G3349">
        <v>271</v>
      </c>
    </row>
    <row r="3350" spans="1:7" x14ac:dyDescent="0.3">
      <c r="A3350" t="s">
        <v>40</v>
      </c>
      <c r="B3350" t="s">
        <v>11</v>
      </c>
      <c r="C3350" t="s">
        <v>48</v>
      </c>
      <c r="D3350" s="2">
        <v>44566</v>
      </c>
      <c r="E3350" s="3">
        <v>714</v>
      </c>
      <c r="F3350" s="4">
        <v>46</v>
      </c>
      <c r="G3350">
        <v>30</v>
      </c>
    </row>
    <row r="3351" spans="1:7" x14ac:dyDescent="0.3">
      <c r="A3351" t="s">
        <v>10</v>
      </c>
      <c r="B3351" t="s">
        <v>25</v>
      </c>
      <c r="C3351" t="s">
        <v>16</v>
      </c>
      <c r="D3351" s="2">
        <v>44571</v>
      </c>
      <c r="E3351" s="3">
        <v>9779</v>
      </c>
      <c r="F3351" s="4">
        <v>83</v>
      </c>
      <c r="G3351">
        <v>426</v>
      </c>
    </row>
    <row r="3352" spans="1:7" x14ac:dyDescent="0.3">
      <c r="A3352" t="s">
        <v>33</v>
      </c>
      <c r="B3352" t="s">
        <v>20</v>
      </c>
      <c r="C3352" t="s">
        <v>30</v>
      </c>
      <c r="D3352" s="2">
        <v>44568</v>
      </c>
      <c r="E3352" s="3">
        <v>6237</v>
      </c>
      <c r="F3352" s="4">
        <v>220</v>
      </c>
      <c r="G3352">
        <v>446</v>
      </c>
    </row>
    <row r="3353" spans="1:7" x14ac:dyDescent="0.3">
      <c r="A3353" t="s">
        <v>17</v>
      </c>
      <c r="B3353" t="s">
        <v>14</v>
      </c>
      <c r="C3353" t="s">
        <v>45</v>
      </c>
      <c r="D3353" s="2">
        <v>44589</v>
      </c>
      <c r="E3353" s="3">
        <v>6573</v>
      </c>
      <c r="F3353" s="4">
        <v>480</v>
      </c>
      <c r="G3353">
        <v>598</v>
      </c>
    </row>
    <row r="3354" spans="1:7" x14ac:dyDescent="0.3">
      <c r="A3354" t="s">
        <v>22</v>
      </c>
      <c r="B3354" t="s">
        <v>14</v>
      </c>
      <c r="C3354" t="s">
        <v>12</v>
      </c>
      <c r="D3354" s="2">
        <v>44567</v>
      </c>
      <c r="E3354" s="3">
        <v>14777</v>
      </c>
      <c r="F3354" s="4">
        <v>110</v>
      </c>
      <c r="G3354">
        <v>2463</v>
      </c>
    </row>
    <row r="3355" spans="1:7" x14ac:dyDescent="0.3">
      <c r="A3355" t="s">
        <v>31</v>
      </c>
      <c r="B3355" t="s">
        <v>14</v>
      </c>
      <c r="C3355" t="s">
        <v>44</v>
      </c>
      <c r="D3355" s="2">
        <v>44575</v>
      </c>
      <c r="E3355" s="3">
        <v>609</v>
      </c>
      <c r="F3355" s="4">
        <v>429</v>
      </c>
      <c r="G3355">
        <v>36</v>
      </c>
    </row>
    <row r="3356" spans="1:7" x14ac:dyDescent="0.3">
      <c r="A3356" t="s">
        <v>46</v>
      </c>
      <c r="B3356" t="s">
        <v>23</v>
      </c>
      <c r="C3356" t="s">
        <v>16</v>
      </c>
      <c r="D3356" s="2">
        <v>44568</v>
      </c>
      <c r="E3356" s="3">
        <v>2660</v>
      </c>
      <c r="F3356" s="4">
        <v>123</v>
      </c>
      <c r="G3356">
        <v>133</v>
      </c>
    </row>
    <row r="3357" spans="1:7" x14ac:dyDescent="0.3">
      <c r="A3357" t="s">
        <v>53</v>
      </c>
      <c r="B3357" t="s">
        <v>20</v>
      </c>
      <c r="C3357" t="s">
        <v>48</v>
      </c>
      <c r="D3357" s="2">
        <v>44587</v>
      </c>
      <c r="E3357" s="3">
        <v>5208</v>
      </c>
      <c r="F3357" s="4">
        <v>126</v>
      </c>
      <c r="G3357">
        <v>193</v>
      </c>
    </row>
    <row r="3358" spans="1:7" x14ac:dyDescent="0.3">
      <c r="A3358" t="s">
        <v>38</v>
      </c>
      <c r="B3358" t="s">
        <v>8</v>
      </c>
      <c r="C3358" t="s">
        <v>21</v>
      </c>
      <c r="D3358" s="2">
        <v>44585</v>
      </c>
      <c r="E3358" s="3">
        <v>231</v>
      </c>
      <c r="F3358" s="4">
        <v>332</v>
      </c>
      <c r="G3358">
        <v>33</v>
      </c>
    </row>
    <row r="3359" spans="1:7" x14ac:dyDescent="0.3">
      <c r="A3359" t="s">
        <v>29</v>
      </c>
      <c r="B3359" t="s">
        <v>14</v>
      </c>
      <c r="C3359" t="s">
        <v>54</v>
      </c>
      <c r="D3359" s="2">
        <v>44582</v>
      </c>
      <c r="E3359" s="3">
        <v>12341</v>
      </c>
      <c r="F3359" s="4">
        <v>127</v>
      </c>
      <c r="G3359">
        <v>1029</v>
      </c>
    </row>
    <row r="3360" spans="1:7" x14ac:dyDescent="0.3">
      <c r="A3360" t="s">
        <v>53</v>
      </c>
      <c r="B3360" t="s">
        <v>23</v>
      </c>
      <c r="C3360" t="s">
        <v>26</v>
      </c>
      <c r="D3360" s="2">
        <v>44572</v>
      </c>
      <c r="E3360" s="3">
        <v>1799</v>
      </c>
      <c r="F3360" s="4">
        <v>37</v>
      </c>
      <c r="G3360">
        <v>164</v>
      </c>
    </row>
    <row r="3361" spans="1:7" x14ac:dyDescent="0.3">
      <c r="A3361" t="s">
        <v>19</v>
      </c>
      <c r="B3361" t="s">
        <v>11</v>
      </c>
      <c r="C3361" t="s">
        <v>36</v>
      </c>
      <c r="D3361" s="2">
        <v>44574</v>
      </c>
      <c r="E3361" s="3">
        <v>11130</v>
      </c>
      <c r="F3361" s="4">
        <v>83</v>
      </c>
      <c r="G3361">
        <v>1237</v>
      </c>
    </row>
    <row r="3362" spans="1:7" x14ac:dyDescent="0.3">
      <c r="A3362" t="s">
        <v>59</v>
      </c>
      <c r="B3362" t="s">
        <v>11</v>
      </c>
      <c r="C3362" t="s">
        <v>30</v>
      </c>
      <c r="D3362" s="2">
        <v>44572</v>
      </c>
      <c r="E3362" s="3">
        <v>2282</v>
      </c>
      <c r="F3362" s="4">
        <v>37</v>
      </c>
      <c r="G3362">
        <v>163</v>
      </c>
    </row>
    <row r="3363" spans="1:7" x14ac:dyDescent="0.3">
      <c r="A3363" t="s">
        <v>46</v>
      </c>
      <c r="B3363" t="s">
        <v>8</v>
      </c>
      <c r="C3363" t="s">
        <v>12</v>
      </c>
      <c r="D3363" s="2">
        <v>44581</v>
      </c>
      <c r="E3363" s="3">
        <v>2611</v>
      </c>
      <c r="F3363" s="4">
        <v>92</v>
      </c>
      <c r="G3363">
        <v>373</v>
      </c>
    </row>
    <row r="3364" spans="1:7" x14ac:dyDescent="0.3">
      <c r="A3364" t="s">
        <v>33</v>
      </c>
      <c r="B3364" t="s">
        <v>25</v>
      </c>
      <c r="C3364" t="s">
        <v>21</v>
      </c>
      <c r="D3364" s="2">
        <v>44579</v>
      </c>
      <c r="E3364" s="3">
        <v>812</v>
      </c>
      <c r="F3364" s="4">
        <v>147</v>
      </c>
      <c r="G3364">
        <v>116</v>
      </c>
    </row>
    <row r="3365" spans="1:7" x14ac:dyDescent="0.3">
      <c r="A3365" t="s">
        <v>56</v>
      </c>
      <c r="B3365" t="s">
        <v>8</v>
      </c>
      <c r="C3365" t="s">
        <v>44</v>
      </c>
      <c r="D3365" s="2">
        <v>44580</v>
      </c>
      <c r="E3365" s="3">
        <v>14196</v>
      </c>
      <c r="F3365" s="4">
        <v>37</v>
      </c>
      <c r="G3365">
        <v>676</v>
      </c>
    </row>
    <row r="3366" spans="1:7" x14ac:dyDescent="0.3">
      <c r="A3366" t="s">
        <v>51</v>
      </c>
      <c r="B3366" t="s">
        <v>8</v>
      </c>
      <c r="C3366" t="s">
        <v>16</v>
      </c>
      <c r="D3366" s="2">
        <v>44572</v>
      </c>
      <c r="E3366" s="3">
        <v>9163</v>
      </c>
      <c r="F3366" s="4">
        <v>162</v>
      </c>
      <c r="G3366">
        <v>382</v>
      </c>
    </row>
    <row r="3367" spans="1:7" x14ac:dyDescent="0.3">
      <c r="A3367" t="s">
        <v>33</v>
      </c>
      <c r="B3367" t="s">
        <v>14</v>
      </c>
      <c r="C3367" t="s">
        <v>42</v>
      </c>
      <c r="D3367" s="2">
        <v>44568</v>
      </c>
      <c r="E3367" s="3">
        <v>9219</v>
      </c>
      <c r="F3367" s="4">
        <v>129</v>
      </c>
      <c r="G3367">
        <v>615</v>
      </c>
    </row>
    <row r="3368" spans="1:7" x14ac:dyDescent="0.3">
      <c r="A3368" t="s">
        <v>40</v>
      </c>
      <c r="B3368" t="s">
        <v>23</v>
      </c>
      <c r="C3368" t="s">
        <v>48</v>
      </c>
      <c r="D3368" s="2">
        <v>44571</v>
      </c>
      <c r="E3368" s="3">
        <v>10374</v>
      </c>
      <c r="F3368" s="4">
        <v>311</v>
      </c>
      <c r="G3368">
        <v>385</v>
      </c>
    </row>
    <row r="3369" spans="1:7" x14ac:dyDescent="0.3">
      <c r="A3369" t="s">
        <v>24</v>
      </c>
      <c r="B3369" t="s">
        <v>11</v>
      </c>
      <c r="C3369" t="s">
        <v>48</v>
      </c>
      <c r="D3369" s="2">
        <v>44566</v>
      </c>
      <c r="E3369" s="3">
        <v>15988</v>
      </c>
      <c r="F3369" s="4">
        <v>72</v>
      </c>
      <c r="G3369">
        <v>640</v>
      </c>
    </row>
    <row r="3370" spans="1:7" x14ac:dyDescent="0.3">
      <c r="A3370" t="s">
        <v>33</v>
      </c>
      <c r="B3370" t="s">
        <v>8</v>
      </c>
      <c r="C3370" t="s">
        <v>15</v>
      </c>
      <c r="D3370" s="2">
        <v>44571</v>
      </c>
      <c r="E3370" s="3">
        <v>6363</v>
      </c>
      <c r="F3370" s="4">
        <v>281</v>
      </c>
      <c r="G3370">
        <v>490</v>
      </c>
    </row>
    <row r="3371" spans="1:7" x14ac:dyDescent="0.3">
      <c r="A3371" t="s">
        <v>47</v>
      </c>
      <c r="B3371" t="s">
        <v>8</v>
      </c>
      <c r="C3371" t="s">
        <v>45</v>
      </c>
      <c r="D3371" s="2">
        <v>44587</v>
      </c>
      <c r="E3371" s="3">
        <v>3976</v>
      </c>
      <c r="F3371" s="4">
        <v>210</v>
      </c>
      <c r="G3371">
        <v>398</v>
      </c>
    </row>
    <row r="3372" spans="1:7" x14ac:dyDescent="0.3">
      <c r="A3372" t="s">
        <v>55</v>
      </c>
      <c r="B3372" t="s">
        <v>25</v>
      </c>
      <c r="C3372" t="s">
        <v>44</v>
      </c>
      <c r="D3372" s="2">
        <v>44567</v>
      </c>
      <c r="E3372" s="3">
        <v>5607</v>
      </c>
      <c r="F3372" s="4">
        <v>136</v>
      </c>
      <c r="G3372">
        <v>330</v>
      </c>
    </row>
    <row r="3373" spans="1:7" x14ac:dyDescent="0.3">
      <c r="A3373" t="s">
        <v>59</v>
      </c>
      <c r="B3373" t="s">
        <v>23</v>
      </c>
      <c r="C3373" t="s">
        <v>16</v>
      </c>
      <c r="D3373" s="2">
        <v>44589</v>
      </c>
      <c r="E3373" s="3">
        <v>3598</v>
      </c>
      <c r="F3373" s="4">
        <v>75</v>
      </c>
      <c r="G3373">
        <v>150</v>
      </c>
    </row>
    <row r="3374" spans="1:7" x14ac:dyDescent="0.3">
      <c r="A3374" t="s">
        <v>24</v>
      </c>
      <c r="B3374" t="s">
        <v>14</v>
      </c>
      <c r="C3374" t="s">
        <v>15</v>
      </c>
      <c r="D3374" s="2">
        <v>44580</v>
      </c>
      <c r="E3374" s="3">
        <v>3598</v>
      </c>
      <c r="F3374" s="4">
        <v>447</v>
      </c>
      <c r="G3374">
        <v>277</v>
      </c>
    </row>
    <row r="3375" spans="1:7" x14ac:dyDescent="0.3">
      <c r="A3375" t="s">
        <v>17</v>
      </c>
      <c r="B3375" t="s">
        <v>23</v>
      </c>
      <c r="C3375" t="s">
        <v>21</v>
      </c>
      <c r="D3375" s="2">
        <v>44580</v>
      </c>
      <c r="E3375" s="3">
        <v>1981</v>
      </c>
      <c r="F3375" s="4">
        <v>70</v>
      </c>
      <c r="G3375">
        <v>331</v>
      </c>
    </row>
    <row r="3376" spans="1:7" x14ac:dyDescent="0.3">
      <c r="A3376" t="s">
        <v>10</v>
      </c>
      <c r="B3376" t="s">
        <v>23</v>
      </c>
      <c r="C3376" t="s">
        <v>28</v>
      </c>
      <c r="D3376" s="2">
        <v>44573</v>
      </c>
      <c r="E3376" s="3">
        <v>9933</v>
      </c>
      <c r="F3376" s="4">
        <v>167</v>
      </c>
      <c r="G3376">
        <v>1242</v>
      </c>
    </row>
    <row r="3377" spans="1:7" x14ac:dyDescent="0.3">
      <c r="A3377" t="s">
        <v>17</v>
      </c>
      <c r="B3377" t="s">
        <v>11</v>
      </c>
      <c r="C3377" t="s">
        <v>12</v>
      </c>
      <c r="D3377" s="2">
        <v>44564</v>
      </c>
      <c r="E3377" s="3">
        <v>315</v>
      </c>
      <c r="F3377" s="4">
        <v>12</v>
      </c>
      <c r="G3377">
        <v>45</v>
      </c>
    </row>
    <row r="3378" spans="1:7" x14ac:dyDescent="0.3">
      <c r="A3378" t="s">
        <v>46</v>
      </c>
      <c r="B3378" t="s">
        <v>20</v>
      </c>
      <c r="C3378" t="s">
        <v>35</v>
      </c>
      <c r="D3378" s="2">
        <v>44579</v>
      </c>
      <c r="E3378" s="3">
        <v>11144</v>
      </c>
      <c r="F3378" s="4">
        <v>98</v>
      </c>
      <c r="G3378">
        <v>620</v>
      </c>
    </row>
    <row r="3379" spans="1:7" x14ac:dyDescent="0.3">
      <c r="A3379" t="s">
        <v>51</v>
      </c>
      <c r="B3379" t="s">
        <v>23</v>
      </c>
      <c r="C3379" t="s">
        <v>50</v>
      </c>
      <c r="D3379" s="2">
        <v>44585</v>
      </c>
      <c r="E3379" s="3">
        <v>497</v>
      </c>
      <c r="F3379" s="4">
        <v>176</v>
      </c>
      <c r="G3379">
        <v>20</v>
      </c>
    </row>
    <row r="3380" spans="1:7" x14ac:dyDescent="0.3">
      <c r="A3380" t="s">
        <v>32</v>
      </c>
      <c r="B3380" t="s">
        <v>11</v>
      </c>
      <c r="C3380" t="s">
        <v>18</v>
      </c>
      <c r="D3380" s="2">
        <v>44567</v>
      </c>
      <c r="E3380" s="3">
        <v>2471</v>
      </c>
      <c r="F3380" s="4">
        <v>543</v>
      </c>
      <c r="G3380">
        <v>177</v>
      </c>
    </row>
    <row r="3381" spans="1:7" x14ac:dyDescent="0.3">
      <c r="A3381" t="s">
        <v>10</v>
      </c>
      <c r="B3381" t="s">
        <v>14</v>
      </c>
      <c r="C3381" t="s">
        <v>41</v>
      </c>
      <c r="D3381" s="2">
        <v>44573</v>
      </c>
      <c r="E3381" s="3">
        <v>13363</v>
      </c>
      <c r="F3381" s="4">
        <v>96</v>
      </c>
      <c r="G3381">
        <v>1485</v>
      </c>
    </row>
    <row r="3382" spans="1:7" x14ac:dyDescent="0.3">
      <c r="A3382" t="s">
        <v>51</v>
      </c>
      <c r="B3382" t="s">
        <v>23</v>
      </c>
      <c r="C3382" t="s">
        <v>41</v>
      </c>
      <c r="D3382" s="2">
        <v>44568</v>
      </c>
      <c r="E3382" s="3">
        <v>3402</v>
      </c>
      <c r="F3382" s="4">
        <v>143</v>
      </c>
      <c r="G3382">
        <v>567</v>
      </c>
    </row>
    <row r="3383" spans="1:7" x14ac:dyDescent="0.3">
      <c r="A3383" t="s">
        <v>7</v>
      </c>
      <c r="B3383" t="s">
        <v>8</v>
      </c>
      <c r="C3383" t="s">
        <v>9</v>
      </c>
      <c r="D3383" s="2">
        <v>44568</v>
      </c>
      <c r="E3383" s="3">
        <v>18011</v>
      </c>
      <c r="F3383" s="4">
        <v>222</v>
      </c>
      <c r="G3383">
        <v>858</v>
      </c>
    </row>
    <row r="3384" spans="1:7" x14ac:dyDescent="0.3">
      <c r="A3384" t="s">
        <v>38</v>
      </c>
      <c r="B3384" t="s">
        <v>11</v>
      </c>
      <c r="C3384" t="s">
        <v>30</v>
      </c>
      <c r="D3384" s="2">
        <v>44574</v>
      </c>
      <c r="E3384" s="3">
        <v>6811</v>
      </c>
      <c r="F3384" s="4">
        <v>153</v>
      </c>
      <c r="G3384">
        <v>379</v>
      </c>
    </row>
    <row r="3385" spans="1:7" x14ac:dyDescent="0.3">
      <c r="A3385" t="s">
        <v>46</v>
      </c>
      <c r="B3385" t="s">
        <v>8</v>
      </c>
      <c r="C3385" t="s">
        <v>41</v>
      </c>
      <c r="D3385" s="2">
        <v>44571</v>
      </c>
      <c r="E3385" s="3">
        <v>11438</v>
      </c>
      <c r="F3385" s="4">
        <v>21</v>
      </c>
      <c r="G3385">
        <v>1430</v>
      </c>
    </row>
    <row r="3386" spans="1:7" x14ac:dyDescent="0.3">
      <c r="A3386" t="s">
        <v>24</v>
      </c>
      <c r="B3386" t="s">
        <v>23</v>
      </c>
      <c r="C3386" t="s">
        <v>48</v>
      </c>
      <c r="D3386" s="2">
        <v>44572</v>
      </c>
      <c r="E3386" s="3">
        <v>210</v>
      </c>
      <c r="F3386" s="4">
        <v>110</v>
      </c>
      <c r="G3386">
        <v>8</v>
      </c>
    </row>
    <row r="3387" spans="1:7" x14ac:dyDescent="0.3">
      <c r="A3387" t="s">
        <v>46</v>
      </c>
      <c r="B3387" t="s">
        <v>11</v>
      </c>
      <c r="C3387" t="s">
        <v>28</v>
      </c>
      <c r="D3387" s="2">
        <v>44585</v>
      </c>
      <c r="E3387" s="3">
        <v>3066</v>
      </c>
      <c r="F3387" s="4">
        <v>307</v>
      </c>
      <c r="G3387">
        <v>307</v>
      </c>
    </row>
    <row r="3388" spans="1:7" x14ac:dyDescent="0.3">
      <c r="A3388" t="s">
        <v>40</v>
      </c>
      <c r="B3388" t="s">
        <v>20</v>
      </c>
      <c r="C3388" t="s">
        <v>37</v>
      </c>
      <c r="D3388" s="2">
        <v>44579</v>
      </c>
      <c r="E3388" s="3">
        <v>3584</v>
      </c>
      <c r="F3388" s="4">
        <v>85</v>
      </c>
      <c r="G3388">
        <v>224</v>
      </c>
    </row>
    <row r="3389" spans="1:7" x14ac:dyDescent="0.3">
      <c r="A3389" t="s">
        <v>32</v>
      </c>
      <c r="B3389" t="s">
        <v>14</v>
      </c>
      <c r="C3389" t="s">
        <v>44</v>
      </c>
      <c r="D3389" s="2">
        <v>44574</v>
      </c>
      <c r="E3389" s="3">
        <v>7168</v>
      </c>
      <c r="F3389" s="4">
        <v>53</v>
      </c>
      <c r="G3389">
        <v>378</v>
      </c>
    </row>
    <row r="3390" spans="1:7" x14ac:dyDescent="0.3">
      <c r="A3390" t="s">
        <v>27</v>
      </c>
      <c r="B3390" t="s">
        <v>8</v>
      </c>
      <c r="C3390" t="s">
        <v>36</v>
      </c>
      <c r="D3390" s="2">
        <v>44571</v>
      </c>
      <c r="E3390" s="3">
        <v>3276</v>
      </c>
      <c r="F3390" s="4">
        <v>50</v>
      </c>
      <c r="G3390">
        <v>298</v>
      </c>
    </row>
    <row r="3391" spans="1:7" x14ac:dyDescent="0.3">
      <c r="A3391" t="s">
        <v>7</v>
      </c>
      <c r="B3391" t="s">
        <v>11</v>
      </c>
      <c r="C3391" t="s">
        <v>39</v>
      </c>
      <c r="D3391" s="2">
        <v>44589</v>
      </c>
      <c r="E3391" s="3">
        <v>5138</v>
      </c>
      <c r="F3391" s="4">
        <v>203</v>
      </c>
      <c r="G3391">
        <v>571</v>
      </c>
    </row>
    <row r="3392" spans="1:7" x14ac:dyDescent="0.3">
      <c r="A3392" t="s">
        <v>10</v>
      </c>
      <c r="B3392" t="s">
        <v>25</v>
      </c>
      <c r="C3392" t="s">
        <v>44</v>
      </c>
      <c r="D3392" s="2">
        <v>44575</v>
      </c>
      <c r="E3392" s="3">
        <v>3710</v>
      </c>
      <c r="F3392" s="4">
        <v>120</v>
      </c>
      <c r="G3392">
        <v>196</v>
      </c>
    </row>
    <row r="3393" spans="1:7" x14ac:dyDescent="0.3">
      <c r="A3393" t="s">
        <v>51</v>
      </c>
      <c r="B3393" t="s">
        <v>11</v>
      </c>
      <c r="C3393" t="s">
        <v>37</v>
      </c>
      <c r="D3393" s="2">
        <v>44579</v>
      </c>
      <c r="E3393" s="3">
        <v>7588</v>
      </c>
      <c r="F3393" s="4">
        <v>157</v>
      </c>
      <c r="G3393">
        <v>447</v>
      </c>
    </row>
    <row r="3394" spans="1:7" x14ac:dyDescent="0.3">
      <c r="A3394" t="s">
        <v>47</v>
      </c>
      <c r="B3394" t="s">
        <v>11</v>
      </c>
      <c r="C3394" t="s">
        <v>18</v>
      </c>
      <c r="D3394" s="2">
        <v>44586</v>
      </c>
      <c r="E3394" s="3">
        <v>3087</v>
      </c>
      <c r="F3394" s="4">
        <v>112</v>
      </c>
      <c r="G3394">
        <v>281</v>
      </c>
    </row>
    <row r="3395" spans="1:7" x14ac:dyDescent="0.3">
      <c r="A3395" t="s">
        <v>24</v>
      </c>
      <c r="B3395" t="s">
        <v>20</v>
      </c>
      <c r="C3395" t="s">
        <v>37</v>
      </c>
      <c r="D3395" s="2">
        <v>44566</v>
      </c>
      <c r="E3395" s="3">
        <v>0</v>
      </c>
      <c r="F3395" s="4">
        <v>149</v>
      </c>
      <c r="G3395">
        <v>0</v>
      </c>
    </row>
    <row r="3396" spans="1:7" x14ac:dyDescent="0.3">
      <c r="A3396" t="s">
        <v>53</v>
      </c>
      <c r="B3396" t="s">
        <v>8</v>
      </c>
      <c r="C3396" t="s">
        <v>41</v>
      </c>
      <c r="D3396" s="2">
        <v>44568</v>
      </c>
      <c r="E3396" s="3">
        <v>4424</v>
      </c>
      <c r="F3396" s="4">
        <v>1</v>
      </c>
      <c r="G3396">
        <v>632</v>
      </c>
    </row>
    <row r="3397" spans="1:7" x14ac:dyDescent="0.3">
      <c r="A3397" t="s">
        <v>19</v>
      </c>
      <c r="B3397" t="s">
        <v>11</v>
      </c>
      <c r="C3397" t="s">
        <v>26</v>
      </c>
      <c r="D3397" s="2">
        <v>44578</v>
      </c>
      <c r="E3397" s="3">
        <v>5152</v>
      </c>
      <c r="F3397" s="4">
        <v>41</v>
      </c>
      <c r="G3397">
        <v>397</v>
      </c>
    </row>
    <row r="3398" spans="1:7" x14ac:dyDescent="0.3">
      <c r="A3398" t="s">
        <v>43</v>
      </c>
      <c r="B3398" t="s">
        <v>11</v>
      </c>
      <c r="C3398" t="s">
        <v>30</v>
      </c>
      <c r="D3398" s="2">
        <v>44580</v>
      </c>
      <c r="E3398" s="3">
        <v>3409</v>
      </c>
      <c r="F3398" s="4">
        <v>487</v>
      </c>
      <c r="G3398">
        <v>244</v>
      </c>
    </row>
    <row r="3399" spans="1:7" x14ac:dyDescent="0.3">
      <c r="A3399" t="s">
        <v>47</v>
      </c>
      <c r="B3399" t="s">
        <v>8</v>
      </c>
      <c r="C3399" t="s">
        <v>50</v>
      </c>
      <c r="D3399" s="2">
        <v>44582</v>
      </c>
      <c r="E3399" s="3">
        <v>10486</v>
      </c>
      <c r="F3399" s="4">
        <v>60</v>
      </c>
      <c r="G3399">
        <v>404</v>
      </c>
    </row>
    <row r="3400" spans="1:7" x14ac:dyDescent="0.3">
      <c r="A3400" t="s">
        <v>57</v>
      </c>
      <c r="B3400" t="s">
        <v>14</v>
      </c>
      <c r="C3400" t="s">
        <v>26</v>
      </c>
      <c r="D3400" s="2">
        <v>44587</v>
      </c>
      <c r="E3400" s="3">
        <v>9065</v>
      </c>
      <c r="F3400" s="4">
        <v>192</v>
      </c>
      <c r="G3400">
        <v>698</v>
      </c>
    </row>
    <row r="3401" spans="1:7" x14ac:dyDescent="0.3">
      <c r="A3401" t="s">
        <v>13</v>
      </c>
      <c r="B3401" t="s">
        <v>23</v>
      </c>
      <c r="C3401" t="s">
        <v>36</v>
      </c>
      <c r="D3401" s="2">
        <v>44582</v>
      </c>
      <c r="E3401" s="3">
        <v>11417</v>
      </c>
      <c r="F3401" s="4">
        <v>26</v>
      </c>
      <c r="G3401">
        <v>952</v>
      </c>
    </row>
    <row r="3402" spans="1:7" x14ac:dyDescent="0.3">
      <c r="A3402" t="s">
        <v>27</v>
      </c>
      <c r="B3402" t="s">
        <v>8</v>
      </c>
      <c r="C3402" t="s">
        <v>42</v>
      </c>
      <c r="D3402" s="2">
        <v>44572</v>
      </c>
      <c r="E3402" s="3">
        <v>6020</v>
      </c>
      <c r="F3402" s="4">
        <v>329</v>
      </c>
      <c r="G3402">
        <v>430</v>
      </c>
    </row>
    <row r="3403" spans="1:7" x14ac:dyDescent="0.3">
      <c r="A3403" t="s">
        <v>24</v>
      </c>
      <c r="B3403" t="s">
        <v>20</v>
      </c>
      <c r="C3403" t="s">
        <v>36</v>
      </c>
      <c r="D3403" s="2">
        <v>44573</v>
      </c>
      <c r="E3403" s="3">
        <v>10045</v>
      </c>
      <c r="F3403" s="4">
        <v>7</v>
      </c>
      <c r="G3403">
        <v>773</v>
      </c>
    </row>
    <row r="3404" spans="1:7" x14ac:dyDescent="0.3">
      <c r="A3404" t="s">
        <v>47</v>
      </c>
      <c r="B3404" t="s">
        <v>8</v>
      </c>
      <c r="C3404" t="s">
        <v>36</v>
      </c>
      <c r="D3404" s="2">
        <v>44567</v>
      </c>
      <c r="E3404" s="3">
        <v>3731</v>
      </c>
      <c r="F3404" s="4">
        <v>85</v>
      </c>
      <c r="G3404">
        <v>415</v>
      </c>
    </row>
    <row r="3405" spans="1:7" x14ac:dyDescent="0.3">
      <c r="A3405" t="s">
        <v>17</v>
      </c>
      <c r="B3405" t="s">
        <v>25</v>
      </c>
      <c r="C3405" t="s">
        <v>21</v>
      </c>
      <c r="D3405" s="2">
        <v>44568</v>
      </c>
      <c r="E3405" s="3">
        <v>6853</v>
      </c>
      <c r="F3405" s="4">
        <v>107</v>
      </c>
      <c r="G3405">
        <v>1143</v>
      </c>
    </row>
    <row r="3406" spans="1:7" x14ac:dyDescent="0.3">
      <c r="A3406" t="s">
        <v>10</v>
      </c>
      <c r="B3406" t="s">
        <v>25</v>
      </c>
      <c r="C3406" t="s">
        <v>54</v>
      </c>
      <c r="D3406" s="2">
        <v>44571</v>
      </c>
      <c r="E3406" s="3">
        <v>994</v>
      </c>
      <c r="F3406" s="4">
        <v>93</v>
      </c>
      <c r="G3406">
        <v>67</v>
      </c>
    </row>
    <row r="3407" spans="1:7" x14ac:dyDescent="0.3">
      <c r="A3407" t="s">
        <v>46</v>
      </c>
      <c r="B3407" t="s">
        <v>8</v>
      </c>
      <c r="C3407" t="s">
        <v>34</v>
      </c>
      <c r="D3407" s="2">
        <v>44574</v>
      </c>
      <c r="E3407" s="3">
        <v>1148</v>
      </c>
      <c r="F3407" s="4">
        <v>159</v>
      </c>
      <c r="G3407">
        <v>46</v>
      </c>
    </row>
    <row r="3408" spans="1:7" x14ac:dyDescent="0.3">
      <c r="A3408" t="s">
        <v>51</v>
      </c>
      <c r="B3408" t="s">
        <v>25</v>
      </c>
      <c r="C3408" t="s">
        <v>30</v>
      </c>
      <c r="D3408" s="2">
        <v>44579</v>
      </c>
      <c r="E3408" s="3">
        <v>11564</v>
      </c>
      <c r="F3408" s="4">
        <v>13</v>
      </c>
      <c r="G3408">
        <v>771</v>
      </c>
    </row>
    <row r="3409" spans="1:7" x14ac:dyDescent="0.3">
      <c r="A3409" t="s">
        <v>17</v>
      </c>
      <c r="B3409" t="s">
        <v>8</v>
      </c>
      <c r="C3409" t="s">
        <v>44</v>
      </c>
      <c r="D3409" s="2">
        <v>44582</v>
      </c>
      <c r="E3409" s="3">
        <v>10444</v>
      </c>
      <c r="F3409" s="4">
        <v>64</v>
      </c>
      <c r="G3409">
        <v>581</v>
      </c>
    </row>
    <row r="3410" spans="1:7" x14ac:dyDescent="0.3">
      <c r="A3410" t="s">
        <v>55</v>
      </c>
      <c r="B3410" t="s">
        <v>20</v>
      </c>
      <c r="C3410" t="s">
        <v>42</v>
      </c>
      <c r="D3410" s="2">
        <v>44582</v>
      </c>
      <c r="E3410" s="3">
        <v>16072</v>
      </c>
      <c r="F3410" s="4">
        <v>342</v>
      </c>
      <c r="G3410">
        <v>1005</v>
      </c>
    </row>
    <row r="3411" spans="1:7" x14ac:dyDescent="0.3">
      <c r="A3411" t="s">
        <v>33</v>
      </c>
      <c r="B3411" t="s">
        <v>23</v>
      </c>
      <c r="C3411" t="s">
        <v>15</v>
      </c>
      <c r="D3411" s="2">
        <v>44585</v>
      </c>
      <c r="E3411" s="3">
        <v>6363</v>
      </c>
      <c r="F3411" s="4">
        <v>104</v>
      </c>
      <c r="G3411">
        <v>425</v>
      </c>
    </row>
    <row r="3412" spans="1:7" x14ac:dyDescent="0.3">
      <c r="A3412" t="s">
        <v>46</v>
      </c>
      <c r="B3412" t="s">
        <v>11</v>
      </c>
      <c r="C3412" t="s">
        <v>26</v>
      </c>
      <c r="D3412" s="2">
        <v>44575</v>
      </c>
      <c r="E3412" s="3">
        <v>11137</v>
      </c>
      <c r="F3412" s="4">
        <v>187</v>
      </c>
      <c r="G3412">
        <v>796</v>
      </c>
    </row>
    <row r="3413" spans="1:7" x14ac:dyDescent="0.3">
      <c r="A3413" t="s">
        <v>33</v>
      </c>
      <c r="B3413" t="s">
        <v>23</v>
      </c>
      <c r="C3413" t="s">
        <v>37</v>
      </c>
      <c r="D3413" s="2">
        <v>44567</v>
      </c>
      <c r="E3413" s="3">
        <v>826</v>
      </c>
      <c r="F3413" s="4">
        <v>186</v>
      </c>
      <c r="G3413">
        <v>52</v>
      </c>
    </row>
    <row r="3414" spans="1:7" x14ac:dyDescent="0.3">
      <c r="A3414" t="s">
        <v>19</v>
      </c>
      <c r="B3414" t="s">
        <v>20</v>
      </c>
      <c r="C3414" t="s">
        <v>26</v>
      </c>
      <c r="D3414" s="2">
        <v>44587</v>
      </c>
      <c r="E3414" s="3">
        <v>6517</v>
      </c>
      <c r="F3414" s="4">
        <v>74</v>
      </c>
      <c r="G3414">
        <v>435</v>
      </c>
    </row>
    <row r="3415" spans="1:7" x14ac:dyDescent="0.3">
      <c r="A3415" t="s">
        <v>27</v>
      </c>
      <c r="B3415" t="s">
        <v>11</v>
      </c>
      <c r="C3415" t="s">
        <v>54</v>
      </c>
      <c r="D3415" s="2">
        <v>44567</v>
      </c>
      <c r="E3415" s="3">
        <v>1715</v>
      </c>
      <c r="F3415" s="4">
        <v>178</v>
      </c>
      <c r="G3415">
        <v>132</v>
      </c>
    </row>
    <row r="3416" spans="1:7" x14ac:dyDescent="0.3">
      <c r="A3416" t="s">
        <v>17</v>
      </c>
      <c r="B3416" t="s">
        <v>8</v>
      </c>
      <c r="C3416" t="s">
        <v>45</v>
      </c>
      <c r="D3416" s="2">
        <v>44585</v>
      </c>
      <c r="E3416" s="3">
        <v>3213</v>
      </c>
      <c r="F3416" s="4">
        <v>245</v>
      </c>
      <c r="G3416">
        <v>357</v>
      </c>
    </row>
    <row r="3417" spans="1:7" x14ac:dyDescent="0.3">
      <c r="A3417" t="s">
        <v>17</v>
      </c>
      <c r="B3417" t="s">
        <v>23</v>
      </c>
      <c r="C3417" t="s">
        <v>9</v>
      </c>
      <c r="D3417" s="2">
        <v>44582</v>
      </c>
      <c r="E3417" s="3">
        <v>9366</v>
      </c>
      <c r="F3417" s="4">
        <v>74</v>
      </c>
      <c r="G3417">
        <v>521</v>
      </c>
    </row>
    <row r="3418" spans="1:7" x14ac:dyDescent="0.3">
      <c r="A3418" t="s">
        <v>32</v>
      </c>
      <c r="B3418" t="s">
        <v>11</v>
      </c>
      <c r="C3418" t="s">
        <v>26</v>
      </c>
      <c r="D3418" s="2">
        <v>44564</v>
      </c>
      <c r="E3418" s="3">
        <v>13202</v>
      </c>
      <c r="F3418" s="4">
        <v>233</v>
      </c>
      <c r="G3418">
        <v>881</v>
      </c>
    </row>
    <row r="3419" spans="1:7" x14ac:dyDescent="0.3">
      <c r="A3419" t="s">
        <v>17</v>
      </c>
      <c r="B3419" t="s">
        <v>23</v>
      </c>
      <c r="C3419" t="s">
        <v>26</v>
      </c>
      <c r="D3419" s="2">
        <v>44586</v>
      </c>
      <c r="E3419" s="3">
        <v>3724</v>
      </c>
      <c r="F3419" s="4">
        <v>293</v>
      </c>
      <c r="G3419">
        <v>249</v>
      </c>
    </row>
    <row r="3420" spans="1:7" x14ac:dyDescent="0.3">
      <c r="A3420" t="s">
        <v>55</v>
      </c>
      <c r="B3420" t="s">
        <v>23</v>
      </c>
      <c r="C3420" t="s">
        <v>49</v>
      </c>
      <c r="D3420" s="2">
        <v>44586</v>
      </c>
      <c r="E3420" s="3">
        <v>5159</v>
      </c>
      <c r="F3420" s="4">
        <v>41</v>
      </c>
      <c r="G3420">
        <v>246</v>
      </c>
    </row>
    <row r="3421" spans="1:7" x14ac:dyDescent="0.3">
      <c r="A3421" t="s">
        <v>55</v>
      </c>
      <c r="B3421" t="s">
        <v>14</v>
      </c>
      <c r="C3421" t="s">
        <v>21</v>
      </c>
      <c r="D3421" s="2">
        <v>44580</v>
      </c>
      <c r="E3421" s="3">
        <v>8064</v>
      </c>
      <c r="F3421" s="4">
        <v>96</v>
      </c>
      <c r="G3421">
        <v>1613</v>
      </c>
    </row>
    <row r="3422" spans="1:7" x14ac:dyDescent="0.3">
      <c r="A3422" t="s">
        <v>58</v>
      </c>
      <c r="B3422" t="s">
        <v>11</v>
      </c>
      <c r="C3422" t="s">
        <v>54</v>
      </c>
      <c r="D3422" s="2">
        <v>44568</v>
      </c>
      <c r="E3422" s="3">
        <v>3773</v>
      </c>
      <c r="F3422" s="4">
        <v>317</v>
      </c>
      <c r="G3422">
        <v>270</v>
      </c>
    </row>
    <row r="3423" spans="1:7" x14ac:dyDescent="0.3">
      <c r="A3423" t="s">
        <v>38</v>
      </c>
      <c r="B3423" t="s">
        <v>23</v>
      </c>
      <c r="C3423" t="s">
        <v>9</v>
      </c>
      <c r="D3423" s="2">
        <v>44582</v>
      </c>
      <c r="E3423" s="3">
        <v>861</v>
      </c>
      <c r="F3423" s="4">
        <v>105</v>
      </c>
      <c r="G3423">
        <v>44</v>
      </c>
    </row>
    <row r="3424" spans="1:7" x14ac:dyDescent="0.3">
      <c r="A3424" t="s">
        <v>31</v>
      </c>
      <c r="B3424" t="s">
        <v>11</v>
      </c>
      <c r="C3424" t="s">
        <v>39</v>
      </c>
      <c r="D3424" s="2">
        <v>44579</v>
      </c>
      <c r="E3424" s="3">
        <v>7245</v>
      </c>
      <c r="F3424" s="4">
        <v>7</v>
      </c>
      <c r="G3424">
        <v>906</v>
      </c>
    </row>
    <row r="3425" spans="1:7" x14ac:dyDescent="0.3">
      <c r="A3425" t="s">
        <v>32</v>
      </c>
      <c r="B3425" t="s">
        <v>23</v>
      </c>
      <c r="C3425" t="s">
        <v>44</v>
      </c>
      <c r="D3425" s="2">
        <v>44585</v>
      </c>
      <c r="E3425" s="3">
        <v>12971</v>
      </c>
      <c r="F3425" s="4">
        <v>309</v>
      </c>
      <c r="G3425">
        <v>649</v>
      </c>
    </row>
    <row r="3426" spans="1:7" x14ac:dyDescent="0.3">
      <c r="A3426" t="s">
        <v>32</v>
      </c>
      <c r="B3426" t="s">
        <v>20</v>
      </c>
      <c r="C3426" t="s">
        <v>54</v>
      </c>
      <c r="D3426" s="2">
        <v>44585</v>
      </c>
      <c r="E3426" s="3">
        <v>5544</v>
      </c>
      <c r="F3426" s="4">
        <v>163</v>
      </c>
      <c r="G3426">
        <v>396</v>
      </c>
    </row>
    <row r="3427" spans="1:7" x14ac:dyDescent="0.3">
      <c r="A3427" t="s">
        <v>10</v>
      </c>
      <c r="B3427" t="s">
        <v>14</v>
      </c>
      <c r="C3427" t="s">
        <v>50</v>
      </c>
      <c r="D3427" s="2">
        <v>44586</v>
      </c>
      <c r="E3427" s="3">
        <v>5026</v>
      </c>
      <c r="F3427" s="4">
        <v>84</v>
      </c>
      <c r="G3427">
        <v>194</v>
      </c>
    </row>
    <row r="3428" spans="1:7" x14ac:dyDescent="0.3">
      <c r="A3428" t="s">
        <v>27</v>
      </c>
      <c r="B3428" t="s">
        <v>8</v>
      </c>
      <c r="C3428" t="s">
        <v>16</v>
      </c>
      <c r="D3428" s="2">
        <v>44575</v>
      </c>
      <c r="E3428" s="3">
        <v>3955</v>
      </c>
      <c r="F3428" s="4">
        <v>99</v>
      </c>
      <c r="G3428">
        <v>180</v>
      </c>
    </row>
    <row r="3429" spans="1:7" x14ac:dyDescent="0.3">
      <c r="A3429" t="s">
        <v>13</v>
      </c>
      <c r="B3429" t="s">
        <v>20</v>
      </c>
      <c r="C3429" t="s">
        <v>30</v>
      </c>
      <c r="D3429" s="2">
        <v>44579</v>
      </c>
      <c r="E3429" s="3">
        <v>8260</v>
      </c>
      <c r="F3429" s="4">
        <v>101</v>
      </c>
      <c r="G3429">
        <v>486</v>
      </c>
    </row>
    <row r="3430" spans="1:7" x14ac:dyDescent="0.3">
      <c r="A3430" t="s">
        <v>31</v>
      </c>
      <c r="B3430" t="s">
        <v>25</v>
      </c>
      <c r="C3430" t="s">
        <v>44</v>
      </c>
      <c r="D3430" s="2">
        <v>44568</v>
      </c>
      <c r="E3430" s="3">
        <v>9905</v>
      </c>
      <c r="F3430" s="4">
        <v>175</v>
      </c>
      <c r="G3430">
        <v>472</v>
      </c>
    </row>
    <row r="3431" spans="1:7" x14ac:dyDescent="0.3">
      <c r="A3431" t="s">
        <v>59</v>
      </c>
      <c r="B3431" t="s">
        <v>11</v>
      </c>
      <c r="C3431" t="s">
        <v>50</v>
      </c>
      <c r="D3431" s="2">
        <v>44580</v>
      </c>
      <c r="E3431" s="3">
        <v>3206</v>
      </c>
      <c r="F3431" s="4">
        <v>102</v>
      </c>
      <c r="G3431">
        <v>119</v>
      </c>
    </row>
    <row r="3432" spans="1:7" x14ac:dyDescent="0.3">
      <c r="A3432" t="s">
        <v>47</v>
      </c>
      <c r="B3432" t="s">
        <v>25</v>
      </c>
      <c r="C3432" t="s">
        <v>16</v>
      </c>
      <c r="D3432" s="2">
        <v>44572</v>
      </c>
      <c r="E3432" s="3">
        <v>2142</v>
      </c>
      <c r="F3432" s="4">
        <v>88</v>
      </c>
      <c r="G3432">
        <v>98</v>
      </c>
    </row>
    <row r="3433" spans="1:7" x14ac:dyDescent="0.3">
      <c r="A3433" t="s">
        <v>10</v>
      </c>
      <c r="B3433" t="s">
        <v>11</v>
      </c>
      <c r="C3433" t="s">
        <v>12</v>
      </c>
      <c r="D3433" s="2">
        <v>44589</v>
      </c>
      <c r="E3433" s="3">
        <v>1547</v>
      </c>
      <c r="F3433" s="4">
        <v>27</v>
      </c>
      <c r="G3433">
        <v>258</v>
      </c>
    </row>
    <row r="3434" spans="1:7" x14ac:dyDescent="0.3">
      <c r="A3434" t="s">
        <v>55</v>
      </c>
      <c r="B3434" t="s">
        <v>20</v>
      </c>
      <c r="C3434" t="s">
        <v>36</v>
      </c>
      <c r="D3434" s="2">
        <v>44587</v>
      </c>
      <c r="E3434" s="3">
        <v>5306</v>
      </c>
      <c r="F3434" s="4">
        <v>59</v>
      </c>
      <c r="G3434">
        <v>409</v>
      </c>
    </row>
    <row r="3435" spans="1:7" x14ac:dyDescent="0.3">
      <c r="A3435" t="s">
        <v>7</v>
      </c>
      <c r="B3435" t="s">
        <v>11</v>
      </c>
      <c r="C3435" t="s">
        <v>50</v>
      </c>
      <c r="D3435" s="2">
        <v>44568</v>
      </c>
      <c r="E3435" s="3">
        <v>4284</v>
      </c>
      <c r="F3435" s="4">
        <v>182</v>
      </c>
      <c r="G3435">
        <v>179</v>
      </c>
    </row>
    <row r="3436" spans="1:7" x14ac:dyDescent="0.3">
      <c r="A3436" t="s">
        <v>17</v>
      </c>
      <c r="B3436" t="s">
        <v>25</v>
      </c>
      <c r="C3436" t="s">
        <v>45</v>
      </c>
      <c r="D3436" s="2">
        <v>44575</v>
      </c>
      <c r="E3436" s="3">
        <v>182</v>
      </c>
      <c r="F3436" s="4">
        <v>189</v>
      </c>
      <c r="G3436">
        <v>19</v>
      </c>
    </row>
    <row r="3437" spans="1:7" x14ac:dyDescent="0.3">
      <c r="A3437" t="s">
        <v>33</v>
      </c>
      <c r="B3437" t="s">
        <v>8</v>
      </c>
      <c r="C3437" t="s">
        <v>37</v>
      </c>
      <c r="D3437" s="2">
        <v>44568</v>
      </c>
      <c r="E3437" s="3">
        <v>7742</v>
      </c>
      <c r="F3437" s="4">
        <v>308</v>
      </c>
      <c r="G3437">
        <v>388</v>
      </c>
    </row>
    <row r="3438" spans="1:7" x14ac:dyDescent="0.3">
      <c r="A3438" t="s">
        <v>57</v>
      </c>
      <c r="B3438" t="s">
        <v>25</v>
      </c>
      <c r="C3438" t="s">
        <v>45</v>
      </c>
      <c r="D3438" s="2">
        <v>44588</v>
      </c>
      <c r="E3438" s="3">
        <v>1897</v>
      </c>
      <c r="F3438" s="4">
        <v>445</v>
      </c>
      <c r="G3438">
        <v>211</v>
      </c>
    </row>
    <row r="3439" spans="1:7" x14ac:dyDescent="0.3">
      <c r="A3439" t="s">
        <v>29</v>
      </c>
      <c r="B3439" t="s">
        <v>25</v>
      </c>
      <c r="C3439" t="s">
        <v>37</v>
      </c>
      <c r="D3439" s="2">
        <v>44585</v>
      </c>
      <c r="E3439" s="3">
        <v>1113</v>
      </c>
      <c r="F3439" s="4">
        <v>258</v>
      </c>
      <c r="G3439">
        <v>70</v>
      </c>
    </row>
    <row r="3440" spans="1:7" x14ac:dyDescent="0.3">
      <c r="A3440" t="s">
        <v>40</v>
      </c>
      <c r="B3440" t="s">
        <v>25</v>
      </c>
      <c r="C3440" t="s">
        <v>18</v>
      </c>
      <c r="D3440" s="2">
        <v>44572</v>
      </c>
      <c r="E3440" s="3">
        <v>6699</v>
      </c>
      <c r="F3440" s="4">
        <v>185</v>
      </c>
      <c r="G3440">
        <v>609</v>
      </c>
    </row>
    <row r="3441" spans="1:7" x14ac:dyDescent="0.3">
      <c r="A3441" t="s">
        <v>10</v>
      </c>
      <c r="B3441" t="s">
        <v>14</v>
      </c>
      <c r="C3441" t="s">
        <v>35</v>
      </c>
      <c r="D3441" s="2">
        <v>44575</v>
      </c>
      <c r="E3441" s="3">
        <v>7805</v>
      </c>
      <c r="F3441" s="4">
        <v>145</v>
      </c>
      <c r="G3441">
        <v>488</v>
      </c>
    </row>
    <row r="3442" spans="1:7" x14ac:dyDescent="0.3">
      <c r="A3442" t="s">
        <v>43</v>
      </c>
      <c r="B3442" t="s">
        <v>23</v>
      </c>
      <c r="C3442" t="s">
        <v>39</v>
      </c>
      <c r="D3442" s="2">
        <v>44572</v>
      </c>
      <c r="E3442" s="3">
        <v>8134</v>
      </c>
      <c r="F3442" s="4">
        <v>244</v>
      </c>
      <c r="G3442">
        <v>1162</v>
      </c>
    </row>
    <row r="3443" spans="1:7" x14ac:dyDescent="0.3">
      <c r="A3443" t="s">
        <v>55</v>
      </c>
      <c r="B3443" t="s">
        <v>11</v>
      </c>
      <c r="C3443" t="s">
        <v>15</v>
      </c>
      <c r="D3443" s="2">
        <v>44589</v>
      </c>
      <c r="E3443" s="3">
        <v>12901</v>
      </c>
      <c r="F3443" s="4">
        <v>96</v>
      </c>
      <c r="G3443">
        <v>993</v>
      </c>
    </row>
    <row r="3444" spans="1:7" x14ac:dyDescent="0.3">
      <c r="A3444" t="s">
        <v>29</v>
      </c>
      <c r="B3444" t="s">
        <v>25</v>
      </c>
      <c r="C3444" t="s">
        <v>30</v>
      </c>
      <c r="D3444" s="2">
        <v>44575</v>
      </c>
      <c r="E3444" s="3">
        <v>7189</v>
      </c>
      <c r="F3444" s="4">
        <v>359</v>
      </c>
      <c r="G3444">
        <v>423</v>
      </c>
    </row>
    <row r="3445" spans="1:7" x14ac:dyDescent="0.3">
      <c r="A3445" t="s">
        <v>43</v>
      </c>
      <c r="B3445" t="s">
        <v>23</v>
      </c>
      <c r="C3445" t="s">
        <v>26</v>
      </c>
      <c r="D3445" s="2">
        <v>44582</v>
      </c>
      <c r="E3445" s="3">
        <v>3073</v>
      </c>
      <c r="F3445" s="4">
        <v>9</v>
      </c>
      <c r="G3445">
        <v>205</v>
      </c>
    </row>
    <row r="3446" spans="1:7" x14ac:dyDescent="0.3">
      <c r="A3446" t="s">
        <v>17</v>
      </c>
      <c r="B3446" t="s">
        <v>11</v>
      </c>
      <c r="C3446" t="s">
        <v>21</v>
      </c>
      <c r="D3446" s="2">
        <v>44578</v>
      </c>
      <c r="E3446" s="3">
        <v>4319</v>
      </c>
      <c r="F3446" s="4">
        <v>129</v>
      </c>
      <c r="G3446">
        <v>864</v>
      </c>
    </row>
    <row r="3447" spans="1:7" x14ac:dyDescent="0.3">
      <c r="A3447" t="s">
        <v>47</v>
      </c>
      <c r="B3447" t="s">
        <v>20</v>
      </c>
      <c r="C3447" t="s">
        <v>26</v>
      </c>
      <c r="D3447" s="2">
        <v>44580</v>
      </c>
      <c r="E3447" s="3">
        <v>252</v>
      </c>
      <c r="F3447" s="4">
        <v>203</v>
      </c>
      <c r="G3447">
        <v>23</v>
      </c>
    </row>
    <row r="3448" spans="1:7" x14ac:dyDescent="0.3">
      <c r="A3448" t="s">
        <v>22</v>
      </c>
      <c r="B3448" t="s">
        <v>20</v>
      </c>
      <c r="C3448" t="s">
        <v>18</v>
      </c>
      <c r="D3448" s="2">
        <v>44568</v>
      </c>
      <c r="E3448" s="3">
        <v>3094</v>
      </c>
      <c r="F3448" s="4">
        <v>184</v>
      </c>
      <c r="G3448">
        <v>258</v>
      </c>
    </row>
    <row r="3449" spans="1:7" x14ac:dyDescent="0.3">
      <c r="A3449" t="s">
        <v>51</v>
      </c>
      <c r="B3449" t="s">
        <v>20</v>
      </c>
      <c r="C3449" t="s">
        <v>28</v>
      </c>
      <c r="D3449" s="2">
        <v>44565</v>
      </c>
      <c r="E3449" s="3">
        <v>4578</v>
      </c>
      <c r="F3449" s="4">
        <v>175</v>
      </c>
      <c r="G3449">
        <v>509</v>
      </c>
    </row>
    <row r="3450" spans="1:7" x14ac:dyDescent="0.3">
      <c r="A3450" t="s">
        <v>32</v>
      </c>
      <c r="B3450" t="s">
        <v>14</v>
      </c>
      <c r="C3450" t="s">
        <v>28</v>
      </c>
      <c r="D3450" s="2">
        <v>44587</v>
      </c>
      <c r="E3450" s="3">
        <v>6153</v>
      </c>
      <c r="F3450" s="4">
        <v>60</v>
      </c>
      <c r="G3450">
        <v>684</v>
      </c>
    </row>
    <row r="3451" spans="1:7" x14ac:dyDescent="0.3">
      <c r="A3451" t="s">
        <v>56</v>
      </c>
      <c r="B3451" t="s">
        <v>20</v>
      </c>
      <c r="C3451" t="s">
        <v>15</v>
      </c>
      <c r="D3451" s="2">
        <v>44567</v>
      </c>
      <c r="E3451" s="3">
        <v>2401</v>
      </c>
      <c r="F3451" s="4">
        <v>153</v>
      </c>
      <c r="G3451">
        <v>161</v>
      </c>
    </row>
    <row r="3452" spans="1:7" x14ac:dyDescent="0.3">
      <c r="A3452" t="s">
        <v>38</v>
      </c>
      <c r="B3452" t="s">
        <v>25</v>
      </c>
      <c r="C3452" t="s">
        <v>42</v>
      </c>
      <c r="D3452" s="2">
        <v>44586</v>
      </c>
      <c r="E3452" s="3">
        <v>5334</v>
      </c>
      <c r="F3452" s="4">
        <v>184</v>
      </c>
      <c r="G3452">
        <v>411</v>
      </c>
    </row>
    <row r="3453" spans="1:7" x14ac:dyDescent="0.3">
      <c r="A3453" t="s">
        <v>43</v>
      </c>
      <c r="B3453" t="s">
        <v>23</v>
      </c>
      <c r="C3453" t="s">
        <v>44</v>
      </c>
      <c r="D3453" s="2">
        <v>44588</v>
      </c>
      <c r="E3453" s="3">
        <v>10766</v>
      </c>
      <c r="F3453" s="4">
        <v>146</v>
      </c>
      <c r="G3453">
        <v>634</v>
      </c>
    </row>
    <row r="3454" spans="1:7" x14ac:dyDescent="0.3">
      <c r="A3454" t="s">
        <v>13</v>
      </c>
      <c r="B3454" t="s">
        <v>23</v>
      </c>
      <c r="C3454" t="s">
        <v>35</v>
      </c>
      <c r="D3454" s="2">
        <v>44566</v>
      </c>
      <c r="E3454" s="3">
        <v>7651</v>
      </c>
      <c r="F3454" s="4">
        <v>76</v>
      </c>
      <c r="G3454">
        <v>511</v>
      </c>
    </row>
    <row r="3455" spans="1:7" x14ac:dyDescent="0.3">
      <c r="A3455" t="s">
        <v>27</v>
      </c>
      <c r="B3455" t="s">
        <v>23</v>
      </c>
      <c r="C3455" t="s">
        <v>54</v>
      </c>
      <c r="D3455" s="2">
        <v>44585</v>
      </c>
      <c r="E3455" s="3">
        <v>315</v>
      </c>
      <c r="F3455" s="4">
        <v>7</v>
      </c>
      <c r="G3455">
        <v>20</v>
      </c>
    </row>
    <row r="3456" spans="1:7" x14ac:dyDescent="0.3">
      <c r="A3456" t="s">
        <v>53</v>
      </c>
      <c r="B3456" t="s">
        <v>14</v>
      </c>
      <c r="C3456" t="s">
        <v>28</v>
      </c>
      <c r="D3456" s="2">
        <v>44566</v>
      </c>
      <c r="E3456" s="3">
        <v>7189</v>
      </c>
      <c r="F3456" s="4">
        <v>115</v>
      </c>
      <c r="G3456">
        <v>654</v>
      </c>
    </row>
    <row r="3457" spans="1:7" x14ac:dyDescent="0.3">
      <c r="A3457" t="s">
        <v>43</v>
      </c>
      <c r="B3457" t="s">
        <v>23</v>
      </c>
      <c r="C3457" t="s">
        <v>42</v>
      </c>
      <c r="D3457" s="2">
        <v>44585</v>
      </c>
      <c r="E3457" s="3">
        <v>1918</v>
      </c>
      <c r="F3457" s="4">
        <v>172</v>
      </c>
      <c r="G3457">
        <v>137</v>
      </c>
    </row>
    <row r="3458" spans="1:7" x14ac:dyDescent="0.3">
      <c r="A3458" t="s">
        <v>53</v>
      </c>
      <c r="B3458" t="s">
        <v>8</v>
      </c>
      <c r="C3458" t="s">
        <v>18</v>
      </c>
      <c r="D3458" s="2">
        <v>44588</v>
      </c>
      <c r="E3458" s="3">
        <v>12376</v>
      </c>
      <c r="F3458" s="4">
        <v>15</v>
      </c>
      <c r="G3458">
        <v>884</v>
      </c>
    </row>
    <row r="3459" spans="1:7" x14ac:dyDescent="0.3">
      <c r="A3459" t="s">
        <v>51</v>
      </c>
      <c r="B3459" t="s">
        <v>8</v>
      </c>
      <c r="C3459" t="s">
        <v>9</v>
      </c>
      <c r="D3459" s="2">
        <v>44580</v>
      </c>
      <c r="E3459" s="3">
        <v>1134</v>
      </c>
      <c r="F3459" s="4">
        <v>302</v>
      </c>
      <c r="G3459">
        <v>54</v>
      </c>
    </row>
    <row r="3460" spans="1:7" x14ac:dyDescent="0.3">
      <c r="A3460" t="s">
        <v>38</v>
      </c>
      <c r="B3460" t="s">
        <v>25</v>
      </c>
      <c r="C3460" t="s">
        <v>9</v>
      </c>
      <c r="D3460" s="2">
        <v>44586</v>
      </c>
      <c r="E3460" s="3">
        <v>3248</v>
      </c>
      <c r="F3460" s="4">
        <v>74</v>
      </c>
      <c r="G3460">
        <v>155</v>
      </c>
    </row>
    <row r="3461" spans="1:7" x14ac:dyDescent="0.3">
      <c r="A3461" t="s">
        <v>27</v>
      </c>
      <c r="B3461" t="s">
        <v>25</v>
      </c>
      <c r="C3461" t="s">
        <v>30</v>
      </c>
      <c r="D3461" s="2">
        <v>44572</v>
      </c>
      <c r="E3461" s="3">
        <v>5670</v>
      </c>
      <c r="F3461" s="4">
        <v>113</v>
      </c>
      <c r="G3461">
        <v>405</v>
      </c>
    </row>
    <row r="3462" spans="1:7" x14ac:dyDescent="0.3">
      <c r="A3462" t="s">
        <v>47</v>
      </c>
      <c r="B3462" t="s">
        <v>20</v>
      </c>
      <c r="C3462" t="s">
        <v>12</v>
      </c>
      <c r="D3462" s="2">
        <v>44580</v>
      </c>
      <c r="E3462" s="3">
        <v>5369</v>
      </c>
      <c r="F3462" s="4">
        <v>277</v>
      </c>
      <c r="G3462">
        <v>1074</v>
      </c>
    </row>
    <row r="3463" spans="1:7" x14ac:dyDescent="0.3">
      <c r="A3463" t="s">
        <v>40</v>
      </c>
      <c r="B3463" t="s">
        <v>11</v>
      </c>
      <c r="C3463" t="s">
        <v>9</v>
      </c>
      <c r="D3463" s="2">
        <v>44580</v>
      </c>
      <c r="E3463" s="3">
        <v>3913</v>
      </c>
      <c r="F3463" s="4">
        <v>17</v>
      </c>
      <c r="G3463">
        <v>187</v>
      </c>
    </row>
    <row r="3464" spans="1:7" x14ac:dyDescent="0.3">
      <c r="A3464" t="s">
        <v>27</v>
      </c>
      <c r="B3464" t="s">
        <v>25</v>
      </c>
      <c r="C3464" t="s">
        <v>42</v>
      </c>
      <c r="D3464" s="2">
        <v>44572</v>
      </c>
      <c r="E3464" s="3">
        <v>5922</v>
      </c>
      <c r="F3464" s="4">
        <v>169</v>
      </c>
      <c r="G3464">
        <v>423</v>
      </c>
    </row>
    <row r="3465" spans="1:7" x14ac:dyDescent="0.3">
      <c r="A3465" t="s">
        <v>24</v>
      </c>
      <c r="B3465" t="s">
        <v>11</v>
      </c>
      <c r="C3465" t="s">
        <v>49</v>
      </c>
      <c r="D3465" s="2">
        <v>44571</v>
      </c>
      <c r="E3465" s="3">
        <v>1988</v>
      </c>
      <c r="F3465" s="4">
        <v>396</v>
      </c>
      <c r="G3465">
        <v>87</v>
      </c>
    </row>
    <row r="3466" spans="1:7" x14ac:dyDescent="0.3">
      <c r="A3466" t="s">
        <v>38</v>
      </c>
      <c r="B3466" t="s">
        <v>23</v>
      </c>
      <c r="C3466" t="s">
        <v>18</v>
      </c>
      <c r="D3466" s="2">
        <v>44580</v>
      </c>
      <c r="E3466" s="3">
        <v>273</v>
      </c>
      <c r="F3466" s="4">
        <v>444</v>
      </c>
      <c r="G3466">
        <v>28</v>
      </c>
    </row>
    <row r="3467" spans="1:7" x14ac:dyDescent="0.3">
      <c r="A3467" t="s">
        <v>55</v>
      </c>
      <c r="B3467" t="s">
        <v>11</v>
      </c>
      <c r="C3467" t="s">
        <v>35</v>
      </c>
      <c r="D3467" s="2">
        <v>44571</v>
      </c>
      <c r="E3467" s="3">
        <v>7679</v>
      </c>
      <c r="F3467" s="4">
        <v>161</v>
      </c>
      <c r="G3467">
        <v>480</v>
      </c>
    </row>
    <row r="3468" spans="1:7" x14ac:dyDescent="0.3">
      <c r="A3468" t="s">
        <v>40</v>
      </c>
      <c r="B3468" t="s">
        <v>11</v>
      </c>
      <c r="C3468" t="s">
        <v>26</v>
      </c>
      <c r="D3468" s="2">
        <v>44589</v>
      </c>
      <c r="E3468" s="3">
        <v>7161</v>
      </c>
      <c r="F3468" s="4">
        <v>209</v>
      </c>
      <c r="G3468">
        <v>651</v>
      </c>
    </row>
    <row r="3469" spans="1:7" x14ac:dyDescent="0.3">
      <c r="A3469" t="s">
        <v>31</v>
      </c>
      <c r="B3469" t="s">
        <v>20</v>
      </c>
      <c r="C3469" t="s">
        <v>45</v>
      </c>
      <c r="D3469" s="2">
        <v>44565</v>
      </c>
      <c r="E3469" s="3">
        <v>2387</v>
      </c>
      <c r="F3469" s="4">
        <v>172</v>
      </c>
      <c r="G3469">
        <v>299</v>
      </c>
    </row>
    <row r="3470" spans="1:7" x14ac:dyDescent="0.3">
      <c r="A3470" t="s">
        <v>56</v>
      </c>
      <c r="B3470" t="s">
        <v>8</v>
      </c>
      <c r="C3470" t="s">
        <v>30</v>
      </c>
      <c r="D3470" s="2">
        <v>44573</v>
      </c>
      <c r="E3470" s="3">
        <v>4039</v>
      </c>
      <c r="F3470" s="4">
        <v>17</v>
      </c>
      <c r="G3470">
        <v>238</v>
      </c>
    </row>
    <row r="3471" spans="1:7" x14ac:dyDescent="0.3">
      <c r="A3471" t="s">
        <v>38</v>
      </c>
      <c r="B3471" t="s">
        <v>11</v>
      </c>
      <c r="C3471" t="s">
        <v>41</v>
      </c>
      <c r="D3471" s="2">
        <v>44580</v>
      </c>
      <c r="E3471" s="3">
        <v>6041</v>
      </c>
      <c r="F3471" s="4">
        <v>16</v>
      </c>
      <c r="G3471">
        <v>1209</v>
      </c>
    </row>
    <row r="3472" spans="1:7" x14ac:dyDescent="0.3">
      <c r="A3472" t="s">
        <v>57</v>
      </c>
      <c r="B3472" t="s">
        <v>20</v>
      </c>
      <c r="C3472" t="s">
        <v>12</v>
      </c>
      <c r="D3472" s="2">
        <v>44587</v>
      </c>
      <c r="E3472" s="3">
        <v>2933</v>
      </c>
      <c r="F3472" s="4">
        <v>181</v>
      </c>
      <c r="G3472">
        <v>367</v>
      </c>
    </row>
    <row r="3473" spans="1:7" x14ac:dyDescent="0.3">
      <c r="A3473" t="s">
        <v>33</v>
      </c>
      <c r="B3473" t="s">
        <v>23</v>
      </c>
      <c r="C3473" t="s">
        <v>16</v>
      </c>
      <c r="D3473" s="2">
        <v>44585</v>
      </c>
      <c r="E3473" s="3">
        <v>2772</v>
      </c>
      <c r="F3473" s="4">
        <v>20</v>
      </c>
      <c r="G3473">
        <v>116</v>
      </c>
    </row>
    <row r="3474" spans="1:7" x14ac:dyDescent="0.3">
      <c r="A3474" t="s">
        <v>27</v>
      </c>
      <c r="B3474" t="s">
        <v>8</v>
      </c>
      <c r="C3474" t="s">
        <v>28</v>
      </c>
      <c r="D3474" s="2">
        <v>44575</v>
      </c>
      <c r="E3474" s="3">
        <v>2989</v>
      </c>
      <c r="F3474" s="4">
        <v>114</v>
      </c>
      <c r="G3474">
        <v>374</v>
      </c>
    </row>
    <row r="3475" spans="1:7" x14ac:dyDescent="0.3">
      <c r="A3475" t="s">
        <v>17</v>
      </c>
      <c r="B3475" t="s">
        <v>11</v>
      </c>
      <c r="C3475" t="s">
        <v>44</v>
      </c>
      <c r="D3475" s="2">
        <v>44586</v>
      </c>
      <c r="E3475" s="3">
        <v>5747</v>
      </c>
      <c r="F3475" s="4">
        <v>48</v>
      </c>
      <c r="G3475">
        <v>320</v>
      </c>
    </row>
    <row r="3476" spans="1:7" x14ac:dyDescent="0.3">
      <c r="A3476" t="s">
        <v>52</v>
      </c>
      <c r="B3476" t="s">
        <v>8</v>
      </c>
      <c r="C3476" t="s">
        <v>45</v>
      </c>
      <c r="D3476" s="2">
        <v>44575</v>
      </c>
      <c r="E3476" s="3">
        <v>2485</v>
      </c>
      <c r="F3476" s="4">
        <v>55</v>
      </c>
      <c r="G3476">
        <v>277</v>
      </c>
    </row>
    <row r="3477" spans="1:7" x14ac:dyDescent="0.3">
      <c r="A3477" t="s">
        <v>31</v>
      </c>
      <c r="B3477" t="s">
        <v>8</v>
      </c>
      <c r="C3477" t="s">
        <v>35</v>
      </c>
      <c r="D3477" s="2">
        <v>44566</v>
      </c>
      <c r="E3477" s="3">
        <v>6475</v>
      </c>
      <c r="F3477" s="4">
        <v>275</v>
      </c>
      <c r="G3477">
        <v>405</v>
      </c>
    </row>
    <row r="3478" spans="1:7" x14ac:dyDescent="0.3">
      <c r="A3478" t="s">
        <v>46</v>
      </c>
      <c r="B3478" t="s">
        <v>25</v>
      </c>
      <c r="C3478" t="s">
        <v>39</v>
      </c>
      <c r="D3478" s="2">
        <v>44587</v>
      </c>
      <c r="E3478" s="3">
        <v>10115</v>
      </c>
      <c r="F3478" s="4">
        <v>51</v>
      </c>
      <c r="G3478">
        <v>1265</v>
      </c>
    </row>
    <row r="3479" spans="1:7" x14ac:dyDescent="0.3">
      <c r="A3479" t="s">
        <v>56</v>
      </c>
      <c r="B3479" t="s">
        <v>23</v>
      </c>
      <c r="C3479" t="s">
        <v>45</v>
      </c>
      <c r="D3479" s="2">
        <v>44589</v>
      </c>
      <c r="E3479" s="3">
        <v>11935</v>
      </c>
      <c r="F3479" s="4">
        <v>138</v>
      </c>
      <c r="G3479">
        <v>1492</v>
      </c>
    </row>
    <row r="3480" spans="1:7" x14ac:dyDescent="0.3">
      <c r="A3480" t="s">
        <v>55</v>
      </c>
      <c r="B3480" t="s">
        <v>11</v>
      </c>
      <c r="C3480" t="s">
        <v>21</v>
      </c>
      <c r="D3480" s="2">
        <v>44580</v>
      </c>
      <c r="E3480" s="3">
        <v>3052</v>
      </c>
      <c r="F3480" s="4">
        <v>226</v>
      </c>
      <c r="G3480">
        <v>611</v>
      </c>
    </row>
    <row r="3481" spans="1:7" x14ac:dyDescent="0.3">
      <c r="A3481" t="s">
        <v>17</v>
      </c>
      <c r="B3481" t="s">
        <v>11</v>
      </c>
      <c r="C3481" t="s">
        <v>37</v>
      </c>
      <c r="D3481" s="2">
        <v>44589</v>
      </c>
      <c r="E3481" s="3">
        <v>5089</v>
      </c>
      <c r="F3481" s="4">
        <v>44</v>
      </c>
      <c r="G3481">
        <v>268</v>
      </c>
    </row>
    <row r="3482" spans="1:7" x14ac:dyDescent="0.3">
      <c r="A3482" t="s">
        <v>31</v>
      </c>
      <c r="B3482" t="s">
        <v>11</v>
      </c>
      <c r="C3482" t="s">
        <v>12</v>
      </c>
      <c r="D3482" s="2">
        <v>44580</v>
      </c>
      <c r="E3482" s="3">
        <v>3108</v>
      </c>
      <c r="F3482" s="4">
        <v>26</v>
      </c>
      <c r="G3482">
        <v>389</v>
      </c>
    </row>
    <row r="3483" spans="1:7" x14ac:dyDescent="0.3">
      <c r="A3483" t="s">
        <v>55</v>
      </c>
      <c r="B3483" t="s">
        <v>20</v>
      </c>
      <c r="C3483" t="s">
        <v>50</v>
      </c>
      <c r="D3483" s="2">
        <v>44582</v>
      </c>
      <c r="E3483" s="3">
        <v>5908</v>
      </c>
      <c r="F3483" s="4">
        <v>329</v>
      </c>
      <c r="G3483">
        <v>247</v>
      </c>
    </row>
    <row r="3484" spans="1:7" x14ac:dyDescent="0.3">
      <c r="A3484" t="s">
        <v>59</v>
      </c>
      <c r="B3484" t="s">
        <v>8</v>
      </c>
      <c r="C3484" t="s">
        <v>18</v>
      </c>
      <c r="D3484" s="2">
        <v>44566</v>
      </c>
      <c r="E3484" s="3">
        <v>1792</v>
      </c>
      <c r="F3484" s="4">
        <v>225</v>
      </c>
      <c r="G3484">
        <v>138</v>
      </c>
    </row>
    <row r="3485" spans="1:7" x14ac:dyDescent="0.3">
      <c r="A3485" t="s">
        <v>7</v>
      </c>
      <c r="B3485" t="s">
        <v>8</v>
      </c>
      <c r="C3485" t="s">
        <v>26</v>
      </c>
      <c r="D3485" s="2">
        <v>44575</v>
      </c>
      <c r="E3485" s="3">
        <v>6321</v>
      </c>
      <c r="F3485" s="4">
        <v>270</v>
      </c>
      <c r="G3485">
        <v>575</v>
      </c>
    </row>
    <row r="3486" spans="1:7" x14ac:dyDescent="0.3">
      <c r="A3486" t="s">
        <v>47</v>
      </c>
      <c r="B3486" t="s">
        <v>11</v>
      </c>
      <c r="C3486" t="s">
        <v>12</v>
      </c>
      <c r="D3486" s="2">
        <v>44580</v>
      </c>
      <c r="E3486" s="3">
        <v>2758</v>
      </c>
      <c r="F3486" s="4">
        <v>362</v>
      </c>
      <c r="G3486">
        <v>307</v>
      </c>
    </row>
    <row r="3487" spans="1:7" x14ac:dyDescent="0.3">
      <c r="A3487" t="s">
        <v>7</v>
      </c>
      <c r="B3487" t="s">
        <v>11</v>
      </c>
      <c r="C3487" t="s">
        <v>42</v>
      </c>
      <c r="D3487" s="2">
        <v>44588</v>
      </c>
      <c r="E3487" s="3">
        <v>6811</v>
      </c>
      <c r="F3487" s="4">
        <v>219</v>
      </c>
      <c r="G3487">
        <v>568</v>
      </c>
    </row>
    <row r="3488" spans="1:7" x14ac:dyDescent="0.3">
      <c r="A3488" t="s">
        <v>51</v>
      </c>
      <c r="B3488" t="s">
        <v>25</v>
      </c>
      <c r="C3488" t="s">
        <v>36</v>
      </c>
      <c r="D3488" s="2">
        <v>44566</v>
      </c>
      <c r="E3488" s="3">
        <v>6643</v>
      </c>
      <c r="F3488" s="4">
        <v>65</v>
      </c>
      <c r="G3488">
        <v>739</v>
      </c>
    </row>
    <row r="3489" spans="1:7" x14ac:dyDescent="0.3">
      <c r="A3489" t="s">
        <v>29</v>
      </c>
      <c r="B3489" t="s">
        <v>14</v>
      </c>
      <c r="C3489" t="s">
        <v>12</v>
      </c>
      <c r="D3489" s="2">
        <v>44575</v>
      </c>
      <c r="E3489" s="3">
        <v>13328</v>
      </c>
      <c r="F3489" s="4">
        <v>389</v>
      </c>
      <c r="G3489">
        <v>1904</v>
      </c>
    </row>
    <row r="3490" spans="1:7" x14ac:dyDescent="0.3">
      <c r="A3490" t="s">
        <v>43</v>
      </c>
      <c r="B3490" t="s">
        <v>14</v>
      </c>
      <c r="C3490" t="s">
        <v>36</v>
      </c>
      <c r="D3490" s="2">
        <v>44587</v>
      </c>
      <c r="E3490" s="3">
        <v>5355</v>
      </c>
      <c r="F3490" s="4">
        <v>59</v>
      </c>
      <c r="G3490">
        <v>412</v>
      </c>
    </row>
    <row r="3491" spans="1:7" x14ac:dyDescent="0.3">
      <c r="A3491" t="s">
        <v>38</v>
      </c>
      <c r="B3491" t="s">
        <v>8</v>
      </c>
      <c r="C3491" t="s">
        <v>37</v>
      </c>
      <c r="D3491" s="2">
        <v>44581</v>
      </c>
      <c r="E3491" s="3">
        <v>13062</v>
      </c>
      <c r="F3491" s="4">
        <v>142</v>
      </c>
      <c r="G3491">
        <v>817</v>
      </c>
    </row>
    <row r="3492" spans="1:7" x14ac:dyDescent="0.3">
      <c r="A3492" t="s">
        <v>56</v>
      </c>
      <c r="B3492" t="s">
        <v>8</v>
      </c>
      <c r="C3492" t="s">
        <v>16</v>
      </c>
      <c r="D3492" s="2">
        <v>44567</v>
      </c>
      <c r="E3492" s="3">
        <v>14609</v>
      </c>
      <c r="F3492" s="4">
        <v>159</v>
      </c>
      <c r="G3492">
        <v>636</v>
      </c>
    </row>
    <row r="3493" spans="1:7" x14ac:dyDescent="0.3">
      <c r="A3493" t="s">
        <v>10</v>
      </c>
      <c r="B3493" t="s">
        <v>23</v>
      </c>
      <c r="C3493" t="s">
        <v>21</v>
      </c>
      <c r="D3493" s="2">
        <v>44580</v>
      </c>
      <c r="E3493" s="3">
        <v>3556</v>
      </c>
      <c r="F3493" s="4">
        <v>96</v>
      </c>
      <c r="G3493">
        <v>445</v>
      </c>
    </row>
    <row r="3494" spans="1:7" x14ac:dyDescent="0.3">
      <c r="A3494" t="s">
        <v>56</v>
      </c>
      <c r="B3494" t="s">
        <v>20</v>
      </c>
      <c r="C3494" t="s">
        <v>26</v>
      </c>
      <c r="D3494" s="2">
        <v>44578</v>
      </c>
      <c r="E3494" s="3">
        <v>20741</v>
      </c>
      <c r="F3494" s="4">
        <v>101</v>
      </c>
      <c r="G3494">
        <v>1596</v>
      </c>
    </row>
    <row r="3495" spans="1:7" x14ac:dyDescent="0.3">
      <c r="A3495" t="s">
        <v>59</v>
      </c>
      <c r="B3495" t="s">
        <v>20</v>
      </c>
      <c r="C3495" t="s">
        <v>21</v>
      </c>
      <c r="D3495" s="2">
        <v>44585</v>
      </c>
      <c r="E3495" s="3">
        <v>11249</v>
      </c>
      <c r="F3495" s="4">
        <v>150</v>
      </c>
      <c r="G3495">
        <v>1607</v>
      </c>
    </row>
    <row r="3496" spans="1:7" x14ac:dyDescent="0.3">
      <c r="A3496" t="s">
        <v>19</v>
      </c>
      <c r="B3496" t="s">
        <v>20</v>
      </c>
      <c r="C3496" t="s">
        <v>30</v>
      </c>
      <c r="D3496" s="2">
        <v>44579</v>
      </c>
      <c r="E3496" s="3">
        <v>1757</v>
      </c>
      <c r="F3496" s="4">
        <v>217</v>
      </c>
      <c r="G3496">
        <v>104</v>
      </c>
    </row>
    <row r="3497" spans="1:7" x14ac:dyDescent="0.3">
      <c r="A3497" t="s">
        <v>17</v>
      </c>
      <c r="B3497" t="s">
        <v>25</v>
      </c>
      <c r="C3497" t="s">
        <v>26</v>
      </c>
      <c r="D3497" s="2">
        <v>44585</v>
      </c>
      <c r="E3497" s="3">
        <v>350</v>
      </c>
      <c r="F3497" s="4">
        <v>229</v>
      </c>
      <c r="G3497">
        <v>25</v>
      </c>
    </row>
    <row r="3498" spans="1:7" x14ac:dyDescent="0.3">
      <c r="A3498" t="s">
        <v>29</v>
      </c>
      <c r="B3498" t="s">
        <v>20</v>
      </c>
      <c r="C3498" t="s">
        <v>16</v>
      </c>
      <c r="D3498" s="2">
        <v>44582</v>
      </c>
      <c r="E3498" s="3">
        <v>1400</v>
      </c>
      <c r="F3498" s="4">
        <v>223</v>
      </c>
      <c r="G3498">
        <v>64</v>
      </c>
    </row>
    <row r="3499" spans="1:7" x14ac:dyDescent="0.3">
      <c r="A3499" t="s">
        <v>7</v>
      </c>
      <c r="B3499" t="s">
        <v>20</v>
      </c>
      <c r="C3499" t="s">
        <v>21</v>
      </c>
      <c r="D3499" s="2">
        <v>44574</v>
      </c>
      <c r="E3499" s="3">
        <v>6769</v>
      </c>
      <c r="F3499" s="4">
        <v>359</v>
      </c>
      <c r="G3499">
        <v>847</v>
      </c>
    </row>
    <row r="3500" spans="1:7" x14ac:dyDescent="0.3">
      <c r="A3500" t="s">
        <v>7</v>
      </c>
      <c r="B3500" t="s">
        <v>20</v>
      </c>
      <c r="C3500" t="s">
        <v>37</v>
      </c>
      <c r="D3500" s="2">
        <v>44587</v>
      </c>
      <c r="E3500" s="3">
        <v>9002</v>
      </c>
      <c r="F3500" s="4">
        <v>122</v>
      </c>
      <c r="G3500">
        <v>563</v>
      </c>
    </row>
    <row r="3501" spans="1:7" x14ac:dyDescent="0.3">
      <c r="A3501" t="s">
        <v>31</v>
      </c>
      <c r="B3501" t="s">
        <v>11</v>
      </c>
      <c r="C3501" t="s">
        <v>18</v>
      </c>
      <c r="D3501" s="2">
        <v>44580</v>
      </c>
      <c r="E3501" s="3">
        <v>9975</v>
      </c>
      <c r="F3501" s="4">
        <v>169</v>
      </c>
      <c r="G3501">
        <v>713</v>
      </c>
    </row>
    <row r="3502" spans="1:7" x14ac:dyDescent="0.3">
      <c r="A3502" t="s">
        <v>52</v>
      </c>
      <c r="B3502" t="s">
        <v>20</v>
      </c>
      <c r="C3502" t="s">
        <v>30</v>
      </c>
      <c r="D3502" s="2">
        <v>44580</v>
      </c>
      <c r="E3502" s="3">
        <v>6307</v>
      </c>
      <c r="F3502" s="4">
        <v>35</v>
      </c>
      <c r="G3502">
        <v>371</v>
      </c>
    </row>
    <row r="3503" spans="1:7" x14ac:dyDescent="0.3">
      <c r="A3503" t="s">
        <v>40</v>
      </c>
      <c r="B3503" t="s">
        <v>8</v>
      </c>
      <c r="C3503" t="s">
        <v>48</v>
      </c>
      <c r="D3503" s="2">
        <v>44568</v>
      </c>
      <c r="E3503" s="3">
        <v>2079</v>
      </c>
      <c r="F3503" s="4">
        <v>109</v>
      </c>
      <c r="G3503">
        <v>87</v>
      </c>
    </row>
    <row r="3504" spans="1:7" x14ac:dyDescent="0.3">
      <c r="A3504" t="s">
        <v>40</v>
      </c>
      <c r="B3504" t="s">
        <v>25</v>
      </c>
      <c r="C3504" t="s">
        <v>48</v>
      </c>
      <c r="D3504" s="2">
        <v>44578</v>
      </c>
      <c r="E3504" s="3">
        <v>4816</v>
      </c>
      <c r="F3504" s="4">
        <v>15</v>
      </c>
      <c r="G3504">
        <v>186</v>
      </c>
    </row>
    <row r="3505" spans="1:7" x14ac:dyDescent="0.3">
      <c r="A3505" t="s">
        <v>58</v>
      </c>
      <c r="B3505" t="s">
        <v>23</v>
      </c>
      <c r="C3505" t="s">
        <v>15</v>
      </c>
      <c r="D3505" s="2">
        <v>44564</v>
      </c>
      <c r="E3505" s="3">
        <v>13426</v>
      </c>
      <c r="F3505" s="4">
        <v>46</v>
      </c>
      <c r="G3505">
        <v>1033</v>
      </c>
    </row>
    <row r="3506" spans="1:7" x14ac:dyDescent="0.3">
      <c r="A3506" t="s">
        <v>40</v>
      </c>
      <c r="B3506" t="s">
        <v>20</v>
      </c>
      <c r="C3506" t="s">
        <v>48</v>
      </c>
      <c r="D3506" s="2">
        <v>44587</v>
      </c>
      <c r="E3506" s="3">
        <v>5775</v>
      </c>
      <c r="F3506" s="4">
        <v>308</v>
      </c>
      <c r="G3506">
        <v>231</v>
      </c>
    </row>
    <row r="3507" spans="1:7" x14ac:dyDescent="0.3">
      <c r="A3507" t="s">
        <v>59</v>
      </c>
      <c r="B3507" t="s">
        <v>20</v>
      </c>
      <c r="C3507" t="s">
        <v>30</v>
      </c>
      <c r="D3507" s="2">
        <v>44568</v>
      </c>
      <c r="E3507" s="3">
        <v>18130</v>
      </c>
      <c r="F3507" s="4">
        <v>24</v>
      </c>
      <c r="G3507">
        <v>1008</v>
      </c>
    </row>
    <row r="3508" spans="1:7" x14ac:dyDescent="0.3">
      <c r="A3508" t="s">
        <v>56</v>
      </c>
      <c r="B3508" t="s">
        <v>20</v>
      </c>
      <c r="C3508" t="s">
        <v>42</v>
      </c>
      <c r="D3508" s="2">
        <v>44589</v>
      </c>
      <c r="E3508" s="3">
        <v>9247</v>
      </c>
      <c r="F3508" s="4">
        <v>18</v>
      </c>
      <c r="G3508">
        <v>578</v>
      </c>
    </row>
    <row r="3509" spans="1:7" x14ac:dyDescent="0.3">
      <c r="A3509" t="s">
        <v>57</v>
      </c>
      <c r="B3509" t="s">
        <v>11</v>
      </c>
      <c r="C3509" t="s">
        <v>18</v>
      </c>
      <c r="D3509" s="2">
        <v>44592</v>
      </c>
      <c r="E3509" s="3">
        <v>8162</v>
      </c>
      <c r="F3509" s="4">
        <v>489</v>
      </c>
      <c r="G3509">
        <v>742</v>
      </c>
    </row>
    <row r="3510" spans="1:7" x14ac:dyDescent="0.3">
      <c r="A3510" t="s">
        <v>27</v>
      </c>
      <c r="B3510" t="s">
        <v>14</v>
      </c>
      <c r="C3510" t="s">
        <v>34</v>
      </c>
      <c r="D3510" s="2">
        <v>44575</v>
      </c>
      <c r="E3510" s="3">
        <v>812</v>
      </c>
      <c r="F3510" s="4">
        <v>313</v>
      </c>
      <c r="G3510">
        <v>37</v>
      </c>
    </row>
    <row r="3511" spans="1:7" x14ac:dyDescent="0.3">
      <c r="A3511" t="s">
        <v>27</v>
      </c>
      <c r="B3511" t="s">
        <v>11</v>
      </c>
      <c r="C3511" t="s">
        <v>39</v>
      </c>
      <c r="D3511" s="2">
        <v>44565</v>
      </c>
      <c r="E3511" s="3">
        <v>10710</v>
      </c>
      <c r="F3511" s="4">
        <v>327</v>
      </c>
      <c r="G3511">
        <v>1339</v>
      </c>
    </row>
    <row r="3512" spans="1:7" x14ac:dyDescent="0.3">
      <c r="A3512" t="s">
        <v>7</v>
      </c>
      <c r="B3512" t="s">
        <v>11</v>
      </c>
      <c r="C3512" t="s">
        <v>37</v>
      </c>
      <c r="D3512" s="2">
        <v>44585</v>
      </c>
      <c r="E3512" s="3">
        <v>8617</v>
      </c>
      <c r="F3512" s="4">
        <v>15</v>
      </c>
      <c r="G3512">
        <v>507</v>
      </c>
    </row>
    <row r="3513" spans="1:7" x14ac:dyDescent="0.3">
      <c r="A3513" t="s">
        <v>40</v>
      </c>
      <c r="B3513" t="s">
        <v>11</v>
      </c>
      <c r="C3513" t="s">
        <v>42</v>
      </c>
      <c r="D3513" s="2">
        <v>44589</v>
      </c>
      <c r="E3513" s="3">
        <v>10731</v>
      </c>
      <c r="F3513" s="4">
        <v>332</v>
      </c>
      <c r="G3513">
        <v>826</v>
      </c>
    </row>
    <row r="3514" spans="1:7" x14ac:dyDescent="0.3">
      <c r="A3514" t="s">
        <v>17</v>
      </c>
      <c r="B3514" t="s">
        <v>14</v>
      </c>
      <c r="C3514" t="s">
        <v>15</v>
      </c>
      <c r="D3514" s="2">
        <v>44587</v>
      </c>
      <c r="E3514" s="3">
        <v>980</v>
      </c>
      <c r="F3514" s="4">
        <v>123</v>
      </c>
      <c r="G3514">
        <v>76</v>
      </c>
    </row>
    <row r="3515" spans="1:7" x14ac:dyDescent="0.3">
      <c r="A3515" t="s">
        <v>43</v>
      </c>
      <c r="B3515" t="s">
        <v>11</v>
      </c>
      <c r="C3515" t="s">
        <v>34</v>
      </c>
      <c r="D3515" s="2">
        <v>44586</v>
      </c>
      <c r="E3515" s="3">
        <v>1393</v>
      </c>
      <c r="F3515" s="4">
        <v>121</v>
      </c>
      <c r="G3515">
        <v>67</v>
      </c>
    </row>
    <row r="3516" spans="1:7" x14ac:dyDescent="0.3">
      <c r="A3516" t="s">
        <v>58</v>
      </c>
      <c r="B3516" t="s">
        <v>8</v>
      </c>
      <c r="C3516" t="s">
        <v>9</v>
      </c>
      <c r="D3516" s="2">
        <v>44580</v>
      </c>
      <c r="E3516" s="3">
        <v>8225</v>
      </c>
      <c r="F3516" s="4">
        <v>275</v>
      </c>
      <c r="G3516">
        <v>433</v>
      </c>
    </row>
    <row r="3517" spans="1:7" x14ac:dyDescent="0.3">
      <c r="A3517" t="s">
        <v>22</v>
      </c>
      <c r="B3517" t="s">
        <v>8</v>
      </c>
      <c r="C3517" t="s">
        <v>9</v>
      </c>
      <c r="D3517" s="2">
        <v>44573</v>
      </c>
      <c r="E3517" s="3">
        <v>3339</v>
      </c>
      <c r="F3517" s="4">
        <v>225</v>
      </c>
      <c r="G3517">
        <v>197</v>
      </c>
    </row>
    <row r="3518" spans="1:7" x14ac:dyDescent="0.3">
      <c r="A3518" t="s">
        <v>58</v>
      </c>
      <c r="B3518" t="s">
        <v>11</v>
      </c>
      <c r="C3518" t="s">
        <v>15</v>
      </c>
      <c r="D3518" s="2">
        <v>44587</v>
      </c>
      <c r="E3518" s="3">
        <v>4053</v>
      </c>
      <c r="F3518" s="4">
        <v>276</v>
      </c>
      <c r="G3518">
        <v>312</v>
      </c>
    </row>
    <row r="3519" spans="1:7" x14ac:dyDescent="0.3">
      <c r="A3519" t="s">
        <v>32</v>
      </c>
      <c r="B3519" t="s">
        <v>8</v>
      </c>
      <c r="C3519" t="s">
        <v>54</v>
      </c>
      <c r="D3519" s="2">
        <v>44585</v>
      </c>
      <c r="E3519" s="3">
        <v>5110</v>
      </c>
      <c r="F3519" s="4">
        <v>252</v>
      </c>
      <c r="G3519">
        <v>394</v>
      </c>
    </row>
    <row r="3520" spans="1:7" x14ac:dyDescent="0.3">
      <c r="A3520" t="s">
        <v>13</v>
      </c>
      <c r="B3520" t="s">
        <v>11</v>
      </c>
      <c r="C3520" t="s">
        <v>48</v>
      </c>
      <c r="D3520" s="2">
        <v>44579</v>
      </c>
      <c r="E3520" s="3">
        <v>4557</v>
      </c>
      <c r="F3520" s="4">
        <v>14</v>
      </c>
      <c r="G3520">
        <v>163</v>
      </c>
    </row>
    <row r="3521" spans="1:7" x14ac:dyDescent="0.3">
      <c r="A3521" t="s">
        <v>56</v>
      </c>
      <c r="B3521" t="s">
        <v>25</v>
      </c>
      <c r="C3521" t="s">
        <v>18</v>
      </c>
      <c r="D3521" s="2">
        <v>44567</v>
      </c>
      <c r="E3521" s="3">
        <v>6727</v>
      </c>
      <c r="F3521" s="4">
        <v>330</v>
      </c>
      <c r="G3521">
        <v>673</v>
      </c>
    </row>
    <row r="3522" spans="1:7" x14ac:dyDescent="0.3">
      <c r="A3522" t="s">
        <v>31</v>
      </c>
      <c r="B3522" t="s">
        <v>14</v>
      </c>
      <c r="C3522" t="s">
        <v>21</v>
      </c>
      <c r="D3522" s="2">
        <v>44579</v>
      </c>
      <c r="E3522" s="3">
        <v>4774</v>
      </c>
      <c r="F3522" s="4">
        <v>257</v>
      </c>
      <c r="G3522">
        <v>531</v>
      </c>
    </row>
    <row r="3523" spans="1:7" x14ac:dyDescent="0.3">
      <c r="A3523" t="s">
        <v>51</v>
      </c>
      <c r="B3523" t="s">
        <v>8</v>
      </c>
      <c r="C3523" t="s">
        <v>50</v>
      </c>
      <c r="D3523" s="2">
        <v>44586</v>
      </c>
      <c r="E3523" s="3">
        <v>6447</v>
      </c>
      <c r="F3523" s="4">
        <v>162</v>
      </c>
      <c r="G3523">
        <v>258</v>
      </c>
    </row>
    <row r="3524" spans="1:7" x14ac:dyDescent="0.3">
      <c r="A3524" t="s">
        <v>13</v>
      </c>
      <c r="B3524" t="s">
        <v>8</v>
      </c>
      <c r="C3524" t="s">
        <v>34</v>
      </c>
      <c r="D3524" s="2">
        <v>44587</v>
      </c>
      <c r="E3524" s="3">
        <v>6034</v>
      </c>
      <c r="F3524" s="4">
        <v>37</v>
      </c>
      <c r="G3524">
        <v>263</v>
      </c>
    </row>
    <row r="3525" spans="1:7" x14ac:dyDescent="0.3">
      <c r="A3525" t="s">
        <v>43</v>
      </c>
      <c r="B3525" t="s">
        <v>25</v>
      </c>
      <c r="C3525" t="s">
        <v>41</v>
      </c>
      <c r="D3525" s="2">
        <v>44565</v>
      </c>
      <c r="E3525" s="3">
        <v>15372</v>
      </c>
      <c r="F3525" s="4">
        <v>215</v>
      </c>
      <c r="G3525">
        <v>3075</v>
      </c>
    </row>
    <row r="3526" spans="1:7" x14ac:dyDescent="0.3">
      <c r="A3526" t="s">
        <v>56</v>
      </c>
      <c r="B3526" t="s">
        <v>23</v>
      </c>
      <c r="C3526" t="s">
        <v>44</v>
      </c>
      <c r="D3526" s="2">
        <v>44585</v>
      </c>
      <c r="E3526" s="3">
        <v>4753</v>
      </c>
      <c r="F3526" s="4">
        <v>63</v>
      </c>
      <c r="G3526">
        <v>251</v>
      </c>
    </row>
    <row r="3527" spans="1:7" x14ac:dyDescent="0.3">
      <c r="A3527" t="s">
        <v>51</v>
      </c>
      <c r="B3527" t="s">
        <v>25</v>
      </c>
      <c r="C3527" t="s">
        <v>15</v>
      </c>
      <c r="D3527" s="2">
        <v>44571</v>
      </c>
      <c r="E3527" s="3">
        <v>4039</v>
      </c>
      <c r="F3527" s="4">
        <v>182</v>
      </c>
      <c r="G3527">
        <v>337</v>
      </c>
    </row>
    <row r="3528" spans="1:7" x14ac:dyDescent="0.3">
      <c r="A3528" t="s">
        <v>13</v>
      </c>
      <c r="B3528" t="s">
        <v>8</v>
      </c>
      <c r="C3528" t="s">
        <v>21</v>
      </c>
      <c r="D3528" s="2">
        <v>44571</v>
      </c>
      <c r="E3528" s="3">
        <v>735</v>
      </c>
      <c r="F3528" s="4">
        <v>8</v>
      </c>
      <c r="G3528">
        <v>105</v>
      </c>
    </row>
    <row r="3529" spans="1:7" x14ac:dyDescent="0.3">
      <c r="A3529" t="s">
        <v>51</v>
      </c>
      <c r="B3529" t="s">
        <v>23</v>
      </c>
      <c r="C3529" t="s">
        <v>37</v>
      </c>
      <c r="D3529" s="2">
        <v>44575</v>
      </c>
      <c r="E3529" s="3">
        <v>2786</v>
      </c>
      <c r="F3529" s="4">
        <v>26</v>
      </c>
      <c r="G3529">
        <v>175</v>
      </c>
    </row>
    <row r="3530" spans="1:7" x14ac:dyDescent="0.3">
      <c r="A3530" t="s">
        <v>31</v>
      </c>
      <c r="B3530" t="s">
        <v>23</v>
      </c>
      <c r="C3530" t="s">
        <v>44</v>
      </c>
      <c r="D3530" s="2">
        <v>44572</v>
      </c>
      <c r="E3530" s="3">
        <v>17115</v>
      </c>
      <c r="F3530" s="4">
        <v>513</v>
      </c>
      <c r="G3530">
        <v>815</v>
      </c>
    </row>
    <row r="3531" spans="1:7" x14ac:dyDescent="0.3">
      <c r="A3531" t="s">
        <v>57</v>
      </c>
      <c r="B3531" t="s">
        <v>20</v>
      </c>
      <c r="C3531" t="s">
        <v>41</v>
      </c>
      <c r="D3531" s="2">
        <v>44575</v>
      </c>
      <c r="E3531" s="3">
        <v>4774</v>
      </c>
      <c r="F3531" s="4">
        <v>273</v>
      </c>
      <c r="G3531">
        <v>955</v>
      </c>
    </row>
    <row r="3532" spans="1:7" x14ac:dyDescent="0.3">
      <c r="A3532" t="s">
        <v>22</v>
      </c>
      <c r="B3532" t="s">
        <v>20</v>
      </c>
      <c r="C3532" t="s">
        <v>45</v>
      </c>
      <c r="D3532" s="2">
        <v>44564</v>
      </c>
      <c r="E3532" s="3">
        <v>15204</v>
      </c>
      <c r="F3532" s="4">
        <v>7</v>
      </c>
      <c r="G3532">
        <v>1383</v>
      </c>
    </row>
    <row r="3533" spans="1:7" x14ac:dyDescent="0.3">
      <c r="A3533" t="s">
        <v>58</v>
      </c>
      <c r="B3533" t="s">
        <v>20</v>
      </c>
      <c r="C3533" t="s">
        <v>16</v>
      </c>
      <c r="D3533" s="2">
        <v>44586</v>
      </c>
      <c r="E3533" s="3">
        <v>6111</v>
      </c>
      <c r="F3533" s="4">
        <v>210</v>
      </c>
      <c r="G3533">
        <v>291</v>
      </c>
    </row>
    <row r="3534" spans="1:7" x14ac:dyDescent="0.3">
      <c r="A3534" t="s">
        <v>43</v>
      </c>
      <c r="B3534" t="s">
        <v>8</v>
      </c>
      <c r="C3534" t="s">
        <v>45</v>
      </c>
      <c r="D3534" s="2">
        <v>44565</v>
      </c>
      <c r="E3534" s="3">
        <v>945</v>
      </c>
      <c r="F3534" s="4">
        <v>49</v>
      </c>
      <c r="G3534">
        <v>135</v>
      </c>
    </row>
    <row r="3535" spans="1:7" x14ac:dyDescent="0.3">
      <c r="A3535" t="s">
        <v>13</v>
      </c>
      <c r="B3535" t="s">
        <v>14</v>
      </c>
      <c r="C3535" t="s">
        <v>49</v>
      </c>
      <c r="D3535" s="2">
        <v>44567</v>
      </c>
      <c r="E3535" s="3">
        <v>1960</v>
      </c>
      <c r="F3535" s="4">
        <v>192</v>
      </c>
      <c r="G3535">
        <v>86</v>
      </c>
    </row>
    <row r="3536" spans="1:7" x14ac:dyDescent="0.3">
      <c r="A3536" t="s">
        <v>53</v>
      </c>
      <c r="B3536" t="s">
        <v>25</v>
      </c>
      <c r="C3536" t="s">
        <v>9</v>
      </c>
      <c r="D3536" s="2">
        <v>44586</v>
      </c>
      <c r="E3536" s="3">
        <v>9156</v>
      </c>
      <c r="F3536" s="4">
        <v>375</v>
      </c>
      <c r="G3536">
        <v>509</v>
      </c>
    </row>
    <row r="3537" spans="1:7" x14ac:dyDescent="0.3">
      <c r="A3537" t="s">
        <v>59</v>
      </c>
      <c r="B3537" t="s">
        <v>25</v>
      </c>
      <c r="C3537" t="s">
        <v>39</v>
      </c>
      <c r="D3537" s="2">
        <v>44588</v>
      </c>
      <c r="E3537" s="3">
        <v>4809</v>
      </c>
      <c r="F3537" s="4">
        <v>28</v>
      </c>
      <c r="G3537">
        <v>802</v>
      </c>
    </row>
    <row r="3538" spans="1:7" x14ac:dyDescent="0.3">
      <c r="A3538" t="s">
        <v>55</v>
      </c>
      <c r="B3538" t="s">
        <v>11</v>
      </c>
      <c r="C3538" t="s">
        <v>42</v>
      </c>
      <c r="D3538" s="2">
        <v>44571</v>
      </c>
      <c r="E3538" s="3">
        <v>3381</v>
      </c>
      <c r="F3538" s="4">
        <v>240</v>
      </c>
      <c r="G3538">
        <v>242</v>
      </c>
    </row>
    <row r="3539" spans="1:7" x14ac:dyDescent="0.3">
      <c r="A3539" t="s">
        <v>53</v>
      </c>
      <c r="B3539" t="s">
        <v>8</v>
      </c>
      <c r="C3539" t="s">
        <v>39</v>
      </c>
      <c r="D3539" s="2">
        <v>44588</v>
      </c>
      <c r="E3539" s="3">
        <v>8890</v>
      </c>
      <c r="F3539" s="4">
        <v>343</v>
      </c>
      <c r="G3539">
        <v>1482</v>
      </c>
    </row>
    <row r="3540" spans="1:7" x14ac:dyDescent="0.3">
      <c r="A3540" t="s">
        <v>19</v>
      </c>
      <c r="B3540" t="s">
        <v>11</v>
      </c>
      <c r="C3540" t="s">
        <v>18</v>
      </c>
      <c r="D3540" s="2">
        <v>44588</v>
      </c>
      <c r="E3540" s="3">
        <v>2065</v>
      </c>
      <c r="F3540" s="4">
        <v>158</v>
      </c>
      <c r="G3540">
        <v>173</v>
      </c>
    </row>
    <row r="3541" spans="1:7" x14ac:dyDescent="0.3">
      <c r="A3541" t="s">
        <v>59</v>
      </c>
      <c r="B3541" t="s">
        <v>23</v>
      </c>
      <c r="C3541" t="s">
        <v>54</v>
      </c>
      <c r="D3541" s="2">
        <v>44567</v>
      </c>
      <c r="E3541" s="3">
        <v>10409</v>
      </c>
      <c r="F3541" s="4">
        <v>33</v>
      </c>
      <c r="G3541">
        <v>744</v>
      </c>
    </row>
    <row r="3542" spans="1:7" x14ac:dyDescent="0.3">
      <c r="A3542" t="s">
        <v>56</v>
      </c>
      <c r="B3542" t="s">
        <v>14</v>
      </c>
      <c r="C3542" t="s">
        <v>54</v>
      </c>
      <c r="D3542" s="2">
        <v>44572</v>
      </c>
      <c r="E3542" s="3">
        <v>18788</v>
      </c>
      <c r="F3542" s="4">
        <v>121</v>
      </c>
      <c r="G3542">
        <v>1342</v>
      </c>
    </row>
    <row r="3543" spans="1:7" x14ac:dyDescent="0.3">
      <c r="A3543" t="s">
        <v>40</v>
      </c>
      <c r="B3543" t="s">
        <v>25</v>
      </c>
      <c r="C3543" t="s">
        <v>12</v>
      </c>
      <c r="D3543" s="2">
        <v>44579</v>
      </c>
      <c r="E3543" s="3">
        <v>4928</v>
      </c>
      <c r="F3543" s="4">
        <v>71</v>
      </c>
      <c r="G3543">
        <v>704</v>
      </c>
    </row>
    <row r="3544" spans="1:7" x14ac:dyDescent="0.3">
      <c r="A3544" t="s">
        <v>7</v>
      </c>
      <c r="B3544" t="s">
        <v>25</v>
      </c>
      <c r="C3544" t="s">
        <v>26</v>
      </c>
      <c r="D3544" s="2">
        <v>44564</v>
      </c>
      <c r="E3544" s="3">
        <v>9394</v>
      </c>
      <c r="F3544" s="4">
        <v>222</v>
      </c>
      <c r="G3544">
        <v>627</v>
      </c>
    </row>
    <row r="3545" spans="1:7" x14ac:dyDescent="0.3">
      <c r="A3545" t="s">
        <v>24</v>
      </c>
      <c r="B3545" t="s">
        <v>25</v>
      </c>
      <c r="C3545" t="s">
        <v>35</v>
      </c>
      <c r="D3545" s="2">
        <v>44574</v>
      </c>
      <c r="E3545" s="3">
        <v>5152</v>
      </c>
      <c r="F3545" s="4">
        <v>100</v>
      </c>
      <c r="G3545">
        <v>304</v>
      </c>
    </row>
    <row r="3546" spans="1:7" x14ac:dyDescent="0.3">
      <c r="A3546" t="s">
        <v>56</v>
      </c>
      <c r="B3546" t="s">
        <v>25</v>
      </c>
      <c r="C3546" t="s">
        <v>34</v>
      </c>
      <c r="D3546" s="2">
        <v>44564</v>
      </c>
      <c r="E3546" s="3">
        <v>7112</v>
      </c>
      <c r="F3546" s="4">
        <v>58</v>
      </c>
      <c r="G3546">
        <v>285</v>
      </c>
    </row>
    <row r="3547" spans="1:7" x14ac:dyDescent="0.3">
      <c r="A3547" t="s">
        <v>40</v>
      </c>
      <c r="B3547" t="s">
        <v>8</v>
      </c>
      <c r="C3547" t="s">
        <v>54</v>
      </c>
      <c r="D3547" s="2">
        <v>44575</v>
      </c>
      <c r="E3547" s="3">
        <v>7028</v>
      </c>
      <c r="F3547" s="4">
        <v>29</v>
      </c>
      <c r="G3547">
        <v>469</v>
      </c>
    </row>
    <row r="3548" spans="1:7" x14ac:dyDescent="0.3">
      <c r="A3548" t="s">
        <v>55</v>
      </c>
      <c r="B3548" t="s">
        <v>8</v>
      </c>
      <c r="C3548" t="s">
        <v>9</v>
      </c>
      <c r="D3548" s="2">
        <v>44582</v>
      </c>
      <c r="E3548" s="3">
        <v>20720</v>
      </c>
      <c r="F3548" s="4">
        <v>78</v>
      </c>
      <c r="G3548">
        <v>1091</v>
      </c>
    </row>
    <row r="3549" spans="1:7" x14ac:dyDescent="0.3">
      <c r="A3549" t="s">
        <v>40</v>
      </c>
      <c r="B3549" t="s">
        <v>25</v>
      </c>
      <c r="C3549" t="s">
        <v>37</v>
      </c>
      <c r="D3549" s="2">
        <v>44568</v>
      </c>
      <c r="E3549" s="3">
        <v>3682</v>
      </c>
      <c r="F3549" s="4">
        <v>331</v>
      </c>
      <c r="G3549">
        <v>217</v>
      </c>
    </row>
    <row r="3550" spans="1:7" x14ac:dyDescent="0.3">
      <c r="A3550" t="s">
        <v>32</v>
      </c>
      <c r="B3550" t="s">
        <v>25</v>
      </c>
      <c r="C3550" t="s">
        <v>12</v>
      </c>
      <c r="D3550" s="2">
        <v>44575</v>
      </c>
      <c r="E3550" s="3">
        <v>3220</v>
      </c>
      <c r="F3550" s="4">
        <v>65</v>
      </c>
      <c r="G3550">
        <v>537</v>
      </c>
    </row>
    <row r="3551" spans="1:7" x14ac:dyDescent="0.3">
      <c r="A3551" t="s">
        <v>31</v>
      </c>
      <c r="B3551" t="s">
        <v>20</v>
      </c>
      <c r="C3551" t="s">
        <v>9</v>
      </c>
      <c r="D3551" s="2">
        <v>44574</v>
      </c>
      <c r="E3551" s="3">
        <v>10598</v>
      </c>
      <c r="F3551" s="4">
        <v>336</v>
      </c>
      <c r="G3551">
        <v>589</v>
      </c>
    </row>
    <row r="3552" spans="1:7" x14ac:dyDescent="0.3">
      <c r="A3552" t="s">
        <v>22</v>
      </c>
      <c r="B3552" t="s">
        <v>11</v>
      </c>
      <c r="C3552" t="s">
        <v>15</v>
      </c>
      <c r="D3552" s="2">
        <v>44566</v>
      </c>
      <c r="E3552" s="3">
        <v>7651</v>
      </c>
      <c r="F3552" s="4">
        <v>106</v>
      </c>
      <c r="G3552">
        <v>589</v>
      </c>
    </row>
    <row r="3553" spans="1:7" x14ac:dyDescent="0.3">
      <c r="A3553" t="s">
        <v>32</v>
      </c>
      <c r="B3553" t="s">
        <v>25</v>
      </c>
      <c r="C3553" t="s">
        <v>28</v>
      </c>
      <c r="D3553" s="2">
        <v>44587</v>
      </c>
      <c r="E3553" s="3">
        <v>14266</v>
      </c>
      <c r="F3553" s="4">
        <v>74</v>
      </c>
      <c r="G3553">
        <v>1427</v>
      </c>
    </row>
    <row r="3554" spans="1:7" x14ac:dyDescent="0.3">
      <c r="A3554" t="s">
        <v>57</v>
      </c>
      <c r="B3554" t="s">
        <v>11</v>
      </c>
      <c r="C3554" t="s">
        <v>37</v>
      </c>
      <c r="D3554" s="2">
        <v>44589</v>
      </c>
      <c r="E3554" s="3">
        <v>9730</v>
      </c>
      <c r="F3554" s="4">
        <v>12</v>
      </c>
      <c r="G3554">
        <v>609</v>
      </c>
    </row>
    <row r="3555" spans="1:7" x14ac:dyDescent="0.3">
      <c r="A3555" t="s">
        <v>13</v>
      </c>
      <c r="B3555" t="s">
        <v>20</v>
      </c>
      <c r="C3555" t="s">
        <v>28</v>
      </c>
      <c r="D3555" s="2">
        <v>44571</v>
      </c>
      <c r="E3555" s="3">
        <v>4200</v>
      </c>
      <c r="F3555" s="4">
        <v>335</v>
      </c>
      <c r="G3555">
        <v>467</v>
      </c>
    </row>
    <row r="3556" spans="1:7" x14ac:dyDescent="0.3">
      <c r="A3556" t="s">
        <v>40</v>
      </c>
      <c r="B3556" t="s">
        <v>20</v>
      </c>
      <c r="C3556" t="s">
        <v>21</v>
      </c>
      <c r="D3556" s="2">
        <v>44582</v>
      </c>
      <c r="E3556" s="3">
        <v>13195</v>
      </c>
      <c r="F3556" s="4">
        <v>215</v>
      </c>
      <c r="G3556">
        <v>2200</v>
      </c>
    </row>
    <row r="3557" spans="1:7" x14ac:dyDescent="0.3">
      <c r="A3557" t="s">
        <v>47</v>
      </c>
      <c r="B3557" t="s">
        <v>11</v>
      </c>
      <c r="C3557" t="s">
        <v>34</v>
      </c>
      <c r="D3557" s="2">
        <v>44566</v>
      </c>
      <c r="E3557" s="3">
        <v>13986</v>
      </c>
      <c r="F3557" s="4">
        <v>162</v>
      </c>
      <c r="G3557">
        <v>583</v>
      </c>
    </row>
    <row r="3558" spans="1:7" x14ac:dyDescent="0.3">
      <c r="A3558" t="s">
        <v>47</v>
      </c>
      <c r="B3558" t="s">
        <v>23</v>
      </c>
      <c r="C3558" t="s">
        <v>41</v>
      </c>
      <c r="D3558" s="2">
        <v>44564</v>
      </c>
      <c r="E3558" s="3">
        <v>70</v>
      </c>
      <c r="F3558" s="4">
        <v>347</v>
      </c>
      <c r="G3558">
        <v>12</v>
      </c>
    </row>
    <row r="3559" spans="1:7" x14ac:dyDescent="0.3">
      <c r="A3559" t="s">
        <v>24</v>
      </c>
      <c r="B3559" t="s">
        <v>23</v>
      </c>
      <c r="C3559" t="s">
        <v>16</v>
      </c>
      <c r="D3559" s="2">
        <v>44572</v>
      </c>
      <c r="E3559" s="3">
        <v>9401</v>
      </c>
      <c r="F3559" s="4">
        <v>164</v>
      </c>
      <c r="G3559">
        <v>448</v>
      </c>
    </row>
    <row r="3560" spans="1:7" x14ac:dyDescent="0.3">
      <c r="A3560" t="s">
        <v>22</v>
      </c>
      <c r="B3560" t="s">
        <v>25</v>
      </c>
      <c r="C3560" t="s">
        <v>18</v>
      </c>
      <c r="D3560" s="2">
        <v>44568</v>
      </c>
      <c r="E3560" s="3">
        <v>1491</v>
      </c>
      <c r="F3560" s="4">
        <v>29</v>
      </c>
      <c r="G3560">
        <v>136</v>
      </c>
    </row>
    <row r="3561" spans="1:7" x14ac:dyDescent="0.3">
      <c r="A3561" t="s">
        <v>19</v>
      </c>
      <c r="B3561" t="s">
        <v>20</v>
      </c>
      <c r="C3561" t="s">
        <v>50</v>
      </c>
      <c r="D3561" s="2">
        <v>44572</v>
      </c>
      <c r="E3561" s="3">
        <v>13874</v>
      </c>
      <c r="F3561" s="4">
        <v>226</v>
      </c>
      <c r="G3561">
        <v>534</v>
      </c>
    </row>
    <row r="3562" spans="1:7" x14ac:dyDescent="0.3">
      <c r="A3562" t="s">
        <v>53</v>
      </c>
      <c r="B3562" t="s">
        <v>25</v>
      </c>
      <c r="C3562" t="s">
        <v>26</v>
      </c>
      <c r="D3562" s="2">
        <v>44579</v>
      </c>
      <c r="E3562" s="3">
        <v>1379</v>
      </c>
      <c r="F3562" s="4">
        <v>46</v>
      </c>
      <c r="G3562">
        <v>99</v>
      </c>
    </row>
    <row r="3563" spans="1:7" x14ac:dyDescent="0.3">
      <c r="A3563" t="s">
        <v>31</v>
      </c>
      <c r="B3563" t="s">
        <v>23</v>
      </c>
      <c r="C3563" t="s">
        <v>50</v>
      </c>
      <c r="D3563" s="2">
        <v>44572</v>
      </c>
      <c r="E3563" s="3">
        <v>5369</v>
      </c>
      <c r="F3563" s="4">
        <v>182</v>
      </c>
      <c r="G3563">
        <v>199</v>
      </c>
    </row>
    <row r="3564" spans="1:7" x14ac:dyDescent="0.3">
      <c r="A3564" t="s">
        <v>24</v>
      </c>
      <c r="B3564" t="s">
        <v>23</v>
      </c>
      <c r="C3564" t="s">
        <v>12</v>
      </c>
      <c r="D3564" s="2">
        <v>44566</v>
      </c>
      <c r="E3564" s="3">
        <v>7469</v>
      </c>
      <c r="F3564" s="4">
        <v>11</v>
      </c>
      <c r="G3564">
        <v>1067</v>
      </c>
    </row>
    <row r="3565" spans="1:7" x14ac:dyDescent="0.3">
      <c r="A3565" t="s">
        <v>10</v>
      </c>
      <c r="B3565" t="s">
        <v>20</v>
      </c>
      <c r="C3565" t="s">
        <v>50</v>
      </c>
      <c r="D3565" s="2">
        <v>44585</v>
      </c>
      <c r="E3565" s="3">
        <v>4361</v>
      </c>
      <c r="F3565" s="4">
        <v>310</v>
      </c>
      <c r="G3565">
        <v>156</v>
      </c>
    </row>
    <row r="3566" spans="1:7" x14ac:dyDescent="0.3">
      <c r="A3566" t="s">
        <v>47</v>
      </c>
      <c r="B3566" t="s">
        <v>20</v>
      </c>
      <c r="C3566" t="s">
        <v>34</v>
      </c>
      <c r="D3566" s="2">
        <v>44579</v>
      </c>
      <c r="E3566" s="3">
        <v>6426</v>
      </c>
      <c r="F3566" s="4">
        <v>42</v>
      </c>
      <c r="G3566">
        <v>268</v>
      </c>
    </row>
    <row r="3567" spans="1:7" x14ac:dyDescent="0.3">
      <c r="A3567" t="s">
        <v>32</v>
      </c>
      <c r="B3567" t="s">
        <v>11</v>
      </c>
      <c r="C3567" t="s">
        <v>49</v>
      </c>
      <c r="D3567" s="2">
        <v>44586</v>
      </c>
      <c r="E3567" s="3">
        <v>5173</v>
      </c>
      <c r="F3567" s="4">
        <v>85</v>
      </c>
      <c r="G3567">
        <v>247</v>
      </c>
    </row>
    <row r="3568" spans="1:7" x14ac:dyDescent="0.3">
      <c r="A3568" t="s">
        <v>31</v>
      </c>
      <c r="B3568" t="s">
        <v>23</v>
      </c>
      <c r="C3568" t="s">
        <v>28</v>
      </c>
      <c r="D3568" s="2">
        <v>44568</v>
      </c>
      <c r="E3568" s="3">
        <v>3878</v>
      </c>
      <c r="F3568" s="4">
        <v>348</v>
      </c>
      <c r="G3568">
        <v>485</v>
      </c>
    </row>
    <row r="3569" spans="1:7" x14ac:dyDescent="0.3">
      <c r="A3569" t="s">
        <v>56</v>
      </c>
      <c r="B3569" t="s">
        <v>23</v>
      </c>
      <c r="C3569" t="s">
        <v>35</v>
      </c>
      <c r="D3569" s="2">
        <v>44587</v>
      </c>
      <c r="E3569" s="3">
        <v>3143</v>
      </c>
      <c r="F3569" s="4">
        <v>210</v>
      </c>
      <c r="G3569">
        <v>197</v>
      </c>
    </row>
    <row r="3570" spans="1:7" x14ac:dyDescent="0.3">
      <c r="A3570" t="s">
        <v>22</v>
      </c>
      <c r="B3570" t="s">
        <v>25</v>
      </c>
      <c r="C3570" t="s">
        <v>15</v>
      </c>
      <c r="D3570" s="2">
        <v>44565</v>
      </c>
      <c r="E3570" s="3">
        <v>2373</v>
      </c>
      <c r="F3570" s="4">
        <v>342</v>
      </c>
      <c r="G3570">
        <v>159</v>
      </c>
    </row>
    <row r="3571" spans="1:7" x14ac:dyDescent="0.3">
      <c r="A3571" t="s">
        <v>19</v>
      </c>
      <c r="B3571" t="s">
        <v>23</v>
      </c>
      <c r="C3571" t="s">
        <v>36</v>
      </c>
      <c r="D3571" s="2">
        <v>44564</v>
      </c>
      <c r="E3571" s="3">
        <v>7749</v>
      </c>
      <c r="F3571" s="4">
        <v>15</v>
      </c>
      <c r="G3571">
        <v>775</v>
      </c>
    </row>
    <row r="3572" spans="1:7" x14ac:dyDescent="0.3">
      <c r="A3572" t="s">
        <v>32</v>
      </c>
      <c r="B3572" t="s">
        <v>11</v>
      </c>
      <c r="C3572" t="s">
        <v>34</v>
      </c>
      <c r="D3572" s="2">
        <v>44571</v>
      </c>
      <c r="E3572" s="3">
        <v>6741</v>
      </c>
      <c r="F3572" s="4">
        <v>187</v>
      </c>
      <c r="G3572">
        <v>307</v>
      </c>
    </row>
    <row r="3573" spans="1:7" x14ac:dyDescent="0.3">
      <c r="A3573" t="s">
        <v>32</v>
      </c>
      <c r="B3573" t="s">
        <v>25</v>
      </c>
      <c r="C3573" t="s">
        <v>44</v>
      </c>
      <c r="D3573" s="2">
        <v>44573</v>
      </c>
      <c r="E3573" s="3">
        <v>3920</v>
      </c>
      <c r="F3573" s="4">
        <v>270</v>
      </c>
      <c r="G3573">
        <v>207</v>
      </c>
    </row>
    <row r="3574" spans="1:7" x14ac:dyDescent="0.3">
      <c r="A3574" t="s">
        <v>55</v>
      </c>
      <c r="B3574" t="s">
        <v>25</v>
      </c>
      <c r="C3574" t="s">
        <v>28</v>
      </c>
      <c r="D3574" s="2">
        <v>44566</v>
      </c>
      <c r="E3574" s="3">
        <v>1316</v>
      </c>
      <c r="F3574" s="4">
        <v>351</v>
      </c>
      <c r="G3574">
        <v>147</v>
      </c>
    </row>
    <row r="3575" spans="1:7" x14ac:dyDescent="0.3">
      <c r="A3575" t="s">
        <v>56</v>
      </c>
      <c r="B3575" t="s">
        <v>14</v>
      </c>
      <c r="C3575" t="s">
        <v>36</v>
      </c>
      <c r="D3575" s="2">
        <v>44589</v>
      </c>
      <c r="E3575" s="3">
        <v>3150</v>
      </c>
      <c r="F3575" s="4">
        <v>53</v>
      </c>
      <c r="G3575">
        <v>287</v>
      </c>
    </row>
    <row r="3576" spans="1:7" x14ac:dyDescent="0.3">
      <c r="A3576" t="s">
        <v>7</v>
      </c>
      <c r="B3576" t="s">
        <v>25</v>
      </c>
      <c r="C3576" t="s">
        <v>37</v>
      </c>
      <c r="D3576" s="2">
        <v>44566</v>
      </c>
      <c r="E3576" s="3">
        <v>6909</v>
      </c>
      <c r="F3576" s="4">
        <v>166</v>
      </c>
      <c r="G3576">
        <v>407</v>
      </c>
    </row>
    <row r="3577" spans="1:7" x14ac:dyDescent="0.3">
      <c r="A3577" t="s">
        <v>53</v>
      </c>
      <c r="B3577" t="s">
        <v>25</v>
      </c>
      <c r="C3577" t="s">
        <v>48</v>
      </c>
      <c r="D3577" s="2">
        <v>44575</v>
      </c>
      <c r="E3577" s="3">
        <v>4466</v>
      </c>
      <c r="F3577" s="4">
        <v>2</v>
      </c>
      <c r="G3577">
        <v>187</v>
      </c>
    </row>
    <row r="3578" spans="1:7" x14ac:dyDescent="0.3">
      <c r="A3578" t="s">
        <v>13</v>
      </c>
      <c r="B3578" t="s">
        <v>14</v>
      </c>
      <c r="C3578" t="s">
        <v>15</v>
      </c>
      <c r="D3578" s="2">
        <v>44589</v>
      </c>
      <c r="E3578" s="3">
        <v>2247</v>
      </c>
      <c r="F3578" s="4">
        <v>190</v>
      </c>
      <c r="G3578">
        <v>205</v>
      </c>
    </row>
    <row r="3579" spans="1:7" x14ac:dyDescent="0.3">
      <c r="A3579" t="s">
        <v>56</v>
      </c>
      <c r="B3579" t="s">
        <v>11</v>
      </c>
      <c r="C3579" t="s">
        <v>12</v>
      </c>
      <c r="D3579" s="2">
        <v>44564</v>
      </c>
      <c r="E3579" s="3">
        <v>329</v>
      </c>
      <c r="F3579" s="4">
        <v>158</v>
      </c>
      <c r="G3579">
        <v>66</v>
      </c>
    </row>
    <row r="3580" spans="1:7" x14ac:dyDescent="0.3">
      <c r="A3580" t="s">
        <v>13</v>
      </c>
      <c r="B3580" t="s">
        <v>8</v>
      </c>
      <c r="C3580" t="s">
        <v>15</v>
      </c>
      <c r="D3580" s="2">
        <v>44566</v>
      </c>
      <c r="E3580" s="3">
        <v>14959</v>
      </c>
      <c r="F3580" s="4">
        <v>313</v>
      </c>
      <c r="G3580">
        <v>1069</v>
      </c>
    </row>
    <row r="3581" spans="1:7" x14ac:dyDescent="0.3">
      <c r="A3581" t="s">
        <v>10</v>
      </c>
      <c r="B3581" t="s">
        <v>11</v>
      </c>
      <c r="C3581" t="s">
        <v>35</v>
      </c>
      <c r="D3581" s="2">
        <v>44582</v>
      </c>
      <c r="E3581" s="3">
        <v>9674</v>
      </c>
      <c r="F3581" s="4">
        <v>449</v>
      </c>
      <c r="G3581">
        <v>645</v>
      </c>
    </row>
    <row r="3582" spans="1:7" x14ac:dyDescent="0.3">
      <c r="A3582" t="s">
        <v>13</v>
      </c>
      <c r="B3582" t="s">
        <v>11</v>
      </c>
      <c r="C3582" t="s">
        <v>15</v>
      </c>
      <c r="D3582" s="2">
        <v>44565</v>
      </c>
      <c r="E3582" s="3">
        <v>5376</v>
      </c>
      <c r="F3582" s="4">
        <v>353</v>
      </c>
      <c r="G3582">
        <v>489</v>
      </c>
    </row>
    <row r="3583" spans="1:7" x14ac:dyDescent="0.3">
      <c r="A3583" t="s">
        <v>31</v>
      </c>
      <c r="B3583" t="s">
        <v>8</v>
      </c>
      <c r="C3583" t="s">
        <v>15</v>
      </c>
      <c r="D3583" s="2">
        <v>44580</v>
      </c>
      <c r="E3583" s="3">
        <v>9751</v>
      </c>
      <c r="F3583" s="4">
        <v>120</v>
      </c>
      <c r="G3583">
        <v>813</v>
      </c>
    </row>
    <row r="3584" spans="1:7" x14ac:dyDescent="0.3">
      <c r="A3584" t="s">
        <v>29</v>
      </c>
      <c r="B3584" t="s">
        <v>11</v>
      </c>
      <c r="C3584" t="s">
        <v>54</v>
      </c>
      <c r="D3584" s="2">
        <v>44582</v>
      </c>
      <c r="E3584" s="3">
        <v>10031</v>
      </c>
      <c r="F3584" s="4">
        <v>41</v>
      </c>
      <c r="G3584">
        <v>669</v>
      </c>
    </row>
    <row r="3585" spans="1:7" x14ac:dyDescent="0.3">
      <c r="A3585" t="s">
        <v>57</v>
      </c>
      <c r="B3585" t="s">
        <v>11</v>
      </c>
      <c r="C3585" t="s">
        <v>26</v>
      </c>
      <c r="D3585" s="2">
        <v>44574</v>
      </c>
      <c r="E3585" s="3">
        <v>9065</v>
      </c>
      <c r="F3585" s="4">
        <v>11</v>
      </c>
      <c r="G3585">
        <v>756</v>
      </c>
    </row>
    <row r="3586" spans="1:7" x14ac:dyDescent="0.3">
      <c r="A3586" t="s">
        <v>59</v>
      </c>
      <c r="B3586" t="s">
        <v>8</v>
      </c>
      <c r="C3586" t="s">
        <v>21</v>
      </c>
      <c r="D3586" s="2">
        <v>44571</v>
      </c>
      <c r="E3586" s="3">
        <v>8512</v>
      </c>
      <c r="F3586" s="4">
        <v>10</v>
      </c>
      <c r="G3586">
        <v>946</v>
      </c>
    </row>
    <row r="3587" spans="1:7" x14ac:dyDescent="0.3">
      <c r="A3587" t="s">
        <v>13</v>
      </c>
      <c r="B3587" t="s">
        <v>14</v>
      </c>
      <c r="C3587" t="s">
        <v>12</v>
      </c>
      <c r="D3587" s="2">
        <v>44568</v>
      </c>
      <c r="E3587" s="3">
        <v>5425</v>
      </c>
      <c r="F3587" s="4">
        <v>48</v>
      </c>
      <c r="G3587">
        <v>905</v>
      </c>
    </row>
    <row r="3588" spans="1:7" x14ac:dyDescent="0.3">
      <c r="A3588" t="s">
        <v>56</v>
      </c>
      <c r="B3588" t="s">
        <v>23</v>
      </c>
      <c r="C3588" t="s">
        <v>28</v>
      </c>
      <c r="D3588" s="2">
        <v>44586</v>
      </c>
      <c r="E3588" s="3">
        <v>10563</v>
      </c>
      <c r="F3588" s="4">
        <v>236</v>
      </c>
      <c r="G3588">
        <v>1174</v>
      </c>
    </row>
    <row r="3589" spans="1:7" x14ac:dyDescent="0.3">
      <c r="A3589" t="s">
        <v>29</v>
      </c>
      <c r="B3589" t="s">
        <v>23</v>
      </c>
      <c r="C3589" t="s">
        <v>18</v>
      </c>
      <c r="D3589" s="2">
        <v>44586</v>
      </c>
      <c r="E3589" s="3">
        <v>7693</v>
      </c>
      <c r="F3589" s="4">
        <v>16</v>
      </c>
      <c r="G3589">
        <v>642</v>
      </c>
    </row>
    <row r="3590" spans="1:7" x14ac:dyDescent="0.3">
      <c r="A3590" t="s">
        <v>40</v>
      </c>
      <c r="B3590" t="s">
        <v>23</v>
      </c>
      <c r="C3590" t="s">
        <v>37</v>
      </c>
      <c r="D3590" s="2">
        <v>44582</v>
      </c>
      <c r="E3590" s="3">
        <v>5117</v>
      </c>
      <c r="F3590" s="4">
        <v>138</v>
      </c>
      <c r="G3590">
        <v>256</v>
      </c>
    </row>
    <row r="3591" spans="1:7" x14ac:dyDescent="0.3">
      <c r="A3591" t="s">
        <v>59</v>
      </c>
      <c r="B3591" t="s">
        <v>11</v>
      </c>
      <c r="C3591" t="s">
        <v>16</v>
      </c>
      <c r="D3591" s="2">
        <v>44587</v>
      </c>
      <c r="E3591" s="3">
        <v>4312</v>
      </c>
      <c r="F3591" s="4">
        <v>239</v>
      </c>
      <c r="G3591">
        <v>206</v>
      </c>
    </row>
    <row r="3592" spans="1:7" x14ac:dyDescent="0.3">
      <c r="A3592" t="s">
        <v>27</v>
      </c>
      <c r="B3592" t="s">
        <v>25</v>
      </c>
      <c r="C3592" t="s">
        <v>34</v>
      </c>
      <c r="D3592" s="2">
        <v>44571</v>
      </c>
      <c r="E3592" s="3">
        <v>5670</v>
      </c>
      <c r="F3592" s="4">
        <v>216</v>
      </c>
      <c r="G3592">
        <v>237</v>
      </c>
    </row>
    <row r="3593" spans="1:7" x14ac:dyDescent="0.3">
      <c r="A3593" t="s">
        <v>24</v>
      </c>
      <c r="B3593" t="s">
        <v>23</v>
      </c>
      <c r="C3593" t="s">
        <v>15</v>
      </c>
      <c r="D3593" s="2">
        <v>44572</v>
      </c>
      <c r="E3593" s="3">
        <v>1372</v>
      </c>
      <c r="F3593" s="4">
        <v>45</v>
      </c>
      <c r="G3593">
        <v>92</v>
      </c>
    </row>
    <row r="3594" spans="1:7" x14ac:dyDescent="0.3">
      <c r="A3594" t="s">
        <v>19</v>
      </c>
      <c r="B3594" t="s">
        <v>14</v>
      </c>
      <c r="C3594" t="s">
        <v>12</v>
      </c>
      <c r="D3594" s="2">
        <v>44587</v>
      </c>
      <c r="E3594" s="3">
        <v>1183</v>
      </c>
      <c r="F3594" s="4">
        <v>16</v>
      </c>
      <c r="G3594">
        <v>148</v>
      </c>
    </row>
    <row r="3595" spans="1:7" x14ac:dyDescent="0.3">
      <c r="A3595" t="s">
        <v>7</v>
      </c>
      <c r="B3595" t="s">
        <v>23</v>
      </c>
      <c r="C3595" t="s">
        <v>36</v>
      </c>
      <c r="D3595" s="2">
        <v>44568</v>
      </c>
      <c r="E3595" s="3">
        <v>3052</v>
      </c>
      <c r="F3595" s="4">
        <v>119</v>
      </c>
      <c r="G3595">
        <v>340</v>
      </c>
    </row>
    <row r="3596" spans="1:7" x14ac:dyDescent="0.3">
      <c r="A3596" t="s">
        <v>24</v>
      </c>
      <c r="B3596" t="s">
        <v>23</v>
      </c>
      <c r="C3596" t="s">
        <v>39</v>
      </c>
      <c r="D3596" s="2">
        <v>44587</v>
      </c>
      <c r="E3596" s="3">
        <v>588</v>
      </c>
      <c r="F3596" s="4">
        <v>9</v>
      </c>
      <c r="G3596">
        <v>74</v>
      </c>
    </row>
    <row r="3597" spans="1:7" x14ac:dyDescent="0.3">
      <c r="A3597" t="s">
        <v>29</v>
      </c>
      <c r="B3597" t="s">
        <v>23</v>
      </c>
      <c r="C3597" t="s">
        <v>9</v>
      </c>
      <c r="D3597" s="2">
        <v>44567</v>
      </c>
      <c r="E3597" s="3">
        <v>6552</v>
      </c>
      <c r="F3597" s="4">
        <v>51</v>
      </c>
      <c r="G3597">
        <v>345</v>
      </c>
    </row>
    <row r="3598" spans="1:7" x14ac:dyDescent="0.3">
      <c r="A3598" t="s">
        <v>46</v>
      </c>
      <c r="B3598" t="s">
        <v>25</v>
      </c>
      <c r="C3598" t="s">
        <v>49</v>
      </c>
      <c r="D3598" s="2">
        <v>44579</v>
      </c>
      <c r="E3598" s="3">
        <v>10465</v>
      </c>
      <c r="F3598" s="4">
        <v>142</v>
      </c>
      <c r="G3598">
        <v>551</v>
      </c>
    </row>
    <row r="3599" spans="1:7" x14ac:dyDescent="0.3">
      <c r="A3599" t="s">
        <v>33</v>
      </c>
      <c r="B3599" t="s">
        <v>25</v>
      </c>
      <c r="C3599" t="s">
        <v>35</v>
      </c>
      <c r="D3599" s="2">
        <v>44574</v>
      </c>
      <c r="E3599" s="3">
        <v>13916</v>
      </c>
      <c r="F3599" s="4">
        <v>152</v>
      </c>
      <c r="G3599">
        <v>928</v>
      </c>
    </row>
    <row r="3600" spans="1:7" x14ac:dyDescent="0.3">
      <c r="A3600" t="s">
        <v>58</v>
      </c>
      <c r="B3600" t="s">
        <v>23</v>
      </c>
      <c r="C3600" t="s">
        <v>9</v>
      </c>
      <c r="D3600" s="2">
        <v>44571</v>
      </c>
      <c r="E3600" s="3">
        <v>4137</v>
      </c>
      <c r="F3600" s="4">
        <v>233</v>
      </c>
      <c r="G3600">
        <v>207</v>
      </c>
    </row>
    <row r="3601" spans="1:7" x14ac:dyDescent="0.3">
      <c r="A3601" t="s">
        <v>22</v>
      </c>
      <c r="B3601" t="s">
        <v>20</v>
      </c>
      <c r="C3601" t="s">
        <v>15</v>
      </c>
      <c r="D3601" s="2">
        <v>44586</v>
      </c>
      <c r="E3601" s="3">
        <v>4599</v>
      </c>
      <c r="F3601" s="4">
        <v>33</v>
      </c>
      <c r="G3601">
        <v>419</v>
      </c>
    </row>
    <row r="3602" spans="1:7" x14ac:dyDescent="0.3">
      <c r="A3602" t="s">
        <v>10</v>
      </c>
      <c r="B3602" t="s">
        <v>25</v>
      </c>
      <c r="C3602" t="s">
        <v>9</v>
      </c>
      <c r="D3602" s="2">
        <v>44572</v>
      </c>
      <c r="E3602" s="3">
        <v>17773</v>
      </c>
      <c r="F3602" s="4">
        <v>67</v>
      </c>
      <c r="G3602">
        <v>988</v>
      </c>
    </row>
    <row r="3603" spans="1:7" x14ac:dyDescent="0.3">
      <c r="A3603" t="s">
        <v>24</v>
      </c>
      <c r="B3603" t="s">
        <v>8</v>
      </c>
      <c r="C3603" t="s">
        <v>45</v>
      </c>
      <c r="D3603" s="2">
        <v>44588</v>
      </c>
      <c r="E3603" s="3">
        <v>13160</v>
      </c>
      <c r="F3603" s="4">
        <v>138</v>
      </c>
      <c r="G3603">
        <v>1880</v>
      </c>
    </row>
    <row r="3604" spans="1:7" x14ac:dyDescent="0.3">
      <c r="A3604" t="s">
        <v>53</v>
      </c>
      <c r="B3604" t="s">
        <v>8</v>
      </c>
      <c r="C3604" t="s">
        <v>45</v>
      </c>
      <c r="D3604" s="2">
        <v>44567</v>
      </c>
      <c r="E3604" s="3">
        <v>3192</v>
      </c>
      <c r="F3604" s="4">
        <v>174</v>
      </c>
      <c r="G3604">
        <v>355</v>
      </c>
    </row>
    <row r="3605" spans="1:7" x14ac:dyDescent="0.3">
      <c r="A3605" t="s">
        <v>24</v>
      </c>
      <c r="B3605" t="s">
        <v>14</v>
      </c>
      <c r="C3605" t="s">
        <v>12</v>
      </c>
      <c r="D3605" s="2">
        <v>44568</v>
      </c>
      <c r="E3605" s="3">
        <v>3241</v>
      </c>
      <c r="F3605" s="4">
        <v>226</v>
      </c>
      <c r="G3605">
        <v>541</v>
      </c>
    </row>
    <row r="3606" spans="1:7" x14ac:dyDescent="0.3">
      <c r="A3606" t="s">
        <v>55</v>
      </c>
      <c r="B3606" t="s">
        <v>20</v>
      </c>
      <c r="C3606" t="s">
        <v>41</v>
      </c>
      <c r="D3606" s="2">
        <v>44565</v>
      </c>
      <c r="E3606" s="3">
        <v>9576</v>
      </c>
      <c r="F3606" s="4">
        <v>13</v>
      </c>
      <c r="G3606">
        <v>1368</v>
      </c>
    </row>
    <row r="3607" spans="1:7" x14ac:dyDescent="0.3">
      <c r="A3607" t="s">
        <v>57</v>
      </c>
      <c r="B3607" t="s">
        <v>8</v>
      </c>
      <c r="C3607" t="s">
        <v>9</v>
      </c>
      <c r="D3607" s="2">
        <v>44575</v>
      </c>
      <c r="E3607" s="3">
        <v>11403</v>
      </c>
      <c r="F3607" s="4">
        <v>367</v>
      </c>
      <c r="G3607">
        <v>634</v>
      </c>
    </row>
    <row r="3608" spans="1:7" x14ac:dyDescent="0.3">
      <c r="A3608" t="s">
        <v>46</v>
      </c>
      <c r="B3608" t="s">
        <v>20</v>
      </c>
      <c r="C3608" t="s">
        <v>30</v>
      </c>
      <c r="D3608" s="2">
        <v>44575</v>
      </c>
      <c r="E3608" s="3">
        <v>98</v>
      </c>
      <c r="F3608" s="4">
        <v>64</v>
      </c>
      <c r="G3608">
        <v>6</v>
      </c>
    </row>
    <row r="3609" spans="1:7" x14ac:dyDescent="0.3">
      <c r="A3609" t="s">
        <v>58</v>
      </c>
      <c r="B3609" t="s">
        <v>8</v>
      </c>
      <c r="C3609" t="s">
        <v>49</v>
      </c>
      <c r="D3609" s="2">
        <v>44567</v>
      </c>
      <c r="E3609" s="3">
        <v>11389</v>
      </c>
      <c r="F3609" s="4">
        <v>89</v>
      </c>
      <c r="G3609">
        <v>496</v>
      </c>
    </row>
    <row r="3610" spans="1:7" x14ac:dyDescent="0.3">
      <c r="A3610" t="s">
        <v>46</v>
      </c>
      <c r="B3610" t="s">
        <v>8</v>
      </c>
      <c r="C3610" t="s">
        <v>36</v>
      </c>
      <c r="D3610" s="2">
        <v>44568</v>
      </c>
      <c r="E3610" s="3">
        <v>546</v>
      </c>
      <c r="F3610" s="4">
        <v>288</v>
      </c>
      <c r="G3610">
        <v>55</v>
      </c>
    </row>
    <row r="3611" spans="1:7" x14ac:dyDescent="0.3">
      <c r="A3611" t="s">
        <v>32</v>
      </c>
      <c r="B3611" t="s">
        <v>14</v>
      </c>
      <c r="C3611" t="s">
        <v>16</v>
      </c>
      <c r="D3611" s="2">
        <v>44571</v>
      </c>
      <c r="E3611" s="3">
        <v>18697</v>
      </c>
      <c r="F3611" s="4">
        <v>197</v>
      </c>
      <c r="G3611">
        <v>891</v>
      </c>
    </row>
    <row r="3612" spans="1:7" x14ac:dyDescent="0.3">
      <c r="A3612" t="s">
        <v>24</v>
      </c>
      <c r="B3612" t="s">
        <v>20</v>
      </c>
      <c r="C3612" t="s">
        <v>15</v>
      </c>
      <c r="D3612" s="2">
        <v>44586</v>
      </c>
      <c r="E3612" s="3">
        <v>3878</v>
      </c>
      <c r="F3612" s="4">
        <v>322</v>
      </c>
      <c r="G3612">
        <v>277</v>
      </c>
    </row>
    <row r="3613" spans="1:7" x14ac:dyDescent="0.3">
      <c r="A3613" t="s">
        <v>58</v>
      </c>
      <c r="B3613" t="s">
        <v>23</v>
      </c>
      <c r="C3613" t="s">
        <v>42</v>
      </c>
      <c r="D3613" s="2">
        <v>44589</v>
      </c>
      <c r="E3613" s="3">
        <v>2765</v>
      </c>
      <c r="F3613" s="4">
        <v>229</v>
      </c>
      <c r="G3613">
        <v>213</v>
      </c>
    </row>
    <row r="3614" spans="1:7" x14ac:dyDescent="0.3">
      <c r="A3614" t="s">
        <v>46</v>
      </c>
      <c r="B3614" t="s">
        <v>11</v>
      </c>
      <c r="C3614" t="s">
        <v>15</v>
      </c>
      <c r="D3614" s="2">
        <v>44564</v>
      </c>
      <c r="E3614" s="3">
        <v>7721</v>
      </c>
      <c r="F3614" s="4">
        <v>241</v>
      </c>
      <c r="G3614">
        <v>594</v>
      </c>
    </row>
    <row r="3615" spans="1:7" x14ac:dyDescent="0.3">
      <c r="A3615" t="s">
        <v>27</v>
      </c>
      <c r="B3615" t="s">
        <v>11</v>
      </c>
      <c r="C3615" t="s">
        <v>42</v>
      </c>
      <c r="D3615" s="2">
        <v>44585</v>
      </c>
      <c r="E3615" s="3">
        <v>12894</v>
      </c>
      <c r="F3615" s="4">
        <v>253</v>
      </c>
      <c r="G3615">
        <v>1075</v>
      </c>
    </row>
    <row r="3616" spans="1:7" x14ac:dyDescent="0.3">
      <c r="A3616" t="s">
        <v>27</v>
      </c>
      <c r="B3616" t="s">
        <v>14</v>
      </c>
      <c r="C3616" t="s">
        <v>28</v>
      </c>
      <c r="D3616" s="2">
        <v>44589</v>
      </c>
      <c r="E3616" s="3">
        <v>7112</v>
      </c>
      <c r="F3616" s="4">
        <v>37</v>
      </c>
      <c r="G3616">
        <v>647</v>
      </c>
    </row>
    <row r="3617" spans="1:7" x14ac:dyDescent="0.3">
      <c r="A3617" t="s">
        <v>17</v>
      </c>
      <c r="B3617" t="s">
        <v>8</v>
      </c>
      <c r="C3617" t="s">
        <v>30</v>
      </c>
      <c r="D3617" s="2">
        <v>44568</v>
      </c>
      <c r="E3617" s="3">
        <v>1015</v>
      </c>
      <c r="F3617" s="4">
        <v>421</v>
      </c>
      <c r="G3617">
        <v>60</v>
      </c>
    </row>
    <row r="3618" spans="1:7" x14ac:dyDescent="0.3">
      <c r="A3618" t="s">
        <v>56</v>
      </c>
      <c r="B3618" t="s">
        <v>25</v>
      </c>
      <c r="C3618" t="s">
        <v>35</v>
      </c>
      <c r="D3618" s="2">
        <v>44586</v>
      </c>
      <c r="E3618" s="3">
        <v>3801</v>
      </c>
      <c r="F3618" s="4">
        <v>173</v>
      </c>
      <c r="G3618">
        <v>212</v>
      </c>
    </row>
    <row r="3619" spans="1:7" x14ac:dyDescent="0.3">
      <c r="A3619" t="s">
        <v>51</v>
      </c>
      <c r="B3619" t="s">
        <v>20</v>
      </c>
      <c r="C3619" t="s">
        <v>35</v>
      </c>
      <c r="D3619" s="2">
        <v>44565</v>
      </c>
      <c r="E3619" s="3">
        <v>2513</v>
      </c>
      <c r="F3619" s="4">
        <v>130</v>
      </c>
      <c r="G3619">
        <v>158</v>
      </c>
    </row>
    <row r="3620" spans="1:7" x14ac:dyDescent="0.3">
      <c r="A3620" t="s">
        <v>7</v>
      </c>
      <c r="B3620" t="s">
        <v>8</v>
      </c>
      <c r="C3620" t="s">
        <v>16</v>
      </c>
      <c r="D3620" s="2">
        <v>44568</v>
      </c>
      <c r="E3620" s="3">
        <v>6566</v>
      </c>
      <c r="F3620" s="4">
        <v>388</v>
      </c>
      <c r="G3620">
        <v>299</v>
      </c>
    </row>
    <row r="3621" spans="1:7" x14ac:dyDescent="0.3">
      <c r="A3621" t="s">
        <v>31</v>
      </c>
      <c r="B3621" t="s">
        <v>23</v>
      </c>
      <c r="C3621" t="s">
        <v>21</v>
      </c>
      <c r="D3621" s="2">
        <v>44573</v>
      </c>
      <c r="E3621" s="3">
        <v>1526</v>
      </c>
      <c r="F3621" s="4">
        <v>238</v>
      </c>
      <c r="G3621">
        <v>218</v>
      </c>
    </row>
    <row r="3622" spans="1:7" x14ac:dyDescent="0.3">
      <c r="A3622" t="s">
        <v>32</v>
      </c>
      <c r="B3622" t="s">
        <v>8</v>
      </c>
      <c r="C3622" t="s">
        <v>42</v>
      </c>
      <c r="D3622" s="2">
        <v>44568</v>
      </c>
      <c r="E3622" s="3">
        <v>8204</v>
      </c>
      <c r="F3622" s="4">
        <v>14</v>
      </c>
      <c r="G3622">
        <v>547</v>
      </c>
    </row>
    <row r="3623" spans="1:7" x14ac:dyDescent="0.3">
      <c r="A3623" t="s">
        <v>53</v>
      </c>
      <c r="B3623" t="s">
        <v>14</v>
      </c>
      <c r="C3623" t="s">
        <v>12</v>
      </c>
      <c r="D3623" s="2">
        <v>44586</v>
      </c>
      <c r="E3623" s="3">
        <v>6146</v>
      </c>
      <c r="F3623" s="4">
        <v>418</v>
      </c>
      <c r="G3623">
        <v>683</v>
      </c>
    </row>
    <row r="3624" spans="1:7" x14ac:dyDescent="0.3">
      <c r="A3624" t="s">
        <v>22</v>
      </c>
      <c r="B3624" t="s">
        <v>14</v>
      </c>
      <c r="C3624" t="s">
        <v>16</v>
      </c>
      <c r="D3624" s="2">
        <v>44582</v>
      </c>
      <c r="E3624" s="3">
        <v>4977</v>
      </c>
      <c r="F3624" s="4">
        <v>285</v>
      </c>
      <c r="G3624">
        <v>227</v>
      </c>
    </row>
    <row r="3625" spans="1:7" x14ac:dyDescent="0.3">
      <c r="A3625" t="s">
        <v>51</v>
      </c>
      <c r="B3625" t="s">
        <v>8</v>
      </c>
      <c r="C3625" t="s">
        <v>42</v>
      </c>
      <c r="D3625" s="2">
        <v>44568</v>
      </c>
      <c r="E3625" s="3">
        <v>13153</v>
      </c>
      <c r="F3625" s="4">
        <v>86</v>
      </c>
      <c r="G3625">
        <v>1097</v>
      </c>
    </row>
    <row r="3626" spans="1:7" x14ac:dyDescent="0.3">
      <c r="A3626" t="s">
        <v>24</v>
      </c>
      <c r="B3626" t="s">
        <v>11</v>
      </c>
      <c r="C3626" t="s">
        <v>30</v>
      </c>
      <c r="D3626" s="2">
        <v>44586</v>
      </c>
      <c r="E3626" s="3">
        <v>1008</v>
      </c>
      <c r="F3626" s="4">
        <v>212</v>
      </c>
      <c r="G3626">
        <v>68</v>
      </c>
    </row>
    <row r="3627" spans="1:7" x14ac:dyDescent="0.3">
      <c r="A3627" t="s">
        <v>38</v>
      </c>
      <c r="B3627" t="s">
        <v>25</v>
      </c>
      <c r="C3627" t="s">
        <v>28</v>
      </c>
      <c r="D3627" s="2">
        <v>44579</v>
      </c>
      <c r="E3627" s="3">
        <v>1246</v>
      </c>
      <c r="F3627" s="4">
        <v>24</v>
      </c>
      <c r="G3627">
        <v>156</v>
      </c>
    </row>
    <row r="3628" spans="1:7" x14ac:dyDescent="0.3">
      <c r="A3628" t="s">
        <v>32</v>
      </c>
      <c r="B3628" t="s">
        <v>14</v>
      </c>
      <c r="C3628" t="s">
        <v>39</v>
      </c>
      <c r="D3628" s="2">
        <v>44588</v>
      </c>
      <c r="E3628" s="3">
        <v>9072</v>
      </c>
      <c r="F3628" s="4">
        <v>68</v>
      </c>
      <c r="G3628">
        <v>1296</v>
      </c>
    </row>
    <row r="3629" spans="1:7" x14ac:dyDescent="0.3">
      <c r="A3629" t="s">
        <v>59</v>
      </c>
      <c r="B3629" t="s">
        <v>8</v>
      </c>
      <c r="C3629" t="s">
        <v>37</v>
      </c>
      <c r="D3629" s="2">
        <v>44566</v>
      </c>
      <c r="E3629" s="3">
        <v>6664</v>
      </c>
      <c r="F3629" s="4">
        <v>41</v>
      </c>
      <c r="G3629">
        <v>334</v>
      </c>
    </row>
    <row r="3630" spans="1:7" x14ac:dyDescent="0.3">
      <c r="A3630" t="s">
        <v>31</v>
      </c>
      <c r="B3630" t="s">
        <v>23</v>
      </c>
      <c r="C3630" t="s">
        <v>18</v>
      </c>
      <c r="D3630" s="2">
        <v>44579</v>
      </c>
      <c r="E3630" s="3">
        <v>1666</v>
      </c>
      <c r="F3630" s="4">
        <v>156</v>
      </c>
      <c r="G3630">
        <v>129</v>
      </c>
    </row>
    <row r="3631" spans="1:7" x14ac:dyDescent="0.3">
      <c r="A3631" t="s">
        <v>47</v>
      </c>
      <c r="B3631" t="s">
        <v>11</v>
      </c>
      <c r="C3631" t="s">
        <v>16</v>
      </c>
      <c r="D3631" s="2">
        <v>44573</v>
      </c>
      <c r="E3631" s="3">
        <v>1253</v>
      </c>
      <c r="F3631" s="4">
        <v>90</v>
      </c>
      <c r="G3631">
        <v>57</v>
      </c>
    </row>
    <row r="3632" spans="1:7" x14ac:dyDescent="0.3">
      <c r="A3632" t="s">
        <v>22</v>
      </c>
      <c r="B3632" t="s">
        <v>25</v>
      </c>
      <c r="C3632" t="s">
        <v>39</v>
      </c>
      <c r="D3632" s="2">
        <v>44572</v>
      </c>
      <c r="E3632" s="3">
        <v>14105</v>
      </c>
      <c r="F3632" s="4">
        <v>133</v>
      </c>
      <c r="G3632">
        <v>2015</v>
      </c>
    </row>
    <row r="3633" spans="1:7" x14ac:dyDescent="0.3">
      <c r="A3633" t="s">
        <v>40</v>
      </c>
      <c r="B3633" t="s">
        <v>23</v>
      </c>
      <c r="C3633" t="s">
        <v>35</v>
      </c>
      <c r="D3633" s="2">
        <v>44582</v>
      </c>
      <c r="E3633" s="3">
        <v>6930</v>
      </c>
      <c r="F3633" s="4">
        <v>215</v>
      </c>
      <c r="G3633">
        <v>385</v>
      </c>
    </row>
    <row r="3634" spans="1:7" x14ac:dyDescent="0.3">
      <c r="A3634" t="s">
        <v>32</v>
      </c>
      <c r="B3634" t="s">
        <v>20</v>
      </c>
      <c r="C3634" t="s">
        <v>26</v>
      </c>
      <c r="D3634" s="2">
        <v>44589</v>
      </c>
      <c r="E3634" s="3">
        <v>3787</v>
      </c>
      <c r="F3634" s="4">
        <v>678</v>
      </c>
      <c r="G3634">
        <v>345</v>
      </c>
    </row>
    <row r="3635" spans="1:7" x14ac:dyDescent="0.3">
      <c r="A3635" t="s">
        <v>31</v>
      </c>
      <c r="B3635" t="s">
        <v>25</v>
      </c>
      <c r="C3635" t="s">
        <v>18</v>
      </c>
      <c r="D3635" s="2">
        <v>44586</v>
      </c>
      <c r="E3635" s="3">
        <v>469</v>
      </c>
      <c r="F3635" s="4">
        <v>151</v>
      </c>
      <c r="G3635">
        <v>47</v>
      </c>
    </row>
    <row r="3636" spans="1:7" x14ac:dyDescent="0.3">
      <c r="A3636" t="s">
        <v>58</v>
      </c>
      <c r="B3636" t="s">
        <v>8</v>
      </c>
      <c r="C3636" t="s">
        <v>54</v>
      </c>
      <c r="D3636" s="2">
        <v>44566</v>
      </c>
      <c r="E3636" s="3">
        <v>6223</v>
      </c>
      <c r="F3636" s="4">
        <v>16</v>
      </c>
      <c r="G3636">
        <v>389</v>
      </c>
    </row>
    <row r="3637" spans="1:7" x14ac:dyDescent="0.3">
      <c r="A3637" t="s">
        <v>59</v>
      </c>
      <c r="B3637" t="s">
        <v>14</v>
      </c>
      <c r="C3637" t="s">
        <v>48</v>
      </c>
      <c r="D3637" s="2">
        <v>44575</v>
      </c>
      <c r="E3637" s="3">
        <v>7714</v>
      </c>
      <c r="F3637" s="4">
        <v>211</v>
      </c>
      <c r="G3637">
        <v>286</v>
      </c>
    </row>
    <row r="3638" spans="1:7" x14ac:dyDescent="0.3">
      <c r="A3638" t="s">
        <v>32</v>
      </c>
      <c r="B3638" t="s">
        <v>11</v>
      </c>
      <c r="C3638" t="s">
        <v>28</v>
      </c>
      <c r="D3638" s="2">
        <v>44565</v>
      </c>
      <c r="E3638" s="3">
        <v>1232</v>
      </c>
      <c r="F3638" s="4">
        <v>134</v>
      </c>
      <c r="G3638">
        <v>103</v>
      </c>
    </row>
    <row r="3639" spans="1:7" x14ac:dyDescent="0.3">
      <c r="A3639" t="s">
        <v>33</v>
      </c>
      <c r="B3639" t="s">
        <v>25</v>
      </c>
      <c r="C3639" t="s">
        <v>50</v>
      </c>
      <c r="D3639" s="2">
        <v>44574</v>
      </c>
      <c r="E3639" s="3">
        <v>4711</v>
      </c>
      <c r="F3639" s="4">
        <v>204</v>
      </c>
      <c r="G3639">
        <v>182</v>
      </c>
    </row>
    <row r="3640" spans="1:7" x14ac:dyDescent="0.3">
      <c r="A3640" t="s">
        <v>52</v>
      </c>
      <c r="B3640" t="s">
        <v>11</v>
      </c>
      <c r="C3640" t="s">
        <v>34</v>
      </c>
      <c r="D3640" s="2">
        <v>44578</v>
      </c>
      <c r="E3640" s="3">
        <v>2569</v>
      </c>
      <c r="F3640" s="4">
        <v>36</v>
      </c>
      <c r="G3640">
        <v>123</v>
      </c>
    </row>
    <row r="3641" spans="1:7" x14ac:dyDescent="0.3">
      <c r="A3641" t="s">
        <v>43</v>
      </c>
      <c r="B3641" t="s">
        <v>25</v>
      </c>
      <c r="C3641" t="s">
        <v>34</v>
      </c>
      <c r="D3641" s="2">
        <v>44573</v>
      </c>
      <c r="E3641" s="3">
        <v>1477</v>
      </c>
      <c r="F3641" s="4">
        <v>60</v>
      </c>
      <c r="G3641">
        <v>68</v>
      </c>
    </row>
    <row r="3642" spans="1:7" x14ac:dyDescent="0.3">
      <c r="A3642" t="s">
        <v>51</v>
      </c>
      <c r="B3642" t="s">
        <v>20</v>
      </c>
      <c r="C3642" t="s">
        <v>36</v>
      </c>
      <c r="D3642" s="2">
        <v>44574</v>
      </c>
      <c r="E3642" s="3">
        <v>8687</v>
      </c>
      <c r="F3642" s="4">
        <v>121</v>
      </c>
      <c r="G3642">
        <v>869</v>
      </c>
    </row>
    <row r="3643" spans="1:7" x14ac:dyDescent="0.3">
      <c r="A3643" t="s">
        <v>7</v>
      </c>
      <c r="B3643" t="s">
        <v>14</v>
      </c>
      <c r="C3643" t="s">
        <v>35</v>
      </c>
      <c r="D3643" s="2">
        <v>44568</v>
      </c>
      <c r="E3643" s="3">
        <v>1288</v>
      </c>
      <c r="F3643" s="4">
        <v>286</v>
      </c>
      <c r="G3643">
        <v>81</v>
      </c>
    </row>
    <row r="3644" spans="1:7" x14ac:dyDescent="0.3">
      <c r="A3644" t="s">
        <v>33</v>
      </c>
      <c r="B3644" t="s">
        <v>25</v>
      </c>
      <c r="C3644" t="s">
        <v>45</v>
      </c>
      <c r="D3644" s="2">
        <v>44572</v>
      </c>
      <c r="E3644" s="3">
        <v>2639</v>
      </c>
      <c r="F3644" s="4">
        <v>135</v>
      </c>
      <c r="G3644">
        <v>240</v>
      </c>
    </row>
    <row r="3645" spans="1:7" x14ac:dyDescent="0.3">
      <c r="A3645" t="s">
        <v>40</v>
      </c>
      <c r="B3645" t="s">
        <v>23</v>
      </c>
      <c r="C3645" t="s">
        <v>26</v>
      </c>
      <c r="D3645" s="2">
        <v>44587</v>
      </c>
      <c r="E3645" s="3">
        <v>3059</v>
      </c>
      <c r="F3645" s="4">
        <v>218</v>
      </c>
      <c r="G3645">
        <v>204</v>
      </c>
    </row>
    <row r="3646" spans="1:7" x14ac:dyDescent="0.3">
      <c r="A3646" t="s">
        <v>56</v>
      </c>
      <c r="B3646" t="s">
        <v>8</v>
      </c>
      <c r="C3646" t="s">
        <v>12</v>
      </c>
      <c r="D3646" s="2">
        <v>44565</v>
      </c>
      <c r="E3646" s="3">
        <v>5306</v>
      </c>
      <c r="F3646" s="4">
        <v>85</v>
      </c>
      <c r="G3646">
        <v>758</v>
      </c>
    </row>
    <row r="3647" spans="1:7" x14ac:dyDescent="0.3">
      <c r="A3647" t="s">
        <v>10</v>
      </c>
      <c r="B3647" t="s">
        <v>8</v>
      </c>
      <c r="C3647" t="s">
        <v>42</v>
      </c>
      <c r="D3647" s="2">
        <v>44589</v>
      </c>
      <c r="E3647" s="3">
        <v>2674</v>
      </c>
      <c r="F3647" s="4">
        <v>60</v>
      </c>
      <c r="G3647">
        <v>168</v>
      </c>
    </row>
    <row r="3648" spans="1:7" x14ac:dyDescent="0.3">
      <c r="A3648" t="s">
        <v>58</v>
      </c>
      <c r="B3648" t="s">
        <v>11</v>
      </c>
      <c r="C3648" t="s">
        <v>21</v>
      </c>
      <c r="D3648" s="2">
        <v>44568</v>
      </c>
      <c r="E3648" s="3">
        <v>8225</v>
      </c>
      <c r="F3648" s="4">
        <v>283</v>
      </c>
      <c r="G3648">
        <v>1371</v>
      </c>
    </row>
    <row r="3649" spans="1:7" x14ac:dyDescent="0.3">
      <c r="A3649" t="s">
        <v>57</v>
      </c>
      <c r="B3649" t="s">
        <v>25</v>
      </c>
      <c r="C3649" t="s">
        <v>12</v>
      </c>
      <c r="D3649" s="2">
        <v>44589</v>
      </c>
      <c r="E3649" s="3">
        <v>378</v>
      </c>
      <c r="F3649" s="4">
        <v>113</v>
      </c>
      <c r="G3649">
        <v>54</v>
      </c>
    </row>
    <row r="3650" spans="1:7" x14ac:dyDescent="0.3">
      <c r="A3650" t="s">
        <v>47</v>
      </c>
      <c r="B3650" t="s">
        <v>8</v>
      </c>
      <c r="C3650" t="s">
        <v>12</v>
      </c>
      <c r="D3650" s="2">
        <v>44565</v>
      </c>
      <c r="E3650" s="3">
        <v>3808</v>
      </c>
      <c r="F3650" s="4">
        <v>219</v>
      </c>
      <c r="G3650">
        <v>762</v>
      </c>
    </row>
    <row r="3651" spans="1:7" x14ac:dyDescent="0.3">
      <c r="A3651" t="s">
        <v>29</v>
      </c>
      <c r="B3651" t="s">
        <v>20</v>
      </c>
      <c r="C3651" t="s">
        <v>28</v>
      </c>
      <c r="D3651" s="2">
        <v>44586</v>
      </c>
      <c r="E3651" s="3">
        <v>385</v>
      </c>
      <c r="F3651" s="4">
        <v>128</v>
      </c>
      <c r="G3651">
        <v>35</v>
      </c>
    </row>
    <row r="3652" spans="1:7" x14ac:dyDescent="0.3">
      <c r="A3652" t="s">
        <v>22</v>
      </c>
      <c r="B3652" t="s">
        <v>25</v>
      </c>
      <c r="C3652" t="s">
        <v>9</v>
      </c>
      <c r="D3652" s="2">
        <v>44587</v>
      </c>
      <c r="E3652" s="3">
        <v>10633</v>
      </c>
      <c r="F3652" s="4">
        <v>25</v>
      </c>
      <c r="G3652">
        <v>507</v>
      </c>
    </row>
    <row r="3653" spans="1:7" x14ac:dyDescent="0.3">
      <c r="A3653" t="s">
        <v>17</v>
      </c>
      <c r="B3653" t="s">
        <v>20</v>
      </c>
      <c r="C3653" t="s">
        <v>42</v>
      </c>
      <c r="D3653" s="2">
        <v>44567</v>
      </c>
      <c r="E3653" s="3">
        <v>5530</v>
      </c>
      <c r="F3653" s="4">
        <v>200</v>
      </c>
      <c r="G3653">
        <v>369</v>
      </c>
    </row>
    <row r="3654" spans="1:7" x14ac:dyDescent="0.3">
      <c r="A3654" t="s">
        <v>27</v>
      </c>
      <c r="B3654" t="s">
        <v>11</v>
      </c>
      <c r="C3654" t="s">
        <v>48</v>
      </c>
      <c r="D3654" s="2">
        <v>44566</v>
      </c>
      <c r="E3654" s="3">
        <v>3731</v>
      </c>
      <c r="F3654" s="4">
        <v>319</v>
      </c>
      <c r="G3654">
        <v>156</v>
      </c>
    </row>
    <row r="3655" spans="1:7" x14ac:dyDescent="0.3">
      <c r="A3655" t="s">
        <v>29</v>
      </c>
      <c r="B3655" t="s">
        <v>23</v>
      </c>
      <c r="C3655" t="s">
        <v>37</v>
      </c>
      <c r="D3655" s="2">
        <v>44574</v>
      </c>
      <c r="E3655" s="3">
        <v>3528</v>
      </c>
      <c r="F3655" s="4">
        <v>250</v>
      </c>
      <c r="G3655">
        <v>196</v>
      </c>
    </row>
    <row r="3656" spans="1:7" x14ac:dyDescent="0.3">
      <c r="A3656" t="s">
        <v>59</v>
      </c>
      <c r="B3656" t="s">
        <v>11</v>
      </c>
      <c r="C3656" t="s">
        <v>44</v>
      </c>
      <c r="D3656" s="2">
        <v>44585</v>
      </c>
      <c r="E3656" s="3">
        <v>3444</v>
      </c>
      <c r="F3656" s="4">
        <v>172</v>
      </c>
      <c r="G3656">
        <v>182</v>
      </c>
    </row>
    <row r="3657" spans="1:7" x14ac:dyDescent="0.3">
      <c r="A3657" t="s">
        <v>31</v>
      </c>
      <c r="B3657" t="s">
        <v>8</v>
      </c>
      <c r="C3657" t="s">
        <v>18</v>
      </c>
      <c r="D3657" s="2">
        <v>44582</v>
      </c>
      <c r="E3657" s="3">
        <v>9968</v>
      </c>
      <c r="F3657" s="4">
        <v>135</v>
      </c>
      <c r="G3657">
        <v>907</v>
      </c>
    </row>
    <row r="3658" spans="1:7" x14ac:dyDescent="0.3">
      <c r="A3658" t="s">
        <v>53</v>
      </c>
      <c r="B3658" t="s">
        <v>23</v>
      </c>
      <c r="C3658" t="s">
        <v>28</v>
      </c>
      <c r="D3658" s="2">
        <v>44564</v>
      </c>
      <c r="E3658" s="3">
        <v>5579</v>
      </c>
      <c r="F3658" s="4">
        <v>130</v>
      </c>
      <c r="G3658">
        <v>558</v>
      </c>
    </row>
    <row r="3659" spans="1:7" x14ac:dyDescent="0.3">
      <c r="A3659" t="s">
        <v>32</v>
      </c>
      <c r="B3659" t="s">
        <v>8</v>
      </c>
      <c r="C3659" t="s">
        <v>48</v>
      </c>
      <c r="D3659" s="2">
        <v>44588</v>
      </c>
      <c r="E3659" s="3">
        <v>3983</v>
      </c>
      <c r="F3659" s="4">
        <v>389</v>
      </c>
      <c r="G3659">
        <v>160</v>
      </c>
    </row>
    <row r="3660" spans="1:7" x14ac:dyDescent="0.3">
      <c r="A3660" t="s">
        <v>13</v>
      </c>
      <c r="B3660" t="s">
        <v>11</v>
      </c>
      <c r="C3660" t="s">
        <v>45</v>
      </c>
      <c r="D3660" s="2">
        <v>44585</v>
      </c>
      <c r="E3660" s="3">
        <v>11900</v>
      </c>
      <c r="F3660" s="4">
        <v>13</v>
      </c>
      <c r="G3660">
        <v>1700</v>
      </c>
    </row>
    <row r="3661" spans="1:7" x14ac:dyDescent="0.3">
      <c r="A3661" t="s">
        <v>53</v>
      </c>
      <c r="B3661" t="s">
        <v>25</v>
      </c>
      <c r="C3661" t="s">
        <v>49</v>
      </c>
      <c r="D3661" s="2">
        <v>44574</v>
      </c>
      <c r="E3661" s="3">
        <v>7882</v>
      </c>
      <c r="F3661" s="4">
        <v>209</v>
      </c>
      <c r="G3661">
        <v>415</v>
      </c>
    </row>
    <row r="3662" spans="1:7" x14ac:dyDescent="0.3">
      <c r="A3662" t="s">
        <v>7</v>
      </c>
      <c r="B3662" t="s">
        <v>11</v>
      </c>
      <c r="C3662" t="s">
        <v>54</v>
      </c>
      <c r="D3662" s="2">
        <v>44585</v>
      </c>
      <c r="E3662" s="3">
        <v>10794</v>
      </c>
      <c r="F3662" s="4">
        <v>429</v>
      </c>
      <c r="G3662">
        <v>771</v>
      </c>
    </row>
    <row r="3663" spans="1:7" x14ac:dyDescent="0.3">
      <c r="A3663" t="s">
        <v>47</v>
      </c>
      <c r="B3663" t="s">
        <v>20</v>
      </c>
      <c r="C3663" t="s">
        <v>28</v>
      </c>
      <c r="D3663" s="2">
        <v>44575</v>
      </c>
      <c r="E3663" s="3">
        <v>3752</v>
      </c>
      <c r="F3663" s="4">
        <v>7</v>
      </c>
      <c r="G3663">
        <v>469</v>
      </c>
    </row>
    <row r="3664" spans="1:7" x14ac:dyDescent="0.3">
      <c r="A3664" t="s">
        <v>38</v>
      </c>
      <c r="B3664" t="s">
        <v>20</v>
      </c>
      <c r="C3664" t="s">
        <v>37</v>
      </c>
      <c r="D3664" s="2">
        <v>44586</v>
      </c>
      <c r="E3664" s="3">
        <v>490</v>
      </c>
      <c r="F3664" s="4">
        <v>41</v>
      </c>
      <c r="G3664">
        <v>25</v>
      </c>
    </row>
    <row r="3665" spans="1:7" x14ac:dyDescent="0.3">
      <c r="A3665" t="s">
        <v>19</v>
      </c>
      <c r="B3665" t="s">
        <v>25</v>
      </c>
      <c r="C3665" t="s">
        <v>42</v>
      </c>
      <c r="D3665" s="2">
        <v>44582</v>
      </c>
      <c r="E3665" s="3">
        <v>5243</v>
      </c>
      <c r="F3665" s="4">
        <v>35</v>
      </c>
      <c r="G3665">
        <v>437</v>
      </c>
    </row>
    <row r="3666" spans="1:7" x14ac:dyDescent="0.3">
      <c r="A3666" t="s">
        <v>55</v>
      </c>
      <c r="B3666" t="s">
        <v>11</v>
      </c>
      <c r="C3666" t="s">
        <v>54</v>
      </c>
      <c r="D3666" s="2">
        <v>44575</v>
      </c>
      <c r="E3666" s="3">
        <v>6818</v>
      </c>
      <c r="F3666" s="4">
        <v>224</v>
      </c>
      <c r="G3666">
        <v>487</v>
      </c>
    </row>
    <row r="3667" spans="1:7" x14ac:dyDescent="0.3">
      <c r="A3667" t="s">
        <v>38</v>
      </c>
      <c r="B3667" t="s">
        <v>23</v>
      </c>
      <c r="C3667" t="s">
        <v>35</v>
      </c>
      <c r="D3667" s="2">
        <v>44565</v>
      </c>
      <c r="E3667" s="3">
        <v>763</v>
      </c>
      <c r="F3667" s="4">
        <v>331</v>
      </c>
      <c r="G3667">
        <v>48</v>
      </c>
    </row>
    <row r="3668" spans="1:7" x14ac:dyDescent="0.3">
      <c r="A3668" t="s">
        <v>31</v>
      </c>
      <c r="B3668" t="s">
        <v>8</v>
      </c>
      <c r="C3668" t="s">
        <v>16</v>
      </c>
      <c r="D3668" s="2">
        <v>44574</v>
      </c>
      <c r="E3668" s="3">
        <v>7833</v>
      </c>
      <c r="F3668" s="4">
        <v>330</v>
      </c>
      <c r="G3668">
        <v>373</v>
      </c>
    </row>
    <row r="3669" spans="1:7" x14ac:dyDescent="0.3">
      <c r="A3669" t="s">
        <v>31</v>
      </c>
      <c r="B3669" t="s">
        <v>20</v>
      </c>
      <c r="C3669" t="s">
        <v>35</v>
      </c>
      <c r="D3669" s="2">
        <v>44586</v>
      </c>
      <c r="E3669" s="3">
        <v>5642</v>
      </c>
      <c r="F3669" s="4">
        <v>49</v>
      </c>
      <c r="G3669">
        <v>314</v>
      </c>
    </row>
    <row r="3670" spans="1:7" x14ac:dyDescent="0.3">
      <c r="A3670" t="s">
        <v>57</v>
      </c>
      <c r="B3670" t="s">
        <v>20</v>
      </c>
      <c r="C3670" t="s">
        <v>45</v>
      </c>
      <c r="D3670" s="2">
        <v>44586</v>
      </c>
      <c r="E3670" s="3">
        <v>7266</v>
      </c>
      <c r="F3670" s="4">
        <v>243</v>
      </c>
      <c r="G3670">
        <v>909</v>
      </c>
    </row>
    <row r="3671" spans="1:7" x14ac:dyDescent="0.3">
      <c r="A3671" t="s">
        <v>33</v>
      </c>
      <c r="B3671" t="s">
        <v>25</v>
      </c>
      <c r="C3671" t="s">
        <v>36</v>
      </c>
      <c r="D3671" s="2">
        <v>44566</v>
      </c>
      <c r="E3671" s="3">
        <v>6769</v>
      </c>
      <c r="F3671" s="4">
        <v>196</v>
      </c>
      <c r="G3671">
        <v>565</v>
      </c>
    </row>
    <row r="3672" spans="1:7" x14ac:dyDescent="0.3">
      <c r="A3672" t="s">
        <v>33</v>
      </c>
      <c r="B3672" t="s">
        <v>20</v>
      </c>
      <c r="C3672" t="s">
        <v>26</v>
      </c>
      <c r="D3672" s="2">
        <v>44575</v>
      </c>
      <c r="E3672" s="3">
        <v>840</v>
      </c>
      <c r="F3672" s="4">
        <v>308</v>
      </c>
      <c r="G3672">
        <v>70</v>
      </c>
    </row>
    <row r="3673" spans="1:7" x14ac:dyDescent="0.3">
      <c r="A3673" t="s">
        <v>29</v>
      </c>
      <c r="B3673" t="s">
        <v>14</v>
      </c>
      <c r="C3673" t="s">
        <v>26</v>
      </c>
      <c r="D3673" s="2">
        <v>44587</v>
      </c>
      <c r="E3673" s="3">
        <v>4676</v>
      </c>
      <c r="F3673" s="4">
        <v>72</v>
      </c>
      <c r="G3673">
        <v>390</v>
      </c>
    </row>
    <row r="3674" spans="1:7" x14ac:dyDescent="0.3">
      <c r="A3674" t="s">
        <v>52</v>
      </c>
      <c r="B3674" t="s">
        <v>20</v>
      </c>
      <c r="C3674" t="s">
        <v>45</v>
      </c>
      <c r="D3674" s="2">
        <v>44574</v>
      </c>
      <c r="E3674" s="3">
        <v>3157</v>
      </c>
      <c r="F3674" s="4">
        <v>344</v>
      </c>
      <c r="G3674">
        <v>351</v>
      </c>
    </row>
    <row r="3675" spans="1:7" x14ac:dyDescent="0.3">
      <c r="A3675" t="s">
        <v>43</v>
      </c>
      <c r="B3675" t="s">
        <v>11</v>
      </c>
      <c r="C3675" t="s">
        <v>42</v>
      </c>
      <c r="D3675" s="2">
        <v>44567</v>
      </c>
      <c r="E3675" s="3">
        <v>1995</v>
      </c>
      <c r="F3675" s="4">
        <v>159</v>
      </c>
      <c r="G3675">
        <v>125</v>
      </c>
    </row>
    <row r="3676" spans="1:7" x14ac:dyDescent="0.3">
      <c r="A3676" t="s">
        <v>51</v>
      </c>
      <c r="B3676" t="s">
        <v>20</v>
      </c>
      <c r="C3676" t="s">
        <v>21</v>
      </c>
      <c r="D3676" s="2">
        <v>44579</v>
      </c>
      <c r="E3676" s="3">
        <v>8855</v>
      </c>
      <c r="F3676" s="4">
        <v>275</v>
      </c>
      <c r="G3676">
        <v>1771</v>
      </c>
    </row>
    <row r="3677" spans="1:7" x14ac:dyDescent="0.3">
      <c r="A3677" t="s">
        <v>27</v>
      </c>
      <c r="B3677" t="s">
        <v>23</v>
      </c>
      <c r="C3677" t="s">
        <v>21</v>
      </c>
      <c r="D3677" s="2">
        <v>44574</v>
      </c>
      <c r="E3677" s="3">
        <v>1043</v>
      </c>
      <c r="F3677" s="4">
        <v>209</v>
      </c>
      <c r="G3677">
        <v>131</v>
      </c>
    </row>
    <row r="3678" spans="1:7" x14ac:dyDescent="0.3">
      <c r="A3678" t="s">
        <v>57</v>
      </c>
      <c r="B3678" t="s">
        <v>8</v>
      </c>
      <c r="C3678" t="s">
        <v>12</v>
      </c>
      <c r="D3678" s="2">
        <v>44580</v>
      </c>
      <c r="E3678" s="3">
        <v>2786</v>
      </c>
      <c r="F3678" s="4">
        <v>107</v>
      </c>
      <c r="G3678">
        <v>310</v>
      </c>
    </row>
    <row r="3679" spans="1:7" x14ac:dyDescent="0.3">
      <c r="A3679" t="s">
        <v>10</v>
      </c>
      <c r="B3679" t="s">
        <v>20</v>
      </c>
      <c r="C3679" t="s">
        <v>15</v>
      </c>
      <c r="D3679" s="2">
        <v>44586</v>
      </c>
      <c r="E3679" s="3">
        <v>2527</v>
      </c>
      <c r="F3679" s="4">
        <v>143</v>
      </c>
      <c r="G3679">
        <v>195</v>
      </c>
    </row>
    <row r="3680" spans="1:7" x14ac:dyDescent="0.3">
      <c r="A3680" t="s">
        <v>59</v>
      </c>
      <c r="B3680" t="s">
        <v>23</v>
      </c>
      <c r="C3680" t="s">
        <v>28</v>
      </c>
      <c r="D3680" s="2">
        <v>44586</v>
      </c>
      <c r="E3680" s="3">
        <v>4242</v>
      </c>
      <c r="F3680" s="4">
        <v>140</v>
      </c>
      <c r="G3680">
        <v>425</v>
      </c>
    </row>
    <row r="3681" spans="1:7" x14ac:dyDescent="0.3">
      <c r="A3681" t="s">
        <v>55</v>
      </c>
      <c r="B3681" t="s">
        <v>14</v>
      </c>
      <c r="C3681" t="s">
        <v>42</v>
      </c>
      <c r="D3681" s="2">
        <v>44579</v>
      </c>
      <c r="E3681" s="3">
        <v>15253</v>
      </c>
      <c r="F3681" s="4">
        <v>48</v>
      </c>
      <c r="G3681">
        <v>954</v>
      </c>
    </row>
    <row r="3682" spans="1:7" x14ac:dyDescent="0.3">
      <c r="A3682" t="s">
        <v>17</v>
      </c>
      <c r="B3682" t="s">
        <v>20</v>
      </c>
      <c r="C3682" t="s">
        <v>18</v>
      </c>
      <c r="D3682" s="2">
        <v>44571</v>
      </c>
      <c r="E3682" s="3">
        <v>5495</v>
      </c>
      <c r="F3682" s="4">
        <v>251</v>
      </c>
      <c r="G3682">
        <v>393</v>
      </c>
    </row>
    <row r="3683" spans="1:7" x14ac:dyDescent="0.3">
      <c r="A3683" t="s">
        <v>13</v>
      </c>
      <c r="B3683" t="s">
        <v>23</v>
      </c>
      <c r="C3683" t="s">
        <v>9</v>
      </c>
      <c r="D3683" s="2">
        <v>44589</v>
      </c>
      <c r="E3683" s="3">
        <v>7217</v>
      </c>
      <c r="F3683" s="4">
        <v>245</v>
      </c>
      <c r="G3683">
        <v>401</v>
      </c>
    </row>
    <row r="3684" spans="1:7" x14ac:dyDescent="0.3">
      <c r="A3684" t="s">
        <v>47</v>
      </c>
      <c r="B3684" t="s">
        <v>8</v>
      </c>
      <c r="C3684" t="s">
        <v>37</v>
      </c>
      <c r="D3684" s="2">
        <v>44587</v>
      </c>
      <c r="E3684" s="3">
        <v>6559</v>
      </c>
      <c r="F3684" s="4">
        <v>199</v>
      </c>
      <c r="G3684">
        <v>328</v>
      </c>
    </row>
    <row r="3685" spans="1:7" x14ac:dyDescent="0.3">
      <c r="A3685" t="s">
        <v>27</v>
      </c>
      <c r="B3685" t="s">
        <v>25</v>
      </c>
      <c r="C3685" t="s">
        <v>44</v>
      </c>
      <c r="D3685" s="2">
        <v>44568</v>
      </c>
      <c r="E3685" s="3">
        <v>10318</v>
      </c>
      <c r="F3685" s="4">
        <v>38</v>
      </c>
      <c r="G3685">
        <v>516</v>
      </c>
    </row>
    <row r="3686" spans="1:7" x14ac:dyDescent="0.3">
      <c r="A3686" t="s">
        <v>59</v>
      </c>
      <c r="B3686" t="s">
        <v>20</v>
      </c>
      <c r="C3686" t="s">
        <v>36</v>
      </c>
      <c r="D3686" s="2">
        <v>44575</v>
      </c>
      <c r="E3686" s="3">
        <v>2205</v>
      </c>
      <c r="F3686" s="4">
        <v>259</v>
      </c>
      <c r="G3686">
        <v>170</v>
      </c>
    </row>
    <row r="3687" spans="1:7" x14ac:dyDescent="0.3">
      <c r="A3687" t="s">
        <v>10</v>
      </c>
      <c r="B3687" t="s">
        <v>11</v>
      </c>
      <c r="C3687" t="s">
        <v>36</v>
      </c>
      <c r="D3687" s="2">
        <v>44582</v>
      </c>
      <c r="E3687" s="3">
        <v>3731</v>
      </c>
      <c r="F3687" s="4">
        <v>428</v>
      </c>
      <c r="G3687">
        <v>374</v>
      </c>
    </row>
    <row r="3688" spans="1:7" x14ac:dyDescent="0.3">
      <c r="A3688" t="s">
        <v>17</v>
      </c>
      <c r="B3688" t="s">
        <v>8</v>
      </c>
      <c r="C3688" t="s">
        <v>41</v>
      </c>
      <c r="D3688" s="2">
        <v>44567</v>
      </c>
      <c r="E3688" s="3">
        <v>6328</v>
      </c>
      <c r="F3688" s="4">
        <v>255</v>
      </c>
      <c r="G3688">
        <v>791</v>
      </c>
    </row>
    <row r="3689" spans="1:7" x14ac:dyDescent="0.3">
      <c r="A3689" t="s">
        <v>17</v>
      </c>
      <c r="B3689" t="s">
        <v>14</v>
      </c>
      <c r="C3689" t="s">
        <v>18</v>
      </c>
      <c r="D3689" s="2">
        <v>44585</v>
      </c>
      <c r="E3689" s="3">
        <v>3227</v>
      </c>
      <c r="F3689" s="4">
        <v>31</v>
      </c>
      <c r="G3689">
        <v>269</v>
      </c>
    </row>
    <row r="3690" spans="1:7" x14ac:dyDescent="0.3">
      <c r="A3690" t="s">
        <v>27</v>
      </c>
      <c r="B3690" t="s">
        <v>11</v>
      </c>
      <c r="C3690" t="s">
        <v>9</v>
      </c>
      <c r="D3690" s="2">
        <v>44579</v>
      </c>
      <c r="E3690" s="3">
        <v>1197</v>
      </c>
      <c r="F3690" s="4">
        <v>50</v>
      </c>
      <c r="G3690">
        <v>60</v>
      </c>
    </row>
    <row r="3691" spans="1:7" x14ac:dyDescent="0.3">
      <c r="A3691" t="s">
        <v>19</v>
      </c>
      <c r="B3691" t="s">
        <v>8</v>
      </c>
      <c r="C3691" t="s">
        <v>39</v>
      </c>
      <c r="D3691" s="2">
        <v>44571</v>
      </c>
      <c r="E3691" s="3">
        <v>756</v>
      </c>
      <c r="F3691" s="4">
        <v>6</v>
      </c>
      <c r="G3691">
        <v>95</v>
      </c>
    </row>
    <row r="3692" spans="1:7" x14ac:dyDescent="0.3">
      <c r="A3692" t="s">
        <v>43</v>
      </c>
      <c r="B3692" t="s">
        <v>25</v>
      </c>
      <c r="C3692" t="s">
        <v>44</v>
      </c>
      <c r="D3692" s="2">
        <v>44582</v>
      </c>
      <c r="E3692" s="3">
        <v>6797</v>
      </c>
      <c r="F3692" s="4">
        <v>153</v>
      </c>
      <c r="G3692">
        <v>324</v>
      </c>
    </row>
    <row r="3693" spans="1:7" x14ac:dyDescent="0.3">
      <c r="A3693" t="s">
        <v>55</v>
      </c>
      <c r="B3693" t="s">
        <v>20</v>
      </c>
      <c r="C3693" t="s">
        <v>30</v>
      </c>
      <c r="D3693" s="2">
        <v>44571</v>
      </c>
      <c r="E3693" s="3">
        <v>16121</v>
      </c>
      <c r="F3693" s="4">
        <v>55</v>
      </c>
      <c r="G3693">
        <v>896</v>
      </c>
    </row>
    <row r="3694" spans="1:7" x14ac:dyDescent="0.3">
      <c r="A3694" t="s">
        <v>53</v>
      </c>
      <c r="B3694" t="s">
        <v>23</v>
      </c>
      <c r="C3694" t="s">
        <v>37</v>
      </c>
      <c r="D3694" s="2">
        <v>44585</v>
      </c>
      <c r="E3694" s="3">
        <v>1113</v>
      </c>
      <c r="F3694" s="4">
        <v>254</v>
      </c>
      <c r="G3694">
        <v>66</v>
      </c>
    </row>
    <row r="3695" spans="1:7" x14ac:dyDescent="0.3">
      <c r="A3695" t="s">
        <v>27</v>
      </c>
      <c r="B3695" t="s">
        <v>8</v>
      </c>
      <c r="C3695" t="s">
        <v>37</v>
      </c>
      <c r="D3695" s="2">
        <v>44579</v>
      </c>
      <c r="E3695" s="3">
        <v>2765</v>
      </c>
      <c r="F3695" s="4">
        <v>186</v>
      </c>
      <c r="G3695">
        <v>146</v>
      </c>
    </row>
    <row r="3696" spans="1:7" x14ac:dyDescent="0.3">
      <c r="A3696" t="s">
        <v>17</v>
      </c>
      <c r="B3696" t="s">
        <v>23</v>
      </c>
      <c r="C3696" t="s">
        <v>35</v>
      </c>
      <c r="D3696" s="2">
        <v>44586</v>
      </c>
      <c r="E3696" s="3">
        <v>5033</v>
      </c>
      <c r="F3696" s="4">
        <v>368</v>
      </c>
      <c r="G3696">
        <v>297</v>
      </c>
    </row>
    <row r="3697" spans="1:7" x14ac:dyDescent="0.3">
      <c r="A3697" t="s">
        <v>27</v>
      </c>
      <c r="B3697" t="s">
        <v>14</v>
      </c>
      <c r="C3697" t="s">
        <v>15</v>
      </c>
      <c r="D3697" s="2">
        <v>44568</v>
      </c>
      <c r="E3697" s="3">
        <v>3843</v>
      </c>
      <c r="F3697" s="4">
        <v>54</v>
      </c>
      <c r="G3697">
        <v>275</v>
      </c>
    </row>
    <row r="3698" spans="1:7" x14ac:dyDescent="0.3">
      <c r="A3698" t="s">
        <v>53</v>
      </c>
      <c r="B3698" t="s">
        <v>25</v>
      </c>
      <c r="C3698" t="s">
        <v>39</v>
      </c>
      <c r="D3698" s="2">
        <v>44568</v>
      </c>
      <c r="E3698" s="3">
        <v>11907</v>
      </c>
      <c r="F3698" s="4">
        <v>186</v>
      </c>
      <c r="G3698">
        <v>1323</v>
      </c>
    </row>
    <row r="3699" spans="1:7" x14ac:dyDescent="0.3">
      <c r="A3699" t="s">
        <v>47</v>
      </c>
      <c r="B3699" t="s">
        <v>14</v>
      </c>
      <c r="C3699" t="s">
        <v>34</v>
      </c>
      <c r="D3699" s="2">
        <v>44587</v>
      </c>
      <c r="E3699" s="3">
        <v>9289</v>
      </c>
      <c r="F3699" s="4">
        <v>367</v>
      </c>
      <c r="G3699">
        <v>443</v>
      </c>
    </row>
    <row r="3700" spans="1:7" x14ac:dyDescent="0.3">
      <c r="A3700" t="s">
        <v>13</v>
      </c>
      <c r="B3700" t="s">
        <v>25</v>
      </c>
      <c r="C3700" t="s">
        <v>21</v>
      </c>
      <c r="D3700" s="2">
        <v>44586</v>
      </c>
      <c r="E3700" s="3">
        <v>6580</v>
      </c>
      <c r="F3700" s="4">
        <v>15</v>
      </c>
      <c r="G3700">
        <v>1316</v>
      </c>
    </row>
    <row r="3701" spans="1:7" x14ac:dyDescent="0.3">
      <c r="A3701" t="s">
        <v>22</v>
      </c>
      <c r="B3701" t="s">
        <v>11</v>
      </c>
      <c r="C3701" t="s">
        <v>41</v>
      </c>
      <c r="D3701" s="2">
        <v>44565</v>
      </c>
      <c r="E3701" s="3">
        <v>8099</v>
      </c>
      <c r="F3701" s="4">
        <v>86</v>
      </c>
      <c r="G3701">
        <v>1620</v>
      </c>
    </row>
    <row r="3702" spans="1:7" x14ac:dyDescent="0.3">
      <c r="A3702" t="s">
        <v>55</v>
      </c>
      <c r="B3702" t="s">
        <v>11</v>
      </c>
      <c r="C3702" t="s">
        <v>48</v>
      </c>
      <c r="D3702" s="2">
        <v>44587</v>
      </c>
      <c r="E3702" s="3">
        <v>4326</v>
      </c>
      <c r="F3702" s="4">
        <v>10</v>
      </c>
      <c r="G3702">
        <v>174</v>
      </c>
    </row>
    <row r="3703" spans="1:7" x14ac:dyDescent="0.3">
      <c r="A3703" t="s">
        <v>57</v>
      </c>
      <c r="B3703" t="s">
        <v>23</v>
      </c>
      <c r="C3703" t="s">
        <v>15</v>
      </c>
      <c r="D3703" s="2">
        <v>44578</v>
      </c>
      <c r="E3703" s="3">
        <v>10206</v>
      </c>
      <c r="F3703" s="4">
        <v>190</v>
      </c>
      <c r="G3703">
        <v>851</v>
      </c>
    </row>
    <row r="3704" spans="1:7" x14ac:dyDescent="0.3">
      <c r="A3704" t="s">
        <v>47</v>
      </c>
      <c r="B3704" t="s">
        <v>25</v>
      </c>
      <c r="C3704" t="s">
        <v>28</v>
      </c>
      <c r="D3704" s="2">
        <v>44575</v>
      </c>
      <c r="E3704" s="3">
        <v>7847</v>
      </c>
      <c r="F3704" s="4">
        <v>3</v>
      </c>
      <c r="G3704">
        <v>654</v>
      </c>
    </row>
    <row r="3705" spans="1:7" x14ac:dyDescent="0.3">
      <c r="A3705" t="s">
        <v>52</v>
      </c>
      <c r="B3705" t="s">
        <v>14</v>
      </c>
      <c r="C3705" t="s">
        <v>15</v>
      </c>
      <c r="D3705" s="2">
        <v>44588</v>
      </c>
      <c r="E3705" s="3">
        <v>14070</v>
      </c>
      <c r="F3705" s="4">
        <v>365</v>
      </c>
      <c r="G3705">
        <v>1280</v>
      </c>
    </row>
    <row r="3706" spans="1:7" x14ac:dyDescent="0.3">
      <c r="A3706" t="s">
        <v>27</v>
      </c>
      <c r="B3706" t="s">
        <v>11</v>
      </c>
      <c r="C3706" t="s">
        <v>50</v>
      </c>
      <c r="D3706" s="2">
        <v>44579</v>
      </c>
      <c r="E3706" s="3">
        <v>329</v>
      </c>
      <c r="F3706" s="4">
        <v>318</v>
      </c>
      <c r="G3706">
        <v>14</v>
      </c>
    </row>
    <row r="3707" spans="1:7" x14ac:dyDescent="0.3">
      <c r="A3707" t="s">
        <v>24</v>
      </c>
      <c r="B3707" t="s">
        <v>8</v>
      </c>
      <c r="C3707" t="s">
        <v>42</v>
      </c>
      <c r="D3707" s="2">
        <v>44585</v>
      </c>
      <c r="E3707" s="3">
        <v>5089</v>
      </c>
      <c r="F3707" s="4">
        <v>156</v>
      </c>
      <c r="G3707">
        <v>340</v>
      </c>
    </row>
    <row r="3708" spans="1:7" x14ac:dyDescent="0.3">
      <c r="A3708" t="s">
        <v>10</v>
      </c>
      <c r="B3708" t="s">
        <v>8</v>
      </c>
      <c r="C3708" t="s">
        <v>39</v>
      </c>
      <c r="D3708" s="2">
        <v>44567</v>
      </c>
      <c r="E3708" s="3">
        <v>7539</v>
      </c>
      <c r="F3708" s="4">
        <v>373</v>
      </c>
      <c r="G3708">
        <v>1077</v>
      </c>
    </row>
    <row r="3709" spans="1:7" x14ac:dyDescent="0.3">
      <c r="A3709" t="s">
        <v>32</v>
      </c>
      <c r="B3709" t="s">
        <v>20</v>
      </c>
      <c r="C3709" t="s">
        <v>34</v>
      </c>
      <c r="D3709" s="2">
        <v>44571</v>
      </c>
      <c r="E3709" s="3">
        <v>1407</v>
      </c>
      <c r="F3709" s="4">
        <v>192</v>
      </c>
      <c r="G3709">
        <v>67</v>
      </c>
    </row>
    <row r="3710" spans="1:7" x14ac:dyDescent="0.3">
      <c r="A3710" t="s">
        <v>27</v>
      </c>
      <c r="B3710" t="s">
        <v>11</v>
      </c>
      <c r="C3710" t="s">
        <v>15</v>
      </c>
      <c r="D3710" s="2">
        <v>44579</v>
      </c>
      <c r="E3710" s="3">
        <v>9849</v>
      </c>
      <c r="F3710" s="4">
        <v>8</v>
      </c>
      <c r="G3710">
        <v>758</v>
      </c>
    </row>
    <row r="3711" spans="1:7" x14ac:dyDescent="0.3">
      <c r="A3711" t="s">
        <v>32</v>
      </c>
      <c r="B3711" t="s">
        <v>20</v>
      </c>
      <c r="C3711" t="s">
        <v>44</v>
      </c>
      <c r="D3711" s="2">
        <v>44575</v>
      </c>
      <c r="E3711" s="3">
        <v>14875</v>
      </c>
      <c r="F3711" s="4">
        <v>422</v>
      </c>
      <c r="G3711">
        <v>709</v>
      </c>
    </row>
    <row r="3712" spans="1:7" x14ac:dyDescent="0.3">
      <c r="A3712" t="s">
        <v>46</v>
      </c>
      <c r="B3712" t="s">
        <v>14</v>
      </c>
      <c r="C3712" t="s">
        <v>30</v>
      </c>
      <c r="D3712" s="2">
        <v>44564</v>
      </c>
      <c r="E3712" s="3">
        <v>7609</v>
      </c>
      <c r="F3712" s="4">
        <v>393</v>
      </c>
      <c r="G3712">
        <v>448</v>
      </c>
    </row>
    <row r="3713" spans="1:7" x14ac:dyDescent="0.3">
      <c r="A3713" t="s">
        <v>27</v>
      </c>
      <c r="B3713" t="s">
        <v>14</v>
      </c>
      <c r="C3713" t="s">
        <v>26</v>
      </c>
      <c r="D3713" s="2">
        <v>44564</v>
      </c>
      <c r="E3713" s="3">
        <v>420</v>
      </c>
      <c r="F3713" s="4">
        <v>34</v>
      </c>
      <c r="G3713">
        <v>28</v>
      </c>
    </row>
    <row r="3714" spans="1:7" x14ac:dyDescent="0.3">
      <c r="A3714" t="s">
        <v>55</v>
      </c>
      <c r="B3714" t="s">
        <v>25</v>
      </c>
      <c r="C3714" t="s">
        <v>35</v>
      </c>
      <c r="D3714" s="2">
        <v>44574</v>
      </c>
      <c r="E3714" s="3">
        <v>924</v>
      </c>
      <c r="F3714" s="4">
        <v>27</v>
      </c>
      <c r="G3714">
        <v>66</v>
      </c>
    </row>
    <row r="3715" spans="1:7" x14ac:dyDescent="0.3">
      <c r="A3715" t="s">
        <v>38</v>
      </c>
      <c r="B3715" t="s">
        <v>14</v>
      </c>
      <c r="C3715" t="s">
        <v>36</v>
      </c>
      <c r="D3715" s="2">
        <v>44582</v>
      </c>
      <c r="E3715" s="3">
        <v>13867</v>
      </c>
      <c r="F3715" s="4">
        <v>34</v>
      </c>
      <c r="G3715">
        <v>1067</v>
      </c>
    </row>
    <row r="3716" spans="1:7" x14ac:dyDescent="0.3">
      <c r="A3716" t="s">
        <v>58</v>
      </c>
      <c r="B3716" t="s">
        <v>11</v>
      </c>
      <c r="C3716" t="s">
        <v>26</v>
      </c>
      <c r="D3716" s="2">
        <v>44588</v>
      </c>
      <c r="E3716" s="3">
        <v>2716</v>
      </c>
      <c r="F3716" s="4">
        <v>29</v>
      </c>
      <c r="G3716">
        <v>194</v>
      </c>
    </row>
    <row r="3717" spans="1:7" x14ac:dyDescent="0.3">
      <c r="A3717" t="s">
        <v>33</v>
      </c>
      <c r="B3717" t="s">
        <v>11</v>
      </c>
      <c r="C3717" t="s">
        <v>18</v>
      </c>
      <c r="D3717" s="2">
        <v>44572</v>
      </c>
      <c r="E3717" s="3">
        <v>4613</v>
      </c>
      <c r="F3717" s="4">
        <v>70</v>
      </c>
      <c r="G3717">
        <v>385</v>
      </c>
    </row>
    <row r="3718" spans="1:7" x14ac:dyDescent="0.3">
      <c r="A3718" t="s">
        <v>24</v>
      </c>
      <c r="B3718" t="s">
        <v>25</v>
      </c>
      <c r="C3718" t="s">
        <v>15</v>
      </c>
      <c r="D3718" s="2">
        <v>44573</v>
      </c>
      <c r="E3718" s="3">
        <v>15302</v>
      </c>
      <c r="F3718" s="4">
        <v>258</v>
      </c>
      <c r="G3718">
        <v>1392</v>
      </c>
    </row>
    <row r="3719" spans="1:7" x14ac:dyDescent="0.3">
      <c r="A3719" t="s">
        <v>51</v>
      </c>
      <c r="B3719" t="s">
        <v>14</v>
      </c>
      <c r="C3719" t="s">
        <v>49</v>
      </c>
      <c r="D3719" s="2">
        <v>44579</v>
      </c>
      <c r="E3719" s="3">
        <v>434</v>
      </c>
      <c r="F3719" s="4">
        <v>200</v>
      </c>
      <c r="G3719">
        <v>20</v>
      </c>
    </row>
    <row r="3720" spans="1:7" x14ac:dyDescent="0.3">
      <c r="A3720" t="s">
        <v>51</v>
      </c>
      <c r="B3720" t="s">
        <v>23</v>
      </c>
      <c r="C3720" t="s">
        <v>39</v>
      </c>
      <c r="D3720" s="2">
        <v>44589</v>
      </c>
      <c r="E3720" s="3">
        <v>735</v>
      </c>
      <c r="F3720" s="4">
        <v>106</v>
      </c>
      <c r="G3720">
        <v>147</v>
      </c>
    </row>
    <row r="3721" spans="1:7" x14ac:dyDescent="0.3">
      <c r="A3721" t="s">
        <v>29</v>
      </c>
      <c r="B3721" t="s">
        <v>8</v>
      </c>
      <c r="C3721" t="s">
        <v>35</v>
      </c>
      <c r="D3721" s="2">
        <v>44588</v>
      </c>
      <c r="E3721" s="3">
        <v>7140</v>
      </c>
      <c r="F3721" s="4">
        <v>156</v>
      </c>
      <c r="G3721">
        <v>447</v>
      </c>
    </row>
    <row r="3722" spans="1:7" x14ac:dyDescent="0.3">
      <c r="A3722" t="s">
        <v>13</v>
      </c>
      <c r="B3722" t="s">
        <v>23</v>
      </c>
      <c r="C3722" t="s">
        <v>30</v>
      </c>
      <c r="D3722" s="2">
        <v>44565</v>
      </c>
      <c r="E3722" s="3">
        <v>10171</v>
      </c>
      <c r="F3722" s="4">
        <v>63</v>
      </c>
      <c r="G3722">
        <v>566</v>
      </c>
    </row>
    <row r="3723" spans="1:7" x14ac:dyDescent="0.3">
      <c r="A3723" t="s">
        <v>27</v>
      </c>
      <c r="B3723" t="s">
        <v>20</v>
      </c>
      <c r="C3723" t="s">
        <v>42</v>
      </c>
      <c r="D3723" s="2">
        <v>44579</v>
      </c>
      <c r="E3723" s="3">
        <v>2086</v>
      </c>
      <c r="F3723" s="4">
        <v>113</v>
      </c>
      <c r="G3723">
        <v>131</v>
      </c>
    </row>
    <row r="3724" spans="1:7" x14ac:dyDescent="0.3">
      <c r="A3724" t="s">
        <v>10</v>
      </c>
      <c r="B3724" t="s">
        <v>8</v>
      </c>
      <c r="C3724" t="s">
        <v>15</v>
      </c>
      <c r="D3724" s="2">
        <v>44564</v>
      </c>
      <c r="E3724" s="3">
        <v>5292</v>
      </c>
      <c r="F3724" s="4">
        <v>99</v>
      </c>
      <c r="G3724">
        <v>441</v>
      </c>
    </row>
    <row r="3725" spans="1:7" x14ac:dyDescent="0.3">
      <c r="A3725" t="s">
        <v>7</v>
      </c>
      <c r="B3725" t="s">
        <v>20</v>
      </c>
      <c r="C3725" t="s">
        <v>12</v>
      </c>
      <c r="D3725" s="2">
        <v>44592</v>
      </c>
      <c r="E3725" s="3">
        <v>2485</v>
      </c>
      <c r="F3725" s="4">
        <v>48</v>
      </c>
      <c r="G3725">
        <v>355</v>
      </c>
    </row>
    <row r="3726" spans="1:7" x14ac:dyDescent="0.3">
      <c r="A3726" t="s">
        <v>24</v>
      </c>
      <c r="B3726" t="s">
        <v>14</v>
      </c>
      <c r="C3726" t="s">
        <v>45</v>
      </c>
      <c r="D3726" s="2">
        <v>44587</v>
      </c>
      <c r="E3726" s="3">
        <v>3920</v>
      </c>
      <c r="F3726" s="4">
        <v>77</v>
      </c>
      <c r="G3726">
        <v>392</v>
      </c>
    </row>
    <row r="3727" spans="1:7" x14ac:dyDescent="0.3">
      <c r="A3727" t="s">
        <v>57</v>
      </c>
      <c r="B3727" t="s">
        <v>23</v>
      </c>
      <c r="C3727" t="s">
        <v>18</v>
      </c>
      <c r="D3727" s="2">
        <v>44582</v>
      </c>
      <c r="E3727" s="3">
        <v>8785</v>
      </c>
      <c r="F3727" s="4">
        <v>328</v>
      </c>
      <c r="G3727">
        <v>879</v>
      </c>
    </row>
    <row r="3728" spans="1:7" x14ac:dyDescent="0.3">
      <c r="A3728" t="s">
        <v>56</v>
      </c>
      <c r="B3728" t="s">
        <v>8</v>
      </c>
      <c r="C3728" t="s">
        <v>36</v>
      </c>
      <c r="D3728" s="2">
        <v>44586</v>
      </c>
      <c r="E3728" s="3">
        <v>7588</v>
      </c>
      <c r="F3728" s="4">
        <v>108</v>
      </c>
      <c r="G3728">
        <v>690</v>
      </c>
    </row>
    <row r="3729" spans="1:7" x14ac:dyDescent="0.3">
      <c r="A3729" t="s">
        <v>59</v>
      </c>
      <c r="B3729" t="s">
        <v>23</v>
      </c>
      <c r="C3729" t="s">
        <v>26</v>
      </c>
      <c r="D3729" s="2">
        <v>44589</v>
      </c>
      <c r="E3729" s="3">
        <v>4690</v>
      </c>
      <c r="F3729" s="4">
        <v>213</v>
      </c>
      <c r="G3729">
        <v>427</v>
      </c>
    </row>
    <row r="3730" spans="1:7" x14ac:dyDescent="0.3">
      <c r="A3730" t="s">
        <v>17</v>
      </c>
      <c r="B3730" t="s">
        <v>20</v>
      </c>
      <c r="C3730" t="s">
        <v>45</v>
      </c>
      <c r="D3730" s="2">
        <v>44586</v>
      </c>
      <c r="E3730" s="3">
        <v>3815</v>
      </c>
      <c r="F3730" s="4">
        <v>221</v>
      </c>
      <c r="G3730">
        <v>382</v>
      </c>
    </row>
    <row r="3731" spans="1:7" x14ac:dyDescent="0.3">
      <c r="A3731" t="s">
        <v>40</v>
      </c>
      <c r="B3731" t="s">
        <v>8</v>
      </c>
      <c r="C3731" t="s">
        <v>26</v>
      </c>
      <c r="D3731" s="2">
        <v>44564</v>
      </c>
      <c r="E3731" s="3">
        <v>1260</v>
      </c>
      <c r="F3731" s="4">
        <v>336</v>
      </c>
      <c r="G3731">
        <v>105</v>
      </c>
    </row>
    <row r="3732" spans="1:7" x14ac:dyDescent="0.3">
      <c r="A3732" t="s">
        <v>13</v>
      </c>
      <c r="B3732" t="s">
        <v>25</v>
      </c>
      <c r="C3732" t="s">
        <v>49</v>
      </c>
      <c r="D3732" s="2">
        <v>44586</v>
      </c>
      <c r="E3732" s="3">
        <v>9457</v>
      </c>
      <c r="F3732" s="4">
        <v>12</v>
      </c>
      <c r="G3732">
        <v>412</v>
      </c>
    </row>
    <row r="3733" spans="1:7" x14ac:dyDescent="0.3">
      <c r="A3733" t="s">
        <v>17</v>
      </c>
      <c r="B3733" t="s">
        <v>11</v>
      </c>
      <c r="C3733" t="s">
        <v>54</v>
      </c>
      <c r="D3733" s="2">
        <v>44574</v>
      </c>
      <c r="E3733" s="3">
        <v>1883</v>
      </c>
      <c r="F3733" s="4">
        <v>68</v>
      </c>
      <c r="G3733">
        <v>118</v>
      </c>
    </row>
    <row r="3734" spans="1:7" x14ac:dyDescent="0.3">
      <c r="A3734" t="s">
        <v>32</v>
      </c>
      <c r="B3734" t="s">
        <v>14</v>
      </c>
      <c r="C3734" t="s">
        <v>9</v>
      </c>
      <c r="D3734" s="2">
        <v>44575</v>
      </c>
      <c r="E3734" s="3">
        <v>2114</v>
      </c>
      <c r="F3734" s="4">
        <v>52</v>
      </c>
      <c r="G3734">
        <v>118</v>
      </c>
    </row>
    <row r="3735" spans="1:7" x14ac:dyDescent="0.3">
      <c r="A3735" t="s">
        <v>13</v>
      </c>
      <c r="B3735" t="s">
        <v>23</v>
      </c>
      <c r="C3735" t="s">
        <v>18</v>
      </c>
      <c r="D3735" s="2">
        <v>44589</v>
      </c>
      <c r="E3735" s="3">
        <v>8008</v>
      </c>
      <c r="F3735" s="4">
        <v>261</v>
      </c>
      <c r="G3735">
        <v>572</v>
      </c>
    </row>
    <row r="3736" spans="1:7" x14ac:dyDescent="0.3">
      <c r="A3736" t="s">
        <v>31</v>
      </c>
      <c r="B3736" t="s">
        <v>23</v>
      </c>
      <c r="C3736" t="s">
        <v>12</v>
      </c>
      <c r="D3736" s="2">
        <v>44579</v>
      </c>
      <c r="E3736" s="3">
        <v>973</v>
      </c>
      <c r="F3736" s="4">
        <v>155</v>
      </c>
      <c r="G3736">
        <v>122</v>
      </c>
    </row>
    <row r="3737" spans="1:7" x14ac:dyDescent="0.3">
      <c r="A3737" t="s">
        <v>10</v>
      </c>
      <c r="B3737" t="s">
        <v>14</v>
      </c>
      <c r="C3737" t="s">
        <v>26</v>
      </c>
      <c r="D3737" s="2">
        <v>44571</v>
      </c>
      <c r="E3737" s="3">
        <v>4389</v>
      </c>
      <c r="F3737" s="4">
        <v>94</v>
      </c>
      <c r="G3737">
        <v>366</v>
      </c>
    </row>
    <row r="3738" spans="1:7" x14ac:dyDescent="0.3">
      <c r="A3738" t="s">
        <v>43</v>
      </c>
      <c r="B3738" t="s">
        <v>14</v>
      </c>
      <c r="C3738" t="s">
        <v>15</v>
      </c>
      <c r="D3738" s="2">
        <v>44588</v>
      </c>
      <c r="E3738" s="3">
        <v>6776</v>
      </c>
      <c r="F3738" s="4">
        <v>374</v>
      </c>
      <c r="G3738">
        <v>522</v>
      </c>
    </row>
    <row r="3739" spans="1:7" x14ac:dyDescent="0.3">
      <c r="A3739" t="s">
        <v>46</v>
      </c>
      <c r="B3739" t="s">
        <v>23</v>
      </c>
      <c r="C3739" t="s">
        <v>45</v>
      </c>
      <c r="D3739" s="2">
        <v>44587</v>
      </c>
      <c r="E3739" s="3">
        <v>3549</v>
      </c>
      <c r="F3739" s="4">
        <v>184</v>
      </c>
      <c r="G3739">
        <v>444</v>
      </c>
    </row>
    <row r="3740" spans="1:7" x14ac:dyDescent="0.3">
      <c r="A3740" t="s">
        <v>52</v>
      </c>
      <c r="B3740" t="s">
        <v>11</v>
      </c>
      <c r="C3740" t="s">
        <v>44</v>
      </c>
      <c r="D3740" s="2">
        <v>44565</v>
      </c>
      <c r="E3740" s="3">
        <v>6720</v>
      </c>
      <c r="F3740" s="4">
        <v>244</v>
      </c>
      <c r="G3740">
        <v>396</v>
      </c>
    </row>
    <row r="3741" spans="1:7" x14ac:dyDescent="0.3">
      <c r="A3741" t="s">
        <v>47</v>
      </c>
      <c r="B3741" t="s">
        <v>23</v>
      </c>
      <c r="C3741" t="s">
        <v>12</v>
      </c>
      <c r="D3741" s="2">
        <v>44566</v>
      </c>
      <c r="E3741" s="3">
        <v>2177</v>
      </c>
      <c r="F3741" s="4">
        <v>214</v>
      </c>
      <c r="G3741">
        <v>363</v>
      </c>
    </row>
    <row r="3742" spans="1:7" x14ac:dyDescent="0.3">
      <c r="A3742" t="s">
        <v>56</v>
      </c>
      <c r="B3742" t="s">
        <v>23</v>
      </c>
      <c r="C3742" t="s">
        <v>16</v>
      </c>
      <c r="D3742" s="2">
        <v>44579</v>
      </c>
      <c r="E3742" s="3">
        <v>14819</v>
      </c>
      <c r="F3742" s="4">
        <v>71</v>
      </c>
      <c r="G3742">
        <v>618</v>
      </c>
    </row>
    <row r="3743" spans="1:7" x14ac:dyDescent="0.3">
      <c r="A3743" t="s">
        <v>27</v>
      </c>
      <c r="B3743" t="s">
        <v>8</v>
      </c>
      <c r="C3743" t="s">
        <v>50</v>
      </c>
      <c r="D3743" s="2">
        <v>44571</v>
      </c>
      <c r="E3743" s="3">
        <v>1505</v>
      </c>
      <c r="F3743" s="4">
        <v>107</v>
      </c>
      <c r="G3743">
        <v>56</v>
      </c>
    </row>
    <row r="3744" spans="1:7" x14ac:dyDescent="0.3">
      <c r="A3744" t="s">
        <v>47</v>
      </c>
      <c r="B3744" t="s">
        <v>14</v>
      </c>
      <c r="C3744" t="s">
        <v>39</v>
      </c>
      <c r="D3744" s="2">
        <v>44571</v>
      </c>
      <c r="E3744" s="3">
        <v>14119</v>
      </c>
      <c r="F3744" s="4">
        <v>213</v>
      </c>
      <c r="G3744">
        <v>1765</v>
      </c>
    </row>
    <row r="3745" spans="1:7" x14ac:dyDescent="0.3">
      <c r="A3745" t="s">
        <v>7</v>
      </c>
      <c r="B3745" t="s">
        <v>20</v>
      </c>
      <c r="C3745" t="s">
        <v>36</v>
      </c>
      <c r="D3745" s="2">
        <v>44571</v>
      </c>
      <c r="E3745" s="3">
        <v>2814</v>
      </c>
      <c r="F3745" s="4">
        <v>15</v>
      </c>
      <c r="G3745">
        <v>282</v>
      </c>
    </row>
    <row r="3746" spans="1:7" x14ac:dyDescent="0.3">
      <c r="A3746" t="s">
        <v>32</v>
      </c>
      <c r="B3746" t="s">
        <v>11</v>
      </c>
      <c r="C3746" t="s">
        <v>50</v>
      </c>
      <c r="D3746" s="2">
        <v>44587</v>
      </c>
      <c r="E3746" s="3">
        <v>2982</v>
      </c>
      <c r="F3746" s="4">
        <v>326</v>
      </c>
      <c r="G3746">
        <v>125</v>
      </c>
    </row>
    <row r="3747" spans="1:7" x14ac:dyDescent="0.3">
      <c r="A3747" t="s">
        <v>59</v>
      </c>
      <c r="B3747" t="s">
        <v>8</v>
      </c>
      <c r="C3747" t="s">
        <v>48</v>
      </c>
      <c r="D3747" s="2">
        <v>44587</v>
      </c>
      <c r="E3747" s="3">
        <v>1715</v>
      </c>
      <c r="F3747" s="4">
        <v>263</v>
      </c>
      <c r="G3747">
        <v>62</v>
      </c>
    </row>
    <row r="3748" spans="1:7" x14ac:dyDescent="0.3">
      <c r="A3748" t="s">
        <v>24</v>
      </c>
      <c r="B3748" t="s">
        <v>8</v>
      </c>
      <c r="C3748" t="s">
        <v>48</v>
      </c>
      <c r="D3748" s="2">
        <v>44572</v>
      </c>
      <c r="E3748" s="3">
        <v>5453</v>
      </c>
      <c r="F3748" s="4">
        <v>153</v>
      </c>
      <c r="G3748">
        <v>195</v>
      </c>
    </row>
    <row r="3749" spans="1:7" x14ac:dyDescent="0.3">
      <c r="A3749" t="s">
        <v>38</v>
      </c>
      <c r="B3749" t="s">
        <v>25</v>
      </c>
      <c r="C3749" t="s">
        <v>16</v>
      </c>
      <c r="D3749" s="2">
        <v>44568</v>
      </c>
      <c r="E3749" s="3">
        <v>182</v>
      </c>
      <c r="F3749" s="4">
        <v>210</v>
      </c>
      <c r="G3749">
        <v>9</v>
      </c>
    </row>
    <row r="3750" spans="1:7" x14ac:dyDescent="0.3">
      <c r="A3750" t="s">
        <v>52</v>
      </c>
      <c r="B3750" t="s">
        <v>8</v>
      </c>
      <c r="C3750" t="s">
        <v>16</v>
      </c>
      <c r="D3750" s="2">
        <v>44587</v>
      </c>
      <c r="E3750" s="3">
        <v>6762</v>
      </c>
      <c r="F3750" s="4">
        <v>173</v>
      </c>
      <c r="G3750">
        <v>294</v>
      </c>
    </row>
    <row r="3751" spans="1:7" x14ac:dyDescent="0.3">
      <c r="A3751" t="s">
        <v>43</v>
      </c>
      <c r="B3751" t="s">
        <v>23</v>
      </c>
      <c r="C3751" t="s">
        <v>45</v>
      </c>
      <c r="D3751" s="2">
        <v>44581</v>
      </c>
      <c r="E3751" s="3">
        <v>7497</v>
      </c>
      <c r="F3751" s="4">
        <v>40</v>
      </c>
      <c r="G3751">
        <v>750</v>
      </c>
    </row>
    <row r="3752" spans="1:7" x14ac:dyDescent="0.3">
      <c r="A3752" t="s">
        <v>47</v>
      </c>
      <c r="B3752" t="s">
        <v>25</v>
      </c>
      <c r="C3752" t="s">
        <v>26</v>
      </c>
      <c r="D3752" s="2">
        <v>44568</v>
      </c>
      <c r="E3752" s="3">
        <v>9527</v>
      </c>
      <c r="F3752" s="4">
        <v>384</v>
      </c>
      <c r="G3752">
        <v>794</v>
      </c>
    </row>
    <row r="3753" spans="1:7" x14ac:dyDescent="0.3">
      <c r="A3753" t="s">
        <v>40</v>
      </c>
      <c r="B3753" t="s">
        <v>23</v>
      </c>
      <c r="C3753" t="s">
        <v>9</v>
      </c>
      <c r="D3753" s="2">
        <v>44574</v>
      </c>
      <c r="E3753" s="3">
        <v>21490</v>
      </c>
      <c r="F3753" s="4">
        <v>334</v>
      </c>
      <c r="G3753">
        <v>1132</v>
      </c>
    </row>
    <row r="3754" spans="1:7" x14ac:dyDescent="0.3">
      <c r="A3754" t="s">
        <v>27</v>
      </c>
      <c r="B3754" t="s">
        <v>11</v>
      </c>
      <c r="C3754" t="s">
        <v>45</v>
      </c>
      <c r="D3754" s="2">
        <v>44575</v>
      </c>
      <c r="E3754" s="3">
        <v>8974</v>
      </c>
      <c r="F3754" s="4">
        <v>420</v>
      </c>
      <c r="G3754">
        <v>1122</v>
      </c>
    </row>
    <row r="3755" spans="1:7" x14ac:dyDescent="0.3">
      <c r="A3755" t="s">
        <v>58</v>
      </c>
      <c r="B3755" t="s">
        <v>8</v>
      </c>
      <c r="C3755" t="s">
        <v>41</v>
      </c>
      <c r="D3755" s="2">
        <v>44575</v>
      </c>
      <c r="E3755" s="3">
        <v>868</v>
      </c>
      <c r="F3755" s="4">
        <v>500</v>
      </c>
      <c r="G3755">
        <v>145</v>
      </c>
    </row>
    <row r="3756" spans="1:7" x14ac:dyDescent="0.3">
      <c r="A3756" t="s">
        <v>13</v>
      </c>
      <c r="B3756" t="s">
        <v>11</v>
      </c>
      <c r="C3756" t="s">
        <v>9</v>
      </c>
      <c r="D3756" s="2">
        <v>44571</v>
      </c>
      <c r="E3756" s="3">
        <v>2331</v>
      </c>
      <c r="F3756" s="4">
        <v>47</v>
      </c>
      <c r="G3756">
        <v>138</v>
      </c>
    </row>
    <row r="3757" spans="1:7" x14ac:dyDescent="0.3">
      <c r="A3757" t="s">
        <v>32</v>
      </c>
      <c r="B3757" t="s">
        <v>20</v>
      </c>
      <c r="C3757" t="s">
        <v>39</v>
      </c>
      <c r="D3757" s="2">
        <v>44589</v>
      </c>
      <c r="E3757" s="3">
        <v>12586</v>
      </c>
      <c r="F3757" s="4">
        <v>145</v>
      </c>
      <c r="G3757">
        <v>2518</v>
      </c>
    </row>
    <row r="3758" spans="1:7" x14ac:dyDescent="0.3">
      <c r="A3758" t="s">
        <v>52</v>
      </c>
      <c r="B3758" t="s">
        <v>14</v>
      </c>
      <c r="C3758" t="s">
        <v>28</v>
      </c>
      <c r="D3758" s="2">
        <v>44568</v>
      </c>
      <c r="E3758" s="3">
        <v>4921</v>
      </c>
      <c r="F3758" s="4">
        <v>250</v>
      </c>
      <c r="G3758">
        <v>493</v>
      </c>
    </row>
    <row r="3759" spans="1:7" x14ac:dyDescent="0.3">
      <c r="A3759" t="s">
        <v>43</v>
      </c>
      <c r="B3759" t="s">
        <v>11</v>
      </c>
      <c r="C3759" t="s">
        <v>54</v>
      </c>
      <c r="D3759" s="2">
        <v>44589</v>
      </c>
      <c r="E3759" s="3">
        <v>1638</v>
      </c>
      <c r="F3759" s="4">
        <v>136</v>
      </c>
      <c r="G3759">
        <v>103</v>
      </c>
    </row>
    <row r="3760" spans="1:7" x14ac:dyDescent="0.3">
      <c r="A3760" t="s">
        <v>10</v>
      </c>
      <c r="B3760" t="s">
        <v>14</v>
      </c>
      <c r="C3760" t="s">
        <v>12</v>
      </c>
      <c r="D3760" s="2">
        <v>44574</v>
      </c>
      <c r="E3760" s="3">
        <v>959</v>
      </c>
      <c r="F3760" s="4">
        <v>28</v>
      </c>
      <c r="G3760">
        <v>160</v>
      </c>
    </row>
    <row r="3761" spans="1:7" x14ac:dyDescent="0.3">
      <c r="A3761" t="s">
        <v>19</v>
      </c>
      <c r="B3761" t="s">
        <v>23</v>
      </c>
      <c r="C3761" t="s">
        <v>39</v>
      </c>
      <c r="D3761" s="2">
        <v>44565</v>
      </c>
      <c r="E3761" s="3">
        <v>4221</v>
      </c>
      <c r="F3761" s="4">
        <v>38</v>
      </c>
      <c r="G3761">
        <v>469</v>
      </c>
    </row>
    <row r="3762" spans="1:7" x14ac:dyDescent="0.3">
      <c r="A3762" t="s">
        <v>58</v>
      </c>
      <c r="B3762" t="s">
        <v>20</v>
      </c>
      <c r="C3762" t="s">
        <v>26</v>
      </c>
      <c r="D3762" s="2">
        <v>44572</v>
      </c>
      <c r="E3762" s="3">
        <v>7406</v>
      </c>
      <c r="F3762" s="4">
        <v>163</v>
      </c>
      <c r="G3762">
        <v>618</v>
      </c>
    </row>
    <row r="3763" spans="1:7" x14ac:dyDescent="0.3">
      <c r="A3763" t="s">
        <v>52</v>
      </c>
      <c r="B3763" t="s">
        <v>8</v>
      </c>
      <c r="C3763" t="s">
        <v>34</v>
      </c>
      <c r="D3763" s="2">
        <v>44585</v>
      </c>
      <c r="E3763" s="3">
        <v>5026</v>
      </c>
      <c r="F3763" s="4">
        <v>136</v>
      </c>
      <c r="G3763">
        <v>229</v>
      </c>
    </row>
    <row r="3764" spans="1:7" x14ac:dyDescent="0.3">
      <c r="A3764" t="s">
        <v>53</v>
      </c>
      <c r="B3764" t="s">
        <v>8</v>
      </c>
      <c r="C3764" t="s">
        <v>44</v>
      </c>
      <c r="D3764" s="2">
        <v>44575</v>
      </c>
      <c r="E3764" s="3">
        <v>5866</v>
      </c>
      <c r="F3764" s="4">
        <v>220</v>
      </c>
      <c r="G3764">
        <v>294</v>
      </c>
    </row>
    <row r="3765" spans="1:7" x14ac:dyDescent="0.3">
      <c r="A3765" t="s">
        <v>10</v>
      </c>
      <c r="B3765" t="s">
        <v>11</v>
      </c>
      <c r="C3765" t="s">
        <v>44</v>
      </c>
      <c r="D3765" s="2">
        <v>44567</v>
      </c>
      <c r="E3765" s="3">
        <v>5481</v>
      </c>
      <c r="F3765" s="4">
        <v>96</v>
      </c>
      <c r="G3765">
        <v>275</v>
      </c>
    </row>
    <row r="3766" spans="1:7" x14ac:dyDescent="0.3">
      <c r="A3766" t="s">
        <v>29</v>
      </c>
      <c r="B3766" t="s">
        <v>20</v>
      </c>
      <c r="C3766" t="s">
        <v>21</v>
      </c>
      <c r="D3766" s="2">
        <v>44574</v>
      </c>
      <c r="E3766" s="3">
        <v>4452</v>
      </c>
      <c r="F3766" s="4">
        <v>246</v>
      </c>
      <c r="G3766">
        <v>495</v>
      </c>
    </row>
    <row r="3767" spans="1:7" x14ac:dyDescent="0.3">
      <c r="A3767" t="s">
        <v>19</v>
      </c>
      <c r="B3767" t="s">
        <v>20</v>
      </c>
      <c r="C3767" t="s">
        <v>21</v>
      </c>
      <c r="D3767" s="2">
        <v>44582</v>
      </c>
      <c r="E3767" s="3">
        <v>10850</v>
      </c>
      <c r="F3767" s="4">
        <v>362</v>
      </c>
      <c r="G3767">
        <v>1550</v>
      </c>
    </row>
    <row r="3768" spans="1:7" x14ac:dyDescent="0.3">
      <c r="A3768" t="s">
        <v>57</v>
      </c>
      <c r="B3768" t="s">
        <v>14</v>
      </c>
      <c r="C3768" t="s">
        <v>18</v>
      </c>
      <c r="D3768" s="2">
        <v>44574</v>
      </c>
      <c r="E3768" s="3">
        <v>1484</v>
      </c>
      <c r="F3768" s="4">
        <v>174</v>
      </c>
      <c r="G3768">
        <v>115</v>
      </c>
    </row>
    <row r="3769" spans="1:7" x14ac:dyDescent="0.3">
      <c r="A3769" t="s">
        <v>10</v>
      </c>
      <c r="B3769" t="s">
        <v>23</v>
      </c>
      <c r="C3769" t="s">
        <v>48</v>
      </c>
      <c r="D3769" s="2">
        <v>44575</v>
      </c>
      <c r="E3769" s="3">
        <v>4123</v>
      </c>
      <c r="F3769" s="4">
        <v>12</v>
      </c>
      <c r="G3769">
        <v>148</v>
      </c>
    </row>
    <row r="3770" spans="1:7" x14ac:dyDescent="0.3">
      <c r="A3770" t="s">
        <v>52</v>
      </c>
      <c r="B3770" t="s">
        <v>8</v>
      </c>
      <c r="C3770" t="s">
        <v>42</v>
      </c>
      <c r="D3770" s="2">
        <v>44568</v>
      </c>
      <c r="E3770" s="3">
        <v>8729</v>
      </c>
      <c r="F3770" s="4">
        <v>133</v>
      </c>
      <c r="G3770">
        <v>624</v>
      </c>
    </row>
    <row r="3771" spans="1:7" x14ac:dyDescent="0.3">
      <c r="A3771" t="s">
        <v>40</v>
      </c>
      <c r="B3771" t="s">
        <v>8</v>
      </c>
      <c r="C3771" t="s">
        <v>9</v>
      </c>
      <c r="D3771" s="2">
        <v>44572</v>
      </c>
      <c r="E3771" s="3">
        <v>4130</v>
      </c>
      <c r="F3771" s="4">
        <v>395</v>
      </c>
      <c r="G3771">
        <v>230</v>
      </c>
    </row>
    <row r="3772" spans="1:7" x14ac:dyDescent="0.3">
      <c r="A3772" t="s">
        <v>58</v>
      </c>
      <c r="B3772" t="s">
        <v>25</v>
      </c>
      <c r="C3772" t="s">
        <v>26</v>
      </c>
      <c r="D3772" s="2">
        <v>44580</v>
      </c>
      <c r="E3772" s="3">
        <v>4872</v>
      </c>
      <c r="F3772" s="4">
        <v>293</v>
      </c>
      <c r="G3772">
        <v>325</v>
      </c>
    </row>
    <row r="3773" spans="1:7" x14ac:dyDescent="0.3">
      <c r="A3773" t="s">
        <v>47</v>
      </c>
      <c r="B3773" t="s">
        <v>14</v>
      </c>
      <c r="C3773" t="s">
        <v>36</v>
      </c>
      <c r="D3773" s="2">
        <v>44580</v>
      </c>
      <c r="E3773" s="3">
        <v>5558</v>
      </c>
      <c r="F3773" s="4">
        <v>150</v>
      </c>
      <c r="G3773">
        <v>618</v>
      </c>
    </row>
    <row r="3774" spans="1:7" x14ac:dyDescent="0.3">
      <c r="A3774" t="s">
        <v>57</v>
      </c>
      <c r="B3774" t="s">
        <v>11</v>
      </c>
      <c r="C3774" t="s">
        <v>49</v>
      </c>
      <c r="D3774" s="2">
        <v>44587</v>
      </c>
      <c r="E3774" s="3">
        <v>6055</v>
      </c>
      <c r="F3774" s="4">
        <v>132</v>
      </c>
      <c r="G3774">
        <v>303</v>
      </c>
    </row>
    <row r="3775" spans="1:7" x14ac:dyDescent="0.3">
      <c r="A3775" t="s">
        <v>33</v>
      </c>
      <c r="B3775" t="s">
        <v>23</v>
      </c>
      <c r="C3775" t="s">
        <v>41</v>
      </c>
      <c r="D3775" s="2">
        <v>44589</v>
      </c>
      <c r="E3775" s="3">
        <v>14413</v>
      </c>
      <c r="F3775" s="4">
        <v>154</v>
      </c>
      <c r="G3775">
        <v>1802</v>
      </c>
    </row>
    <row r="3776" spans="1:7" x14ac:dyDescent="0.3">
      <c r="A3776" t="s">
        <v>24</v>
      </c>
      <c r="B3776" t="s">
        <v>25</v>
      </c>
      <c r="C3776" t="s">
        <v>49</v>
      </c>
      <c r="D3776" s="2">
        <v>44568</v>
      </c>
      <c r="E3776" s="3">
        <v>13209</v>
      </c>
      <c r="F3776" s="4">
        <v>26</v>
      </c>
      <c r="G3776">
        <v>629</v>
      </c>
    </row>
    <row r="3777" spans="1:7" x14ac:dyDescent="0.3">
      <c r="A3777" t="s">
        <v>58</v>
      </c>
      <c r="B3777" t="s">
        <v>23</v>
      </c>
      <c r="C3777" t="s">
        <v>50</v>
      </c>
      <c r="D3777" s="2">
        <v>44568</v>
      </c>
      <c r="E3777" s="3">
        <v>14560</v>
      </c>
      <c r="F3777" s="4">
        <v>3</v>
      </c>
      <c r="G3777">
        <v>607</v>
      </c>
    </row>
    <row r="3778" spans="1:7" x14ac:dyDescent="0.3">
      <c r="A3778" t="s">
        <v>47</v>
      </c>
      <c r="B3778" t="s">
        <v>8</v>
      </c>
      <c r="C3778" t="s">
        <v>41</v>
      </c>
      <c r="D3778" s="2">
        <v>44565</v>
      </c>
      <c r="E3778" s="3">
        <v>3787</v>
      </c>
      <c r="F3778" s="4">
        <v>321</v>
      </c>
      <c r="G3778">
        <v>474</v>
      </c>
    </row>
    <row r="3779" spans="1:7" x14ac:dyDescent="0.3">
      <c r="A3779" t="s">
        <v>38</v>
      </c>
      <c r="B3779" t="s">
        <v>20</v>
      </c>
      <c r="C3779" t="s">
        <v>15</v>
      </c>
      <c r="D3779" s="2">
        <v>44573</v>
      </c>
      <c r="E3779" s="3">
        <v>6608</v>
      </c>
      <c r="F3779" s="4">
        <v>216</v>
      </c>
      <c r="G3779">
        <v>551</v>
      </c>
    </row>
    <row r="3780" spans="1:7" x14ac:dyDescent="0.3">
      <c r="A3780" t="s">
        <v>58</v>
      </c>
      <c r="B3780" t="s">
        <v>8</v>
      </c>
      <c r="C3780" t="s">
        <v>44</v>
      </c>
      <c r="D3780" s="2">
        <v>44564</v>
      </c>
      <c r="E3780" s="3">
        <v>9534</v>
      </c>
      <c r="F3780" s="4">
        <v>96</v>
      </c>
      <c r="G3780">
        <v>477</v>
      </c>
    </row>
    <row r="3781" spans="1:7" x14ac:dyDescent="0.3">
      <c r="A3781" t="s">
        <v>57</v>
      </c>
      <c r="B3781" t="s">
        <v>8</v>
      </c>
      <c r="C3781" t="s">
        <v>37</v>
      </c>
      <c r="D3781" s="2">
        <v>44574</v>
      </c>
      <c r="E3781" s="3">
        <v>12838</v>
      </c>
      <c r="F3781" s="4">
        <v>275</v>
      </c>
      <c r="G3781">
        <v>803</v>
      </c>
    </row>
    <row r="3782" spans="1:7" x14ac:dyDescent="0.3">
      <c r="A3782" t="s">
        <v>10</v>
      </c>
      <c r="B3782" t="s">
        <v>23</v>
      </c>
      <c r="C3782" t="s">
        <v>54</v>
      </c>
      <c r="D3782" s="2">
        <v>44586</v>
      </c>
      <c r="E3782" s="3">
        <v>8799</v>
      </c>
      <c r="F3782" s="4">
        <v>178</v>
      </c>
      <c r="G3782">
        <v>550</v>
      </c>
    </row>
    <row r="3783" spans="1:7" x14ac:dyDescent="0.3">
      <c r="A3783" t="s">
        <v>27</v>
      </c>
      <c r="B3783" t="s">
        <v>8</v>
      </c>
      <c r="C3783" t="s">
        <v>48</v>
      </c>
      <c r="D3783" s="2">
        <v>44574</v>
      </c>
      <c r="E3783" s="3">
        <v>16254</v>
      </c>
      <c r="F3783" s="4">
        <v>157</v>
      </c>
      <c r="G3783">
        <v>602</v>
      </c>
    </row>
    <row r="3784" spans="1:7" x14ac:dyDescent="0.3">
      <c r="A3784" t="s">
        <v>40</v>
      </c>
      <c r="B3784" t="s">
        <v>20</v>
      </c>
      <c r="C3784" t="s">
        <v>50</v>
      </c>
      <c r="D3784" s="2">
        <v>44575</v>
      </c>
      <c r="E3784" s="3">
        <v>1666</v>
      </c>
      <c r="F3784" s="4">
        <v>99</v>
      </c>
      <c r="G3784">
        <v>67</v>
      </c>
    </row>
    <row r="3785" spans="1:7" x14ac:dyDescent="0.3">
      <c r="A3785" t="s">
        <v>38</v>
      </c>
      <c r="B3785" t="s">
        <v>20</v>
      </c>
      <c r="C3785" t="s">
        <v>50</v>
      </c>
      <c r="D3785" s="2">
        <v>44565</v>
      </c>
      <c r="E3785" s="3">
        <v>10724</v>
      </c>
      <c r="F3785" s="4">
        <v>130</v>
      </c>
      <c r="G3785">
        <v>383</v>
      </c>
    </row>
    <row r="3786" spans="1:7" x14ac:dyDescent="0.3">
      <c r="A3786" t="s">
        <v>38</v>
      </c>
      <c r="B3786" t="s">
        <v>14</v>
      </c>
      <c r="C3786" t="s">
        <v>21</v>
      </c>
      <c r="D3786" s="2">
        <v>44587</v>
      </c>
      <c r="E3786" s="3">
        <v>11984</v>
      </c>
      <c r="F3786" s="4">
        <v>181</v>
      </c>
      <c r="G3786">
        <v>1712</v>
      </c>
    </row>
    <row r="3787" spans="1:7" x14ac:dyDescent="0.3">
      <c r="A3787" t="s">
        <v>58</v>
      </c>
      <c r="B3787" t="s">
        <v>23</v>
      </c>
      <c r="C3787" t="s">
        <v>49</v>
      </c>
      <c r="D3787" s="2">
        <v>44565</v>
      </c>
      <c r="E3787" s="3">
        <v>8225</v>
      </c>
      <c r="F3787" s="4">
        <v>258</v>
      </c>
      <c r="G3787">
        <v>412</v>
      </c>
    </row>
    <row r="3788" spans="1:7" x14ac:dyDescent="0.3">
      <c r="A3788" t="s">
        <v>47</v>
      </c>
      <c r="B3788" t="s">
        <v>20</v>
      </c>
      <c r="C3788" t="s">
        <v>41</v>
      </c>
      <c r="D3788" s="2">
        <v>44580</v>
      </c>
      <c r="E3788" s="3">
        <v>10682</v>
      </c>
      <c r="F3788" s="4">
        <v>100</v>
      </c>
      <c r="G3788">
        <v>1526</v>
      </c>
    </row>
    <row r="3789" spans="1:7" x14ac:dyDescent="0.3">
      <c r="A3789" t="s">
        <v>19</v>
      </c>
      <c r="B3789" t="s">
        <v>25</v>
      </c>
      <c r="C3789" t="s">
        <v>34</v>
      </c>
      <c r="D3789" s="2">
        <v>44579</v>
      </c>
      <c r="E3789" s="3">
        <v>11746</v>
      </c>
      <c r="F3789" s="4">
        <v>85</v>
      </c>
      <c r="G3789">
        <v>511</v>
      </c>
    </row>
    <row r="3790" spans="1:7" x14ac:dyDescent="0.3">
      <c r="A3790" t="s">
        <v>43</v>
      </c>
      <c r="B3790" t="s">
        <v>25</v>
      </c>
      <c r="C3790" t="s">
        <v>39</v>
      </c>
      <c r="D3790" s="2">
        <v>44564</v>
      </c>
      <c r="E3790" s="3">
        <v>8862</v>
      </c>
      <c r="F3790" s="4">
        <v>182</v>
      </c>
      <c r="G3790">
        <v>1477</v>
      </c>
    </row>
    <row r="3791" spans="1:7" x14ac:dyDescent="0.3">
      <c r="A3791" t="s">
        <v>56</v>
      </c>
      <c r="B3791" t="s">
        <v>8</v>
      </c>
      <c r="C3791" t="s">
        <v>34</v>
      </c>
      <c r="D3791" s="2">
        <v>44582</v>
      </c>
      <c r="E3791" s="3">
        <v>11592</v>
      </c>
      <c r="F3791" s="4">
        <v>334</v>
      </c>
      <c r="G3791">
        <v>527</v>
      </c>
    </row>
    <row r="3792" spans="1:7" x14ac:dyDescent="0.3">
      <c r="A3792" t="s">
        <v>59</v>
      </c>
      <c r="B3792" t="s">
        <v>14</v>
      </c>
      <c r="C3792" t="s">
        <v>39</v>
      </c>
      <c r="D3792" s="2">
        <v>44568</v>
      </c>
      <c r="E3792" s="3">
        <v>3871</v>
      </c>
      <c r="F3792" s="4">
        <v>338</v>
      </c>
      <c r="G3792">
        <v>431</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1D88-6CC4-4DCD-BB1A-2FC95F3043FB}">
  <dimension ref="A1:D23"/>
  <sheetViews>
    <sheetView workbookViewId="0">
      <selection activeCell="D10" sqref="D10"/>
    </sheetView>
  </sheetViews>
  <sheetFormatPr defaultRowHeight="14" x14ac:dyDescent="0.3"/>
  <cols>
    <col min="1" max="1" width="20.1640625" bestFit="1" customWidth="1"/>
    <col min="2" max="2" width="10.5" bestFit="1" customWidth="1"/>
    <col min="3" max="3" width="7" bestFit="1" customWidth="1"/>
    <col min="4" max="4" width="14" bestFit="1" customWidth="1"/>
  </cols>
  <sheetData>
    <row r="1" spans="1:4" x14ac:dyDescent="0.3">
      <c r="A1" t="s">
        <v>2</v>
      </c>
      <c r="B1" t="s">
        <v>60</v>
      </c>
      <c r="C1" t="s">
        <v>61</v>
      </c>
      <c r="D1" t="s">
        <v>62</v>
      </c>
    </row>
    <row r="2" spans="1:4" x14ac:dyDescent="0.3">
      <c r="A2" t="s">
        <v>30</v>
      </c>
      <c r="B2" t="s">
        <v>63</v>
      </c>
      <c r="C2" s="5" t="s">
        <v>64</v>
      </c>
      <c r="D2" s="5">
        <v>1.8652</v>
      </c>
    </row>
    <row r="3" spans="1:4" x14ac:dyDescent="0.3">
      <c r="A3" t="s">
        <v>48</v>
      </c>
      <c r="B3" t="s">
        <v>65</v>
      </c>
      <c r="C3" s="5" t="s">
        <v>64</v>
      </c>
      <c r="D3" s="5">
        <v>2.8</v>
      </c>
    </row>
    <row r="4" spans="1:4" x14ac:dyDescent="0.3">
      <c r="A4" t="s">
        <v>50</v>
      </c>
      <c r="B4" t="s">
        <v>63</v>
      </c>
      <c r="C4" s="5" t="s">
        <v>64</v>
      </c>
      <c r="D4" s="5">
        <v>13.3485</v>
      </c>
    </row>
    <row r="5" spans="1:4" x14ac:dyDescent="0.3">
      <c r="A5" t="s">
        <v>9</v>
      </c>
      <c r="B5" t="s">
        <v>63</v>
      </c>
      <c r="C5" s="5" t="s">
        <v>64</v>
      </c>
      <c r="D5" s="5">
        <v>6.0983000000000001</v>
      </c>
    </row>
    <row r="6" spans="1:4" x14ac:dyDescent="0.3">
      <c r="A6" t="s">
        <v>34</v>
      </c>
      <c r="B6" t="s">
        <v>63</v>
      </c>
      <c r="C6" s="5" t="s">
        <v>64</v>
      </c>
      <c r="D6" s="5">
        <v>2.2656000000000001</v>
      </c>
    </row>
    <row r="7" spans="1:4" x14ac:dyDescent="0.3">
      <c r="A7" t="s">
        <v>36</v>
      </c>
      <c r="B7" t="s">
        <v>65</v>
      </c>
      <c r="C7" s="5" t="s">
        <v>64</v>
      </c>
      <c r="D7" s="5">
        <v>2.8195000000000001</v>
      </c>
    </row>
    <row r="8" spans="1:4" x14ac:dyDescent="0.3">
      <c r="A8" t="s">
        <v>41</v>
      </c>
      <c r="B8" t="s">
        <v>66</v>
      </c>
      <c r="C8" s="5" t="s">
        <v>64</v>
      </c>
      <c r="D8" s="5">
        <v>2.4773999999999998</v>
      </c>
    </row>
    <row r="9" spans="1:4" x14ac:dyDescent="0.3">
      <c r="A9" t="s">
        <v>15</v>
      </c>
      <c r="B9" t="s">
        <v>63</v>
      </c>
      <c r="C9" s="5" t="s">
        <v>64</v>
      </c>
      <c r="D9" s="5">
        <v>4.6592000000000002</v>
      </c>
    </row>
    <row r="10" spans="1:4" x14ac:dyDescent="0.3">
      <c r="A10" t="s">
        <v>35</v>
      </c>
      <c r="B10" t="s">
        <v>63</v>
      </c>
      <c r="C10" s="5" t="s">
        <v>64</v>
      </c>
      <c r="D10" s="5">
        <v>8.7870000000000008</v>
      </c>
    </row>
    <row r="11" spans="1:4" x14ac:dyDescent="0.3">
      <c r="A11" t="s">
        <v>39</v>
      </c>
      <c r="B11" t="s">
        <v>65</v>
      </c>
      <c r="C11" s="5" t="s">
        <v>64</v>
      </c>
      <c r="D11" s="5">
        <v>9.2086000000000006</v>
      </c>
    </row>
    <row r="12" spans="1:4" x14ac:dyDescent="0.3">
      <c r="A12" t="s">
        <v>37</v>
      </c>
      <c r="B12" t="s">
        <v>65</v>
      </c>
      <c r="C12" s="5" t="s">
        <v>64</v>
      </c>
      <c r="D12" s="5">
        <v>6.3415999999999997</v>
      </c>
    </row>
    <row r="13" spans="1:4" x14ac:dyDescent="0.3">
      <c r="A13" t="s">
        <v>45</v>
      </c>
      <c r="B13" t="s">
        <v>63</v>
      </c>
      <c r="C13" s="5" t="s">
        <v>64</v>
      </c>
      <c r="D13" s="5">
        <v>1.5934999999999999</v>
      </c>
    </row>
    <row r="14" spans="1:4" x14ac:dyDescent="0.3">
      <c r="A14" t="s">
        <v>21</v>
      </c>
      <c r="B14" t="s">
        <v>63</v>
      </c>
      <c r="C14" s="5" t="s">
        <v>67</v>
      </c>
      <c r="D14" s="5">
        <v>0.69579999999999997</v>
      </c>
    </row>
    <row r="15" spans="1:4" x14ac:dyDescent="0.3">
      <c r="A15" t="s">
        <v>12</v>
      </c>
      <c r="B15" t="s">
        <v>66</v>
      </c>
      <c r="C15" s="5" t="s">
        <v>67</v>
      </c>
      <c r="D15" s="5">
        <v>0.24049999999999999</v>
      </c>
    </row>
    <row r="16" spans="1:4" x14ac:dyDescent="0.3">
      <c r="A16" t="s">
        <v>16</v>
      </c>
      <c r="B16" t="s">
        <v>63</v>
      </c>
      <c r="C16" s="5" t="s">
        <v>67</v>
      </c>
      <c r="D16" s="5">
        <v>6.0811000000000002</v>
      </c>
    </row>
    <row r="17" spans="1:4" x14ac:dyDescent="0.3">
      <c r="A17" t="s">
        <v>26</v>
      </c>
      <c r="B17" t="s">
        <v>66</v>
      </c>
      <c r="C17" s="5" t="s">
        <v>67</v>
      </c>
      <c r="D17" s="5">
        <v>1.7625</v>
      </c>
    </row>
    <row r="18" spans="1:4" x14ac:dyDescent="0.3">
      <c r="A18" t="s">
        <v>28</v>
      </c>
      <c r="B18" t="s">
        <v>63</v>
      </c>
      <c r="C18" s="5" t="s">
        <v>67</v>
      </c>
      <c r="D18" s="5">
        <v>0.89900000000000002</v>
      </c>
    </row>
    <row r="19" spans="1:4" x14ac:dyDescent="0.3">
      <c r="A19" t="s">
        <v>18</v>
      </c>
      <c r="B19" t="s">
        <v>66</v>
      </c>
      <c r="C19" s="5" t="s">
        <v>67</v>
      </c>
      <c r="D19" s="5">
        <v>7.8910999999999998</v>
      </c>
    </row>
    <row r="20" spans="1:4" x14ac:dyDescent="0.3">
      <c r="A20" t="s">
        <v>49</v>
      </c>
      <c r="B20" t="s">
        <v>65</v>
      </c>
      <c r="C20" s="5" t="s">
        <v>67</v>
      </c>
      <c r="D20" s="5">
        <v>8.2429000000000006</v>
      </c>
    </row>
    <row r="21" spans="1:4" x14ac:dyDescent="0.3">
      <c r="A21" t="s">
        <v>54</v>
      </c>
      <c r="B21" t="s">
        <v>63</v>
      </c>
      <c r="C21" s="5" t="s">
        <v>67</v>
      </c>
      <c r="D21" s="5">
        <v>5.0198</v>
      </c>
    </row>
    <row r="22" spans="1:4" x14ac:dyDescent="0.3">
      <c r="A22" t="s">
        <v>44</v>
      </c>
      <c r="B22" t="s">
        <v>65</v>
      </c>
      <c r="C22" s="5" t="s">
        <v>67</v>
      </c>
      <c r="D22" s="5">
        <v>11.4688</v>
      </c>
    </row>
    <row r="23" spans="1:4" x14ac:dyDescent="0.3">
      <c r="A23" t="s">
        <v>42</v>
      </c>
      <c r="B23" t="s">
        <v>65</v>
      </c>
      <c r="C23" s="5" t="s">
        <v>67</v>
      </c>
      <c r="D23" s="5">
        <v>4.7065000000000001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924E0-3020-4D82-9DD4-074D78BF9D04}">
  <dimension ref="A1:B26"/>
  <sheetViews>
    <sheetView workbookViewId="0">
      <selection activeCell="I19" sqref="I19"/>
    </sheetView>
  </sheetViews>
  <sheetFormatPr defaultRowHeight="14" x14ac:dyDescent="0.3"/>
  <cols>
    <col min="1" max="1" width="17.9140625" bestFit="1" customWidth="1"/>
    <col min="2" max="2" width="8.1640625" bestFit="1" customWidth="1"/>
  </cols>
  <sheetData>
    <row r="1" spans="1:2" x14ac:dyDescent="0.3">
      <c r="A1" t="s">
        <v>73</v>
      </c>
      <c r="B1" t="s">
        <v>74</v>
      </c>
    </row>
    <row r="2" spans="1:2" x14ac:dyDescent="0.3">
      <c r="A2" t="s">
        <v>7</v>
      </c>
      <c r="B2" t="s">
        <v>75</v>
      </c>
    </row>
    <row r="3" spans="1:2" x14ac:dyDescent="0.3">
      <c r="A3" t="s">
        <v>10</v>
      </c>
      <c r="B3" t="s">
        <v>75</v>
      </c>
    </row>
    <row r="4" spans="1:2" x14ac:dyDescent="0.3">
      <c r="A4" t="s">
        <v>56</v>
      </c>
      <c r="B4" t="s">
        <v>75</v>
      </c>
    </row>
    <row r="5" spans="1:2" x14ac:dyDescent="0.3">
      <c r="A5" t="s">
        <v>32</v>
      </c>
      <c r="B5" t="s">
        <v>76</v>
      </c>
    </row>
    <row r="6" spans="1:2" x14ac:dyDescent="0.3">
      <c r="A6" t="s">
        <v>57</v>
      </c>
      <c r="B6" t="s">
        <v>76</v>
      </c>
    </row>
    <row r="7" spans="1:2" x14ac:dyDescent="0.3">
      <c r="A7" t="s">
        <v>29</v>
      </c>
      <c r="B7" t="s">
        <v>76</v>
      </c>
    </row>
    <row r="8" spans="1:2" x14ac:dyDescent="0.3">
      <c r="A8" t="s">
        <v>52</v>
      </c>
      <c r="B8" t="s">
        <v>76</v>
      </c>
    </row>
    <row r="9" spans="1:2" x14ac:dyDescent="0.3">
      <c r="A9" t="s">
        <v>55</v>
      </c>
      <c r="B9" t="s">
        <v>78</v>
      </c>
    </row>
    <row r="10" spans="1:2" x14ac:dyDescent="0.3">
      <c r="A10" t="s">
        <v>40</v>
      </c>
      <c r="B10" t="s">
        <v>77</v>
      </c>
    </row>
    <row r="11" spans="1:2" x14ac:dyDescent="0.3">
      <c r="A11" t="s">
        <v>27</v>
      </c>
      <c r="B11" t="s">
        <v>77</v>
      </c>
    </row>
    <row r="12" spans="1:2" x14ac:dyDescent="0.3">
      <c r="A12" t="s">
        <v>46</v>
      </c>
      <c r="B12" t="s">
        <v>75</v>
      </c>
    </row>
    <row r="13" spans="1:2" x14ac:dyDescent="0.3">
      <c r="A13" t="s">
        <v>13</v>
      </c>
      <c r="B13" t="s">
        <v>75</v>
      </c>
    </row>
    <row r="14" spans="1:2" x14ac:dyDescent="0.3">
      <c r="A14" t="s">
        <v>53</v>
      </c>
      <c r="B14" t="s">
        <v>76</v>
      </c>
    </row>
    <row r="15" spans="1:2" x14ac:dyDescent="0.3">
      <c r="A15" t="s">
        <v>24</v>
      </c>
      <c r="B15" t="s">
        <v>76</v>
      </c>
    </row>
    <row r="16" spans="1:2" x14ac:dyDescent="0.3">
      <c r="A16" t="s">
        <v>43</v>
      </c>
      <c r="B16" t="s">
        <v>75</v>
      </c>
    </row>
    <row r="17" spans="1:2" x14ac:dyDescent="0.3">
      <c r="A17" t="s">
        <v>51</v>
      </c>
      <c r="B17" t="s">
        <v>75</v>
      </c>
    </row>
    <row r="18" spans="1:2" x14ac:dyDescent="0.3">
      <c r="A18" t="s">
        <v>19</v>
      </c>
      <c r="B18" t="s">
        <v>75</v>
      </c>
    </row>
    <row r="19" spans="1:2" x14ac:dyDescent="0.3">
      <c r="A19" t="s">
        <v>31</v>
      </c>
      <c r="B19" t="s">
        <v>77</v>
      </c>
    </row>
    <row r="20" spans="1:2" x14ac:dyDescent="0.3">
      <c r="A20" t="s">
        <v>17</v>
      </c>
      <c r="B20" t="s">
        <v>77</v>
      </c>
    </row>
    <row r="21" spans="1:2" x14ac:dyDescent="0.3">
      <c r="A21" t="s">
        <v>22</v>
      </c>
      <c r="B21" t="s">
        <v>77</v>
      </c>
    </row>
    <row r="22" spans="1:2" x14ac:dyDescent="0.3">
      <c r="A22" t="s">
        <v>59</v>
      </c>
      <c r="B22" t="s">
        <v>78</v>
      </c>
    </row>
    <row r="23" spans="1:2" x14ac:dyDescent="0.3">
      <c r="A23" t="s">
        <v>33</v>
      </c>
      <c r="B23" t="s">
        <v>78</v>
      </c>
    </row>
    <row r="24" spans="1:2" x14ac:dyDescent="0.3">
      <c r="A24" t="s">
        <v>47</v>
      </c>
      <c r="B24" t="s">
        <v>75</v>
      </c>
    </row>
    <row r="25" spans="1:2" x14ac:dyDescent="0.3">
      <c r="A25" t="s">
        <v>58</v>
      </c>
      <c r="B25" t="s">
        <v>76</v>
      </c>
    </row>
    <row r="26" spans="1:2" x14ac:dyDescent="0.3">
      <c r="A26" t="s">
        <v>38</v>
      </c>
      <c r="B26" t="s">
        <v>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45769-D86B-4303-9C6D-17F0BE344797}">
  <dimension ref="A1:B7"/>
  <sheetViews>
    <sheetView workbookViewId="0">
      <selection activeCell="D7" sqref="D7"/>
    </sheetView>
  </sheetViews>
  <sheetFormatPr defaultRowHeight="14" x14ac:dyDescent="0.3"/>
  <cols>
    <col min="1" max="1" width="11.1640625" bestFit="1" customWidth="1"/>
    <col min="2" max="2" width="8.83203125" bestFit="1" customWidth="1"/>
  </cols>
  <sheetData>
    <row r="1" spans="1:2" x14ac:dyDescent="0.3">
      <c r="A1" t="s">
        <v>68</v>
      </c>
      <c r="B1" t="s">
        <v>69</v>
      </c>
    </row>
    <row r="2" spans="1:2" x14ac:dyDescent="0.3">
      <c r="A2" t="s">
        <v>20</v>
      </c>
      <c r="B2" t="s">
        <v>70</v>
      </c>
    </row>
    <row r="3" spans="1:2" x14ac:dyDescent="0.3">
      <c r="A3" t="s">
        <v>14</v>
      </c>
      <c r="B3" t="s">
        <v>71</v>
      </c>
    </row>
    <row r="4" spans="1:2" x14ac:dyDescent="0.3">
      <c r="A4" t="s">
        <v>11</v>
      </c>
      <c r="B4" t="s">
        <v>71</v>
      </c>
    </row>
    <row r="5" spans="1:2" x14ac:dyDescent="0.3">
      <c r="A5" t="s">
        <v>8</v>
      </c>
      <c r="B5" t="s">
        <v>70</v>
      </c>
    </row>
    <row r="6" spans="1:2" x14ac:dyDescent="0.3">
      <c r="A6" t="s">
        <v>25</v>
      </c>
      <c r="B6" t="s">
        <v>70</v>
      </c>
    </row>
    <row r="7" spans="1:2" x14ac:dyDescent="0.3">
      <c r="A7" t="s">
        <v>23</v>
      </c>
      <c r="B7" t="s">
        <v>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C0C6-DF9E-4382-93C2-FFAA89918299}">
  <dimension ref="C1:BT193"/>
  <sheetViews>
    <sheetView topLeftCell="K9" zoomScale="60" zoomScaleNormal="60" workbookViewId="0">
      <selection activeCell="R21" sqref="R21"/>
    </sheetView>
  </sheetViews>
  <sheetFormatPr defaultRowHeight="14" x14ac:dyDescent="0.3"/>
  <cols>
    <col min="1" max="1" width="1.83203125" customWidth="1"/>
    <col min="2" max="2" width="2.1640625" customWidth="1"/>
    <col min="3" max="3" width="12.33203125" bestFit="1" customWidth="1"/>
    <col min="4" max="4" width="9.83203125" bestFit="1" customWidth="1"/>
    <col min="5" max="5" width="14.08203125" bestFit="1" customWidth="1"/>
    <col min="6" max="7" width="14.6640625" bestFit="1" customWidth="1"/>
    <col min="8" max="8" width="7.58203125" bestFit="1" customWidth="1"/>
    <col min="9" max="9" width="13.25" bestFit="1" customWidth="1"/>
    <col min="10" max="10" width="15.33203125" bestFit="1" customWidth="1"/>
    <col min="11" max="11" width="9.6640625" bestFit="1" customWidth="1"/>
    <col min="12" max="12" width="10.6640625" bestFit="1" customWidth="1"/>
    <col min="13" max="13" width="7.58203125" bestFit="1" customWidth="1"/>
    <col min="14" max="14" width="20.08203125" bestFit="1" customWidth="1"/>
    <col min="15" max="15" width="21.25" bestFit="1" customWidth="1"/>
    <col min="16" max="16" width="13.4140625" bestFit="1" customWidth="1"/>
    <col min="17" max="17" width="14.75" bestFit="1" customWidth="1"/>
    <col min="18" max="18" width="13" bestFit="1" customWidth="1"/>
    <col min="19" max="19" width="12.83203125" bestFit="1" customWidth="1"/>
    <col min="20" max="20" width="14.9140625" bestFit="1" customWidth="1"/>
    <col min="21" max="21" width="11.25" bestFit="1" customWidth="1"/>
    <col min="22" max="22" width="18.1640625" bestFit="1" customWidth="1"/>
    <col min="23" max="23" width="20.1640625" bestFit="1" customWidth="1"/>
    <col min="24" max="24" width="13.33203125" bestFit="1" customWidth="1"/>
    <col min="25" max="25" width="13.5" bestFit="1" customWidth="1"/>
    <col min="26" max="26" width="10.5" bestFit="1" customWidth="1"/>
    <col min="27" max="27" width="12.4140625" bestFit="1" customWidth="1"/>
    <col min="28" max="28" width="15.4140625" bestFit="1" customWidth="1"/>
    <col min="29" max="29" width="10.75" bestFit="1" customWidth="1"/>
    <col min="30" max="30" width="10.5" bestFit="1" customWidth="1"/>
    <col min="31" max="32" width="10.75" bestFit="1" customWidth="1"/>
    <col min="33" max="33" width="20.75" bestFit="1" customWidth="1"/>
    <col min="34" max="34" width="12.5" bestFit="1" customWidth="1"/>
    <col min="35" max="61" width="10.5" bestFit="1" customWidth="1"/>
    <col min="62" max="64" width="10.25" bestFit="1" customWidth="1"/>
    <col min="65" max="67" width="10.75" bestFit="1" customWidth="1"/>
    <col min="68" max="73" width="10.25" bestFit="1" customWidth="1"/>
    <col min="74" max="74" width="9.9140625" bestFit="1" customWidth="1"/>
    <col min="75" max="75" width="10.75" bestFit="1" customWidth="1"/>
    <col min="76" max="81" width="10.25" bestFit="1" customWidth="1"/>
    <col min="82" max="82" width="11.75" bestFit="1" customWidth="1"/>
    <col min="83" max="83" width="10.25" bestFit="1" customWidth="1"/>
    <col min="84" max="86" width="10.75" bestFit="1" customWidth="1"/>
    <col min="87" max="88" width="10.25" bestFit="1" customWidth="1"/>
    <col min="89" max="89" width="11.75" bestFit="1" customWidth="1"/>
    <col min="90" max="92" width="10.25" bestFit="1" customWidth="1"/>
    <col min="93" max="93" width="11.75" bestFit="1" customWidth="1"/>
    <col min="94" max="102" width="10.25" bestFit="1" customWidth="1"/>
    <col min="103" max="103" width="10.75" bestFit="1" customWidth="1"/>
    <col min="104" max="104" width="10.25" bestFit="1" customWidth="1"/>
    <col min="105" max="105" width="10.75" bestFit="1" customWidth="1"/>
    <col min="106" max="107" width="10.25" bestFit="1" customWidth="1"/>
    <col min="108" max="108" width="10.75" bestFit="1" customWidth="1"/>
    <col min="109" max="109" width="11.75" bestFit="1" customWidth="1"/>
    <col min="110" max="112" width="10.25" bestFit="1" customWidth="1"/>
    <col min="113" max="113" width="10.75" bestFit="1" customWidth="1"/>
    <col min="114" max="123" width="10.25" bestFit="1" customWidth="1"/>
    <col min="124" max="124" width="9.9140625" bestFit="1" customWidth="1"/>
    <col min="125" max="126" width="10.25" bestFit="1" customWidth="1"/>
    <col min="127" max="127" width="10.75" bestFit="1" customWidth="1"/>
    <col min="128" max="129" width="10.25" bestFit="1" customWidth="1"/>
    <col min="130" max="130" width="9.9140625" bestFit="1" customWidth="1"/>
    <col min="131" max="132" width="10.75" bestFit="1" customWidth="1"/>
    <col min="133" max="139" width="10.25" bestFit="1" customWidth="1"/>
    <col min="140" max="141" width="10.75" bestFit="1" customWidth="1"/>
    <col min="142" max="144" width="10.25" bestFit="1" customWidth="1"/>
    <col min="145" max="145" width="9.9140625" bestFit="1" customWidth="1"/>
    <col min="146" max="146" width="10.25" bestFit="1" customWidth="1"/>
    <col min="147" max="147" width="10.75" bestFit="1" customWidth="1"/>
    <col min="148" max="155" width="10.25" bestFit="1" customWidth="1"/>
    <col min="156" max="156" width="10.75" bestFit="1" customWidth="1"/>
    <col min="157" max="157" width="10.25" bestFit="1" customWidth="1"/>
    <col min="158" max="158" width="10.75" bestFit="1" customWidth="1"/>
    <col min="159" max="162" width="10.25" bestFit="1" customWidth="1"/>
    <col min="163" max="165" width="10.75" bestFit="1" customWidth="1"/>
    <col min="166" max="168" width="10.25" bestFit="1" customWidth="1"/>
    <col min="169" max="169" width="9.9140625" bestFit="1" customWidth="1"/>
    <col min="170" max="178" width="10.25" bestFit="1" customWidth="1"/>
    <col min="179" max="179" width="10.75" bestFit="1" customWidth="1"/>
    <col min="180" max="186" width="10.25" bestFit="1" customWidth="1"/>
    <col min="187" max="187" width="11.75" bestFit="1" customWidth="1"/>
    <col min="188" max="188" width="10.75" bestFit="1" customWidth="1"/>
    <col min="189" max="192" width="10.25" bestFit="1" customWidth="1"/>
    <col min="193" max="193" width="9.9140625" bestFit="1" customWidth="1"/>
    <col min="194" max="194" width="10.25" bestFit="1" customWidth="1"/>
    <col min="195" max="195" width="9.9140625" bestFit="1" customWidth="1"/>
    <col min="196" max="199" width="10.25" bestFit="1" customWidth="1"/>
    <col min="200" max="200" width="10.75" bestFit="1" customWidth="1"/>
    <col min="201" max="201" width="10.25" bestFit="1" customWidth="1"/>
    <col min="202" max="202" width="10.75" bestFit="1" customWidth="1"/>
    <col min="203" max="206" width="10.25" bestFit="1" customWidth="1"/>
    <col min="207" max="207" width="10.75" bestFit="1" customWidth="1"/>
    <col min="208" max="213" width="10.25" bestFit="1" customWidth="1"/>
    <col min="214" max="214" width="10.75" bestFit="1" customWidth="1"/>
    <col min="215" max="217" width="10.25" bestFit="1" customWidth="1"/>
    <col min="218" max="218" width="10.75" bestFit="1" customWidth="1"/>
    <col min="219" max="222" width="10.25" bestFit="1" customWidth="1"/>
    <col min="223" max="223" width="10.75" bestFit="1" customWidth="1"/>
    <col min="224" max="226" width="10.25" bestFit="1" customWidth="1"/>
    <col min="227" max="227" width="11.75" bestFit="1" customWidth="1"/>
    <col min="228" max="230" width="10.25" bestFit="1" customWidth="1"/>
    <col min="231" max="232" width="10.75" bestFit="1" customWidth="1"/>
    <col min="233" max="239" width="10.25" bestFit="1" customWidth="1"/>
    <col min="240" max="240" width="9.9140625" bestFit="1" customWidth="1"/>
    <col min="241" max="248" width="10.25" bestFit="1" customWidth="1"/>
    <col min="249" max="249" width="11.75" bestFit="1" customWidth="1"/>
    <col min="250" max="253" width="10.25" bestFit="1" customWidth="1"/>
    <col min="254" max="254" width="10.75" bestFit="1" customWidth="1"/>
    <col min="255" max="255" width="11.75" bestFit="1" customWidth="1"/>
    <col min="256" max="256" width="10.25" bestFit="1" customWidth="1"/>
    <col min="257" max="257" width="10.75" bestFit="1" customWidth="1"/>
    <col min="258" max="258" width="11.75" bestFit="1" customWidth="1"/>
    <col min="259" max="259" width="10.75" bestFit="1" customWidth="1"/>
    <col min="260" max="260" width="10.25" bestFit="1" customWidth="1"/>
    <col min="261" max="261" width="10.75" bestFit="1" customWidth="1"/>
    <col min="262" max="262" width="11.75" bestFit="1" customWidth="1"/>
    <col min="263" max="263" width="10.25" bestFit="1" customWidth="1"/>
    <col min="264" max="264" width="10.75" bestFit="1" customWidth="1"/>
    <col min="265" max="265" width="10.25" bestFit="1" customWidth="1"/>
    <col min="266" max="267" width="9.9140625" bestFit="1" customWidth="1"/>
    <col min="268" max="268" width="11.75" bestFit="1" customWidth="1"/>
    <col min="269" max="269" width="10.75" bestFit="1" customWidth="1"/>
    <col min="270" max="270" width="11.75" bestFit="1" customWidth="1"/>
    <col min="271" max="271" width="10.75" bestFit="1" customWidth="1"/>
    <col min="272" max="274" width="11.75" bestFit="1" customWidth="1"/>
    <col min="275" max="275" width="10.25" bestFit="1" customWidth="1"/>
    <col min="276" max="277" width="11.75" bestFit="1" customWidth="1"/>
    <col min="278" max="278" width="10.25" bestFit="1" customWidth="1"/>
    <col min="279" max="279" width="11.75" bestFit="1" customWidth="1"/>
    <col min="280" max="280" width="10.75" bestFit="1" customWidth="1"/>
    <col min="281" max="281" width="10.25" bestFit="1" customWidth="1"/>
    <col min="282" max="282" width="11.75" bestFit="1" customWidth="1"/>
    <col min="283" max="283" width="10.75" bestFit="1" customWidth="1"/>
    <col min="284" max="285" width="11.75" bestFit="1" customWidth="1"/>
    <col min="286" max="286" width="10.75" bestFit="1" customWidth="1"/>
    <col min="287" max="287" width="11.75" bestFit="1" customWidth="1"/>
    <col min="288" max="288" width="9.9140625" bestFit="1" customWidth="1"/>
    <col min="289" max="289" width="14.33203125" bestFit="1" customWidth="1"/>
    <col min="290" max="570" width="9.9140625" bestFit="1" customWidth="1"/>
    <col min="571" max="571" width="12.83203125" bestFit="1" customWidth="1"/>
    <col min="572" max="852" width="9.9140625" bestFit="1" customWidth="1"/>
    <col min="853" max="853" width="14.75" bestFit="1" customWidth="1"/>
    <col min="854" max="1416" width="9.9140625" bestFit="1" customWidth="1"/>
    <col min="1417" max="1425" width="10.25" bestFit="1" customWidth="1"/>
    <col min="1426" max="1426" width="11.75" bestFit="1" customWidth="1"/>
    <col min="1427" max="1434" width="10.25" bestFit="1" customWidth="1"/>
    <col min="1435" max="1435" width="11.75" bestFit="1" customWidth="1"/>
    <col min="1436" max="1437" width="10.25" bestFit="1" customWidth="1"/>
    <col min="1438" max="1438" width="11.75" bestFit="1" customWidth="1"/>
    <col min="1439" max="1439" width="10.25" bestFit="1" customWidth="1"/>
    <col min="1440" max="1440" width="11.75" bestFit="1" customWidth="1"/>
    <col min="1441" max="1441" width="10.25" bestFit="1" customWidth="1"/>
    <col min="1442" max="1444" width="11.75" bestFit="1" customWidth="1"/>
    <col min="1445" max="1445" width="10.25" bestFit="1" customWidth="1"/>
    <col min="1446" max="1447" width="11.75" bestFit="1" customWidth="1"/>
    <col min="1448" max="1448" width="10.25" bestFit="1" customWidth="1"/>
    <col min="1449" max="1449" width="11.75" bestFit="1" customWidth="1"/>
    <col min="1450" max="1451" width="10.25" bestFit="1" customWidth="1"/>
    <col min="1452" max="1452" width="11.75" bestFit="1" customWidth="1"/>
    <col min="1453" max="1453" width="10.25" bestFit="1" customWidth="1"/>
    <col min="1454" max="1455" width="11.75" bestFit="1" customWidth="1"/>
    <col min="1456" max="1456" width="10.25" bestFit="1" customWidth="1"/>
    <col min="1457" max="1457" width="11.75" bestFit="1" customWidth="1"/>
    <col min="1458" max="1458" width="9.9140625" bestFit="1" customWidth="1"/>
    <col min="1459" max="1504" width="10.25" bestFit="1" customWidth="1"/>
    <col min="1505" max="1505" width="9.9140625" bestFit="1" customWidth="1"/>
    <col min="1506" max="1512" width="10.25" bestFit="1" customWidth="1"/>
    <col min="1513" max="1513" width="11.75" bestFit="1" customWidth="1"/>
    <col min="1514" max="1519" width="10.25" bestFit="1" customWidth="1"/>
    <col min="1520" max="1520" width="11.75" bestFit="1" customWidth="1"/>
    <col min="1521" max="1523" width="10.25" bestFit="1" customWidth="1"/>
    <col min="1524" max="1524" width="11.75" bestFit="1" customWidth="1"/>
    <col min="1525" max="1539" width="10.25" bestFit="1" customWidth="1"/>
    <col min="1540" max="1540" width="11.75" bestFit="1" customWidth="1"/>
    <col min="1541" max="1554" width="10.25" bestFit="1" customWidth="1"/>
    <col min="1555" max="1555" width="9.9140625" bestFit="1" customWidth="1"/>
    <col min="1556" max="1560" width="10.25" bestFit="1" customWidth="1"/>
    <col min="1561" max="1561" width="9.9140625" bestFit="1" customWidth="1"/>
    <col min="1562" max="1575" width="10.25" bestFit="1" customWidth="1"/>
    <col min="1576" max="1576" width="9.9140625" bestFit="1" customWidth="1"/>
    <col min="1577" max="1599" width="10.25" bestFit="1" customWidth="1"/>
    <col min="1600" max="1600" width="9.9140625" bestFit="1" customWidth="1"/>
    <col min="1601" max="1617" width="10.25" bestFit="1" customWidth="1"/>
    <col min="1618" max="1618" width="11.75" bestFit="1" customWidth="1"/>
    <col min="1619" max="1623" width="10.25" bestFit="1" customWidth="1"/>
    <col min="1624" max="1624" width="9.9140625" bestFit="1" customWidth="1"/>
    <col min="1625" max="1625" width="10.25" bestFit="1" customWidth="1"/>
    <col min="1626" max="1626" width="9.9140625" bestFit="1" customWidth="1"/>
    <col min="1627" max="1657" width="10.25" bestFit="1" customWidth="1"/>
    <col min="1658" max="1658" width="11.75" bestFit="1" customWidth="1"/>
    <col min="1659" max="1670" width="10.25" bestFit="1" customWidth="1"/>
    <col min="1671" max="1671" width="9.9140625" bestFit="1" customWidth="1"/>
    <col min="1672" max="1679" width="10.25" bestFit="1" customWidth="1"/>
    <col min="1680" max="1680" width="11.75" bestFit="1" customWidth="1"/>
    <col min="1681" max="1685" width="10.25" bestFit="1" customWidth="1"/>
    <col min="1686" max="1686" width="11.75" bestFit="1" customWidth="1"/>
    <col min="1687" max="1688" width="10.25" bestFit="1" customWidth="1"/>
    <col min="1689" max="1689" width="11.75" bestFit="1" customWidth="1"/>
    <col min="1690" max="1692" width="10.25" bestFit="1" customWidth="1"/>
    <col min="1693" max="1693" width="11.75" bestFit="1" customWidth="1"/>
    <col min="1694" max="1696" width="10.25" bestFit="1" customWidth="1"/>
    <col min="1697" max="1980" width="9.9140625" bestFit="1" customWidth="1"/>
    <col min="1981" max="1981" width="19" bestFit="1" customWidth="1"/>
    <col min="1982" max="1982" width="21.75" bestFit="1" customWidth="1"/>
    <col min="1983" max="1983" width="17.75" bestFit="1" customWidth="1"/>
    <col min="1984" max="1984" width="19.6640625" bestFit="1" customWidth="1"/>
    <col min="1985" max="1985" width="14.5" bestFit="1" customWidth="1"/>
    <col min="1986" max="1986" width="15.08203125" bestFit="1" customWidth="1"/>
    <col min="1987" max="1987" width="12.1640625" bestFit="1" customWidth="1"/>
  </cols>
  <sheetData>
    <row r="1" spans="3:16" s="8" customFormat="1" ht="30.5" customHeight="1" x14ac:dyDescent="0.3">
      <c r="C1" s="9" t="s">
        <v>83</v>
      </c>
    </row>
    <row r="3" spans="3:16" x14ac:dyDescent="0.3">
      <c r="C3" s="10" t="s">
        <v>60</v>
      </c>
      <c r="E3" t="s">
        <v>123</v>
      </c>
    </row>
    <row r="4" spans="3:16" x14ac:dyDescent="0.3">
      <c r="C4" t="s">
        <v>66</v>
      </c>
      <c r="E4">
        <f>COUNTA(C4:C6)</f>
        <v>1</v>
      </c>
      <c r="G4" t="str">
        <f>CHOOSE(E4,C4,"(multiple)","(all)")</f>
        <v>Other</v>
      </c>
      <c r="O4" t="s">
        <v>154</v>
      </c>
      <c r="P4" s="18" t="str">
        <f>Dahboard!X44</f>
        <v>ON</v>
      </c>
    </row>
    <row r="7" spans="3:16" x14ac:dyDescent="0.3">
      <c r="O7" t="s">
        <v>156</v>
      </c>
      <c r="P7" s="2">
        <f>MAX(sales[Date])</f>
        <v>44592</v>
      </c>
    </row>
    <row r="8" spans="3:16" x14ac:dyDescent="0.3">
      <c r="O8" t="s">
        <v>157</v>
      </c>
      <c r="P8" s="2">
        <f>P7-28</f>
        <v>44564</v>
      </c>
    </row>
    <row r="17" spans="3:25" x14ac:dyDescent="0.3">
      <c r="O17" s="12" t="s">
        <v>107</v>
      </c>
      <c r="W17" s="12" t="s">
        <v>116</v>
      </c>
    </row>
    <row r="18" spans="3:25" x14ac:dyDescent="0.3">
      <c r="C18" s="10" t="s">
        <v>86</v>
      </c>
      <c r="F18" s="10" t="s">
        <v>105</v>
      </c>
      <c r="G18" s="10" t="s">
        <v>106</v>
      </c>
      <c r="H18" t="s">
        <v>84</v>
      </c>
      <c r="I18" t="s">
        <v>85</v>
      </c>
      <c r="J18" t="s">
        <v>87</v>
      </c>
      <c r="K18" t="s">
        <v>88</v>
      </c>
      <c r="L18" t="s">
        <v>89</v>
      </c>
      <c r="M18" t="s">
        <v>90</v>
      </c>
      <c r="O18" t="s">
        <v>108</v>
      </c>
      <c r="P18" t="s">
        <v>109</v>
      </c>
      <c r="Q18" t="s">
        <v>110</v>
      </c>
      <c r="R18" t="s">
        <v>113</v>
      </c>
      <c r="T18" t="s">
        <v>114</v>
      </c>
      <c r="U18" t="s">
        <v>115</v>
      </c>
      <c r="W18" t="s">
        <v>117</v>
      </c>
      <c r="X18" t="s">
        <v>114</v>
      </c>
      <c r="Y18" t="s">
        <v>115</v>
      </c>
    </row>
    <row r="19" spans="3:25" x14ac:dyDescent="0.3">
      <c r="C19" s="11" t="s">
        <v>84</v>
      </c>
      <c r="D19" s="15">
        <v>21701722</v>
      </c>
      <c r="F19" t="s">
        <v>92</v>
      </c>
      <c r="G19" t="s">
        <v>93</v>
      </c>
      <c r="H19" s="15">
        <v>531202</v>
      </c>
      <c r="I19" s="16">
        <v>60069</v>
      </c>
      <c r="J19" s="4">
        <v>97</v>
      </c>
      <c r="K19" s="15">
        <v>159440.93350000001</v>
      </c>
      <c r="L19" s="15">
        <v>371761.06649999996</v>
      </c>
      <c r="M19" s="13">
        <v>0.69984877033595494</v>
      </c>
      <c r="O19" t="s">
        <v>111</v>
      </c>
      <c r="P19" s="15">
        <f>H19</f>
        <v>531202</v>
      </c>
      <c r="Q19" s="15">
        <f>H20</f>
        <v>262850</v>
      </c>
      <c r="R19" s="14">
        <f>P19/Q19-1</f>
        <v>1.0209320905459389</v>
      </c>
      <c r="T19" s="15">
        <f>D19</f>
        <v>21701722</v>
      </c>
      <c r="U19" s="15">
        <f t="shared" ref="U19:U24" si="0">D36</f>
        <v>3877566</v>
      </c>
      <c r="W19" t="s">
        <v>118</v>
      </c>
      <c r="X19" t="str">
        <f>TEXT($T19,$W19)</f>
        <v>$21.70 mn</v>
      </c>
      <c r="Y19" t="str">
        <f>IF($E$4=3,"",TEXT($U19,$W19))</f>
        <v>$3.88 mn</v>
      </c>
    </row>
    <row r="20" spans="3:25" x14ac:dyDescent="0.3">
      <c r="C20" s="11" t="s">
        <v>85</v>
      </c>
      <c r="D20" s="16">
        <v>1344574</v>
      </c>
      <c r="F20" t="s">
        <v>91</v>
      </c>
      <c r="G20" t="s">
        <v>104</v>
      </c>
      <c r="H20" s="15">
        <v>262850</v>
      </c>
      <c r="I20" s="16">
        <v>14288</v>
      </c>
      <c r="J20" s="4">
        <v>49</v>
      </c>
      <c r="K20" s="15">
        <v>26055.061600000005</v>
      </c>
      <c r="L20" s="15">
        <v>236794.93839999998</v>
      </c>
      <c r="M20" s="13">
        <v>0.90087478942362553</v>
      </c>
      <c r="O20" t="s">
        <v>6</v>
      </c>
      <c r="P20" s="16">
        <f>I19</f>
        <v>60069</v>
      </c>
      <c r="Q20" s="16">
        <f>I20</f>
        <v>14288</v>
      </c>
      <c r="R20" s="14">
        <f t="shared" ref="R20:R24" si="1">P20/Q20-1</f>
        <v>3.2041573348264274</v>
      </c>
      <c r="T20" s="16">
        <f t="shared" ref="T20:T24" si="2">D20</f>
        <v>1344574</v>
      </c>
      <c r="U20" s="16">
        <f t="shared" si="0"/>
        <v>222220</v>
      </c>
      <c r="W20" t="s">
        <v>119</v>
      </c>
      <c r="X20" t="str">
        <f t="shared" ref="X20:X23" si="3">TEXT($T20,$W20)</f>
        <v>1,344.6 k</v>
      </c>
      <c r="Y20" t="str">
        <f t="shared" ref="Y20:Y24" si="4">IF($E$4=3,"",TEXT($U20,$W20))</f>
        <v>222.2 k</v>
      </c>
    </row>
    <row r="21" spans="3:25" x14ac:dyDescent="0.3">
      <c r="C21" s="11" t="s">
        <v>87</v>
      </c>
      <c r="D21" s="16">
        <v>3791</v>
      </c>
      <c r="G21" t="s">
        <v>103</v>
      </c>
      <c r="H21" s="15">
        <v>273882</v>
      </c>
      <c r="I21" s="16">
        <v>14623</v>
      </c>
      <c r="J21" s="4">
        <v>47</v>
      </c>
      <c r="K21" s="15">
        <v>27253.605900000002</v>
      </c>
      <c r="L21" s="15">
        <v>246628.3941</v>
      </c>
      <c r="M21" s="13">
        <v>0.90049143098122553</v>
      </c>
      <c r="O21" t="s">
        <v>112</v>
      </c>
      <c r="P21" s="4">
        <f>J19</f>
        <v>97</v>
      </c>
      <c r="Q21" s="4">
        <f>J20</f>
        <v>49</v>
      </c>
      <c r="R21" s="14">
        <f t="shared" si="1"/>
        <v>0.97959183673469385</v>
      </c>
      <c r="T21" s="16">
        <f t="shared" si="2"/>
        <v>3791</v>
      </c>
      <c r="U21" s="16">
        <f t="shared" si="0"/>
        <v>697</v>
      </c>
      <c r="W21" t="s">
        <v>120</v>
      </c>
      <c r="X21" t="str">
        <f t="shared" si="3"/>
        <v>3,791</v>
      </c>
      <c r="Y21" t="str">
        <f t="shared" si="4"/>
        <v>697</v>
      </c>
    </row>
    <row r="22" spans="3:25" x14ac:dyDescent="0.3">
      <c r="C22" s="11" t="s">
        <v>88</v>
      </c>
      <c r="D22" s="15">
        <v>6681539.3595000003</v>
      </c>
      <c r="G22" t="s">
        <v>102</v>
      </c>
      <c r="H22" s="15">
        <v>261695</v>
      </c>
      <c r="I22" s="16">
        <v>12436</v>
      </c>
      <c r="J22" s="4">
        <v>46</v>
      </c>
      <c r="K22" s="15">
        <v>32734.339000000004</v>
      </c>
      <c r="L22" s="15">
        <v>228960.66099999999</v>
      </c>
      <c r="M22" s="13">
        <v>0.87491415961329022</v>
      </c>
      <c r="O22" t="s">
        <v>88</v>
      </c>
      <c r="P22" s="15">
        <f>K19</f>
        <v>159440.93350000001</v>
      </c>
      <c r="Q22" s="15">
        <f>K20</f>
        <v>26055.061600000005</v>
      </c>
      <c r="R22" s="14">
        <f t="shared" si="1"/>
        <v>5.119384246629453</v>
      </c>
      <c r="T22" s="15">
        <f t="shared" si="2"/>
        <v>6681539.3595000003</v>
      </c>
      <c r="U22" s="15">
        <f t="shared" si="0"/>
        <v>534478.4426000003</v>
      </c>
      <c r="W22" t="s">
        <v>121</v>
      </c>
      <c r="X22" t="str">
        <f t="shared" si="3"/>
        <v>$6.68 m</v>
      </c>
      <c r="Y22" t="str">
        <f t="shared" si="4"/>
        <v>$.53 m</v>
      </c>
    </row>
    <row r="23" spans="3:25" x14ac:dyDescent="0.3">
      <c r="C23" s="11" t="s">
        <v>89</v>
      </c>
      <c r="D23" s="15">
        <v>15020182.6405</v>
      </c>
      <c r="G23" t="s">
        <v>101</v>
      </c>
      <c r="H23" s="15">
        <v>306166</v>
      </c>
      <c r="I23" s="16">
        <v>13841</v>
      </c>
      <c r="J23" s="4">
        <v>49</v>
      </c>
      <c r="K23" s="15">
        <v>29508.693400000004</v>
      </c>
      <c r="L23" s="15">
        <v>276657.30660000001</v>
      </c>
      <c r="M23" s="13">
        <v>0.9036186467471895</v>
      </c>
      <c r="O23" t="s">
        <v>89</v>
      </c>
      <c r="P23" s="15">
        <f>L19</f>
        <v>371761.06649999996</v>
      </c>
      <c r="Q23" s="15">
        <f>L20</f>
        <v>236794.93839999998</v>
      </c>
      <c r="R23" s="14">
        <f t="shared" si="1"/>
        <v>0.56997049435242486</v>
      </c>
      <c r="T23" s="15">
        <f t="shared" si="2"/>
        <v>15020182.6405</v>
      </c>
      <c r="U23" s="15">
        <f t="shared" si="0"/>
        <v>3343087.5573999998</v>
      </c>
      <c r="W23" t="s">
        <v>121</v>
      </c>
      <c r="X23" t="str">
        <f t="shared" si="3"/>
        <v>$15.02 m</v>
      </c>
      <c r="Y23" t="str">
        <f t="shared" si="4"/>
        <v>$3.34 m</v>
      </c>
    </row>
    <row r="24" spans="3:25" x14ac:dyDescent="0.3">
      <c r="C24" s="11" t="s">
        <v>90</v>
      </c>
      <c r="D24" s="13">
        <v>0.69211939220767826</v>
      </c>
      <c r="G24" t="s">
        <v>100</v>
      </c>
      <c r="H24" s="15">
        <v>249298</v>
      </c>
      <c r="I24" s="16">
        <v>11857</v>
      </c>
      <c r="J24" s="4">
        <v>45</v>
      </c>
      <c r="K24" s="15">
        <v>35674.271799999995</v>
      </c>
      <c r="L24" s="15">
        <v>213623.72820000001</v>
      </c>
      <c r="M24" s="13">
        <v>0.85690109106370693</v>
      </c>
      <c r="O24" t="s">
        <v>90</v>
      </c>
      <c r="P24" s="13">
        <f>M19</f>
        <v>0.69984877033595494</v>
      </c>
      <c r="Q24" s="13">
        <f>M20</f>
        <v>0.90087478942362553</v>
      </c>
      <c r="R24" s="14">
        <f t="shared" si="1"/>
        <v>-0.22314534877403536</v>
      </c>
      <c r="T24" s="13">
        <f t="shared" si="2"/>
        <v>0.69211939220767826</v>
      </c>
      <c r="U24" s="13">
        <f t="shared" si="0"/>
        <v>0.86216135519034354</v>
      </c>
      <c r="W24" s="17" t="s">
        <v>122</v>
      </c>
      <c r="X24" t="str">
        <f>TEXT($T24,$W24)</f>
        <v>69.2%</v>
      </c>
      <c r="Y24" t="str">
        <f t="shared" si="4"/>
        <v>86.2%</v>
      </c>
    </row>
    <row r="25" spans="3:25" x14ac:dyDescent="0.3">
      <c r="G25" t="s">
        <v>99</v>
      </c>
      <c r="H25" s="15">
        <v>278411</v>
      </c>
      <c r="I25" s="16">
        <v>12751</v>
      </c>
      <c r="J25" s="4">
        <v>56</v>
      </c>
      <c r="K25" s="15">
        <v>37851.506400000006</v>
      </c>
      <c r="L25" s="15">
        <v>240559.49359999999</v>
      </c>
      <c r="M25" s="13">
        <v>0.86404450111525766</v>
      </c>
    </row>
    <row r="26" spans="3:25" x14ac:dyDescent="0.3">
      <c r="G26" t="s">
        <v>98</v>
      </c>
      <c r="H26" s="15">
        <v>174125</v>
      </c>
      <c r="I26" s="16">
        <v>8047</v>
      </c>
      <c r="J26" s="4">
        <v>31</v>
      </c>
      <c r="K26" s="15">
        <v>26413.653699999995</v>
      </c>
      <c r="L26" s="15">
        <v>147711.3463</v>
      </c>
      <c r="M26" s="13">
        <v>0.848306367839196</v>
      </c>
    </row>
    <row r="27" spans="3:25" x14ac:dyDescent="0.3">
      <c r="G27" t="s">
        <v>97</v>
      </c>
      <c r="H27" s="15">
        <v>338625</v>
      </c>
      <c r="I27" s="16">
        <v>16379</v>
      </c>
      <c r="J27" s="4">
        <v>57</v>
      </c>
      <c r="K27" s="15">
        <v>36205.784299999999</v>
      </c>
      <c r="L27" s="15">
        <v>302419.2157</v>
      </c>
      <c r="M27" s="13">
        <v>0.89308000206718341</v>
      </c>
    </row>
    <row r="28" spans="3:25" x14ac:dyDescent="0.3">
      <c r="G28" t="s">
        <v>96</v>
      </c>
      <c r="H28" s="15">
        <v>337736</v>
      </c>
      <c r="I28" s="16">
        <v>18254</v>
      </c>
      <c r="J28" s="4">
        <v>58</v>
      </c>
      <c r="K28" s="15">
        <v>37200.328100000006</v>
      </c>
      <c r="L28" s="15">
        <v>300535.67190000002</v>
      </c>
      <c r="M28" s="13">
        <v>0.88985382636141841</v>
      </c>
    </row>
    <row r="29" spans="3:25" x14ac:dyDescent="0.3">
      <c r="G29" t="s">
        <v>95</v>
      </c>
      <c r="H29" s="15">
        <v>249795</v>
      </c>
      <c r="I29" s="16">
        <v>10641</v>
      </c>
      <c r="J29" s="4">
        <v>49</v>
      </c>
      <c r="K29" s="15">
        <v>27251.305399999997</v>
      </c>
      <c r="L29" s="15">
        <v>222543.69459999999</v>
      </c>
      <c r="M29" s="13">
        <v>0.89090532076302564</v>
      </c>
    </row>
    <row r="30" spans="3:25" x14ac:dyDescent="0.3">
      <c r="G30" t="s">
        <v>94</v>
      </c>
      <c r="H30" s="15">
        <v>321349</v>
      </c>
      <c r="I30" s="16">
        <v>15412</v>
      </c>
      <c r="J30" s="4">
        <v>61</v>
      </c>
      <c r="K30" s="15">
        <v>28849.643000000004</v>
      </c>
      <c r="L30" s="15">
        <v>292499.35700000002</v>
      </c>
      <c r="M30" s="13">
        <v>0.91022333039779191</v>
      </c>
    </row>
    <row r="31" spans="3:25" x14ac:dyDescent="0.3">
      <c r="G31" t="s">
        <v>93</v>
      </c>
      <c r="H31" s="15">
        <v>292432</v>
      </c>
      <c r="I31" s="16">
        <v>13622</v>
      </c>
      <c r="J31" s="4">
        <v>52</v>
      </c>
      <c r="K31" s="15">
        <v>30039.316500000004</v>
      </c>
      <c r="L31" s="15">
        <v>262392.68349999998</v>
      </c>
      <c r="M31" s="13">
        <v>0.89727760128850464</v>
      </c>
    </row>
    <row r="35" spans="3:18" x14ac:dyDescent="0.3">
      <c r="C35" s="10" t="s">
        <v>86</v>
      </c>
    </row>
    <row r="36" spans="3:18" x14ac:dyDescent="0.3">
      <c r="C36" t="s">
        <v>84</v>
      </c>
      <c r="D36" s="15">
        <v>3877566</v>
      </c>
    </row>
    <row r="37" spans="3:18" x14ac:dyDescent="0.3">
      <c r="C37" t="s">
        <v>85</v>
      </c>
      <c r="D37" s="16">
        <v>222220</v>
      </c>
    </row>
    <row r="38" spans="3:18" x14ac:dyDescent="0.3">
      <c r="C38" t="s">
        <v>87</v>
      </c>
      <c r="D38" s="16">
        <v>697</v>
      </c>
    </row>
    <row r="39" spans="3:18" x14ac:dyDescent="0.3">
      <c r="C39" t="s">
        <v>88</v>
      </c>
      <c r="D39" s="15">
        <v>534478.4426000003</v>
      </c>
    </row>
    <row r="40" spans="3:18" x14ac:dyDescent="0.3">
      <c r="C40" t="s">
        <v>89</v>
      </c>
      <c r="D40" s="15">
        <v>3343087.5573999998</v>
      </c>
    </row>
    <row r="41" spans="3:18" x14ac:dyDescent="0.3">
      <c r="C41" t="s">
        <v>90</v>
      </c>
      <c r="D41" s="13">
        <v>0.86216135519034354</v>
      </c>
    </row>
    <row r="45" spans="3:18" x14ac:dyDescent="0.3">
      <c r="I45" t="s">
        <v>128</v>
      </c>
      <c r="K45" t="s">
        <v>136</v>
      </c>
      <c r="O45" t="s">
        <v>133</v>
      </c>
    </row>
    <row r="46" spans="3:18" x14ac:dyDescent="0.3">
      <c r="C46" s="7" t="s">
        <v>125</v>
      </c>
      <c r="D46" t="s">
        <v>127</v>
      </c>
      <c r="G46" t="s">
        <v>126</v>
      </c>
    </row>
    <row r="47" spans="3:18" x14ac:dyDescent="0.3">
      <c r="C47" s="10" t="s">
        <v>124</v>
      </c>
      <c r="D47" t="s">
        <v>84</v>
      </c>
      <c r="E47" t="s">
        <v>90</v>
      </c>
      <c r="F47" s="10" t="s">
        <v>124</v>
      </c>
      <c r="G47" t="s">
        <v>84</v>
      </c>
      <c r="H47" t="s">
        <v>90</v>
      </c>
      <c r="K47" t="s">
        <v>81</v>
      </c>
      <c r="L47" t="s">
        <v>129</v>
      </c>
      <c r="M47" t="s">
        <v>90</v>
      </c>
      <c r="O47" t="s">
        <v>81</v>
      </c>
      <c r="P47" t="s">
        <v>129</v>
      </c>
      <c r="Q47" t="s">
        <v>130</v>
      </c>
      <c r="R47" t="s">
        <v>134</v>
      </c>
    </row>
    <row r="48" spans="3:18" x14ac:dyDescent="0.3">
      <c r="C48" s="11" t="s">
        <v>25</v>
      </c>
      <c r="D48">
        <v>3545052</v>
      </c>
      <c r="E48" s="19">
        <v>0.6843165872037984</v>
      </c>
      <c r="F48" s="11" t="s">
        <v>25</v>
      </c>
      <c r="G48">
        <v>633311</v>
      </c>
      <c r="H48" s="19">
        <v>0.86179925139465452</v>
      </c>
      <c r="I48" t="s">
        <v>129</v>
      </c>
      <c r="J48" t="s">
        <v>118</v>
      </c>
      <c r="K48" t="str">
        <f t="shared" ref="K48:M53" si="5">C48</f>
        <v>Australia</v>
      </c>
      <c r="L48">
        <f t="shared" si="5"/>
        <v>3545052</v>
      </c>
      <c r="M48">
        <f t="shared" si="5"/>
        <v>0.6843165872037984</v>
      </c>
      <c r="O48" t="str" cm="1">
        <f t="array" ref="O48:Q53">_xlfn._xlws.SORT(K48:M53,I53+1,-1)</f>
        <v>New Zealand</v>
      </c>
      <c r="P48">
        <v>3776766</v>
      </c>
      <c r="Q48">
        <v>0.67625100734331955</v>
      </c>
    </row>
    <row r="49" spans="3:25" x14ac:dyDescent="0.3">
      <c r="C49" s="11" t="s">
        <v>11</v>
      </c>
      <c r="D49">
        <v>3583769</v>
      </c>
      <c r="E49" s="19">
        <v>0.68941683682737409</v>
      </c>
      <c r="F49" s="11" t="s">
        <v>11</v>
      </c>
      <c r="G49">
        <v>654332</v>
      </c>
      <c r="H49" s="19">
        <v>0.85443239043788166</v>
      </c>
      <c r="I49" t="s">
        <v>90</v>
      </c>
      <c r="J49" s="17" t="s">
        <v>122</v>
      </c>
      <c r="K49" t="str">
        <f t="shared" si="5"/>
        <v>Canada</v>
      </c>
      <c r="L49">
        <f t="shared" si="5"/>
        <v>3583769</v>
      </c>
      <c r="M49">
        <f t="shared" si="5"/>
        <v>0.68941683682737409</v>
      </c>
      <c r="O49" t="str">
        <v>India</v>
      </c>
      <c r="P49">
        <v>3760400</v>
      </c>
      <c r="Q49">
        <v>0.69917076265822797</v>
      </c>
    </row>
    <row r="50" spans="3:25" x14ac:dyDescent="0.3">
      <c r="C50" s="11" t="s">
        <v>20</v>
      </c>
      <c r="D50">
        <v>3760400</v>
      </c>
      <c r="E50" s="19">
        <v>0.69917076265822797</v>
      </c>
      <c r="F50" s="11" t="s">
        <v>20</v>
      </c>
      <c r="G50">
        <v>725914</v>
      </c>
      <c r="H50" s="19">
        <v>0.87711340943968574</v>
      </c>
      <c r="K50" t="str">
        <f t="shared" si="5"/>
        <v>India</v>
      </c>
      <c r="L50">
        <f t="shared" si="5"/>
        <v>3760400</v>
      </c>
      <c r="M50">
        <f t="shared" si="5"/>
        <v>0.69917076265822797</v>
      </c>
      <c r="O50" t="str">
        <v>UK</v>
      </c>
      <c r="P50">
        <v>3590153</v>
      </c>
      <c r="Q50">
        <v>0.69853347339235949</v>
      </c>
    </row>
    <row r="51" spans="3:25" x14ac:dyDescent="0.3">
      <c r="C51" s="11" t="s">
        <v>8</v>
      </c>
      <c r="D51">
        <v>3776766</v>
      </c>
      <c r="E51" s="19">
        <v>0.67625100734331955</v>
      </c>
      <c r="F51" s="11" t="s">
        <v>8</v>
      </c>
      <c r="G51">
        <v>618226</v>
      </c>
      <c r="H51" s="19">
        <v>0.84360056694477425</v>
      </c>
      <c r="I51" t="s">
        <v>131</v>
      </c>
      <c r="K51" t="str">
        <f t="shared" si="5"/>
        <v>New Zealand</v>
      </c>
      <c r="L51">
        <f t="shared" si="5"/>
        <v>3776766</v>
      </c>
      <c r="M51">
        <f t="shared" si="5"/>
        <v>0.67625100734331955</v>
      </c>
      <c r="O51" t="str">
        <v>Canada</v>
      </c>
      <c r="P51">
        <v>3583769</v>
      </c>
      <c r="Q51">
        <v>0.68941683682737409</v>
      </c>
    </row>
    <row r="52" spans="3:25" x14ac:dyDescent="0.3">
      <c r="C52" s="11" t="s">
        <v>23</v>
      </c>
      <c r="D52">
        <v>3590153</v>
      </c>
      <c r="E52" s="19">
        <v>0.69853347339235949</v>
      </c>
      <c r="F52" s="11" t="s">
        <v>23</v>
      </c>
      <c r="G52">
        <v>634942</v>
      </c>
      <c r="H52" s="19">
        <v>0.85299330253786965</v>
      </c>
      <c r="I52" s="18" t="str">
        <f>Dahboard!$I$44</f>
        <v>Sales</v>
      </c>
      <c r="K52" t="str">
        <f t="shared" si="5"/>
        <v>UK</v>
      </c>
      <c r="L52">
        <f t="shared" si="5"/>
        <v>3590153</v>
      </c>
      <c r="M52">
        <f t="shared" si="5"/>
        <v>0.69853347339235949</v>
      </c>
      <c r="O52" t="str">
        <v>Australia</v>
      </c>
      <c r="P52">
        <v>3545052</v>
      </c>
      <c r="Q52">
        <v>0.6843165872037984</v>
      </c>
    </row>
    <row r="53" spans="3:25" x14ac:dyDescent="0.3">
      <c r="C53" s="11" t="s">
        <v>14</v>
      </c>
      <c r="D53">
        <v>3445582</v>
      </c>
      <c r="E53" s="19">
        <v>0.70597317768086809</v>
      </c>
      <c r="F53" s="11" t="s">
        <v>14</v>
      </c>
      <c r="G53">
        <v>610841</v>
      </c>
      <c r="H53" s="19">
        <v>0.88136221324370834</v>
      </c>
      <c r="I53">
        <f>_xlfn.XMATCH(I52,sort.option.list)</f>
        <v>1</v>
      </c>
      <c r="K53" t="str">
        <f t="shared" si="5"/>
        <v>USA</v>
      </c>
      <c r="L53">
        <f t="shared" si="5"/>
        <v>3445582</v>
      </c>
      <c r="M53">
        <f t="shared" si="5"/>
        <v>0.70597317768086809</v>
      </c>
      <c r="O53" t="str">
        <v>USA</v>
      </c>
      <c r="P53">
        <v>3445582</v>
      </c>
      <c r="Q53">
        <v>0.70597317768086809</v>
      </c>
    </row>
    <row r="57" spans="3:25" x14ac:dyDescent="0.3">
      <c r="G57" t="s">
        <v>132</v>
      </c>
      <c r="J57" t="s">
        <v>135</v>
      </c>
      <c r="O57" t="s">
        <v>137</v>
      </c>
      <c r="W57" s="7" t="s">
        <v>139</v>
      </c>
    </row>
    <row r="58" spans="3:25" x14ac:dyDescent="0.3">
      <c r="G58" t="s">
        <v>81</v>
      </c>
      <c r="H58" t="s">
        <v>129</v>
      </c>
      <c r="I58" t="s">
        <v>90</v>
      </c>
      <c r="J58" t="s">
        <v>129</v>
      </c>
      <c r="K58" t="s">
        <v>90</v>
      </c>
      <c r="O58" t="s">
        <v>81</v>
      </c>
      <c r="P58" t="s">
        <v>129</v>
      </c>
      <c r="Q58" t="s">
        <v>90</v>
      </c>
      <c r="R58" t="s">
        <v>129</v>
      </c>
      <c r="S58" t="s">
        <v>90</v>
      </c>
      <c r="U58" t="s">
        <v>138</v>
      </c>
      <c r="W58" t="s">
        <v>81</v>
      </c>
      <c r="X58" t="s">
        <v>140</v>
      </c>
      <c r="Y58" t="s">
        <v>141</v>
      </c>
    </row>
    <row r="59" spans="3:25" x14ac:dyDescent="0.3">
      <c r="G59" t="str">
        <f t="shared" ref="G59:I64" si="6">C48</f>
        <v>Australia</v>
      </c>
      <c r="H59">
        <f t="shared" si="6"/>
        <v>3545052</v>
      </c>
      <c r="I59">
        <f t="shared" si="6"/>
        <v>0.6843165872037984</v>
      </c>
      <c r="J59">
        <f t="shared" ref="J59:K64" si="7">G48</f>
        <v>633311</v>
      </c>
      <c r="K59">
        <f t="shared" si="7"/>
        <v>0.86179925139465452</v>
      </c>
      <c r="O59" t="str" cm="1">
        <f t="array" ref="O59:S64">_xlfn._xlws.SORT(G59:K64,I53+1,-1)</f>
        <v>New Zealand</v>
      </c>
      <c r="P59">
        <v>3776766</v>
      </c>
      <c r="Q59">
        <v>0.67625100734331955</v>
      </c>
      <c r="R59">
        <v>618226</v>
      </c>
      <c r="S59">
        <v>0.84360056694477425</v>
      </c>
      <c r="U59">
        <f t="shared" ref="U59:U64" si="8">_xlfn.XMATCH(O59,country.names,0)</f>
        <v>4</v>
      </c>
      <c r="W59" t="str">
        <f>O59</f>
        <v>New Zealand</v>
      </c>
      <c r="X59" t="str" cm="1">
        <f t="array" ref="X59">TEXT(IF($I$53=1,P59,Q59),INDEX($J$48:$J$49,$I$53))</f>
        <v>$3.78 mn</v>
      </c>
      <c r="Y59" t="str" cm="1">
        <f t="array" ref="Y59">IF($E$4=3,"",TEXT(IF($I$53=1,R59,S59),INDEX($J$48:$J$49,$I$53)))</f>
        <v>$.62 mn</v>
      </c>
    </row>
    <row r="60" spans="3:25" x14ac:dyDescent="0.3">
      <c r="G60" t="str">
        <f t="shared" si="6"/>
        <v>Canada</v>
      </c>
      <c r="H60">
        <f t="shared" si="6"/>
        <v>3583769</v>
      </c>
      <c r="I60">
        <f t="shared" si="6"/>
        <v>0.68941683682737409</v>
      </c>
      <c r="J60">
        <f t="shared" si="7"/>
        <v>654332</v>
      </c>
      <c r="K60">
        <f t="shared" si="7"/>
        <v>0.85443239043788166</v>
      </c>
      <c r="O60" t="str">
        <v>India</v>
      </c>
      <c r="P60">
        <v>3760400</v>
      </c>
      <c r="Q60">
        <v>0.69917076265822797</v>
      </c>
      <c r="R60">
        <v>725914</v>
      </c>
      <c r="S60">
        <v>0.87711340943968574</v>
      </c>
      <c r="U60">
        <f t="shared" si="8"/>
        <v>3</v>
      </c>
      <c r="W60" t="str">
        <f t="shared" ref="W60:W64" si="9">O60</f>
        <v>India</v>
      </c>
      <c r="X60" t="str" cm="1">
        <f t="array" ref="X60">TEXT(IF($I$53=1,P60,Q60),INDEX($J$48:$J$49,$I$53))</f>
        <v>$3.76 mn</v>
      </c>
      <c r="Y60" t="str" cm="1">
        <f t="array" ref="Y60">IF($E$4=3,"",TEXT(IF($I$53=1,R60,S60),INDEX($J$48:$J$49,$I$53)))</f>
        <v>$.73 mn</v>
      </c>
    </row>
    <row r="61" spans="3:25" x14ac:dyDescent="0.3">
      <c r="G61" t="str">
        <f t="shared" si="6"/>
        <v>India</v>
      </c>
      <c r="H61">
        <f t="shared" si="6"/>
        <v>3760400</v>
      </c>
      <c r="I61">
        <f t="shared" si="6"/>
        <v>0.69917076265822797</v>
      </c>
      <c r="J61">
        <f t="shared" si="7"/>
        <v>725914</v>
      </c>
      <c r="K61">
        <f t="shared" si="7"/>
        <v>0.87711340943968574</v>
      </c>
      <c r="O61" t="str">
        <v>UK</v>
      </c>
      <c r="P61">
        <v>3590153</v>
      </c>
      <c r="Q61">
        <v>0.69853347339235949</v>
      </c>
      <c r="R61">
        <v>634942</v>
      </c>
      <c r="S61">
        <v>0.85299330253786965</v>
      </c>
      <c r="U61">
        <f t="shared" si="8"/>
        <v>5</v>
      </c>
      <c r="W61" t="str">
        <f t="shared" si="9"/>
        <v>UK</v>
      </c>
      <c r="X61" t="str" cm="1">
        <f t="array" ref="X61">TEXT(IF($I$53=1,P61,Q61),INDEX($J$48:$J$49,$I$53))</f>
        <v>$3.59 mn</v>
      </c>
      <c r="Y61" t="str" cm="1">
        <f t="array" ref="Y61">IF($E$4=3,"",TEXT(IF($I$53=1,R61,S61),INDEX($J$48:$J$49,$I$53)))</f>
        <v>$.63 mn</v>
      </c>
    </row>
    <row r="62" spans="3:25" x14ac:dyDescent="0.3">
      <c r="G62" t="str">
        <f t="shared" si="6"/>
        <v>New Zealand</v>
      </c>
      <c r="H62">
        <f t="shared" si="6"/>
        <v>3776766</v>
      </c>
      <c r="I62">
        <f t="shared" si="6"/>
        <v>0.67625100734331955</v>
      </c>
      <c r="J62">
        <f t="shared" si="7"/>
        <v>618226</v>
      </c>
      <c r="K62">
        <f t="shared" si="7"/>
        <v>0.84360056694477425</v>
      </c>
      <c r="O62" t="str">
        <v>Canada</v>
      </c>
      <c r="P62">
        <v>3583769</v>
      </c>
      <c r="Q62">
        <v>0.68941683682737409</v>
      </c>
      <c r="R62">
        <v>654332</v>
      </c>
      <c r="S62">
        <v>0.85443239043788166</v>
      </c>
      <c r="U62">
        <f t="shared" si="8"/>
        <v>2</v>
      </c>
      <c r="W62" t="str">
        <f t="shared" si="9"/>
        <v>Canada</v>
      </c>
      <c r="X62" t="str" cm="1">
        <f t="array" ref="X62">TEXT(IF($I$53=1,P62,Q62),INDEX($J$48:$J$49,$I$53))</f>
        <v>$3.58 mn</v>
      </c>
      <c r="Y62" t="str" cm="1">
        <f t="array" ref="Y62">IF($E$4=3,"",TEXT(IF($I$53=1,R62,S62),INDEX($J$48:$J$49,$I$53)))</f>
        <v>$.65 mn</v>
      </c>
    </row>
    <row r="63" spans="3:25" x14ac:dyDescent="0.3">
      <c r="G63" t="str">
        <f t="shared" si="6"/>
        <v>UK</v>
      </c>
      <c r="H63">
        <f t="shared" si="6"/>
        <v>3590153</v>
      </c>
      <c r="I63">
        <f t="shared" si="6"/>
        <v>0.69853347339235949</v>
      </c>
      <c r="J63">
        <f t="shared" si="7"/>
        <v>634942</v>
      </c>
      <c r="K63">
        <f t="shared" si="7"/>
        <v>0.85299330253786965</v>
      </c>
      <c r="O63" t="str">
        <v>Australia</v>
      </c>
      <c r="P63">
        <v>3545052</v>
      </c>
      <c r="Q63">
        <v>0.6843165872037984</v>
      </c>
      <c r="R63">
        <v>633311</v>
      </c>
      <c r="S63">
        <v>0.86179925139465452</v>
      </c>
      <c r="U63">
        <f t="shared" si="8"/>
        <v>1</v>
      </c>
      <c r="W63" t="str">
        <f t="shared" si="9"/>
        <v>Australia</v>
      </c>
      <c r="X63" t="str" cm="1">
        <f t="array" ref="X63">TEXT(IF($I$53=1,P63,Q63),INDEX($J$48:$J$49,$I$53))</f>
        <v>$3.55 mn</v>
      </c>
      <c r="Y63" t="str" cm="1">
        <f t="array" ref="Y63">IF($E$4=3,"",TEXT(IF($I$53=1,R63,S63),INDEX($J$48:$J$49,$I$53)))</f>
        <v>$.63 mn</v>
      </c>
    </row>
    <row r="64" spans="3:25" x14ac:dyDescent="0.3">
      <c r="G64" t="str">
        <f t="shared" si="6"/>
        <v>USA</v>
      </c>
      <c r="H64">
        <f t="shared" si="6"/>
        <v>3445582</v>
      </c>
      <c r="I64">
        <f t="shared" si="6"/>
        <v>0.70597317768086809</v>
      </c>
      <c r="J64">
        <f t="shared" si="7"/>
        <v>610841</v>
      </c>
      <c r="K64">
        <f t="shared" si="7"/>
        <v>0.88136221324370834</v>
      </c>
      <c r="O64" t="str">
        <v>USA</v>
      </c>
      <c r="P64">
        <v>3445582</v>
      </c>
      <c r="Q64">
        <v>0.70597317768086809</v>
      </c>
      <c r="R64">
        <v>610841</v>
      </c>
      <c r="S64">
        <v>0.88136221324370834</v>
      </c>
      <c r="U64">
        <f t="shared" si="8"/>
        <v>6</v>
      </c>
      <c r="W64" t="str">
        <f t="shared" si="9"/>
        <v>USA</v>
      </c>
      <c r="X64" t="str" cm="1">
        <f t="array" ref="X64">TEXT(IF($I$53=1,P64,Q64),INDEX($J$48:$J$49,$I$53))</f>
        <v>$3.45 mn</v>
      </c>
      <c r="Y64" t="str" cm="1">
        <f t="array" ref="Y64">IF($E$4=3,"",TEXT(IF($I$53=1,R64,S64),INDEX($J$48:$J$49,$I$53)))</f>
        <v>$.61 mn</v>
      </c>
    </row>
    <row r="66" spans="3:24" x14ac:dyDescent="0.3">
      <c r="W66" t="s">
        <v>142</v>
      </c>
      <c r="X66" t="str">
        <f>IF($I$53 =1,"COUNTRY SALES","COUNTRY PROFIT %")</f>
        <v>COUNTRY SALES</v>
      </c>
    </row>
    <row r="68" spans="3:24" x14ac:dyDescent="0.3">
      <c r="C68" s="7" t="s">
        <v>143</v>
      </c>
      <c r="P68" s="27" t="s">
        <v>148</v>
      </c>
      <c r="Q68" s="18" t="str">
        <f>Dahboard!$N$44</f>
        <v>Jucies</v>
      </c>
    </row>
    <row r="69" spans="3:24" x14ac:dyDescent="0.3">
      <c r="Q69" t="s">
        <v>118</v>
      </c>
      <c r="R69" t="s">
        <v>118</v>
      </c>
    </row>
    <row r="70" spans="3:24" x14ac:dyDescent="0.3">
      <c r="C70" s="10" t="s">
        <v>124</v>
      </c>
      <c r="D70" t="s">
        <v>84</v>
      </c>
      <c r="E70" t="s">
        <v>89</v>
      </c>
      <c r="J70" t="s">
        <v>144</v>
      </c>
      <c r="K70" t="s">
        <v>129</v>
      </c>
      <c r="L70" t="s">
        <v>130</v>
      </c>
      <c r="M70" t="s">
        <v>145</v>
      </c>
      <c r="N70" t="s">
        <v>146</v>
      </c>
      <c r="O70" t="s">
        <v>61</v>
      </c>
      <c r="P70" t="s">
        <v>149</v>
      </c>
      <c r="Q70" t="s">
        <v>150</v>
      </c>
      <c r="R70" t="s">
        <v>151</v>
      </c>
      <c r="S70" t="s">
        <v>82</v>
      </c>
    </row>
    <row r="71" spans="3:24" x14ac:dyDescent="0.3">
      <c r="C71" s="11" t="s">
        <v>75</v>
      </c>
      <c r="D71">
        <v>7887334</v>
      </c>
      <c r="E71">
        <v>5474425.5558000002</v>
      </c>
      <c r="I71" t="s">
        <v>147</v>
      </c>
      <c r="J71" t="str">
        <f>C71&amp;I71</f>
        <v>Yummies⭐</v>
      </c>
      <c r="K71">
        <f>D71</f>
        <v>7887334</v>
      </c>
      <c r="L71">
        <f>E71</f>
        <v>5474425.5558000002</v>
      </c>
      <c r="M71">
        <v>1</v>
      </c>
      <c r="N71">
        <v>2</v>
      </c>
      <c r="O71">
        <f>D71</f>
        <v>7887334</v>
      </c>
      <c r="P71" t="e">
        <f>IF(C71=$Q$68,O71,NA())</f>
        <v>#N/A</v>
      </c>
      <c r="Q71" t="str">
        <f>TEXT(K71,$Q$69)</f>
        <v>$7.89 mn</v>
      </c>
      <c r="R71" t="str">
        <f>TEXT(L71,$R$69)</f>
        <v>$5.47 mn</v>
      </c>
      <c r="S71" t="str">
        <f>_xlfn.TEXTJOIN(CHAR(10),,J71,Q71,R71)</f>
        <v>Yummies⭐
$7.89 mn
$5.47 mn</v>
      </c>
    </row>
    <row r="72" spans="3:24" x14ac:dyDescent="0.3">
      <c r="C72" s="11" t="s">
        <v>76</v>
      </c>
      <c r="D72">
        <v>6136837</v>
      </c>
      <c r="E72">
        <v>4225262.9296000022</v>
      </c>
      <c r="J72" t="str">
        <f t="shared" ref="J72:J74" si="10">C72&amp;I72</f>
        <v>Delish</v>
      </c>
      <c r="K72">
        <f t="shared" ref="K72:K74" si="11">D72</f>
        <v>6136837</v>
      </c>
      <c r="L72">
        <f t="shared" ref="L72:L74" si="12">E72</f>
        <v>4225262.9296000022</v>
      </c>
      <c r="M72">
        <v>2</v>
      </c>
      <c r="N72">
        <v>2</v>
      </c>
      <c r="O72">
        <f t="shared" ref="O72:O74" si="13">D72</f>
        <v>6136837</v>
      </c>
      <c r="P72" t="e">
        <f t="shared" ref="P72:P74" si="14">IF(C72=$Q$68,O72,NA())</f>
        <v>#N/A</v>
      </c>
      <c r="Q72" t="str">
        <f t="shared" ref="Q72:Q74" si="15">TEXT(K72,$Q$69)</f>
        <v>$6.14 mn</v>
      </c>
      <c r="R72" t="str">
        <f t="shared" ref="R72:R74" si="16">TEXT(L72,$R$69)</f>
        <v>$4.23 mn</v>
      </c>
      <c r="S72" t="str">
        <f t="shared" ref="S72:S74" si="17">_xlfn.TEXTJOIN(CHAR(10),,J72,Q72,R72)</f>
        <v>Delish
$6.14 mn
$4.23 mn</v>
      </c>
    </row>
    <row r="73" spans="3:24" x14ac:dyDescent="0.3">
      <c r="C73" s="11" t="s">
        <v>77</v>
      </c>
      <c r="D73">
        <v>4237639</v>
      </c>
      <c r="E73">
        <v>2912230.4287</v>
      </c>
      <c r="J73" t="str">
        <f t="shared" si="10"/>
        <v>Jucies</v>
      </c>
      <c r="K73">
        <f t="shared" si="11"/>
        <v>4237639</v>
      </c>
      <c r="L73">
        <f t="shared" si="12"/>
        <v>2912230.4287</v>
      </c>
      <c r="M73">
        <v>1</v>
      </c>
      <c r="N73">
        <v>1</v>
      </c>
      <c r="O73">
        <f t="shared" si="13"/>
        <v>4237639</v>
      </c>
      <c r="P73">
        <f t="shared" si="14"/>
        <v>4237639</v>
      </c>
      <c r="Q73" t="str">
        <f t="shared" si="15"/>
        <v>$4.24 mn</v>
      </c>
      <c r="R73" t="str">
        <f t="shared" si="16"/>
        <v>$2.91 mn</v>
      </c>
      <c r="S73" t="str">
        <f t="shared" si="17"/>
        <v>Jucies
$4.24 mn
$2.91 mn</v>
      </c>
    </row>
    <row r="74" spans="3:24" x14ac:dyDescent="0.3">
      <c r="C74" s="11" t="s">
        <v>78</v>
      </c>
      <c r="D74">
        <v>3439912</v>
      </c>
      <c r="E74">
        <v>2408263.7264</v>
      </c>
      <c r="J74" t="str">
        <f t="shared" si="10"/>
        <v>Tempo</v>
      </c>
      <c r="K74">
        <f t="shared" si="11"/>
        <v>3439912</v>
      </c>
      <c r="L74">
        <f t="shared" si="12"/>
        <v>2408263.7264</v>
      </c>
      <c r="M74">
        <v>2</v>
      </c>
      <c r="N74">
        <v>1</v>
      </c>
      <c r="O74">
        <f t="shared" si="13"/>
        <v>3439912</v>
      </c>
      <c r="P74" t="e">
        <f t="shared" si="14"/>
        <v>#N/A</v>
      </c>
      <c r="Q74" t="str">
        <f t="shared" si="15"/>
        <v>$3.44 mn</v>
      </c>
      <c r="R74" t="str">
        <f t="shared" si="16"/>
        <v>$2.41 mn</v>
      </c>
      <c r="S74" t="str">
        <f t="shared" si="17"/>
        <v>Tempo
$3.44 mn
$2.41 mn</v>
      </c>
    </row>
    <row r="78" spans="3:24" x14ac:dyDescent="0.3">
      <c r="J78" t="s">
        <v>153</v>
      </c>
      <c r="K78">
        <f>MROUND(MAX(K82:K93)*2,100000)</f>
        <v>1800000</v>
      </c>
    </row>
    <row r="79" spans="3:24" x14ac:dyDescent="0.3">
      <c r="J79" s="7" t="s">
        <v>152</v>
      </c>
    </row>
    <row r="81" spans="3:50" x14ac:dyDescent="0.3">
      <c r="C81" s="10" t="s">
        <v>74</v>
      </c>
      <c r="D81" s="10" t="s">
        <v>73</v>
      </c>
      <c r="E81" t="s">
        <v>84</v>
      </c>
      <c r="F81" t="s">
        <v>89</v>
      </c>
      <c r="G81" t="s">
        <v>90</v>
      </c>
      <c r="J81" t="s">
        <v>73</v>
      </c>
      <c r="K81" t="s">
        <v>4</v>
      </c>
      <c r="L81" t="s">
        <v>130</v>
      </c>
      <c r="M81" t="s">
        <v>90</v>
      </c>
      <c r="Q81" s="7" t="s">
        <v>158</v>
      </c>
      <c r="V81" s="7" t="s">
        <v>160</v>
      </c>
      <c r="W81" s="2">
        <f>starting.date.for.trend+1</f>
        <v>44565</v>
      </c>
      <c r="X81" s="2">
        <f t="shared" ref="X81:AX81" si="18">W81+1</f>
        <v>44566</v>
      </c>
      <c r="Y81" s="2">
        <f t="shared" si="18"/>
        <v>44567</v>
      </c>
      <c r="Z81" s="2">
        <f t="shared" si="18"/>
        <v>44568</v>
      </c>
      <c r="AA81" s="2">
        <f t="shared" si="18"/>
        <v>44569</v>
      </c>
      <c r="AB81" s="2">
        <f t="shared" si="18"/>
        <v>44570</v>
      </c>
      <c r="AC81" s="2">
        <f t="shared" si="18"/>
        <v>44571</v>
      </c>
      <c r="AD81" s="2">
        <f t="shared" si="18"/>
        <v>44572</v>
      </c>
      <c r="AE81" s="2">
        <f t="shared" si="18"/>
        <v>44573</v>
      </c>
      <c r="AF81" s="2">
        <f t="shared" si="18"/>
        <v>44574</v>
      </c>
      <c r="AG81" s="2">
        <f t="shared" si="18"/>
        <v>44575</v>
      </c>
      <c r="AH81" s="2">
        <f t="shared" si="18"/>
        <v>44576</v>
      </c>
      <c r="AI81" s="2">
        <f t="shared" si="18"/>
        <v>44577</v>
      </c>
      <c r="AJ81" s="2">
        <f t="shared" si="18"/>
        <v>44578</v>
      </c>
      <c r="AK81" s="2">
        <f t="shared" si="18"/>
        <v>44579</v>
      </c>
      <c r="AL81" s="2">
        <f t="shared" si="18"/>
        <v>44580</v>
      </c>
      <c r="AM81" s="2">
        <f t="shared" si="18"/>
        <v>44581</v>
      </c>
      <c r="AN81" s="2">
        <f t="shared" si="18"/>
        <v>44582</v>
      </c>
      <c r="AO81" s="2">
        <f t="shared" si="18"/>
        <v>44583</v>
      </c>
      <c r="AP81" s="2">
        <f t="shared" si="18"/>
        <v>44584</v>
      </c>
      <c r="AQ81" s="2">
        <f t="shared" si="18"/>
        <v>44585</v>
      </c>
      <c r="AR81" s="2">
        <f t="shared" si="18"/>
        <v>44586</v>
      </c>
      <c r="AS81" s="2">
        <f t="shared" si="18"/>
        <v>44587</v>
      </c>
      <c r="AT81" s="2">
        <f t="shared" si="18"/>
        <v>44588</v>
      </c>
      <c r="AU81" s="2">
        <f t="shared" si="18"/>
        <v>44589</v>
      </c>
      <c r="AV81" s="2">
        <f t="shared" si="18"/>
        <v>44590</v>
      </c>
      <c r="AW81" s="2">
        <f t="shared" si="18"/>
        <v>44591</v>
      </c>
      <c r="AX81" s="2">
        <f t="shared" si="18"/>
        <v>44592</v>
      </c>
    </row>
    <row r="82" spans="3:50" x14ac:dyDescent="0.3">
      <c r="C82" t="s">
        <v>76</v>
      </c>
      <c r="D82" t="s">
        <v>29</v>
      </c>
      <c r="E82" s="15">
        <v>779422</v>
      </c>
      <c r="F82" s="15">
        <v>531164.80779999995</v>
      </c>
      <c r="G82" s="19">
        <v>0.68148552106561011</v>
      </c>
      <c r="J82" t="str" cm="1">
        <f t="array" ref="J82:M86">_xlfn._xlws.SORT(_xlfn._xlws.FILTER(D82:G106,C82:C106 = selected.team),$Q$103,$Q$107)</f>
        <v>Andria Kimpton</v>
      </c>
      <c r="K82" s="15">
        <v>867510</v>
      </c>
      <c r="L82" s="15">
        <v>633091.56099999999</v>
      </c>
      <c r="M82" s="19">
        <v>0.7297801304884094</v>
      </c>
      <c r="Q82" t="s">
        <v>159</v>
      </c>
      <c r="V82" t="str" cm="1">
        <f t="array" ref="V82:V86">INDEX(_xlfn.ANCHORARRAY(J82),,1)</f>
        <v>Andria Kimpton</v>
      </c>
      <c r="W82" t="b" cm="1">
        <f t="array" ref="W82:W86">CHOOSE($Q$90,COUNTIFS(sales[Sales Person],_xlfn.ANCHORARRAY($V82),sales[Date],W$81)&gt;0,SUMIFS(sales[Amount],sales[Sales Person],_xlfn.ANCHORARRAY($V82),sales[Date],W$81),SUMIFS(sales[Boxes],sales[Sales Person],_xlfn.ANCHORARRAY($V82),sales[Date],W$81),COUNTIFS(sales[Sales Person],_xlfn.ANCHORARRAY($V82),sales[Date],W$81))</f>
        <v>0</v>
      </c>
      <c r="X82" t="b" cm="1">
        <f t="array" ref="X82:X86">CHOOSE($Q$90,COUNTIFS(sales[Sales Person],_xlfn.ANCHORARRAY($V82),sales[Date],X$81)&gt;0,SUMIFS(sales[Amount],sales[Sales Person],_xlfn.ANCHORARRAY($V82),sales[Date],X$81),SUMIFS(sales[Boxes],sales[Sales Person],_xlfn.ANCHORARRAY($V82),sales[Date],X$81),COUNTIFS(sales[Sales Person],_xlfn.ANCHORARRAY($V82),sales[Date],X$81))</f>
        <v>1</v>
      </c>
      <c r="Y82" t="b" cm="1">
        <f t="array" ref="Y82:Y86">CHOOSE($Q$90,COUNTIFS(sales[Sales Person],_xlfn.ANCHORARRAY($V82),sales[Date],Y$81)&gt;0,SUMIFS(sales[Amount],sales[Sales Person],_xlfn.ANCHORARRAY($V82),sales[Date],Y$81),SUMIFS(sales[Boxes],sales[Sales Person],_xlfn.ANCHORARRAY($V82),sales[Date],Y$81),COUNTIFS(sales[Sales Person],_xlfn.ANCHORARRAY($V82),sales[Date],Y$81))</f>
        <v>0</v>
      </c>
      <c r="Z82" t="b" cm="1">
        <f t="array" ref="Z82:Z86">CHOOSE($Q$90,COUNTIFS(sales[Sales Person],_xlfn.ANCHORARRAY($V82),sales[Date],Z$81)&gt;0,SUMIFS(sales[Amount],sales[Sales Person],_xlfn.ANCHORARRAY($V82),sales[Date],Z$81),SUMIFS(sales[Boxes],sales[Sales Person],_xlfn.ANCHORARRAY($V82),sales[Date],Z$81),COUNTIFS(sales[Sales Person],_xlfn.ANCHORARRAY($V82),sales[Date],Z$81))</f>
        <v>1</v>
      </c>
      <c r="AA82" t="b" cm="1">
        <f t="array" ref="AA82:AA86">CHOOSE($Q$90,COUNTIFS(sales[Sales Person],_xlfn.ANCHORARRAY($V82),sales[Date],AA$81)&gt;0,SUMIFS(sales[Amount],sales[Sales Person],_xlfn.ANCHORARRAY($V82),sales[Date],AA$81),SUMIFS(sales[Boxes],sales[Sales Person],_xlfn.ANCHORARRAY($V82),sales[Date],AA$81),COUNTIFS(sales[Sales Person],_xlfn.ANCHORARRAY($V82),sales[Date],AA$81))</f>
        <v>0</v>
      </c>
      <c r="AB82" t="b" cm="1">
        <f t="array" ref="AB82:AB86">CHOOSE($Q$90,COUNTIFS(sales[Sales Person],_xlfn.ANCHORARRAY($V82),sales[Date],AB$81)&gt;0,SUMIFS(sales[Amount],sales[Sales Person],_xlfn.ANCHORARRAY($V82),sales[Date],AB$81),SUMIFS(sales[Boxes],sales[Sales Person],_xlfn.ANCHORARRAY($V82),sales[Date],AB$81),COUNTIFS(sales[Sales Person],_xlfn.ANCHORARRAY($V82),sales[Date],AB$81))</f>
        <v>0</v>
      </c>
      <c r="AC82" t="b" cm="1">
        <f t="array" ref="AC82:AC86">CHOOSE($Q$90,COUNTIFS(sales[Sales Person],_xlfn.ANCHORARRAY($V82),sales[Date],AC$81)&gt;0,SUMIFS(sales[Amount],sales[Sales Person],_xlfn.ANCHORARRAY($V82),sales[Date],AC$81),SUMIFS(sales[Boxes],sales[Sales Person],_xlfn.ANCHORARRAY($V82),sales[Date],AC$81),COUNTIFS(sales[Sales Person],_xlfn.ANCHORARRAY($V82),sales[Date],AC$81))</f>
        <v>1</v>
      </c>
      <c r="AD82" t="b" cm="1">
        <f t="array" ref="AD82:AD86">CHOOSE($Q$90,COUNTIFS(sales[Sales Person],_xlfn.ANCHORARRAY($V82),sales[Date],AD$81)&gt;0,SUMIFS(sales[Amount],sales[Sales Person],_xlfn.ANCHORARRAY($V82),sales[Date],AD$81),SUMIFS(sales[Boxes],sales[Sales Person],_xlfn.ANCHORARRAY($V82),sales[Date],AD$81),COUNTIFS(sales[Sales Person],_xlfn.ANCHORARRAY($V82),sales[Date],AD$81))</f>
        <v>1</v>
      </c>
      <c r="AE82" t="b" cm="1">
        <f t="array" ref="AE82:AE86">CHOOSE($Q$90,COUNTIFS(sales[Sales Person],_xlfn.ANCHORARRAY($V82),sales[Date],AE$81)&gt;0,SUMIFS(sales[Amount],sales[Sales Person],_xlfn.ANCHORARRAY($V82),sales[Date],AE$81),SUMIFS(sales[Boxes],sales[Sales Person],_xlfn.ANCHORARRAY($V82),sales[Date],AE$81),COUNTIFS(sales[Sales Person],_xlfn.ANCHORARRAY($V82),sales[Date],AE$81))</f>
        <v>0</v>
      </c>
      <c r="AF82" t="b" cm="1">
        <f t="array" ref="AF82:AF86">CHOOSE($Q$90,COUNTIFS(sales[Sales Person],_xlfn.ANCHORARRAY($V82),sales[Date],AF$81)&gt;0,SUMIFS(sales[Amount],sales[Sales Person],_xlfn.ANCHORARRAY($V82),sales[Date],AF$81),SUMIFS(sales[Boxes],sales[Sales Person],_xlfn.ANCHORARRAY($V82),sales[Date],AF$81),COUNTIFS(sales[Sales Person],_xlfn.ANCHORARRAY($V82),sales[Date],AF$81))</f>
        <v>1</v>
      </c>
      <c r="AG82" t="b" cm="1">
        <f t="array" ref="AG82:AG86">CHOOSE($Q$90,COUNTIFS(sales[Sales Person],_xlfn.ANCHORARRAY($V82),sales[Date],AG$81)&gt;0,SUMIFS(sales[Amount],sales[Sales Person],_xlfn.ANCHORARRAY($V82),sales[Date],AG$81),SUMIFS(sales[Boxes],sales[Sales Person],_xlfn.ANCHORARRAY($V82),sales[Date],AG$81),COUNTIFS(sales[Sales Person],_xlfn.ANCHORARRAY($V82),sales[Date],AG$81))</f>
        <v>1</v>
      </c>
      <c r="AH82" t="b" cm="1">
        <f t="array" ref="AH82:AH86">CHOOSE($Q$90,COUNTIFS(sales[Sales Person],_xlfn.ANCHORARRAY($V82),sales[Date],AH$81)&gt;0,SUMIFS(sales[Amount],sales[Sales Person],_xlfn.ANCHORARRAY($V82),sales[Date],AH$81),SUMIFS(sales[Boxes],sales[Sales Person],_xlfn.ANCHORARRAY($V82),sales[Date],AH$81),COUNTIFS(sales[Sales Person],_xlfn.ANCHORARRAY($V82),sales[Date],AH$81))</f>
        <v>0</v>
      </c>
      <c r="AI82" t="b" cm="1">
        <f t="array" ref="AI82:AI86">CHOOSE($Q$90,COUNTIFS(sales[Sales Person],_xlfn.ANCHORARRAY($V82),sales[Date],AI$81)&gt;0,SUMIFS(sales[Amount],sales[Sales Person],_xlfn.ANCHORARRAY($V82),sales[Date],AI$81),SUMIFS(sales[Boxes],sales[Sales Person],_xlfn.ANCHORARRAY($V82),sales[Date],AI$81),COUNTIFS(sales[Sales Person],_xlfn.ANCHORARRAY($V82),sales[Date],AI$81))</f>
        <v>0</v>
      </c>
      <c r="AJ82" t="b" cm="1">
        <f t="array" ref="AJ82:AJ86">CHOOSE($Q$90,COUNTIFS(sales[Sales Person],_xlfn.ANCHORARRAY($V82),sales[Date],AJ$81)&gt;0,SUMIFS(sales[Amount],sales[Sales Person],_xlfn.ANCHORARRAY($V82),sales[Date],AJ$81),SUMIFS(sales[Boxes],sales[Sales Person],_xlfn.ANCHORARRAY($V82),sales[Date],AJ$81),COUNTIFS(sales[Sales Person],_xlfn.ANCHORARRAY($V82),sales[Date],AJ$81))</f>
        <v>1</v>
      </c>
      <c r="AK82" t="b" cm="1">
        <f t="array" ref="AK82:AK86">CHOOSE($Q$90,COUNTIFS(sales[Sales Person],_xlfn.ANCHORARRAY($V82),sales[Date],AK$81)&gt;0,SUMIFS(sales[Amount],sales[Sales Person],_xlfn.ANCHORARRAY($V82),sales[Date],AK$81),SUMIFS(sales[Boxes],sales[Sales Person],_xlfn.ANCHORARRAY($V82),sales[Date],AK$81),COUNTIFS(sales[Sales Person],_xlfn.ANCHORARRAY($V82),sales[Date],AK$81))</f>
        <v>1</v>
      </c>
      <c r="AL82" t="b" cm="1">
        <f t="array" ref="AL82:AL86">CHOOSE($Q$90,COUNTIFS(sales[Sales Person],_xlfn.ANCHORARRAY($V82),sales[Date],AL$81)&gt;0,SUMIFS(sales[Amount],sales[Sales Person],_xlfn.ANCHORARRAY($V82),sales[Date],AL$81),SUMIFS(sales[Boxes],sales[Sales Person],_xlfn.ANCHORARRAY($V82),sales[Date],AL$81),COUNTIFS(sales[Sales Person],_xlfn.ANCHORARRAY($V82),sales[Date],AL$81))</f>
        <v>1</v>
      </c>
      <c r="AM82" t="b" cm="1">
        <f t="array" ref="AM82:AM86">CHOOSE($Q$90,COUNTIFS(sales[Sales Person],_xlfn.ANCHORARRAY($V82),sales[Date],AM$81)&gt;0,SUMIFS(sales[Amount],sales[Sales Person],_xlfn.ANCHORARRAY($V82),sales[Date],AM$81),SUMIFS(sales[Boxes],sales[Sales Person],_xlfn.ANCHORARRAY($V82),sales[Date],AM$81),COUNTIFS(sales[Sales Person],_xlfn.ANCHORARRAY($V82),sales[Date],AM$81))</f>
        <v>0</v>
      </c>
      <c r="AN82" t="b" cm="1">
        <f t="array" ref="AN82:AN86">CHOOSE($Q$90,COUNTIFS(sales[Sales Person],_xlfn.ANCHORARRAY($V82),sales[Date],AN$81)&gt;0,SUMIFS(sales[Amount],sales[Sales Person],_xlfn.ANCHORARRAY($V82),sales[Date],AN$81),SUMIFS(sales[Boxes],sales[Sales Person],_xlfn.ANCHORARRAY($V82),sales[Date],AN$81),COUNTIFS(sales[Sales Person],_xlfn.ANCHORARRAY($V82),sales[Date],AN$81))</f>
        <v>1</v>
      </c>
      <c r="AO82" t="b" cm="1">
        <f t="array" ref="AO82:AO86">CHOOSE($Q$90,COUNTIFS(sales[Sales Person],_xlfn.ANCHORARRAY($V82),sales[Date],AO$81)&gt;0,SUMIFS(sales[Amount],sales[Sales Person],_xlfn.ANCHORARRAY($V82),sales[Date],AO$81),SUMIFS(sales[Boxes],sales[Sales Person],_xlfn.ANCHORARRAY($V82),sales[Date],AO$81),COUNTIFS(sales[Sales Person],_xlfn.ANCHORARRAY($V82),sales[Date],AO$81))</f>
        <v>0</v>
      </c>
      <c r="AP82" t="b" cm="1">
        <f t="array" ref="AP82:AP86">CHOOSE($Q$90,COUNTIFS(sales[Sales Person],_xlfn.ANCHORARRAY($V82),sales[Date],AP$81)&gt;0,SUMIFS(sales[Amount],sales[Sales Person],_xlfn.ANCHORARRAY($V82),sales[Date],AP$81),SUMIFS(sales[Boxes],sales[Sales Person],_xlfn.ANCHORARRAY($V82),sales[Date],AP$81),COUNTIFS(sales[Sales Person],_xlfn.ANCHORARRAY($V82),sales[Date],AP$81))</f>
        <v>0</v>
      </c>
      <c r="AQ82" t="b" cm="1">
        <f t="array" ref="AQ82:AQ86">CHOOSE($Q$90,COUNTIFS(sales[Sales Person],_xlfn.ANCHORARRAY($V82),sales[Date],AQ$81)&gt;0,SUMIFS(sales[Amount],sales[Sales Person],_xlfn.ANCHORARRAY($V82),sales[Date],AQ$81),SUMIFS(sales[Boxes],sales[Sales Person],_xlfn.ANCHORARRAY($V82),sales[Date],AQ$81),COUNTIFS(sales[Sales Person],_xlfn.ANCHORARRAY($V82),sales[Date],AQ$81))</f>
        <v>0</v>
      </c>
      <c r="AR82" t="b" cm="1">
        <f t="array" ref="AR82:AR86">CHOOSE($Q$90,COUNTIFS(sales[Sales Person],_xlfn.ANCHORARRAY($V82),sales[Date],AR$81)&gt;0,SUMIFS(sales[Amount],sales[Sales Person],_xlfn.ANCHORARRAY($V82),sales[Date],AR$81),SUMIFS(sales[Boxes],sales[Sales Person],_xlfn.ANCHORARRAY($V82),sales[Date],AR$81),COUNTIFS(sales[Sales Person],_xlfn.ANCHORARRAY($V82),sales[Date],AR$81))</f>
        <v>0</v>
      </c>
      <c r="AS82" t="b" cm="1">
        <f t="array" ref="AS82:AS86">CHOOSE($Q$90,COUNTIFS(sales[Sales Person],_xlfn.ANCHORARRAY($V82),sales[Date],AS$81)&gt;0,SUMIFS(sales[Amount],sales[Sales Person],_xlfn.ANCHORARRAY($V82),sales[Date],AS$81),SUMIFS(sales[Boxes],sales[Sales Person],_xlfn.ANCHORARRAY($V82),sales[Date],AS$81),COUNTIFS(sales[Sales Person],_xlfn.ANCHORARRAY($V82),sales[Date],AS$81))</f>
        <v>1</v>
      </c>
      <c r="AT82" t="b" cm="1">
        <f t="array" ref="AT82:AT86">CHOOSE($Q$90,COUNTIFS(sales[Sales Person],_xlfn.ANCHORARRAY($V82),sales[Date],AT$81)&gt;0,SUMIFS(sales[Amount],sales[Sales Person],_xlfn.ANCHORARRAY($V82),sales[Date],AT$81),SUMIFS(sales[Boxes],sales[Sales Person],_xlfn.ANCHORARRAY($V82),sales[Date],AT$81),COUNTIFS(sales[Sales Person],_xlfn.ANCHORARRAY($V82),sales[Date],AT$81))</f>
        <v>0</v>
      </c>
      <c r="AU82" t="b" cm="1">
        <f t="array" ref="AU82:AU86">CHOOSE($Q$90,COUNTIFS(sales[Sales Person],_xlfn.ANCHORARRAY($V82),sales[Date],AU$81)&gt;0,SUMIFS(sales[Amount],sales[Sales Person],_xlfn.ANCHORARRAY($V82),sales[Date],AU$81),SUMIFS(sales[Boxes],sales[Sales Person],_xlfn.ANCHORARRAY($V82),sales[Date],AU$81),COUNTIFS(sales[Sales Person],_xlfn.ANCHORARRAY($V82),sales[Date],AU$81))</f>
        <v>1</v>
      </c>
      <c r="AV82" t="b" cm="1">
        <f t="array" ref="AV82:AV86">CHOOSE($Q$90,COUNTIFS(sales[Sales Person],_xlfn.ANCHORARRAY($V82),sales[Date],AV$81)&gt;0,SUMIFS(sales[Amount],sales[Sales Person],_xlfn.ANCHORARRAY($V82),sales[Date],AV$81),SUMIFS(sales[Boxes],sales[Sales Person],_xlfn.ANCHORARRAY($V82),sales[Date],AV$81),COUNTIFS(sales[Sales Person],_xlfn.ANCHORARRAY($V82),sales[Date],AV$81))</f>
        <v>0</v>
      </c>
      <c r="AW82" t="b" cm="1">
        <f t="array" ref="AW82:AW86">CHOOSE($Q$90,COUNTIFS(sales[Sales Person],_xlfn.ANCHORARRAY($V82),sales[Date],AW$81)&gt;0,SUMIFS(sales[Amount],sales[Sales Person],_xlfn.ANCHORARRAY($V82),sales[Date],AW$81),SUMIFS(sales[Boxes],sales[Sales Person],_xlfn.ANCHORARRAY($V82),sales[Date],AW$81),COUNTIFS(sales[Sales Person],_xlfn.ANCHORARRAY($V82),sales[Date],AW$81))</f>
        <v>0</v>
      </c>
      <c r="AX82" t="b" cm="1">
        <f t="array" ref="AX82:AX86">CHOOSE($Q$90,COUNTIFS(sales[Sales Person],_xlfn.ANCHORARRAY($V82),sales[Date],AX$81)&gt;0,SUMIFS(sales[Amount],sales[Sales Person],_xlfn.ANCHORARRAY($V82),sales[Date],AX$81),SUMIFS(sales[Boxes],sales[Sales Person],_xlfn.ANCHORARRAY($V82),sales[Date],AX$81),COUNTIFS(sales[Sales Person],_xlfn.ANCHORARRAY($V82),sales[Date],AX$81))</f>
        <v>0</v>
      </c>
    </row>
    <row r="83" spans="3:50" x14ac:dyDescent="0.3">
      <c r="C83" t="s">
        <v>76</v>
      </c>
      <c r="D83" t="s">
        <v>24</v>
      </c>
      <c r="E83" s="15">
        <v>922635</v>
      </c>
      <c r="F83" s="15">
        <v>619837.69369999971</v>
      </c>
      <c r="G83" s="19">
        <v>0.67181246505931347</v>
      </c>
      <c r="J83" t="str">
        <v>Beverie Moffet</v>
      </c>
      <c r="K83" s="15">
        <v>817572</v>
      </c>
      <c r="L83" s="15">
        <v>579961.52909999993</v>
      </c>
      <c r="M83" s="19">
        <v>0.70937058644376261</v>
      </c>
      <c r="Q83" t="s">
        <v>129</v>
      </c>
      <c r="V83" t="str">
        <v>Beverie Moffet</v>
      </c>
      <c r="W83" t="b">
        <v>0</v>
      </c>
      <c r="X83" t="b">
        <v>0</v>
      </c>
      <c r="Y83" t="b">
        <v>1</v>
      </c>
      <c r="Z83" t="b">
        <v>1</v>
      </c>
      <c r="AA83" t="b">
        <v>0</v>
      </c>
      <c r="AB83" t="b">
        <v>0</v>
      </c>
      <c r="AC83" t="b">
        <v>1</v>
      </c>
      <c r="AD83" t="b">
        <v>0</v>
      </c>
      <c r="AE83" t="b">
        <v>0</v>
      </c>
      <c r="AF83" t="b">
        <v>1</v>
      </c>
      <c r="AG83" t="b">
        <v>1</v>
      </c>
      <c r="AH83" t="b">
        <v>0</v>
      </c>
      <c r="AI83" t="b">
        <v>0</v>
      </c>
      <c r="AJ83" t="b">
        <v>1</v>
      </c>
      <c r="AK83" t="b">
        <v>0</v>
      </c>
      <c r="AL83" t="b">
        <v>1</v>
      </c>
      <c r="AM83" t="b">
        <v>0</v>
      </c>
      <c r="AN83" t="b">
        <v>1</v>
      </c>
      <c r="AO83" t="b">
        <v>0</v>
      </c>
      <c r="AP83" t="b">
        <v>0</v>
      </c>
      <c r="AQ83" t="b">
        <v>1</v>
      </c>
      <c r="AR83" t="b">
        <v>1</v>
      </c>
      <c r="AS83" t="b">
        <v>1</v>
      </c>
      <c r="AT83" t="b">
        <v>0</v>
      </c>
      <c r="AU83" t="b">
        <v>1</v>
      </c>
      <c r="AV83" t="b">
        <v>0</v>
      </c>
      <c r="AW83" t="b">
        <v>0</v>
      </c>
      <c r="AX83" t="b">
        <v>0</v>
      </c>
    </row>
    <row r="84" spans="3:50" x14ac:dyDescent="0.3">
      <c r="C84" t="s">
        <v>76</v>
      </c>
      <c r="D84" t="s">
        <v>57</v>
      </c>
      <c r="E84" s="15">
        <v>925057</v>
      </c>
      <c r="F84" s="15">
        <v>646165.54050000012</v>
      </c>
      <c r="G84" s="19">
        <v>0.69851429749734351</v>
      </c>
      <c r="J84" t="str">
        <v>Brien Boise</v>
      </c>
      <c r="K84" s="15">
        <v>794920</v>
      </c>
      <c r="L84" s="15">
        <v>529082.27729999996</v>
      </c>
      <c r="M84" s="19">
        <v>0.6655792750213857</v>
      </c>
      <c r="Q84" t="s">
        <v>6</v>
      </c>
      <c r="V84" t="str">
        <v>Brien Boise</v>
      </c>
      <c r="W84" t="b">
        <v>1</v>
      </c>
      <c r="X84" t="b">
        <v>1</v>
      </c>
      <c r="Y84" t="b">
        <v>1</v>
      </c>
      <c r="Z84" t="b">
        <v>1</v>
      </c>
      <c r="AA84" t="b">
        <v>0</v>
      </c>
      <c r="AB84" t="b">
        <v>0</v>
      </c>
      <c r="AC84" t="b">
        <v>1</v>
      </c>
      <c r="AD84" t="b">
        <v>1</v>
      </c>
      <c r="AE84" t="b">
        <v>0</v>
      </c>
      <c r="AF84" t="b">
        <v>1</v>
      </c>
      <c r="AG84" t="b">
        <v>1</v>
      </c>
      <c r="AH84" t="b">
        <v>0</v>
      </c>
      <c r="AI84" t="b">
        <v>0</v>
      </c>
      <c r="AJ84" t="b">
        <v>0</v>
      </c>
      <c r="AK84" t="b">
        <v>1</v>
      </c>
      <c r="AL84" t="b">
        <v>0</v>
      </c>
      <c r="AM84" t="b">
        <v>1</v>
      </c>
      <c r="AN84" t="b">
        <v>0</v>
      </c>
      <c r="AO84" t="b">
        <v>0</v>
      </c>
      <c r="AP84" t="b">
        <v>0</v>
      </c>
      <c r="AQ84" t="b">
        <v>1</v>
      </c>
      <c r="AR84" t="b">
        <v>0</v>
      </c>
      <c r="AS84" t="b">
        <v>0</v>
      </c>
      <c r="AT84" t="b">
        <v>0</v>
      </c>
      <c r="AU84" t="b">
        <v>1</v>
      </c>
      <c r="AV84" t="b">
        <v>0</v>
      </c>
      <c r="AW84" t="b">
        <v>0</v>
      </c>
      <c r="AX84" t="b">
        <v>0</v>
      </c>
    </row>
    <row r="85" spans="3:50" x14ac:dyDescent="0.3">
      <c r="C85" t="s">
        <v>76</v>
      </c>
      <c r="D85" t="s">
        <v>53</v>
      </c>
      <c r="E85" s="15">
        <v>780038</v>
      </c>
      <c r="F85" s="15">
        <v>536614.89100000006</v>
      </c>
      <c r="G85" s="19">
        <v>0.68793429422669161</v>
      </c>
      <c r="J85" t="str">
        <v>Madelene Upcott</v>
      </c>
      <c r="K85" s="15">
        <v>897554</v>
      </c>
      <c r="L85" s="15">
        <v>597610.71669999999</v>
      </c>
      <c r="M85" s="19">
        <v>0.66582146221842919</v>
      </c>
      <c r="Q85" t="s">
        <v>112</v>
      </c>
      <c r="V85" t="str">
        <v>Madelene Upcott</v>
      </c>
      <c r="W85" t="b">
        <v>1</v>
      </c>
      <c r="X85" t="b">
        <v>1</v>
      </c>
      <c r="Y85" t="b">
        <v>1</v>
      </c>
      <c r="Z85" t="b">
        <v>1</v>
      </c>
      <c r="AA85" t="b">
        <v>0</v>
      </c>
      <c r="AB85" t="b">
        <v>0</v>
      </c>
      <c r="AC85" t="b">
        <v>0</v>
      </c>
      <c r="AD85" t="b">
        <v>1</v>
      </c>
      <c r="AE85" t="b">
        <v>1</v>
      </c>
      <c r="AF85" t="b">
        <v>1</v>
      </c>
      <c r="AG85" t="b">
        <v>1</v>
      </c>
      <c r="AH85" t="b">
        <v>0</v>
      </c>
      <c r="AI85" t="b">
        <v>0</v>
      </c>
      <c r="AJ85" t="b">
        <v>0</v>
      </c>
      <c r="AK85" t="b">
        <v>1</v>
      </c>
      <c r="AL85" t="b">
        <v>1</v>
      </c>
      <c r="AM85" t="b">
        <v>0</v>
      </c>
      <c r="AN85" t="b">
        <v>1</v>
      </c>
      <c r="AO85" t="b">
        <v>0</v>
      </c>
      <c r="AP85" t="b">
        <v>0</v>
      </c>
      <c r="AQ85" t="b">
        <v>0</v>
      </c>
      <c r="AR85" t="b">
        <v>1</v>
      </c>
      <c r="AS85" t="b">
        <v>0</v>
      </c>
      <c r="AT85" t="b">
        <v>0</v>
      </c>
      <c r="AU85" t="b">
        <v>0</v>
      </c>
      <c r="AV85" t="b">
        <v>0</v>
      </c>
      <c r="AW85" t="b">
        <v>0</v>
      </c>
      <c r="AX85" t="b">
        <v>0</v>
      </c>
    </row>
    <row r="86" spans="3:50" x14ac:dyDescent="0.3">
      <c r="C86" t="s">
        <v>76</v>
      </c>
      <c r="D86" t="s">
        <v>52</v>
      </c>
      <c r="E86" s="15">
        <v>828058</v>
      </c>
      <c r="F86" s="15">
        <v>563721.84470000002</v>
      </c>
      <c r="G86" s="19">
        <v>0.68077579674370636</v>
      </c>
      <c r="J86" t="str">
        <v>Oby Sorrel</v>
      </c>
      <c r="K86" s="15">
        <v>860083</v>
      </c>
      <c r="L86" s="15">
        <v>572484.34459999995</v>
      </c>
      <c r="M86" s="19">
        <v>0.66561523085562668</v>
      </c>
      <c r="V86" t="str">
        <v>Oby Sorrel</v>
      </c>
      <c r="W86" t="b">
        <v>1</v>
      </c>
      <c r="X86" t="b">
        <v>1</v>
      </c>
      <c r="Y86" t="b">
        <v>1</v>
      </c>
      <c r="Z86" t="b">
        <v>1</v>
      </c>
      <c r="AA86" t="b">
        <v>0</v>
      </c>
      <c r="AB86" t="b">
        <v>0</v>
      </c>
      <c r="AC86" t="b">
        <v>0</v>
      </c>
      <c r="AD86" t="b">
        <v>1</v>
      </c>
      <c r="AE86" t="b">
        <v>1</v>
      </c>
      <c r="AF86" t="b">
        <v>0</v>
      </c>
      <c r="AG86" t="b">
        <v>1</v>
      </c>
      <c r="AH86" t="b">
        <v>0</v>
      </c>
      <c r="AI86" t="b">
        <v>0</v>
      </c>
      <c r="AJ86" t="b">
        <v>0</v>
      </c>
      <c r="AK86" t="b">
        <v>0</v>
      </c>
      <c r="AL86" t="b">
        <v>1</v>
      </c>
      <c r="AM86" t="b">
        <v>0</v>
      </c>
      <c r="AN86" t="b">
        <v>1</v>
      </c>
      <c r="AO86" t="b">
        <v>0</v>
      </c>
      <c r="AP86" t="b">
        <v>0</v>
      </c>
      <c r="AQ86" t="b">
        <v>0</v>
      </c>
      <c r="AR86" t="b">
        <v>1</v>
      </c>
      <c r="AS86" t="b">
        <v>1</v>
      </c>
      <c r="AT86" t="b">
        <v>0</v>
      </c>
      <c r="AU86" t="b">
        <v>0</v>
      </c>
      <c r="AV86" t="b">
        <v>0</v>
      </c>
      <c r="AW86" t="b">
        <v>0</v>
      </c>
      <c r="AX86" t="b">
        <v>0</v>
      </c>
    </row>
    <row r="87" spans="3:50" x14ac:dyDescent="0.3">
      <c r="C87" t="s">
        <v>76</v>
      </c>
      <c r="D87" t="s">
        <v>58</v>
      </c>
      <c r="E87" s="15">
        <v>957047</v>
      </c>
      <c r="F87" s="15">
        <v>671941.45200000005</v>
      </c>
      <c r="G87" s="19">
        <v>0.70209869734715225</v>
      </c>
      <c r="K87" s="15"/>
      <c r="L87" s="15"/>
      <c r="M87" s="19"/>
    </row>
    <row r="88" spans="3:50" x14ac:dyDescent="0.3">
      <c r="C88" t="s">
        <v>76</v>
      </c>
      <c r="D88" t="s">
        <v>32</v>
      </c>
      <c r="E88" s="15">
        <v>944580</v>
      </c>
      <c r="F88" s="15">
        <v>655816.69989999989</v>
      </c>
      <c r="G88" s="19">
        <v>0.69429450115395186</v>
      </c>
      <c r="K88" s="15"/>
      <c r="L88" s="15"/>
      <c r="M88" s="19"/>
      <c r="Q88" s="7" t="s">
        <v>115</v>
      </c>
    </row>
    <row r="89" spans="3:50" x14ac:dyDescent="0.3">
      <c r="C89" t="s">
        <v>77</v>
      </c>
      <c r="D89" t="s">
        <v>40</v>
      </c>
      <c r="E89" s="15">
        <v>867510</v>
      </c>
      <c r="F89" s="15">
        <v>633091.56099999999</v>
      </c>
      <c r="G89" s="19">
        <v>0.7297801304884094</v>
      </c>
      <c r="K89" s="15"/>
      <c r="L89" s="15"/>
      <c r="M89" s="19"/>
      <c r="Q89" s="34" t="str">
        <f>Dahboard!$Q$28</f>
        <v>Shipped ?</v>
      </c>
    </row>
    <row r="90" spans="3:50" x14ac:dyDescent="0.3">
      <c r="C90" t="s">
        <v>77</v>
      </c>
      <c r="D90" t="s">
        <v>17</v>
      </c>
      <c r="E90" s="15">
        <v>817572</v>
      </c>
      <c r="F90" s="15">
        <v>579961.52909999993</v>
      </c>
      <c r="G90" s="19">
        <v>0.70937058644376261</v>
      </c>
      <c r="K90" s="15"/>
      <c r="L90" s="15"/>
      <c r="M90" s="19"/>
      <c r="Q90">
        <f>_xlfn.XMATCH($Q$89,graph.options)</f>
        <v>1</v>
      </c>
    </row>
    <row r="91" spans="3:50" x14ac:dyDescent="0.3">
      <c r="C91" t="s">
        <v>77</v>
      </c>
      <c r="D91" t="s">
        <v>27</v>
      </c>
      <c r="E91" s="15">
        <v>794920</v>
      </c>
      <c r="F91" s="15">
        <v>529082.27729999996</v>
      </c>
      <c r="G91" s="19">
        <v>0.6655792750213857</v>
      </c>
    </row>
    <row r="92" spans="3:50" x14ac:dyDescent="0.3">
      <c r="C92" t="s">
        <v>77</v>
      </c>
      <c r="D92" t="s">
        <v>31</v>
      </c>
      <c r="E92" s="15">
        <v>897554</v>
      </c>
      <c r="F92" s="15">
        <v>597610.71669999999</v>
      </c>
      <c r="G92" s="19">
        <v>0.66582146221842919</v>
      </c>
    </row>
    <row r="93" spans="3:50" ht="21" x14ac:dyDescent="0.5">
      <c r="C93" t="s">
        <v>77</v>
      </c>
      <c r="D93" t="s">
        <v>22</v>
      </c>
      <c r="E93" s="15">
        <v>860083</v>
      </c>
      <c r="F93" s="15">
        <v>572484.34459999995</v>
      </c>
      <c r="G93" s="19">
        <v>0.66561523085562668</v>
      </c>
      <c r="S93" s="38" t="s">
        <v>166</v>
      </c>
    </row>
    <row r="94" spans="3:50" x14ac:dyDescent="0.3">
      <c r="C94" t="s">
        <v>78</v>
      </c>
      <c r="D94" t="s">
        <v>38</v>
      </c>
      <c r="E94" s="15">
        <v>798868</v>
      </c>
      <c r="F94" s="15">
        <v>558631.26149999991</v>
      </c>
      <c r="G94" s="19">
        <v>0.6992785560317849</v>
      </c>
      <c r="P94" s="7" t="s">
        <v>163</v>
      </c>
      <c r="Q94" s="7" t="s">
        <v>161</v>
      </c>
      <c r="S94" t="s">
        <v>167</v>
      </c>
    </row>
    <row r="95" spans="3:50" x14ac:dyDescent="0.3">
      <c r="C95" t="s">
        <v>78</v>
      </c>
      <c r="D95" t="s">
        <v>55</v>
      </c>
      <c r="E95" s="15">
        <v>884835</v>
      </c>
      <c r="F95" s="15">
        <v>621603.34939999995</v>
      </c>
      <c r="G95" s="19">
        <v>0.70250764198974947</v>
      </c>
      <c r="P95" t="str" cm="1">
        <f t="array" ref="P95:P98">_xlfn._xlws.SORT(_xlfn.UNIQUE(people[Team]))</f>
        <v>Delish</v>
      </c>
      <c r="Q95" t="s">
        <v>0</v>
      </c>
      <c r="S95" t="str">
        <f>Q95&amp;IF($Q$102=Q95,$S$93,"")</f>
        <v>Sales Person↓</v>
      </c>
    </row>
    <row r="96" spans="3:50" x14ac:dyDescent="0.3">
      <c r="C96" t="s">
        <v>78</v>
      </c>
      <c r="D96" t="s">
        <v>33</v>
      </c>
      <c r="E96" s="15">
        <v>895363</v>
      </c>
      <c r="F96" s="15">
        <v>616665.12589999987</v>
      </c>
      <c r="G96" s="19">
        <v>0.68873197340073233</v>
      </c>
      <c r="P96" t="str">
        <v>Jucies</v>
      </c>
      <c r="Q96" t="s">
        <v>129</v>
      </c>
      <c r="S96" t="str">
        <f t="shared" ref="S96:S98" si="19">Q96&amp;IF($Q$102=Q96,$S$93,"")</f>
        <v>Sales</v>
      </c>
    </row>
    <row r="97" spans="3:19" x14ac:dyDescent="0.3">
      <c r="C97" t="s">
        <v>78</v>
      </c>
      <c r="D97" t="s">
        <v>59</v>
      </c>
      <c r="E97" s="15">
        <v>860846</v>
      </c>
      <c r="F97" s="15">
        <v>611363.98959999997</v>
      </c>
      <c r="G97" s="19">
        <v>0.7101897314966904</v>
      </c>
      <c r="P97" t="str">
        <v>Tempo</v>
      </c>
      <c r="Q97" t="s">
        <v>130</v>
      </c>
      <c r="S97" t="str">
        <f t="shared" si="19"/>
        <v>Profit</v>
      </c>
    </row>
    <row r="98" spans="3:19" x14ac:dyDescent="0.3">
      <c r="C98" t="s">
        <v>75</v>
      </c>
      <c r="D98" t="s">
        <v>7</v>
      </c>
      <c r="E98" s="15">
        <v>886375</v>
      </c>
      <c r="F98" s="15">
        <v>609886.89379999996</v>
      </c>
      <c r="G98" s="19">
        <v>0.68806869981666896</v>
      </c>
      <c r="P98" t="str">
        <v>Yummies</v>
      </c>
      <c r="Q98" t="s">
        <v>90</v>
      </c>
      <c r="S98" t="str">
        <f t="shared" si="19"/>
        <v>Profit %</v>
      </c>
    </row>
    <row r="99" spans="3:19" x14ac:dyDescent="0.3">
      <c r="C99" t="s">
        <v>75</v>
      </c>
      <c r="D99" t="s">
        <v>10</v>
      </c>
      <c r="E99" s="15">
        <v>890708</v>
      </c>
      <c r="F99" s="15">
        <v>597186.40569999989</v>
      </c>
      <c r="G99" s="19">
        <v>0.6704626046919977</v>
      </c>
    </row>
    <row r="100" spans="3:19" x14ac:dyDescent="0.3">
      <c r="C100" t="s">
        <v>75</v>
      </c>
      <c r="D100" t="s">
        <v>56</v>
      </c>
      <c r="E100" s="15">
        <v>913325</v>
      </c>
      <c r="F100" s="15">
        <v>640549.34090000007</v>
      </c>
      <c r="G100" s="19">
        <v>0.70133779421345088</v>
      </c>
    </row>
    <row r="101" spans="3:19" x14ac:dyDescent="0.3">
      <c r="C101" t="s">
        <v>75</v>
      </c>
      <c r="D101" t="s">
        <v>46</v>
      </c>
      <c r="E101" s="15">
        <v>779044</v>
      </c>
      <c r="F101" s="15">
        <v>544767.5064999999</v>
      </c>
      <c r="G101" s="19">
        <v>0.69927694263738616</v>
      </c>
      <c r="Q101" s="7" t="s">
        <v>115</v>
      </c>
    </row>
    <row r="102" spans="3:19" x14ac:dyDescent="0.3">
      <c r="C102" t="s">
        <v>75</v>
      </c>
      <c r="D102" t="s">
        <v>13</v>
      </c>
      <c r="E102" s="15">
        <v>963956</v>
      </c>
      <c r="F102" s="15">
        <v>669657.29139999999</v>
      </c>
      <c r="G102" s="19">
        <v>0.69469694820095518</v>
      </c>
      <c r="Q102" s="18" t="str">
        <f>Dahboard!$P$44</f>
        <v>Sales Person</v>
      </c>
    </row>
    <row r="103" spans="3:19" x14ac:dyDescent="0.3">
      <c r="C103" t="s">
        <v>75</v>
      </c>
      <c r="D103" t="s">
        <v>43</v>
      </c>
      <c r="E103" s="15">
        <v>889602</v>
      </c>
      <c r="F103" s="15">
        <v>592612.33100000001</v>
      </c>
      <c r="G103" s="19">
        <v>0.66615444996751361</v>
      </c>
      <c r="Q103">
        <f>_xlfn.XMATCH($Q$102,sort.option.for.people.table)</f>
        <v>1</v>
      </c>
    </row>
    <row r="104" spans="3:19" x14ac:dyDescent="0.3">
      <c r="C104" t="s">
        <v>75</v>
      </c>
      <c r="D104" t="s">
        <v>51</v>
      </c>
      <c r="E104" s="15">
        <v>797629</v>
      </c>
      <c r="F104" s="15">
        <v>546390.15619999997</v>
      </c>
      <c r="G104" s="19">
        <v>0.68501791710181048</v>
      </c>
    </row>
    <row r="105" spans="3:19" x14ac:dyDescent="0.3">
      <c r="C105" t="s">
        <v>75</v>
      </c>
      <c r="D105" t="s">
        <v>19</v>
      </c>
      <c r="E105" s="15">
        <v>903616</v>
      </c>
      <c r="F105" s="15">
        <v>646552.99309999996</v>
      </c>
      <c r="G105" s="19">
        <v>0.71551742454759537</v>
      </c>
    </row>
    <row r="106" spans="3:19" x14ac:dyDescent="0.3">
      <c r="C106" t="s">
        <v>75</v>
      </c>
      <c r="D106" t="s">
        <v>47</v>
      </c>
      <c r="E106" s="15">
        <v>863079</v>
      </c>
      <c r="F106" s="15">
        <v>626822.6372</v>
      </c>
      <c r="G106" s="19">
        <v>0.72626333997235482</v>
      </c>
      <c r="Q106" s="7" t="s">
        <v>162</v>
      </c>
    </row>
    <row r="107" spans="3:19" x14ac:dyDescent="0.3">
      <c r="Q107">
        <f>IF($Q$103=1,1,-1)</f>
        <v>1</v>
      </c>
    </row>
    <row r="150" spans="3:20" ht="26" x14ac:dyDescent="0.6">
      <c r="K150" s="38" t="s">
        <v>169</v>
      </c>
      <c r="R150" s="7" t="s">
        <v>172</v>
      </c>
      <c r="S150" t="s">
        <v>118</v>
      </c>
      <c r="T150" t="s">
        <v>173</v>
      </c>
    </row>
    <row r="151" spans="3:20" x14ac:dyDescent="0.3">
      <c r="C151" s="10" t="s">
        <v>124</v>
      </c>
      <c r="D151" t="s">
        <v>90</v>
      </c>
      <c r="E151" t="s">
        <v>89</v>
      </c>
      <c r="F151" t="s">
        <v>84</v>
      </c>
      <c r="J151" s="7" t="s">
        <v>168</v>
      </c>
      <c r="K151" t="s">
        <v>60</v>
      </c>
      <c r="L151" t="s">
        <v>170</v>
      </c>
      <c r="M151" t="s">
        <v>90</v>
      </c>
      <c r="N151" t="s">
        <v>171</v>
      </c>
      <c r="O151" t="s">
        <v>130</v>
      </c>
      <c r="P151" t="s">
        <v>4</v>
      </c>
      <c r="R151" t="s">
        <v>130</v>
      </c>
      <c r="S151" t="s">
        <v>4</v>
      </c>
      <c r="T151" t="s">
        <v>174</v>
      </c>
    </row>
    <row r="152" spans="3:20" x14ac:dyDescent="0.3">
      <c r="C152" s="11" t="s">
        <v>63</v>
      </c>
      <c r="D152" s="19">
        <v>0.68967125628528858</v>
      </c>
      <c r="E152" s="15">
        <v>7410059.0173999965</v>
      </c>
      <c r="F152" s="15">
        <v>10744335</v>
      </c>
      <c r="J152">
        <f>COUNTIF($C$4:$C$8,C152)</f>
        <v>0</v>
      </c>
      <c r="K152" t="str">
        <f>C152&amp; IF(J152,$K$150,"")</f>
        <v>Bars</v>
      </c>
      <c r="L152">
        <v>1</v>
      </c>
      <c r="M152" s="39">
        <f>D152</f>
        <v>0.68967125628528858</v>
      </c>
      <c r="N152" s="14">
        <f>1-M152</f>
        <v>0.31032874371471142</v>
      </c>
      <c r="O152" s="15">
        <f>E152</f>
        <v>7410059.0173999965</v>
      </c>
      <c r="P152" s="15">
        <f>F152</f>
        <v>10744335</v>
      </c>
      <c r="R152" t="str">
        <f>TEXT(O152,$T$150)</f>
        <v>$7.41</v>
      </c>
      <c r="S152" t="str">
        <f>TEXT(P152,$S$150)</f>
        <v>$10.74 mn</v>
      </c>
      <c r="T152" t="str">
        <f>R152 &amp; " / " &amp;S152</f>
        <v>$7.41 / $10.74 mn</v>
      </c>
    </row>
    <row r="153" spans="3:20" x14ac:dyDescent="0.3">
      <c r="C153" s="11" t="s">
        <v>65</v>
      </c>
      <c r="D153" s="19">
        <v>0.60270394769867852</v>
      </c>
      <c r="E153" s="15">
        <v>4267036.0657000057</v>
      </c>
      <c r="F153" s="15">
        <v>7079821</v>
      </c>
      <c r="J153">
        <f t="shared" ref="J153:J154" si="20">COUNTIF($C$4:$C$8,C153)</f>
        <v>0</v>
      </c>
      <c r="K153" t="str">
        <f t="shared" ref="K153:K154" si="21">C153&amp; IF(J153,$K$150,"")</f>
        <v>Bites</v>
      </c>
      <c r="L153">
        <v>1</v>
      </c>
      <c r="M153" s="39">
        <f t="shared" ref="M153:M154" si="22">D153</f>
        <v>0.60270394769867852</v>
      </c>
      <c r="N153" s="14">
        <f t="shared" ref="N153:N154" si="23">1-M153</f>
        <v>0.39729605230132148</v>
      </c>
      <c r="O153" s="15">
        <f t="shared" ref="O153:O154" si="24">E153</f>
        <v>4267036.0657000057</v>
      </c>
      <c r="P153" s="15">
        <f t="shared" ref="P153:P154" si="25">F153</f>
        <v>7079821</v>
      </c>
      <c r="R153" t="str">
        <f t="shared" ref="R153:R154" si="26">TEXT(O153,$T$150)</f>
        <v>$4.27</v>
      </c>
      <c r="S153" t="str">
        <f t="shared" ref="S153:S154" si="27">TEXT(P153,$S$150)</f>
        <v>$7.08 mn</v>
      </c>
      <c r="T153" t="str">
        <f t="shared" ref="T153:T154" si="28">R153 &amp; " / " &amp;S153</f>
        <v>$4.27 / $7.08 mn</v>
      </c>
    </row>
    <row r="154" spans="3:20" x14ac:dyDescent="0.3">
      <c r="C154" s="11" t="s">
        <v>66</v>
      </c>
      <c r="D154" s="19">
        <v>0.86216135519034354</v>
      </c>
      <c r="E154" s="15">
        <v>3343087.5573999998</v>
      </c>
      <c r="F154" s="15">
        <v>3877566</v>
      </c>
      <c r="J154">
        <f t="shared" si="20"/>
        <v>1</v>
      </c>
      <c r="K154" t="str">
        <f t="shared" si="21"/>
        <v>Other ●</v>
      </c>
      <c r="L154">
        <v>1</v>
      </c>
      <c r="M154" s="39">
        <f t="shared" si="22"/>
        <v>0.86216135519034354</v>
      </c>
      <c r="N154" s="14">
        <f t="shared" si="23"/>
        <v>0.13783864480965646</v>
      </c>
      <c r="O154" s="15">
        <f t="shared" si="24"/>
        <v>3343087.5573999998</v>
      </c>
      <c r="P154" s="15">
        <f t="shared" si="25"/>
        <v>3877566</v>
      </c>
      <c r="R154" t="str">
        <f t="shared" si="26"/>
        <v>$3.34</v>
      </c>
      <c r="S154" t="str">
        <f t="shared" si="27"/>
        <v>$3.88 mn</v>
      </c>
      <c r="T154" t="str">
        <f t="shared" si="28"/>
        <v>$3.34 / $3.88 mn</v>
      </c>
    </row>
    <row r="167" spans="3:72" x14ac:dyDescent="0.3">
      <c r="AH167" s="7" t="s">
        <v>184</v>
      </c>
    </row>
    <row r="168" spans="3:72" x14ac:dyDescent="0.3">
      <c r="Q168">
        <f>MROUND(MAX(Q172:Q193)*2,100000)</f>
        <v>2200000</v>
      </c>
      <c r="AH168" s="18" t="str">
        <f>Dahboard!Y20</f>
        <v>Shipments</v>
      </c>
    </row>
    <row r="169" spans="3:72" x14ac:dyDescent="0.3">
      <c r="AG169" s="7" t="s">
        <v>183</v>
      </c>
      <c r="AH169">
        <f>_xlfn.XMATCH(AH168,graph.options)</f>
        <v>4</v>
      </c>
    </row>
    <row r="170" spans="3:72" ht="14.5" x14ac:dyDescent="0.35">
      <c r="L170" s="41" t="s">
        <v>181</v>
      </c>
      <c r="O170" s="7" t="s">
        <v>177</v>
      </c>
      <c r="W170" s="7" t="s">
        <v>179</v>
      </c>
    </row>
    <row r="171" spans="3:72" x14ac:dyDescent="0.3">
      <c r="C171" s="10" t="s">
        <v>60</v>
      </c>
      <c r="D171" s="10" t="s">
        <v>2</v>
      </c>
      <c r="E171" t="s">
        <v>84</v>
      </c>
      <c r="F171" t="s">
        <v>85</v>
      </c>
      <c r="G171" t="s">
        <v>87</v>
      </c>
      <c r="H171" t="s">
        <v>90</v>
      </c>
      <c r="K171" t="s">
        <v>161</v>
      </c>
      <c r="L171" t="s">
        <v>180</v>
      </c>
      <c r="N171" s="7" t="s">
        <v>178</v>
      </c>
      <c r="P171" t="s">
        <v>2</v>
      </c>
      <c r="Q171" t="s">
        <v>129</v>
      </c>
      <c r="R171" t="s">
        <v>6</v>
      </c>
      <c r="S171" t="s">
        <v>112</v>
      </c>
      <c r="T171" t="s">
        <v>90</v>
      </c>
      <c r="W171" t="str" cm="1">
        <f t="array" ref="W171:AA171">TRANSPOSE(L172:L176)</f>
        <v>Product</v>
      </c>
      <c r="X171" t="str">
        <v>Sales ↓</v>
      </c>
      <c r="Y171" t="str">
        <v>Boxes</v>
      </c>
      <c r="Z171" t="str">
        <v>Shipments</v>
      </c>
      <c r="AA171" t="str">
        <v>Profit %</v>
      </c>
      <c r="AB171" t="s">
        <v>182</v>
      </c>
      <c r="AG171" t="s">
        <v>2</v>
      </c>
      <c r="AH171" s="2">
        <f>starting.date.for.trend+1</f>
        <v>44565</v>
      </c>
      <c r="AI171" s="2">
        <f>AH171+1</f>
        <v>44566</v>
      </c>
      <c r="AJ171" s="2">
        <f>AI171+1</f>
        <v>44567</v>
      </c>
      <c r="AK171" s="2">
        <f>AJ171+1</f>
        <v>44568</v>
      </c>
      <c r="AL171" s="2">
        <f>AK171+1</f>
        <v>44569</v>
      </c>
      <c r="AM171" s="2">
        <f t="shared" ref="AM171:BI171" si="29">AL171+1</f>
        <v>44570</v>
      </c>
      <c r="AN171" s="2">
        <f t="shared" si="29"/>
        <v>44571</v>
      </c>
      <c r="AO171" s="2">
        <f t="shared" si="29"/>
        <v>44572</v>
      </c>
      <c r="AP171" s="2">
        <f t="shared" si="29"/>
        <v>44573</v>
      </c>
      <c r="AQ171" s="2">
        <f t="shared" si="29"/>
        <v>44574</v>
      </c>
      <c r="AR171" s="2">
        <f t="shared" si="29"/>
        <v>44575</v>
      </c>
      <c r="AS171" s="2">
        <f t="shared" si="29"/>
        <v>44576</v>
      </c>
      <c r="AT171" s="2">
        <f t="shared" si="29"/>
        <v>44577</v>
      </c>
      <c r="AU171" s="2">
        <f t="shared" si="29"/>
        <v>44578</v>
      </c>
      <c r="AV171" s="2">
        <f t="shared" si="29"/>
        <v>44579</v>
      </c>
      <c r="AW171" s="2">
        <f t="shared" si="29"/>
        <v>44580</v>
      </c>
      <c r="AX171" s="2">
        <f t="shared" si="29"/>
        <v>44581</v>
      </c>
      <c r="AY171" s="2">
        <f t="shared" si="29"/>
        <v>44582</v>
      </c>
      <c r="AZ171" s="2">
        <f t="shared" si="29"/>
        <v>44583</v>
      </c>
      <c r="BA171" s="2">
        <f t="shared" si="29"/>
        <v>44584</v>
      </c>
      <c r="BB171" s="2">
        <f t="shared" si="29"/>
        <v>44585</v>
      </c>
      <c r="BC171" s="2">
        <f t="shared" si="29"/>
        <v>44586</v>
      </c>
      <c r="BD171" s="2">
        <f t="shared" si="29"/>
        <v>44587</v>
      </c>
      <c r="BE171" s="2">
        <f t="shared" si="29"/>
        <v>44588</v>
      </c>
      <c r="BF171" s="2">
        <f t="shared" si="29"/>
        <v>44589</v>
      </c>
      <c r="BG171" s="2">
        <f t="shared" si="29"/>
        <v>44590</v>
      </c>
      <c r="BH171" s="2">
        <f t="shared" si="29"/>
        <v>44591</v>
      </c>
      <c r="BI171" s="2">
        <f t="shared" si="29"/>
        <v>44592</v>
      </c>
      <c r="BJ171" s="2"/>
      <c r="BK171" s="2"/>
      <c r="BL171" s="2"/>
      <c r="BM171" s="2"/>
      <c r="BN171" s="2"/>
      <c r="BO171" s="2"/>
      <c r="BP171" s="2"/>
      <c r="BQ171" s="2"/>
      <c r="BR171" s="2"/>
      <c r="BS171" s="2"/>
      <c r="BT171" s="2"/>
    </row>
    <row r="172" spans="3:72" x14ac:dyDescent="0.3">
      <c r="C172" t="s">
        <v>63</v>
      </c>
      <c r="D172" t="s">
        <v>21</v>
      </c>
      <c r="E172" s="15">
        <v>1015994</v>
      </c>
      <c r="F172">
        <v>66004</v>
      </c>
      <c r="G172" s="4">
        <v>174</v>
      </c>
      <c r="H172" s="19">
        <v>0.95479738738614595</v>
      </c>
      <c r="K172" t="s">
        <v>2</v>
      </c>
      <c r="L172" t="str">
        <f>K172&amp;IF(K172=$L$179,$L$170,"")</f>
        <v>Product</v>
      </c>
      <c r="N172" s="40">
        <f>COUNTIFS($C$4:$C$6,O172)</f>
        <v>0</v>
      </c>
      <c r="O172" t="str" cm="1">
        <f t="array" ref="O172:T193">C172:H193</f>
        <v>Bars</v>
      </c>
      <c r="P172" t="str">
        <v>85% Dark Bars</v>
      </c>
      <c r="Q172">
        <v>1015994</v>
      </c>
      <c r="R172">
        <v>66004</v>
      </c>
      <c r="S172">
        <v>174</v>
      </c>
      <c r="T172">
        <v>0.95479738738614595</v>
      </c>
      <c r="W172" t="str" cm="1">
        <f t="array" ref="W172:AA193">_xlfn.SORTBY(P172:T193,N172:N193,-1,INDEX(P172:T193,,L184),L180)</f>
        <v>Organic Choco Syrup</v>
      </c>
      <c r="X172">
        <v>1047011</v>
      </c>
      <c r="Y172">
        <v>45761</v>
      </c>
      <c r="Z172">
        <v>178</v>
      </c>
      <c r="AA172">
        <v>0.92296760731262617</v>
      </c>
      <c r="AB172" cm="1">
        <f t="array" ref="AB172:AB193">_xlfn.SORTBY(N172:N193,N172:N193,-1,INDEX(P172:T193,,L184),L180)</f>
        <v>1</v>
      </c>
      <c r="AG172" t="str" cm="1">
        <f t="array" ref="AG172:AG193">W172:W193</f>
        <v>Organic Choco Syrup</v>
      </c>
      <c r="AH172" cm="1">
        <f t="array" ref="AH172:AH193">CHOOSE($AH$169,COUNTIFS(sales[Product],_xlfn.ANCHORARRAY($AG$172),sales[Date],AH$171)&gt;0,SUMIFS(sales[Amount],sales[Product],_xlfn.ANCHORARRAY($AG$172),sales[Date],AH$171),SUMIFS(sales[Boxes],sales[Product],_xlfn.ANCHORARRAY($AG$172),sales[Date],AH$171),COUNTIFS(sales[Product],_xlfn.ANCHORARRAY($AG$172),sales[Date],AH$171))</f>
        <v>0</v>
      </c>
      <c r="AI172" cm="1">
        <f t="array" ref="AI172:AI193">CHOOSE($AH$169,COUNTIFS(sales[Product],_xlfn.ANCHORARRAY($AG$172),sales[Date],AI$171)&gt;0,SUMIFS(sales[Amount],sales[Product],_xlfn.ANCHORARRAY($AG$172),sales[Date],AI$171),SUMIFS(sales[Boxes],sales[Product],_xlfn.ANCHORARRAY($AG$172),sales[Date],AI$171),COUNTIFS(sales[Product],_xlfn.ANCHORARRAY($AG$172),sales[Date],AI$171))</f>
        <v>0</v>
      </c>
      <c r="AJ172" cm="1">
        <f t="array" ref="AJ172:AJ193">CHOOSE($AH$169,COUNTIFS(sales[Product],_xlfn.ANCHORARRAY($AG$172),sales[Date],AJ$171)&gt;0,SUMIFS(sales[Amount],sales[Product],_xlfn.ANCHORARRAY($AG$172),sales[Date],AJ$171),SUMIFS(sales[Boxes],sales[Product],_xlfn.ANCHORARRAY($AG$172),sales[Date],AJ$171),COUNTIFS(sales[Product],_xlfn.ANCHORARRAY($AG$172),sales[Date],AJ$171))</f>
        <v>0</v>
      </c>
      <c r="AK172" cm="1">
        <f t="array" ref="AK172:AK193">CHOOSE($AH$169,COUNTIFS(sales[Product],_xlfn.ANCHORARRAY($AG$172),sales[Date],AK$171)&gt;0,SUMIFS(sales[Amount],sales[Product],_xlfn.ANCHORARRAY($AG$172),sales[Date],AK$171),SUMIFS(sales[Boxes],sales[Product],_xlfn.ANCHORARRAY($AG$172),sales[Date],AK$171),COUNTIFS(sales[Product],_xlfn.ANCHORARRAY($AG$172),sales[Date],AK$171))</f>
        <v>1</v>
      </c>
      <c r="AL172" cm="1">
        <f t="array" ref="AL172:AL193">CHOOSE($AH$169,COUNTIFS(sales[Product],_xlfn.ANCHORARRAY($AG$172),sales[Date],AL$171)&gt;0,SUMIFS(sales[Amount],sales[Product],_xlfn.ANCHORARRAY($AG$172),sales[Date],AL$171),SUMIFS(sales[Boxes],sales[Product],_xlfn.ANCHORARRAY($AG$172),sales[Date],AL$171),COUNTIFS(sales[Product],_xlfn.ANCHORARRAY($AG$172),sales[Date],AL$171))</f>
        <v>0</v>
      </c>
      <c r="AM172" cm="1">
        <f t="array" ref="AM172:AM193">CHOOSE($AH$169,COUNTIFS(sales[Product],_xlfn.ANCHORARRAY($AG$172),sales[Date],AM$171)&gt;0,SUMIFS(sales[Amount],sales[Product],_xlfn.ANCHORARRAY($AG$172),sales[Date],AM$171),SUMIFS(sales[Boxes],sales[Product],_xlfn.ANCHORARRAY($AG$172),sales[Date],AM$171),COUNTIFS(sales[Product],_xlfn.ANCHORARRAY($AG$172),sales[Date],AM$171))</f>
        <v>0</v>
      </c>
      <c r="AN172" cm="1">
        <f t="array" ref="AN172:AN193">CHOOSE($AH$169,COUNTIFS(sales[Product],_xlfn.ANCHORARRAY($AG$172),sales[Date],AN$171)&gt;0,SUMIFS(sales[Amount],sales[Product],_xlfn.ANCHORARRAY($AG$172),sales[Date],AN$171),SUMIFS(sales[Boxes],sales[Product],_xlfn.ANCHORARRAY($AG$172),sales[Date],AN$171),COUNTIFS(sales[Product],_xlfn.ANCHORARRAY($AG$172),sales[Date],AN$171))</f>
        <v>1</v>
      </c>
      <c r="AO172" cm="1">
        <f t="array" ref="AO172:AO193">CHOOSE($AH$169,COUNTIFS(sales[Product],_xlfn.ANCHORARRAY($AG$172),sales[Date],AO$171)&gt;0,SUMIFS(sales[Amount],sales[Product],_xlfn.ANCHORARRAY($AG$172),sales[Date],AO$171),SUMIFS(sales[Boxes],sales[Product],_xlfn.ANCHORARRAY($AG$172),sales[Date],AO$171),COUNTIFS(sales[Product],_xlfn.ANCHORARRAY($AG$172),sales[Date],AO$171))</f>
        <v>2</v>
      </c>
      <c r="AP172" cm="1">
        <f t="array" ref="AP172:AP193">CHOOSE($AH$169,COUNTIFS(sales[Product],_xlfn.ANCHORARRAY($AG$172),sales[Date],AP$171)&gt;0,SUMIFS(sales[Amount],sales[Product],_xlfn.ANCHORARRAY($AG$172),sales[Date],AP$171),SUMIFS(sales[Boxes],sales[Product],_xlfn.ANCHORARRAY($AG$172),sales[Date],AP$171),COUNTIFS(sales[Product],_xlfn.ANCHORARRAY($AG$172),sales[Date],AP$171))</f>
        <v>0</v>
      </c>
      <c r="AQ172" cm="1">
        <f t="array" ref="AQ172:AQ193">CHOOSE($AH$169,COUNTIFS(sales[Product],_xlfn.ANCHORARRAY($AG$172),sales[Date],AQ$171)&gt;0,SUMIFS(sales[Amount],sales[Product],_xlfn.ANCHORARRAY($AG$172),sales[Date],AQ$171),SUMIFS(sales[Boxes],sales[Product],_xlfn.ANCHORARRAY($AG$172),sales[Date],AQ$171),COUNTIFS(sales[Product],_xlfn.ANCHORARRAY($AG$172),sales[Date],AQ$171))</f>
        <v>1</v>
      </c>
      <c r="AR172" cm="1">
        <f t="array" ref="AR172:AR193">CHOOSE($AH$169,COUNTIFS(sales[Product],_xlfn.ANCHORARRAY($AG$172),sales[Date],AR$171)&gt;0,SUMIFS(sales[Amount],sales[Product],_xlfn.ANCHORARRAY($AG$172),sales[Date],AR$171),SUMIFS(sales[Boxes],sales[Product],_xlfn.ANCHORARRAY($AG$172),sales[Date],AR$171),COUNTIFS(sales[Product],_xlfn.ANCHORARRAY($AG$172),sales[Date],AR$171))</f>
        <v>3</v>
      </c>
      <c r="AS172" cm="1">
        <f t="array" ref="AS172:AS193">CHOOSE($AH$169,COUNTIFS(sales[Product],_xlfn.ANCHORARRAY($AG$172),sales[Date],AS$171)&gt;0,SUMIFS(sales[Amount],sales[Product],_xlfn.ANCHORARRAY($AG$172),sales[Date],AS$171),SUMIFS(sales[Boxes],sales[Product],_xlfn.ANCHORARRAY($AG$172),sales[Date],AS$171),COUNTIFS(sales[Product],_xlfn.ANCHORARRAY($AG$172),sales[Date],AS$171))</f>
        <v>0</v>
      </c>
      <c r="AT172" cm="1">
        <f t="array" ref="AT172:AT193">CHOOSE($AH$169,COUNTIFS(sales[Product],_xlfn.ANCHORARRAY($AG$172),sales[Date],AT$171)&gt;0,SUMIFS(sales[Amount],sales[Product],_xlfn.ANCHORARRAY($AG$172),sales[Date],AT$171),SUMIFS(sales[Boxes],sales[Product],_xlfn.ANCHORARRAY($AG$172),sales[Date],AT$171),COUNTIFS(sales[Product],_xlfn.ANCHORARRAY($AG$172),sales[Date],AT$171))</f>
        <v>0</v>
      </c>
      <c r="AU172" cm="1">
        <f t="array" ref="AU172:AU193">CHOOSE($AH$169,COUNTIFS(sales[Product],_xlfn.ANCHORARRAY($AG$172),sales[Date],AU$171)&gt;0,SUMIFS(sales[Amount],sales[Product],_xlfn.ANCHORARRAY($AG$172),sales[Date],AU$171),SUMIFS(sales[Boxes],sales[Product],_xlfn.ANCHORARRAY($AG$172),sales[Date],AU$171),COUNTIFS(sales[Product],_xlfn.ANCHORARRAY($AG$172),sales[Date],AU$171))</f>
        <v>2</v>
      </c>
      <c r="AV172" cm="1">
        <f t="array" ref="AV172:AV193">CHOOSE($AH$169,COUNTIFS(sales[Product],_xlfn.ANCHORARRAY($AG$172),sales[Date],AV$171)&gt;0,SUMIFS(sales[Amount],sales[Product],_xlfn.ANCHORARRAY($AG$172),sales[Date],AV$171),SUMIFS(sales[Boxes],sales[Product],_xlfn.ANCHORARRAY($AG$172),sales[Date],AV$171),COUNTIFS(sales[Product],_xlfn.ANCHORARRAY($AG$172),sales[Date],AV$171))</f>
        <v>1</v>
      </c>
      <c r="AW172" cm="1">
        <f t="array" ref="AW172:AW193">CHOOSE($AH$169,COUNTIFS(sales[Product],_xlfn.ANCHORARRAY($AG$172),sales[Date],AW$171)&gt;0,SUMIFS(sales[Amount],sales[Product],_xlfn.ANCHORARRAY($AG$172),sales[Date],AW$171),SUMIFS(sales[Boxes],sales[Product],_xlfn.ANCHORARRAY($AG$172),sales[Date],AW$171),COUNTIFS(sales[Product],_xlfn.ANCHORARRAY($AG$172),sales[Date],AW$171))</f>
        <v>2</v>
      </c>
      <c r="AX172" cm="1">
        <f t="array" ref="AX172:AX193">CHOOSE($AH$169,COUNTIFS(sales[Product],_xlfn.ANCHORARRAY($AG$172),sales[Date],AX$171)&gt;0,SUMIFS(sales[Amount],sales[Product],_xlfn.ANCHORARRAY($AG$172),sales[Date],AX$171),SUMIFS(sales[Boxes],sales[Product],_xlfn.ANCHORARRAY($AG$172),sales[Date],AX$171),COUNTIFS(sales[Product],_xlfn.ANCHORARRAY($AG$172),sales[Date],AX$171))</f>
        <v>0</v>
      </c>
      <c r="AY172" cm="1">
        <f t="array" ref="AY172:AY193">CHOOSE($AH$169,COUNTIFS(sales[Product],_xlfn.ANCHORARRAY($AG$172),sales[Date],AY$171)&gt;0,SUMIFS(sales[Amount],sales[Product],_xlfn.ANCHORARRAY($AG$172),sales[Date],AY$171),SUMIFS(sales[Boxes],sales[Product],_xlfn.ANCHORARRAY($AG$172),sales[Date],AY$171),COUNTIFS(sales[Product],_xlfn.ANCHORARRAY($AG$172),sales[Date],AY$171))</f>
        <v>1</v>
      </c>
      <c r="AZ172" cm="1">
        <f t="array" ref="AZ172:AZ193">CHOOSE($AH$169,COUNTIFS(sales[Product],_xlfn.ANCHORARRAY($AG$172),sales[Date],AZ$171)&gt;0,SUMIFS(sales[Amount],sales[Product],_xlfn.ANCHORARRAY($AG$172),sales[Date],AZ$171),SUMIFS(sales[Boxes],sales[Product],_xlfn.ANCHORARRAY($AG$172),sales[Date],AZ$171),COUNTIFS(sales[Product],_xlfn.ANCHORARRAY($AG$172),sales[Date],AZ$171))</f>
        <v>0</v>
      </c>
      <c r="BA172" cm="1">
        <f t="array" ref="BA172:BA193">CHOOSE($AH$169,COUNTIFS(sales[Product],_xlfn.ANCHORARRAY($AG$172),sales[Date],BA$171)&gt;0,SUMIFS(sales[Amount],sales[Product],_xlfn.ANCHORARRAY($AG$172),sales[Date],BA$171),SUMIFS(sales[Boxes],sales[Product],_xlfn.ANCHORARRAY($AG$172),sales[Date],BA$171),COUNTIFS(sales[Product],_xlfn.ANCHORARRAY($AG$172),sales[Date],BA$171))</f>
        <v>0</v>
      </c>
      <c r="BB172" cm="1">
        <f t="array" ref="BB172:BB193">CHOOSE($AH$169,COUNTIFS(sales[Product],_xlfn.ANCHORARRAY($AG$172),sales[Date],BB$171)&gt;0,SUMIFS(sales[Amount],sales[Product],_xlfn.ANCHORARRAY($AG$172),sales[Date],BB$171),SUMIFS(sales[Boxes],sales[Product],_xlfn.ANCHORARRAY($AG$172),sales[Date],BB$171),COUNTIFS(sales[Product],_xlfn.ANCHORARRAY($AG$172),sales[Date],BB$171))</f>
        <v>1</v>
      </c>
      <c r="BC172" cm="1">
        <f t="array" ref="BC172:BC193">CHOOSE($AH$169,COUNTIFS(sales[Product],_xlfn.ANCHORARRAY($AG$172),sales[Date],BC$171)&gt;0,SUMIFS(sales[Amount],sales[Product],_xlfn.ANCHORARRAY($AG$172),sales[Date],BC$171),SUMIFS(sales[Boxes],sales[Product],_xlfn.ANCHORARRAY($AG$172),sales[Date],BC$171),COUNTIFS(sales[Product],_xlfn.ANCHORARRAY($AG$172),sales[Date],BC$171))</f>
        <v>1</v>
      </c>
      <c r="BD172" cm="1">
        <f t="array" ref="BD172:BD193">CHOOSE($AH$169,COUNTIFS(sales[Product],_xlfn.ANCHORARRAY($AG$172),sales[Date],BD$171)&gt;0,SUMIFS(sales[Amount],sales[Product],_xlfn.ANCHORARRAY($AG$172),sales[Date],BD$171),SUMIFS(sales[Boxes],sales[Product],_xlfn.ANCHORARRAY($AG$172),sales[Date],BD$171),COUNTIFS(sales[Product],_xlfn.ANCHORARRAY($AG$172),sales[Date],BD$171))</f>
        <v>4</v>
      </c>
      <c r="BE172" cm="1">
        <f t="array" ref="BE172:BE193">CHOOSE($AH$169,COUNTIFS(sales[Product],_xlfn.ANCHORARRAY($AG$172),sales[Date],BE$171)&gt;0,SUMIFS(sales[Amount],sales[Product],_xlfn.ANCHORARRAY($AG$172),sales[Date],BE$171),SUMIFS(sales[Boxes],sales[Product],_xlfn.ANCHORARRAY($AG$172),sales[Date],BE$171),COUNTIFS(sales[Product],_xlfn.ANCHORARRAY($AG$172),sales[Date],BE$171))</f>
        <v>1</v>
      </c>
      <c r="BF172" cm="1">
        <f t="array" ref="BF172:BF193">CHOOSE($AH$169,COUNTIFS(sales[Product],_xlfn.ANCHORARRAY($AG$172),sales[Date],BF$171)&gt;0,SUMIFS(sales[Amount],sales[Product],_xlfn.ANCHORARRAY($AG$172),sales[Date],BF$171),SUMIFS(sales[Boxes],sales[Product],_xlfn.ANCHORARRAY($AG$172),sales[Date],BF$171),COUNTIFS(sales[Product],_xlfn.ANCHORARRAY($AG$172),sales[Date],BF$171))</f>
        <v>3</v>
      </c>
      <c r="BG172" cm="1">
        <f t="array" ref="BG172:BG193">CHOOSE($AH$169,COUNTIFS(sales[Product],_xlfn.ANCHORARRAY($AG$172),sales[Date],BG$171)&gt;0,SUMIFS(sales[Amount],sales[Product],_xlfn.ANCHORARRAY($AG$172),sales[Date],BG$171),SUMIFS(sales[Boxes],sales[Product],_xlfn.ANCHORARRAY($AG$172),sales[Date],BG$171),COUNTIFS(sales[Product],_xlfn.ANCHORARRAY($AG$172),sales[Date],BG$171))</f>
        <v>0</v>
      </c>
      <c r="BH172" cm="1">
        <f t="array" ref="BH172:BH193">CHOOSE($AH$169,COUNTIFS(sales[Product],_xlfn.ANCHORARRAY($AG$172),sales[Date],BH$171)&gt;0,SUMIFS(sales[Amount],sales[Product],_xlfn.ANCHORARRAY($AG$172),sales[Date],BH$171),SUMIFS(sales[Boxes],sales[Product],_xlfn.ANCHORARRAY($AG$172),sales[Date],BH$171),COUNTIFS(sales[Product],_xlfn.ANCHORARRAY($AG$172),sales[Date],BH$171))</f>
        <v>0</v>
      </c>
      <c r="BI172" cm="1">
        <f t="array" ref="BI172:BI193">CHOOSE($AH$169,COUNTIFS(sales[Product],_xlfn.ANCHORARRAY($AG$172),sales[Date],BI$171)&gt;0,SUMIFS(sales[Amount],sales[Product],_xlfn.ANCHORARRAY($AG$172),sales[Date],BI$171),SUMIFS(sales[Boxes],sales[Product],_xlfn.ANCHORARRAY($AG$172),sales[Date],BI$171),COUNTIFS(sales[Product],_xlfn.ANCHORARRAY($AG$172),sales[Date],BI$171))</f>
        <v>0</v>
      </c>
    </row>
    <row r="173" spans="3:72" x14ac:dyDescent="0.3">
      <c r="C173" t="s">
        <v>63</v>
      </c>
      <c r="D173" t="s">
        <v>15</v>
      </c>
      <c r="E173" s="15">
        <v>1089312</v>
      </c>
      <c r="F173">
        <v>60878</v>
      </c>
      <c r="G173" s="4">
        <v>179</v>
      </c>
      <c r="H173" s="19">
        <v>0.73961291383919403</v>
      </c>
      <c r="K173" t="s">
        <v>129</v>
      </c>
      <c r="L173" t="str">
        <f t="shared" ref="L173:L176" si="30">K173&amp;IF(K173=$L$179,$L$170,"")</f>
        <v>Sales ↓</v>
      </c>
      <c r="N173" s="40">
        <f t="shared" ref="N173:N193" si="31">COUNTIFS($C$4:$C$6,O173)</f>
        <v>0</v>
      </c>
      <c r="O173" t="str">
        <v>Bars</v>
      </c>
      <c r="P173" t="str">
        <v>99% Dark &amp; Pure</v>
      </c>
      <c r="Q173">
        <v>1089312</v>
      </c>
      <c r="R173">
        <v>60878</v>
      </c>
      <c r="S173">
        <v>179</v>
      </c>
      <c r="T173">
        <v>0.73961291383919403</v>
      </c>
      <c r="W173" t="str">
        <v>White Choc</v>
      </c>
      <c r="X173">
        <v>979188</v>
      </c>
      <c r="Y173">
        <v>87237</v>
      </c>
      <c r="Z173">
        <v>177</v>
      </c>
      <c r="AA173">
        <v>0.97857357473743556</v>
      </c>
      <c r="AB173">
        <v>1</v>
      </c>
      <c r="AG173" t="str">
        <v>White Choc</v>
      </c>
      <c r="AH173">
        <v>2</v>
      </c>
      <c r="AI173">
        <v>2</v>
      </c>
      <c r="AJ173">
        <v>2</v>
      </c>
      <c r="AK173">
        <v>3</v>
      </c>
      <c r="AL173">
        <v>0</v>
      </c>
      <c r="AM173">
        <v>0</v>
      </c>
      <c r="AN173">
        <v>0</v>
      </c>
      <c r="AO173">
        <v>0</v>
      </c>
      <c r="AP173">
        <v>0</v>
      </c>
      <c r="AQ173">
        <v>1</v>
      </c>
      <c r="AR173">
        <v>2</v>
      </c>
      <c r="AS173">
        <v>0</v>
      </c>
      <c r="AT173">
        <v>0</v>
      </c>
      <c r="AU173">
        <v>0</v>
      </c>
      <c r="AV173">
        <v>2</v>
      </c>
      <c r="AW173">
        <v>4</v>
      </c>
      <c r="AX173">
        <v>1</v>
      </c>
      <c r="AY173">
        <v>0</v>
      </c>
      <c r="AZ173">
        <v>0</v>
      </c>
      <c r="BA173">
        <v>0</v>
      </c>
      <c r="BB173">
        <v>0</v>
      </c>
      <c r="BC173">
        <v>1</v>
      </c>
      <c r="BD173">
        <v>2</v>
      </c>
      <c r="BE173">
        <v>0</v>
      </c>
      <c r="BF173">
        <v>2</v>
      </c>
      <c r="BG173">
        <v>0</v>
      </c>
      <c r="BH173">
        <v>0</v>
      </c>
      <c r="BI173">
        <v>1</v>
      </c>
    </row>
    <row r="174" spans="3:72" x14ac:dyDescent="0.3">
      <c r="C174" t="s">
        <v>63</v>
      </c>
      <c r="D174" t="s">
        <v>50</v>
      </c>
      <c r="E174" s="15">
        <v>995050</v>
      </c>
      <c r="F174">
        <v>52337</v>
      </c>
      <c r="G174" s="4">
        <v>168</v>
      </c>
      <c r="H174" s="19">
        <v>0.29790418119692502</v>
      </c>
      <c r="K174" t="s">
        <v>6</v>
      </c>
      <c r="L174" t="str">
        <f t="shared" si="30"/>
        <v>Boxes</v>
      </c>
      <c r="N174" s="40">
        <f t="shared" si="31"/>
        <v>0</v>
      </c>
      <c r="O174" t="str">
        <v>Bars</v>
      </c>
      <c r="P174" t="str">
        <v>Almond Choco</v>
      </c>
      <c r="Q174">
        <v>995050</v>
      </c>
      <c r="R174">
        <v>52337</v>
      </c>
      <c r="S174">
        <v>168</v>
      </c>
      <c r="T174">
        <v>0.29790418119692502</v>
      </c>
      <c r="W174" t="str">
        <v>Manuka Honey Choco</v>
      </c>
      <c r="X174">
        <v>948983</v>
      </c>
      <c r="Y174">
        <v>39124</v>
      </c>
      <c r="Z174">
        <v>175</v>
      </c>
      <c r="AA174">
        <v>0.67467130981271528</v>
      </c>
      <c r="AB174">
        <v>1</v>
      </c>
      <c r="AG174" t="str">
        <v>Manuka Honey Choco</v>
      </c>
      <c r="AH174">
        <v>0</v>
      </c>
      <c r="AI174">
        <v>1</v>
      </c>
      <c r="AJ174">
        <v>2</v>
      </c>
      <c r="AK174">
        <v>3</v>
      </c>
      <c r="AL174">
        <v>0</v>
      </c>
      <c r="AM174">
        <v>0</v>
      </c>
      <c r="AN174">
        <v>1</v>
      </c>
      <c r="AO174">
        <v>2</v>
      </c>
      <c r="AP174">
        <v>0</v>
      </c>
      <c r="AQ174">
        <v>1</v>
      </c>
      <c r="AR174">
        <v>1</v>
      </c>
      <c r="AS174">
        <v>0</v>
      </c>
      <c r="AT174">
        <v>0</v>
      </c>
      <c r="AU174">
        <v>0</v>
      </c>
      <c r="AV174">
        <v>1</v>
      </c>
      <c r="AW174">
        <v>3</v>
      </c>
      <c r="AX174">
        <v>0</v>
      </c>
      <c r="AY174">
        <v>2</v>
      </c>
      <c r="AZ174">
        <v>0</v>
      </c>
      <c r="BA174">
        <v>0</v>
      </c>
      <c r="BB174">
        <v>1</v>
      </c>
      <c r="BC174">
        <v>3</v>
      </c>
      <c r="BD174">
        <v>0</v>
      </c>
      <c r="BE174">
        <v>2</v>
      </c>
      <c r="BF174">
        <v>1</v>
      </c>
      <c r="BG174">
        <v>0</v>
      </c>
      <c r="BH174">
        <v>0</v>
      </c>
      <c r="BI174">
        <v>1</v>
      </c>
    </row>
    <row r="175" spans="3:72" x14ac:dyDescent="0.3">
      <c r="C175" t="s">
        <v>63</v>
      </c>
      <c r="D175" t="s">
        <v>16</v>
      </c>
      <c r="E175" s="15">
        <v>932491</v>
      </c>
      <c r="F175">
        <v>75226</v>
      </c>
      <c r="G175" s="4">
        <v>173</v>
      </c>
      <c r="H175" s="19">
        <v>0.50942493965089186</v>
      </c>
      <c r="K175" t="s">
        <v>112</v>
      </c>
      <c r="L175" t="str">
        <f t="shared" si="30"/>
        <v>Shipments</v>
      </c>
      <c r="N175" s="40">
        <f t="shared" si="31"/>
        <v>0</v>
      </c>
      <c r="O175" t="str">
        <v>Bars</v>
      </c>
      <c r="P175" t="str">
        <v>Baker's Choco Chips</v>
      </c>
      <c r="Q175">
        <v>932491</v>
      </c>
      <c r="R175">
        <v>75226</v>
      </c>
      <c r="S175">
        <v>173</v>
      </c>
      <c r="T175">
        <v>0.50942493965089186</v>
      </c>
      <c r="W175" t="str">
        <v>Drinking Coco</v>
      </c>
      <c r="X175">
        <v>902384</v>
      </c>
      <c r="Y175">
        <v>50098</v>
      </c>
      <c r="Z175">
        <v>167</v>
      </c>
      <c r="AA175">
        <v>0.86246123025230936</v>
      </c>
      <c r="AB175">
        <v>1</v>
      </c>
      <c r="AG175" t="str">
        <v>Drinking Coco</v>
      </c>
      <c r="AH175">
        <v>4</v>
      </c>
      <c r="AI175">
        <v>0</v>
      </c>
      <c r="AJ175">
        <v>1</v>
      </c>
      <c r="AK175">
        <v>2</v>
      </c>
      <c r="AL175">
        <v>0</v>
      </c>
      <c r="AM175">
        <v>0</v>
      </c>
      <c r="AN175">
        <v>1</v>
      </c>
      <c r="AO175">
        <v>0</v>
      </c>
      <c r="AP175">
        <v>1</v>
      </c>
      <c r="AQ175">
        <v>0</v>
      </c>
      <c r="AR175">
        <v>2</v>
      </c>
      <c r="AS175">
        <v>0</v>
      </c>
      <c r="AT175">
        <v>0</v>
      </c>
      <c r="AU175">
        <v>0</v>
      </c>
      <c r="AV175">
        <v>0</v>
      </c>
      <c r="AW175">
        <v>2</v>
      </c>
      <c r="AX175">
        <v>1</v>
      </c>
      <c r="AY175">
        <v>0</v>
      </c>
      <c r="AZ175">
        <v>0</v>
      </c>
      <c r="BA175">
        <v>0</v>
      </c>
      <c r="BB175">
        <v>0</v>
      </c>
      <c r="BC175">
        <v>0</v>
      </c>
      <c r="BD175">
        <v>1</v>
      </c>
      <c r="BE175">
        <v>0</v>
      </c>
      <c r="BF175">
        <v>1</v>
      </c>
      <c r="BG175">
        <v>0</v>
      </c>
      <c r="BH175">
        <v>0</v>
      </c>
      <c r="BI175">
        <v>0</v>
      </c>
    </row>
    <row r="176" spans="3:72" x14ac:dyDescent="0.3">
      <c r="C176" t="s">
        <v>63</v>
      </c>
      <c r="D176" t="s">
        <v>28</v>
      </c>
      <c r="E176" s="15">
        <v>994021</v>
      </c>
      <c r="F176">
        <v>48730</v>
      </c>
      <c r="G176" s="4">
        <v>175</v>
      </c>
      <c r="H176" s="19">
        <v>0.95592822485641649</v>
      </c>
      <c r="K176" t="s">
        <v>90</v>
      </c>
      <c r="L176" t="str">
        <f t="shared" si="30"/>
        <v>Profit %</v>
      </c>
      <c r="N176" s="40">
        <f t="shared" si="31"/>
        <v>0</v>
      </c>
      <c r="O176" t="str">
        <v>Bars</v>
      </c>
      <c r="P176" t="str">
        <v>Caramel Stuffed Bars</v>
      </c>
      <c r="Q176">
        <v>994021</v>
      </c>
      <c r="R176">
        <v>48730</v>
      </c>
      <c r="S176">
        <v>175</v>
      </c>
      <c r="T176">
        <v>0.95592822485641649</v>
      </c>
      <c r="W176" t="str">
        <v>99% Dark &amp; Pure</v>
      </c>
      <c r="X176">
        <v>1089312</v>
      </c>
      <c r="Y176">
        <v>60878</v>
      </c>
      <c r="Z176">
        <v>179</v>
      </c>
      <c r="AA176">
        <v>0.73961291383919403</v>
      </c>
      <c r="AB176">
        <v>0</v>
      </c>
      <c r="AG176" t="str">
        <v>99% Dark &amp; Pure</v>
      </c>
      <c r="AH176">
        <v>2</v>
      </c>
      <c r="AI176">
        <v>2</v>
      </c>
      <c r="AJ176">
        <v>1</v>
      </c>
      <c r="AK176">
        <v>1</v>
      </c>
      <c r="AL176">
        <v>0</v>
      </c>
      <c r="AM176">
        <v>0</v>
      </c>
      <c r="AN176">
        <v>2</v>
      </c>
      <c r="AO176">
        <v>2</v>
      </c>
      <c r="AP176">
        <v>2</v>
      </c>
      <c r="AQ176">
        <v>0</v>
      </c>
      <c r="AR176">
        <v>0</v>
      </c>
      <c r="AS176">
        <v>0</v>
      </c>
      <c r="AT176">
        <v>0</v>
      </c>
      <c r="AU176">
        <v>1</v>
      </c>
      <c r="AV176">
        <v>1</v>
      </c>
      <c r="AW176">
        <v>2</v>
      </c>
      <c r="AX176">
        <v>0</v>
      </c>
      <c r="AY176">
        <v>0</v>
      </c>
      <c r="AZ176">
        <v>0</v>
      </c>
      <c r="BA176">
        <v>0</v>
      </c>
      <c r="BB176">
        <v>1</v>
      </c>
      <c r="BC176">
        <v>3</v>
      </c>
      <c r="BD176">
        <v>2</v>
      </c>
      <c r="BE176">
        <v>2</v>
      </c>
      <c r="BF176">
        <v>2</v>
      </c>
      <c r="BG176">
        <v>0</v>
      </c>
      <c r="BH176">
        <v>0</v>
      </c>
      <c r="BI176">
        <v>0</v>
      </c>
    </row>
    <row r="177" spans="3:61" x14ac:dyDescent="0.3">
      <c r="C177" t="s">
        <v>63</v>
      </c>
      <c r="D177" t="s">
        <v>45</v>
      </c>
      <c r="E177" s="15">
        <v>943551</v>
      </c>
      <c r="F177">
        <v>74319</v>
      </c>
      <c r="G177" s="4">
        <v>172</v>
      </c>
      <c r="H177" s="19">
        <v>0.87448762547016545</v>
      </c>
      <c r="N177" s="40">
        <f t="shared" si="31"/>
        <v>0</v>
      </c>
      <c r="O177" t="str">
        <v>Bars</v>
      </c>
      <c r="P177" t="str">
        <v>Fruit &amp; Nut Bars</v>
      </c>
      <c r="Q177">
        <v>943551</v>
      </c>
      <c r="R177">
        <v>74319</v>
      </c>
      <c r="S177">
        <v>172</v>
      </c>
      <c r="T177">
        <v>0.87448762547016545</v>
      </c>
      <c r="W177" t="str">
        <v>Choco Coated Almonds</v>
      </c>
      <c r="X177">
        <v>1075109</v>
      </c>
      <c r="Y177">
        <v>59624</v>
      </c>
      <c r="Z177">
        <v>172</v>
      </c>
      <c r="AA177">
        <v>0.36395683488836933</v>
      </c>
      <c r="AB177">
        <v>0</v>
      </c>
      <c r="AG177" t="str">
        <v>Choco Coated Almonds</v>
      </c>
      <c r="AH177">
        <v>2</v>
      </c>
      <c r="AI177">
        <v>0</v>
      </c>
      <c r="AJ177">
        <v>2</v>
      </c>
      <c r="AK177">
        <v>2</v>
      </c>
      <c r="AL177">
        <v>0</v>
      </c>
      <c r="AM177">
        <v>0</v>
      </c>
      <c r="AN177">
        <v>0</v>
      </c>
      <c r="AO177">
        <v>1</v>
      </c>
      <c r="AP177">
        <v>1</v>
      </c>
      <c r="AQ177">
        <v>1</v>
      </c>
      <c r="AR177">
        <v>4</v>
      </c>
      <c r="AS177">
        <v>0</v>
      </c>
      <c r="AT177">
        <v>0</v>
      </c>
      <c r="AU177">
        <v>0</v>
      </c>
      <c r="AV177">
        <v>0</v>
      </c>
      <c r="AW177">
        <v>1</v>
      </c>
      <c r="AX177">
        <v>0</v>
      </c>
      <c r="AY177">
        <v>2</v>
      </c>
      <c r="AZ177">
        <v>0</v>
      </c>
      <c r="BA177">
        <v>0</v>
      </c>
      <c r="BB177">
        <v>3</v>
      </c>
      <c r="BC177">
        <v>1</v>
      </c>
      <c r="BD177">
        <v>0</v>
      </c>
      <c r="BE177">
        <v>1</v>
      </c>
      <c r="BF177">
        <v>0</v>
      </c>
      <c r="BG177">
        <v>0</v>
      </c>
      <c r="BH177">
        <v>0</v>
      </c>
      <c r="BI177">
        <v>0</v>
      </c>
    </row>
    <row r="178" spans="3:61" x14ac:dyDescent="0.3">
      <c r="C178" t="s">
        <v>63</v>
      </c>
      <c r="D178" t="s">
        <v>30</v>
      </c>
      <c r="E178" s="15">
        <v>942921</v>
      </c>
      <c r="F178">
        <v>37635</v>
      </c>
      <c r="G178" s="4">
        <v>170</v>
      </c>
      <c r="H178" s="19">
        <v>0.92555388839574049</v>
      </c>
      <c r="N178" s="40">
        <f t="shared" si="31"/>
        <v>0</v>
      </c>
      <c r="O178" t="str">
        <v>Bars</v>
      </c>
      <c r="P178" t="str">
        <v>Milk Bars</v>
      </c>
      <c r="Q178">
        <v>942921</v>
      </c>
      <c r="R178">
        <v>37635</v>
      </c>
      <c r="S178">
        <v>170</v>
      </c>
      <c r="T178">
        <v>0.92555388839574049</v>
      </c>
      <c r="W178" t="str">
        <v>50% Dark Bites</v>
      </c>
      <c r="X178">
        <v>1030323</v>
      </c>
      <c r="Y178">
        <v>86978</v>
      </c>
      <c r="Z178">
        <v>170</v>
      </c>
      <c r="AA178">
        <v>0.76362907554233006</v>
      </c>
      <c r="AB178">
        <v>0</v>
      </c>
      <c r="AG178" t="str">
        <v>50% Dark Bites</v>
      </c>
      <c r="AH178">
        <v>0</v>
      </c>
      <c r="AI178">
        <v>3</v>
      </c>
      <c r="AJ178">
        <v>0</v>
      </c>
      <c r="AK178">
        <v>1</v>
      </c>
      <c r="AL178">
        <v>0</v>
      </c>
      <c r="AM178">
        <v>0</v>
      </c>
      <c r="AN178">
        <v>1</v>
      </c>
      <c r="AO178">
        <v>2</v>
      </c>
      <c r="AP178">
        <v>0</v>
      </c>
      <c r="AQ178">
        <v>1</v>
      </c>
      <c r="AR178">
        <v>3</v>
      </c>
      <c r="AS178">
        <v>0</v>
      </c>
      <c r="AT178">
        <v>0</v>
      </c>
      <c r="AU178">
        <v>1</v>
      </c>
      <c r="AV178">
        <v>1</v>
      </c>
      <c r="AW178">
        <v>0</v>
      </c>
      <c r="AX178">
        <v>0</v>
      </c>
      <c r="AY178">
        <v>1</v>
      </c>
      <c r="AZ178">
        <v>0</v>
      </c>
      <c r="BA178">
        <v>0</v>
      </c>
      <c r="BB178">
        <v>0</v>
      </c>
      <c r="BC178">
        <v>0</v>
      </c>
      <c r="BD178">
        <v>5</v>
      </c>
      <c r="BE178">
        <v>1</v>
      </c>
      <c r="BF178">
        <v>0</v>
      </c>
      <c r="BG178">
        <v>0</v>
      </c>
      <c r="BH178">
        <v>0</v>
      </c>
      <c r="BI178">
        <v>0</v>
      </c>
    </row>
    <row r="179" spans="3:61" x14ac:dyDescent="0.3">
      <c r="C179" t="s">
        <v>63</v>
      </c>
      <c r="D179" t="s">
        <v>34</v>
      </c>
      <c r="E179" s="15">
        <v>889056</v>
      </c>
      <c r="F179">
        <v>50948</v>
      </c>
      <c r="G179" s="4">
        <v>168</v>
      </c>
      <c r="H179" s="19">
        <v>0.87016814598855419</v>
      </c>
      <c r="K179" t="s">
        <v>164</v>
      </c>
      <c r="L179" s="18" t="str">
        <f>Dahboard!U44</f>
        <v>Sales</v>
      </c>
      <c r="N179" s="40">
        <f t="shared" si="31"/>
        <v>0</v>
      </c>
      <c r="O179" t="str">
        <v>Bars</v>
      </c>
      <c r="P179" t="str">
        <v>Mint Chip Choco</v>
      </c>
      <c r="Q179">
        <v>889056</v>
      </c>
      <c r="R179">
        <v>50948</v>
      </c>
      <c r="S179">
        <v>168</v>
      </c>
      <c r="T179">
        <v>0.87016814598855419</v>
      </c>
      <c r="W179" t="str">
        <v>Spicy Special Slims</v>
      </c>
      <c r="X179">
        <v>1029490</v>
      </c>
      <c r="Y179">
        <v>58052</v>
      </c>
      <c r="Z179">
        <v>171</v>
      </c>
      <c r="AA179">
        <v>0.48073546396759537</v>
      </c>
      <c r="AB179">
        <v>0</v>
      </c>
      <c r="AG179" t="str">
        <v>Spicy Special Slims</v>
      </c>
      <c r="AH179">
        <v>2</v>
      </c>
      <c r="AI179">
        <v>0</v>
      </c>
      <c r="AJ179">
        <v>1</v>
      </c>
      <c r="AK179">
        <v>2</v>
      </c>
      <c r="AL179">
        <v>0</v>
      </c>
      <c r="AM179">
        <v>0</v>
      </c>
      <c r="AN179">
        <v>2</v>
      </c>
      <c r="AO179">
        <v>2</v>
      </c>
      <c r="AP179">
        <v>0</v>
      </c>
      <c r="AQ179">
        <v>1</v>
      </c>
      <c r="AR179">
        <v>0</v>
      </c>
      <c r="AS179">
        <v>0</v>
      </c>
      <c r="AT179">
        <v>0</v>
      </c>
      <c r="AU179">
        <v>0</v>
      </c>
      <c r="AV179">
        <v>1</v>
      </c>
      <c r="AW179">
        <v>0</v>
      </c>
      <c r="AX179">
        <v>0</v>
      </c>
      <c r="AY179">
        <v>0</v>
      </c>
      <c r="AZ179">
        <v>0</v>
      </c>
      <c r="BA179">
        <v>0</v>
      </c>
      <c r="BB179">
        <v>0</v>
      </c>
      <c r="BC179">
        <v>1</v>
      </c>
      <c r="BD179">
        <v>2</v>
      </c>
      <c r="BE179">
        <v>3</v>
      </c>
      <c r="BF179">
        <v>3</v>
      </c>
      <c r="BG179">
        <v>0</v>
      </c>
      <c r="BH179">
        <v>0</v>
      </c>
      <c r="BI179">
        <v>0</v>
      </c>
    </row>
    <row r="180" spans="3:61" x14ac:dyDescent="0.3">
      <c r="C180" t="s">
        <v>63</v>
      </c>
      <c r="D180" t="s">
        <v>35</v>
      </c>
      <c r="E180" s="15">
        <v>946099</v>
      </c>
      <c r="F180">
        <v>96847</v>
      </c>
      <c r="G180" s="4">
        <v>175</v>
      </c>
      <c r="H180" s="19">
        <v>0.10052268420112455</v>
      </c>
      <c r="K180" t="s">
        <v>162</v>
      </c>
      <c r="L180">
        <f>IF($L$179="Product",1,-1)</f>
        <v>-1</v>
      </c>
      <c r="N180" s="40">
        <f t="shared" si="31"/>
        <v>0</v>
      </c>
      <c r="O180" t="str">
        <v>Bars</v>
      </c>
      <c r="P180" t="str">
        <v>Orange Choco</v>
      </c>
      <c r="Q180">
        <v>946099</v>
      </c>
      <c r="R180">
        <v>96847</v>
      </c>
      <c r="S180">
        <v>175</v>
      </c>
      <c r="T180">
        <v>0.10052268420112455</v>
      </c>
      <c r="W180" t="str">
        <v>After Nines</v>
      </c>
      <c r="X180">
        <v>1027054</v>
      </c>
      <c r="Y180">
        <v>39893</v>
      </c>
      <c r="Z180">
        <v>175</v>
      </c>
      <c r="AA180">
        <v>0.75367853219012826</v>
      </c>
      <c r="AB180">
        <v>0</v>
      </c>
      <c r="AG180" t="str">
        <v>After Nines</v>
      </c>
      <c r="AH180">
        <v>0</v>
      </c>
      <c r="AI180">
        <v>5</v>
      </c>
      <c r="AJ180">
        <v>1</v>
      </c>
      <c r="AK180">
        <v>2</v>
      </c>
      <c r="AL180">
        <v>0</v>
      </c>
      <c r="AM180">
        <v>0</v>
      </c>
      <c r="AN180">
        <v>0</v>
      </c>
      <c r="AO180">
        <v>0</v>
      </c>
      <c r="AP180">
        <v>0</v>
      </c>
      <c r="AQ180">
        <v>2</v>
      </c>
      <c r="AR180">
        <v>2</v>
      </c>
      <c r="AS180">
        <v>0</v>
      </c>
      <c r="AT180">
        <v>0</v>
      </c>
      <c r="AU180">
        <v>0</v>
      </c>
      <c r="AV180">
        <v>3</v>
      </c>
      <c r="AW180">
        <v>0</v>
      </c>
      <c r="AX180">
        <v>1</v>
      </c>
      <c r="AY180">
        <v>1</v>
      </c>
      <c r="AZ180">
        <v>0</v>
      </c>
      <c r="BA180">
        <v>0</v>
      </c>
      <c r="BB180">
        <v>3</v>
      </c>
      <c r="BC180">
        <v>1</v>
      </c>
      <c r="BD180">
        <v>2</v>
      </c>
      <c r="BE180">
        <v>0</v>
      </c>
      <c r="BF180">
        <v>2</v>
      </c>
      <c r="BG180">
        <v>0</v>
      </c>
      <c r="BH180">
        <v>0</v>
      </c>
      <c r="BI180">
        <v>0</v>
      </c>
    </row>
    <row r="181" spans="3:61" x14ac:dyDescent="0.3">
      <c r="C181" t="s">
        <v>63</v>
      </c>
      <c r="D181" t="s">
        <v>9</v>
      </c>
      <c r="E181" s="15">
        <v>1005046</v>
      </c>
      <c r="F181">
        <v>55688</v>
      </c>
      <c r="G181" s="4">
        <v>173</v>
      </c>
      <c r="H181" s="19">
        <v>0.66210289837480074</v>
      </c>
      <c r="N181" s="40">
        <f t="shared" si="31"/>
        <v>0</v>
      </c>
      <c r="O181" t="str">
        <v>Bars</v>
      </c>
      <c r="P181" t="str">
        <v>Raspberry Choco</v>
      </c>
      <c r="Q181">
        <v>1005046</v>
      </c>
      <c r="R181">
        <v>55688</v>
      </c>
      <c r="S181">
        <v>173</v>
      </c>
      <c r="T181">
        <v>0.66210289837480074</v>
      </c>
      <c r="W181" t="str">
        <v>85% Dark Bars</v>
      </c>
      <c r="X181">
        <v>1015994</v>
      </c>
      <c r="Y181">
        <v>66004</v>
      </c>
      <c r="Z181">
        <v>174</v>
      </c>
      <c r="AA181">
        <v>0.95479738738614595</v>
      </c>
      <c r="AB181">
        <v>0</v>
      </c>
      <c r="AG181" t="str">
        <v>85% Dark Bars</v>
      </c>
      <c r="AH181">
        <v>0</v>
      </c>
      <c r="AI181">
        <v>0</v>
      </c>
      <c r="AJ181">
        <v>0</v>
      </c>
      <c r="AK181">
        <v>2</v>
      </c>
      <c r="AL181">
        <v>0</v>
      </c>
      <c r="AM181">
        <v>0</v>
      </c>
      <c r="AN181">
        <v>3</v>
      </c>
      <c r="AO181">
        <v>0</v>
      </c>
      <c r="AP181">
        <v>1</v>
      </c>
      <c r="AQ181">
        <v>3</v>
      </c>
      <c r="AR181">
        <v>0</v>
      </c>
      <c r="AS181">
        <v>0</v>
      </c>
      <c r="AT181">
        <v>0</v>
      </c>
      <c r="AU181">
        <v>1</v>
      </c>
      <c r="AV181">
        <v>4</v>
      </c>
      <c r="AW181">
        <v>4</v>
      </c>
      <c r="AX181">
        <v>0</v>
      </c>
      <c r="AY181">
        <v>2</v>
      </c>
      <c r="AZ181">
        <v>0</v>
      </c>
      <c r="BA181">
        <v>0</v>
      </c>
      <c r="BB181">
        <v>2</v>
      </c>
      <c r="BC181">
        <v>1</v>
      </c>
      <c r="BD181">
        <v>1</v>
      </c>
      <c r="BE181">
        <v>0</v>
      </c>
      <c r="BF181">
        <v>0</v>
      </c>
      <c r="BG181">
        <v>0</v>
      </c>
      <c r="BH181">
        <v>0</v>
      </c>
      <c r="BI181">
        <v>0</v>
      </c>
    </row>
    <row r="182" spans="3:61" x14ac:dyDescent="0.3">
      <c r="C182" t="s">
        <v>63</v>
      </c>
      <c r="D182" t="s">
        <v>54</v>
      </c>
      <c r="E182" s="15">
        <v>990794</v>
      </c>
      <c r="F182">
        <v>61790</v>
      </c>
      <c r="G182" s="4">
        <v>170</v>
      </c>
      <c r="H182" s="19">
        <v>0.68694456970873874</v>
      </c>
      <c r="K182" t="s">
        <v>175</v>
      </c>
      <c r="L182" s="18" t="str">
        <f>Dahboard!X44</f>
        <v>ON</v>
      </c>
      <c r="N182" s="40">
        <f t="shared" si="31"/>
        <v>0</v>
      </c>
      <c r="O182" t="str">
        <v>Bars</v>
      </c>
      <c r="P182" t="str">
        <v>Smooth Sliky Salty</v>
      </c>
      <c r="Q182">
        <v>990794</v>
      </c>
      <c r="R182">
        <v>61790</v>
      </c>
      <c r="S182">
        <v>170</v>
      </c>
      <c r="T182">
        <v>0.68694456970873874</v>
      </c>
      <c r="W182" t="str">
        <v>Raspberry Choco</v>
      </c>
      <c r="X182">
        <v>1005046</v>
      </c>
      <c r="Y182">
        <v>55688</v>
      </c>
      <c r="Z182">
        <v>173</v>
      </c>
      <c r="AA182">
        <v>0.66210289837480074</v>
      </c>
      <c r="AB182">
        <v>0</v>
      </c>
      <c r="AG182" t="str">
        <v>Raspberry Choco</v>
      </c>
      <c r="AH182">
        <v>0</v>
      </c>
      <c r="AI182">
        <v>0</v>
      </c>
      <c r="AJ182">
        <v>1</v>
      </c>
      <c r="AK182">
        <v>1</v>
      </c>
      <c r="AL182">
        <v>0</v>
      </c>
      <c r="AM182">
        <v>0</v>
      </c>
      <c r="AN182">
        <v>2</v>
      </c>
      <c r="AO182">
        <v>2</v>
      </c>
      <c r="AP182">
        <v>1</v>
      </c>
      <c r="AQ182">
        <v>2</v>
      </c>
      <c r="AR182">
        <v>2</v>
      </c>
      <c r="AS182">
        <v>0</v>
      </c>
      <c r="AT182">
        <v>0</v>
      </c>
      <c r="AU182">
        <v>0</v>
      </c>
      <c r="AV182">
        <v>1</v>
      </c>
      <c r="AW182">
        <v>3</v>
      </c>
      <c r="AX182">
        <v>0</v>
      </c>
      <c r="AY182">
        <v>3</v>
      </c>
      <c r="AZ182">
        <v>0</v>
      </c>
      <c r="BA182">
        <v>0</v>
      </c>
      <c r="BB182">
        <v>0</v>
      </c>
      <c r="BC182">
        <v>2</v>
      </c>
      <c r="BD182">
        <v>1</v>
      </c>
      <c r="BE182">
        <v>0</v>
      </c>
      <c r="BF182">
        <v>1</v>
      </c>
      <c r="BG182">
        <v>0</v>
      </c>
      <c r="BH182">
        <v>0</v>
      </c>
      <c r="BI182">
        <v>0</v>
      </c>
    </row>
    <row r="183" spans="3:61" x14ac:dyDescent="0.3">
      <c r="C183" t="s">
        <v>65</v>
      </c>
      <c r="D183" t="s">
        <v>48</v>
      </c>
      <c r="E183" s="15">
        <v>1030323</v>
      </c>
      <c r="F183">
        <v>86978</v>
      </c>
      <c r="G183" s="4">
        <v>170</v>
      </c>
      <c r="H183" s="19">
        <v>0.76362907554233006</v>
      </c>
      <c r="N183" s="40">
        <f t="shared" si="31"/>
        <v>0</v>
      </c>
      <c r="O183" t="str">
        <v>Bites</v>
      </c>
      <c r="P183" t="str">
        <v>50% Dark Bites</v>
      </c>
      <c r="Q183">
        <v>1030323</v>
      </c>
      <c r="R183">
        <v>86978</v>
      </c>
      <c r="S183">
        <v>170</v>
      </c>
      <c r="T183">
        <v>0.76362907554233006</v>
      </c>
      <c r="W183" t="str">
        <v>Almond Choco</v>
      </c>
      <c r="X183">
        <v>995050</v>
      </c>
      <c r="Y183">
        <v>52337</v>
      </c>
      <c r="Z183">
        <v>168</v>
      </c>
      <c r="AA183">
        <v>0.29790418119692502</v>
      </c>
      <c r="AB183">
        <v>0</v>
      </c>
      <c r="AG183" t="str">
        <v>Almond Choco</v>
      </c>
      <c r="AH183">
        <v>1</v>
      </c>
      <c r="AI183">
        <v>0</v>
      </c>
      <c r="AJ183">
        <v>0</v>
      </c>
      <c r="AK183">
        <v>2</v>
      </c>
      <c r="AL183">
        <v>0</v>
      </c>
      <c r="AM183">
        <v>0</v>
      </c>
      <c r="AN183">
        <v>1</v>
      </c>
      <c r="AO183">
        <v>2</v>
      </c>
      <c r="AP183">
        <v>0</v>
      </c>
      <c r="AQ183">
        <v>2</v>
      </c>
      <c r="AR183">
        <v>1</v>
      </c>
      <c r="AS183">
        <v>0</v>
      </c>
      <c r="AT183">
        <v>0</v>
      </c>
      <c r="AU183">
        <v>0</v>
      </c>
      <c r="AV183">
        <v>1</v>
      </c>
      <c r="AW183">
        <v>1</v>
      </c>
      <c r="AX183">
        <v>0</v>
      </c>
      <c r="AY183">
        <v>2</v>
      </c>
      <c r="AZ183">
        <v>0</v>
      </c>
      <c r="BA183">
        <v>0</v>
      </c>
      <c r="BB183">
        <v>2</v>
      </c>
      <c r="BC183">
        <v>2</v>
      </c>
      <c r="BD183">
        <v>1</v>
      </c>
      <c r="BE183">
        <v>0</v>
      </c>
      <c r="BF183">
        <v>0</v>
      </c>
      <c r="BG183">
        <v>0</v>
      </c>
      <c r="BH183">
        <v>0</v>
      </c>
      <c r="BI183">
        <v>0</v>
      </c>
    </row>
    <row r="184" spans="3:61" x14ac:dyDescent="0.3">
      <c r="C184" t="s">
        <v>65</v>
      </c>
      <c r="D184" t="s">
        <v>49</v>
      </c>
      <c r="E184" s="15">
        <v>938049</v>
      </c>
      <c r="F184">
        <v>82174</v>
      </c>
      <c r="G184" s="4">
        <v>163</v>
      </c>
      <c r="H184" s="19">
        <v>0.2779139846639142</v>
      </c>
      <c r="K184" t="s">
        <v>176</v>
      </c>
      <c r="L184">
        <f>_xlfn.XMATCH($L$179,sort.options.product.table,0,$L$180)</f>
        <v>2</v>
      </c>
      <c r="N184" s="40">
        <f t="shared" si="31"/>
        <v>0</v>
      </c>
      <c r="O184" t="str">
        <v>Bites</v>
      </c>
      <c r="P184" t="str">
        <v>70% Dark Bites</v>
      </c>
      <c r="Q184">
        <v>938049</v>
      </c>
      <c r="R184">
        <v>82174</v>
      </c>
      <c r="S184">
        <v>163</v>
      </c>
      <c r="T184">
        <v>0.2779139846639142</v>
      </c>
      <c r="W184" t="str">
        <v>Caramel Stuffed Bars</v>
      </c>
      <c r="X184">
        <v>994021</v>
      </c>
      <c r="Y184">
        <v>48730</v>
      </c>
      <c r="Z184">
        <v>175</v>
      </c>
      <c r="AA184">
        <v>0.95592822485641649</v>
      </c>
      <c r="AB184">
        <v>0</v>
      </c>
      <c r="AG184" t="str">
        <v>Caramel Stuffed Bars</v>
      </c>
      <c r="AH184">
        <v>2</v>
      </c>
      <c r="AI184">
        <v>2</v>
      </c>
      <c r="AJ184">
        <v>0</v>
      </c>
      <c r="AK184">
        <v>4</v>
      </c>
      <c r="AL184">
        <v>0</v>
      </c>
      <c r="AM184">
        <v>0</v>
      </c>
      <c r="AN184">
        <v>2</v>
      </c>
      <c r="AO184">
        <v>0</v>
      </c>
      <c r="AP184">
        <v>1</v>
      </c>
      <c r="AQ184">
        <v>0</v>
      </c>
      <c r="AR184">
        <v>3</v>
      </c>
      <c r="AS184">
        <v>0</v>
      </c>
      <c r="AT184">
        <v>0</v>
      </c>
      <c r="AU184">
        <v>0</v>
      </c>
      <c r="AV184">
        <v>1</v>
      </c>
      <c r="AW184">
        <v>0</v>
      </c>
      <c r="AX184">
        <v>0</v>
      </c>
      <c r="AY184">
        <v>0</v>
      </c>
      <c r="AZ184">
        <v>0</v>
      </c>
      <c r="BA184">
        <v>0</v>
      </c>
      <c r="BB184">
        <v>1</v>
      </c>
      <c r="BC184">
        <v>3</v>
      </c>
      <c r="BD184">
        <v>2</v>
      </c>
      <c r="BE184">
        <v>0</v>
      </c>
      <c r="BF184">
        <v>1</v>
      </c>
      <c r="BG184">
        <v>0</v>
      </c>
      <c r="BH184">
        <v>0</v>
      </c>
      <c r="BI184">
        <v>0</v>
      </c>
    </row>
    <row r="185" spans="3:61" x14ac:dyDescent="0.3">
      <c r="C185" t="s">
        <v>65</v>
      </c>
      <c r="D185" t="s">
        <v>37</v>
      </c>
      <c r="E185" s="15">
        <v>1027054</v>
      </c>
      <c r="F185">
        <v>39893</v>
      </c>
      <c r="G185" s="4">
        <v>175</v>
      </c>
      <c r="H185" s="19">
        <v>0.75367853219012826</v>
      </c>
      <c r="N185" s="40">
        <f t="shared" si="31"/>
        <v>0</v>
      </c>
      <c r="O185" t="str">
        <v>Bites</v>
      </c>
      <c r="P185" t="str">
        <v>After Nines</v>
      </c>
      <c r="Q185">
        <v>1027054</v>
      </c>
      <c r="R185">
        <v>39893</v>
      </c>
      <c r="S185">
        <v>175</v>
      </c>
      <c r="T185">
        <v>0.75367853219012826</v>
      </c>
      <c r="W185" t="str">
        <v>Eclairs</v>
      </c>
      <c r="X185">
        <v>992271</v>
      </c>
      <c r="Y185">
        <v>64557</v>
      </c>
      <c r="Z185">
        <v>170</v>
      </c>
      <c r="AA185">
        <v>0.81656375979949025</v>
      </c>
      <c r="AB185">
        <v>0</v>
      </c>
      <c r="AG185" t="str">
        <v>Eclairs</v>
      </c>
      <c r="AH185">
        <v>0</v>
      </c>
      <c r="AI185">
        <v>2</v>
      </c>
      <c r="AJ185">
        <v>1</v>
      </c>
      <c r="AK185">
        <v>2</v>
      </c>
      <c r="AL185">
        <v>0</v>
      </c>
      <c r="AM185">
        <v>0</v>
      </c>
      <c r="AN185">
        <v>2</v>
      </c>
      <c r="AO185">
        <v>0</v>
      </c>
      <c r="AP185">
        <v>1</v>
      </c>
      <c r="AQ185">
        <v>2</v>
      </c>
      <c r="AR185">
        <v>1</v>
      </c>
      <c r="AS185">
        <v>0</v>
      </c>
      <c r="AT185">
        <v>0</v>
      </c>
      <c r="AU185">
        <v>0</v>
      </c>
      <c r="AV185">
        <v>0</v>
      </c>
      <c r="AW185">
        <v>1</v>
      </c>
      <c r="AX185">
        <v>0</v>
      </c>
      <c r="AY185">
        <v>3</v>
      </c>
      <c r="AZ185">
        <v>0</v>
      </c>
      <c r="BA185">
        <v>0</v>
      </c>
      <c r="BB185">
        <v>0</v>
      </c>
      <c r="BC185">
        <v>1</v>
      </c>
      <c r="BD185">
        <v>2</v>
      </c>
      <c r="BE185">
        <v>0</v>
      </c>
      <c r="BF185">
        <v>1</v>
      </c>
      <c r="BG185">
        <v>0</v>
      </c>
      <c r="BH185">
        <v>0</v>
      </c>
      <c r="BI185">
        <v>0</v>
      </c>
    </row>
    <row r="186" spans="3:61" x14ac:dyDescent="0.3">
      <c r="C186" t="s">
        <v>65</v>
      </c>
      <c r="D186" t="s">
        <v>44</v>
      </c>
      <c r="E186" s="15">
        <v>1075109</v>
      </c>
      <c r="F186">
        <v>59624</v>
      </c>
      <c r="G186" s="4">
        <v>172</v>
      </c>
      <c r="H186" s="19">
        <v>0.36395683488836933</v>
      </c>
      <c r="N186" s="40">
        <f t="shared" si="31"/>
        <v>0</v>
      </c>
      <c r="O186" t="str">
        <v>Bites</v>
      </c>
      <c r="P186" t="str">
        <v>Choco Coated Almonds</v>
      </c>
      <c r="Q186">
        <v>1075109</v>
      </c>
      <c r="R186">
        <v>59624</v>
      </c>
      <c r="S186">
        <v>172</v>
      </c>
      <c r="T186">
        <v>0.36395683488836933</v>
      </c>
      <c r="W186" t="str">
        <v>Smooth Sliky Salty</v>
      </c>
      <c r="X186">
        <v>990794</v>
      </c>
      <c r="Y186">
        <v>61790</v>
      </c>
      <c r="Z186">
        <v>170</v>
      </c>
      <c r="AA186">
        <v>0.68694456970873874</v>
      </c>
      <c r="AB186">
        <v>0</v>
      </c>
      <c r="AG186" t="str">
        <v>Smooth Sliky Salty</v>
      </c>
      <c r="AH186">
        <v>1</v>
      </c>
      <c r="AI186">
        <v>1</v>
      </c>
      <c r="AJ186">
        <v>2</v>
      </c>
      <c r="AK186">
        <v>1</v>
      </c>
      <c r="AL186">
        <v>0</v>
      </c>
      <c r="AM186">
        <v>0</v>
      </c>
      <c r="AN186">
        <v>1</v>
      </c>
      <c r="AO186">
        <v>1</v>
      </c>
      <c r="AP186">
        <v>0</v>
      </c>
      <c r="AQ186">
        <v>1</v>
      </c>
      <c r="AR186">
        <v>2</v>
      </c>
      <c r="AS186">
        <v>0</v>
      </c>
      <c r="AT186">
        <v>0</v>
      </c>
      <c r="AU186">
        <v>0</v>
      </c>
      <c r="AV186">
        <v>0</v>
      </c>
      <c r="AW186">
        <v>2</v>
      </c>
      <c r="AX186">
        <v>0</v>
      </c>
      <c r="AY186">
        <v>2</v>
      </c>
      <c r="AZ186">
        <v>0</v>
      </c>
      <c r="BA186">
        <v>0</v>
      </c>
      <c r="BB186">
        <v>4</v>
      </c>
      <c r="BC186">
        <v>1</v>
      </c>
      <c r="BD186">
        <v>0</v>
      </c>
      <c r="BE186">
        <v>0</v>
      </c>
      <c r="BF186">
        <v>1</v>
      </c>
      <c r="BG186">
        <v>0</v>
      </c>
      <c r="BH186">
        <v>0</v>
      </c>
      <c r="BI186">
        <v>0</v>
      </c>
    </row>
    <row r="187" spans="3:61" x14ac:dyDescent="0.3">
      <c r="C187" t="s">
        <v>65</v>
      </c>
      <c r="D187" t="s">
        <v>36</v>
      </c>
      <c r="E187" s="15">
        <v>992271</v>
      </c>
      <c r="F187">
        <v>64557</v>
      </c>
      <c r="G187" s="4">
        <v>170</v>
      </c>
      <c r="H187" s="19">
        <v>0.81656375979949025</v>
      </c>
      <c r="N187" s="40">
        <f t="shared" si="31"/>
        <v>0</v>
      </c>
      <c r="O187" t="str">
        <v>Bites</v>
      </c>
      <c r="P187" t="str">
        <v>Eclairs</v>
      </c>
      <c r="Q187">
        <v>992271</v>
      </c>
      <c r="R187">
        <v>64557</v>
      </c>
      <c r="S187">
        <v>170</v>
      </c>
      <c r="T187">
        <v>0.81656375979949025</v>
      </c>
      <c r="W187" t="str">
        <v>Peanut Butter Cubes</v>
      </c>
      <c r="X187">
        <v>987525</v>
      </c>
      <c r="Y187">
        <v>50674</v>
      </c>
      <c r="Z187">
        <v>176</v>
      </c>
      <c r="AA187">
        <v>0.75848998151945535</v>
      </c>
      <c r="AB187">
        <v>0</v>
      </c>
      <c r="AG187" t="str">
        <v>Peanut Butter Cubes</v>
      </c>
      <c r="AH187">
        <v>0</v>
      </c>
      <c r="AI187">
        <v>1</v>
      </c>
      <c r="AJ187">
        <v>2</v>
      </c>
      <c r="AK187">
        <v>4</v>
      </c>
      <c r="AL187">
        <v>0</v>
      </c>
      <c r="AM187">
        <v>0</v>
      </c>
      <c r="AN187">
        <v>1</v>
      </c>
      <c r="AO187">
        <v>3</v>
      </c>
      <c r="AP187">
        <v>0</v>
      </c>
      <c r="AQ187">
        <v>0</v>
      </c>
      <c r="AR187">
        <v>0</v>
      </c>
      <c r="AS187">
        <v>0</v>
      </c>
      <c r="AT187">
        <v>0</v>
      </c>
      <c r="AU187">
        <v>0</v>
      </c>
      <c r="AV187">
        <v>3</v>
      </c>
      <c r="AW187">
        <v>0</v>
      </c>
      <c r="AX187">
        <v>0</v>
      </c>
      <c r="AY187">
        <v>2</v>
      </c>
      <c r="AZ187">
        <v>0</v>
      </c>
      <c r="BA187">
        <v>0</v>
      </c>
      <c r="BB187">
        <v>3</v>
      </c>
      <c r="BC187">
        <v>1</v>
      </c>
      <c r="BD187">
        <v>0</v>
      </c>
      <c r="BE187">
        <v>1</v>
      </c>
      <c r="BF187">
        <v>5</v>
      </c>
      <c r="BG187">
        <v>0</v>
      </c>
      <c r="BH187">
        <v>0</v>
      </c>
      <c r="BI187">
        <v>0</v>
      </c>
    </row>
    <row r="188" spans="3:61" x14ac:dyDescent="0.3">
      <c r="C188" t="s">
        <v>65</v>
      </c>
      <c r="D188" t="s">
        <v>42</v>
      </c>
      <c r="E188" s="15">
        <v>987525</v>
      </c>
      <c r="F188">
        <v>50674</v>
      </c>
      <c r="G188" s="4">
        <v>176</v>
      </c>
      <c r="H188" s="19">
        <v>0.75848998151945535</v>
      </c>
      <c r="N188" s="40">
        <f t="shared" si="31"/>
        <v>0</v>
      </c>
      <c r="O188" t="str">
        <v>Bites</v>
      </c>
      <c r="P188" t="str">
        <v>Peanut Butter Cubes</v>
      </c>
      <c r="Q188">
        <v>987525</v>
      </c>
      <c r="R188">
        <v>50674</v>
      </c>
      <c r="S188">
        <v>176</v>
      </c>
      <c r="T188">
        <v>0.75848998151945535</v>
      </c>
      <c r="W188" t="str">
        <v>Orange Choco</v>
      </c>
      <c r="X188">
        <v>946099</v>
      </c>
      <c r="Y188">
        <v>96847</v>
      </c>
      <c r="Z188">
        <v>175</v>
      </c>
      <c r="AA188">
        <v>0.10052268420112455</v>
      </c>
      <c r="AB188">
        <v>0</v>
      </c>
      <c r="AG188" t="str">
        <v>Orange Choco</v>
      </c>
      <c r="AH188">
        <v>2</v>
      </c>
      <c r="AI188">
        <v>2</v>
      </c>
      <c r="AJ188">
        <v>0</v>
      </c>
      <c r="AK188">
        <v>2</v>
      </c>
      <c r="AL188">
        <v>0</v>
      </c>
      <c r="AM188">
        <v>0</v>
      </c>
      <c r="AN188">
        <v>1</v>
      </c>
      <c r="AO188">
        <v>0</v>
      </c>
      <c r="AP188">
        <v>0</v>
      </c>
      <c r="AQ188">
        <v>4</v>
      </c>
      <c r="AR188">
        <v>1</v>
      </c>
      <c r="AS188">
        <v>0</v>
      </c>
      <c r="AT188">
        <v>0</v>
      </c>
      <c r="AU188">
        <v>0</v>
      </c>
      <c r="AV188">
        <v>1</v>
      </c>
      <c r="AW188">
        <v>1</v>
      </c>
      <c r="AX188">
        <v>0</v>
      </c>
      <c r="AY188">
        <v>4</v>
      </c>
      <c r="AZ188">
        <v>0</v>
      </c>
      <c r="BA188">
        <v>0</v>
      </c>
      <c r="BB188">
        <v>1</v>
      </c>
      <c r="BC188">
        <v>3</v>
      </c>
      <c r="BD188">
        <v>1</v>
      </c>
      <c r="BE188">
        <v>1</v>
      </c>
      <c r="BF188">
        <v>1</v>
      </c>
      <c r="BG188">
        <v>0</v>
      </c>
      <c r="BH188">
        <v>0</v>
      </c>
      <c r="BI188">
        <v>0</v>
      </c>
    </row>
    <row r="189" spans="3:61" x14ac:dyDescent="0.3">
      <c r="C189" t="s">
        <v>65</v>
      </c>
      <c r="D189" t="s">
        <v>39</v>
      </c>
      <c r="E189" s="15">
        <v>1029490</v>
      </c>
      <c r="F189">
        <v>58052</v>
      </c>
      <c r="G189" s="4">
        <v>171</v>
      </c>
      <c r="H189" s="19">
        <v>0.48073546396759537</v>
      </c>
      <c r="N189" s="40">
        <f t="shared" si="31"/>
        <v>0</v>
      </c>
      <c r="O189" t="str">
        <v>Bites</v>
      </c>
      <c r="P189" t="str">
        <v>Spicy Special Slims</v>
      </c>
      <c r="Q189">
        <v>1029490</v>
      </c>
      <c r="R189">
        <v>58052</v>
      </c>
      <c r="S189">
        <v>171</v>
      </c>
      <c r="T189">
        <v>0.48073546396759537</v>
      </c>
      <c r="W189" t="str">
        <v>Fruit &amp; Nut Bars</v>
      </c>
      <c r="X189">
        <v>943551</v>
      </c>
      <c r="Y189">
        <v>74319</v>
      </c>
      <c r="Z189">
        <v>172</v>
      </c>
      <c r="AA189">
        <v>0.87448762547016545</v>
      </c>
      <c r="AB189">
        <v>0</v>
      </c>
      <c r="AG189" t="str">
        <v>Fruit &amp; Nut Bars</v>
      </c>
      <c r="AH189">
        <v>2</v>
      </c>
      <c r="AI189">
        <v>0</v>
      </c>
      <c r="AJ189">
        <v>1</v>
      </c>
      <c r="AK189">
        <v>0</v>
      </c>
      <c r="AL189">
        <v>0</v>
      </c>
      <c r="AM189">
        <v>0</v>
      </c>
      <c r="AN189">
        <v>0</v>
      </c>
      <c r="AO189">
        <v>1</v>
      </c>
      <c r="AP189">
        <v>0</v>
      </c>
      <c r="AQ189">
        <v>1</v>
      </c>
      <c r="AR189">
        <v>3</v>
      </c>
      <c r="AS189">
        <v>0</v>
      </c>
      <c r="AT189">
        <v>0</v>
      </c>
      <c r="AU189">
        <v>0</v>
      </c>
      <c r="AV189">
        <v>0</v>
      </c>
      <c r="AW189">
        <v>0</v>
      </c>
      <c r="AX189">
        <v>1</v>
      </c>
      <c r="AY189">
        <v>0</v>
      </c>
      <c r="AZ189">
        <v>0</v>
      </c>
      <c r="BA189">
        <v>0</v>
      </c>
      <c r="BB189">
        <v>2</v>
      </c>
      <c r="BC189">
        <v>3</v>
      </c>
      <c r="BD189">
        <v>3</v>
      </c>
      <c r="BE189">
        <v>2</v>
      </c>
      <c r="BF189">
        <v>2</v>
      </c>
      <c r="BG189">
        <v>0</v>
      </c>
      <c r="BH189">
        <v>0</v>
      </c>
      <c r="BI189">
        <v>0</v>
      </c>
    </row>
    <row r="190" spans="3:61" x14ac:dyDescent="0.3">
      <c r="C190" t="s">
        <v>66</v>
      </c>
      <c r="D190" t="s">
        <v>41</v>
      </c>
      <c r="E190" s="15">
        <v>902384</v>
      </c>
      <c r="F190">
        <v>50098</v>
      </c>
      <c r="G190" s="4">
        <v>167</v>
      </c>
      <c r="H190" s="19">
        <v>0.86246123025230936</v>
      </c>
      <c r="N190" s="40">
        <f t="shared" si="31"/>
        <v>1</v>
      </c>
      <c r="O190" t="str">
        <v>Other</v>
      </c>
      <c r="P190" t="str">
        <v>Drinking Coco</v>
      </c>
      <c r="Q190">
        <v>902384</v>
      </c>
      <c r="R190">
        <v>50098</v>
      </c>
      <c r="S190">
        <v>167</v>
      </c>
      <c r="T190">
        <v>0.86246123025230936</v>
      </c>
      <c r="W190" t="str">
        <v>Milk Bars</v>
      </c>
      <c r="X190">
        <v>942921</v>
      </c>
      <c r="Y190">
        <v>37635</v>
      </c>
      <c r="Z190">
        <v>170</v>
      </c>
      <c r="AA190">
        <v>0.92555388839574049</v>
      </c>
      <c r="AB190">
        <v>0</v>
      </c>
      <c r="AG190" t="str">
        <v>Milk Bars</v>
      </c>
      <c r="AH190">
        <v>1</v>
      </c>
      <c r="AI190">
        <v>0</v>
      </c>
      <c r="AJ190">
        <v>0</v>
      </c>
      <c r="AK190">
        <v>3</v>
      </c>
      <c r="AL190">
        <v>0</v>
      </c>
      <c r="AM190">
        <v>0</v>
      </c>
      <c r="AN190">
        <v>1</v>
      </c>
      <c r="AO190">
        <v>2</v>
      </c>
      <c r="AP190">
        <v>1</v>
      </c>
      <c r="AQ190">
        <v>1</v>
      </c>
      <c r="AR190">
        <v>3</v>
      </c>
      <c r="AS190">
        <v>0</v>
      </c>
      <c r="AT190">
        <v>0</v>
      </c>
      <c r="AU190">
        <v>0</v>
      </c>
      <c r="AV190">
        <v>4</v>
      </c>
      <c r="AW190">
        <v>2</v>
      </c>
      <c r="AX190">
        <v>0</v>
      </c>
      <c r="AY190">
        <v>0</v>
      </c>
      <c r="AZ190">
        <v>0</v>
      </c>
      <c r="BA190">
        <v>0</v>
      </c>
      <c r="BB190">
        <v>0</v>
      </c>
      <c r="BC190">
        <v>1</v>
      </c>
      <c r="BD190">
        <v>0</v>
      </c>
      <c r="BE190">
        <v>0</v>
      </c>
      <c r="BF190">
        <v>0</v>
      </c>
      <c r="BG190">
        <v>0</v>
      </c>
      <c r="BH190">
        <v>0</v>
      </c>
      <c r="BI190">
        <v>0</v>
      </c>
    </row>
    <row r="191" spans="3:61" x14ac:dyDescent="0.3">
      <c r="C191" t="s">
        <v>66</v>
      </c>
      <c r="D191" t="s">
        <v>18</v>
      </c>
      <c r="E191" s="15">
        <v>948983</v>
      </c>
      <c r="F191">
        <v>39124</v>
      </c>
      <c r="G191" s="4">
        <v>175</v>
      </c>
      <c r="H191" s="19">
        <v>0.67467130981271528</v>
      </c>
      <c r="N191" s="40">
        <f t="shared" si="31"/>
        <v>1</v>
      </c>
      <c r="O191" t="str">
        <v>Other</v>
      </c>
      <c r="P191" t="str">
        <v>Manuka Honey Choco</v>
      </c>
      <c r="Q191">
        <v>948983</v>
      </c>
      <c r="R191">
        <v>39124</v>
      </c>
      <c r="S191">
        <v>175</v>
      </c>
      <c r="T191">
        <v>0.67467130981271528</v>
      </c>
      <c r="W191" t="str">
        <v>70% Dark Bites</v>
      </c>
      <c r="X191">
        <v>938049</v>
      </c>
      <c r="Y191">
        <v>82174</v>
      </c>
      <c r="Z191">
        <v>163</v>
      </c>
      <c r="AA191">
        <v>0.2779139846639142</v>
      </c>
      <c r="AB191">
        <v>0</v>
      </c>
      <c r="AG191" t="str">
        <v>70% Dark Bites</v>
      </c>
      <c r="AH191">
        <v>1</v>
      </c>
      <c r="AI191">
        <v>0</v>
      </c>
      <c r="AJ191">
        <v>2</v>
      </c>
      <c r="AK191">
        <v>1</v>
      </c>
      <c r="AL191">
        <v>0</v>
      </c>
      <c r="AM191">
        <v>0</v>
      </c>
      <c r="AN191">
        <v>1</v>
      </c>
      <c r="AO191">
        <v>0</v>
      </c>
      <c r="AP191">
        <v>0</v>
      </c>
      <c r="AQ191">
        <v>1</v>
      </c>
      <c r="AR191">
        <v>0</v>
      </c>
      <c r="AS191">
        <v>0</v>
      </c>
      <c r="AT191">
        <v>0</v>
      </c>
      <c r="AU191">
        <v>0</v>
      </c>
      <c r="AV191">
        <v>2</v>
      </c>
      <c r="AW191">
        <v>0</v>
      </c>
      <c r="AX191">
        <v>0</v>
      </c>
      <c r="AY191">
        <v>0</v>
      </c>
      <c r="AZ191">
        <v>0</v>
      </c>
      <c r="BA191">
        <v>0</v>
      </c>
      <c r="BB191">
        <v>1</v>
      </c>
      <c r="BC191">
        <v>3</v>
      </c>
      <c r="BD191">
        <v>1</v>
      </c>
      <c r="BE191">
        <v>0</v>
      </c>
      <c r="BF191">
        <v>0</v>
      </c>
      <c r="BG191">
        <v>0</v>
      </c>
      <c r="BH191">
        <v>0</v>
      </c>
      <c r="BI191">
        <v>0</v>
      </c>
    </row>
    <row r="192" spans="3:61" x14ac:dyDescent="0.3">
      <c r="C192" t="s">
        <v>66</v>
      </c>
      <c r="D192" t="s">
        <v>26</v>
      </c>
      <c r="E192" s="15">
        <v>1047011</v>
      </c>
      <c r="F192">
        <v>45761</v>
      </c>
      <c r="G192" s="4">
        <v>178</v>
      </c>
      <c r="H192" s="19">
        <v>0.92296760731262617</v>
      </c>
      <c r="N192" s="40">
        <f t="shared" si="31"/>
        <v>1</v>
      </c>
      <c r="O192" t="str">
        <v>Other</v>
      </c>
      <c r="P192" t="str">
        <v>Organic Choco Syrup</v>
      </c>
      <c r="Q192">
        <v>1047011</v>
      </c>
      <c r="R192">
        <v>45761</v>
      </c>
      <c r="S192">
        <v>178</v>
      </c>
      <c r="T192">
        <v>0.92296760731262617</v>
      </c>
      <c r="W192" t="str">
        <v>Baker's Choco Chips</v>
      </c>
      <c r="X192">
        <v>932491</v>
      </c>
      <c r="Y192">
        <v>75226</v>
      </c>
      <c r="Z192">
        <v>173</v>
      </c>
      <c r="AA192">
        <v>0.50942493965089186</v>
      </c>
      <c r="AB192">
        <v>0</v>
      </c>
      <c r="AG192" t="str">
        <v>Baker's Choco Chips</v>
      </c>
      <c r="AH192">
        <v>0</v>
      </c>
      <c r="AI192">
        <v>1</v>
      </c>
      <c r="AJ192">
        <v>1</v>
      </c>
      <c r="AK192">
        <v>3</v>
      </c>
      <c r="AL192">
        <v>0</v>
      </c>
      <c r="AM192">
        <v>0</v>
      </c>
      <c r="AN192">
        <v>2</v>
      </c>
      <c r="AO192">
        <v>3</v>
      </c>
      <c r="AP192">
        <v>1</v>
      </c>
      <c r="AQ192">
        <v>1</v>
      </c>
      <c r="AR192">
        <v>1</v>
      </c>
      <c r="AS192">
        <v>0</v>
      </c>
      <c r="AT192">
        <v>0</v>
      </c>
      <c r="AU192">
        <v>0</v>
      </c>
      <c r="AV192">
        <v>1</v>
      </c>
      <c r="AW192">
        <v>0</v>
      </c>
      <c r="AX192">
        <v>0</v>
      </c>
      <c r="AY192">
        <v>2</v>
      </c>
      <c r="AZ192">
        <v>0</v>
      </c>
      <c r="BA192">
        <v>0</v>
      </c>
      <c r="BB192">
        <v>1</v>
      </c>
      <c r="BC192">
        <v>1</v>
      </c>
      <c r="BD192">
        <v>2</v>
      </c>
      <c r="BE192">
        <v>0</v>
      </c>
      <c r="BF192">
        <v>2</v>
      </c>
      <c r="BG192">
        <v>0</v>
      </c>
      <c r="BH192">
        <v>0</v>
      </c>
      <c r="BI192">
        <v>0</v>
      </c>
    </row>
    <row r="193" spans="3:61" x14ac:dyDescent="0.3">
      <c r="C193" t="s">
        <v>66</v>
      </c>
      <c r="D193" t="s">
        <v>12</v>
      </c>
      <c r="E193" s="15">
        <v>979188</v>
      </c>
      <c r="F193">
        <v>87237</v>
      </c>
      <c r="G193" s="4">
        <v>177</v>
      </c>
      <c r="H193" s="19">
        <v>0.97857357473743556</v>
      </c>
      <c r="N193" s="40">
        <f t="shared" si="31"/>
        <v>1</v>
      </c>
      <c r="O193" t="str">
        <v>Other</v>
      </c>
      <c r="P193" t="str">
        <v>White Choc</v>
      </c>
      <c r="Q193">
        <v>979188</v>
      </c>
      <c r="R193">
        <v>87237</v>
      </c>
      <c r="S193">
        <v>177</v>
      </c>
      <c r="T193">
        <v>0.97857357473743556</v>
      </c>
      <c r="W193" t="str">
        <v>Mint Chip Choco</v>
      </c>
      <c r="X193">
        <v>889056</v>
      </c>
      <c r="Y193">
        <v>50948</v>
      </c>
      <c r="Z193">
        <v>168</v>
      </c>
      <c r="AA193">
        <v>0.87016814598855419</v>
      </c>
      <c r="AB193">
        <v>0</v>
      </c>
      <c r="AG193" t="str">
        <v>Mint Chip Choco</v>
      </c>
      <c r="AH193">
        <v>0</v>
      </c>
      <c r="AI193">
        <v>2</v>
      </c>
      <c r="AJ193">
        <v>0</v>
      </c>
      <c r="AK193">
        <v>0</v>
      </c>
      <c r="AL193">
        <v>0</v>
      </c>
      <c r="AM193">
        <v>0</v>
      </c>
      <c r="AN193">
        <v>3</v>
      </c>
      <c r="AO193">
        <v>0</v>
      </c>
      <c r="AP193">
        <v>1</v>
      </c>
      <c r="AQ193">
        <v>1</v>
      </c>
      <c r="AR193">
        <v>1</v>
      </c>
      <c r="AS193">
        <v>0</v>
      </c>
      <c r="AT193">
        <v>0</v>
      </c>
      <c r="AU193">
        <v>1</v>
      </c>
      <c r="AV193">
        <v>2</v>
      </c>
      <c r="AW193">
        <v>0</v>
      </c>
      <c r="AX193">
        <v>0</v>
      </c>
      <c r="AY193">
        <v>1</v>
      </c>
      <c r="AZ193">
        <v>0</v>
      </c>
      <c r="BA193">
        <v>0</v>
      </c>
      <c r="BB193">
        <v>1</v>
      </c>
      <c r="BC193">
        <v>1</v>
      </c>
      <c r="BD193">
        <v>2</v>
      </c>
      <c r="BE193">
        <v>0</v>
      </c>
      <c r="BF193">
        <v>1</v>
      </c>
      <c r="BG193">
        <v>0</v>
      </c>
      <c r="BH193">
        <v>0</v>
      </c>
      <c r="BI193">
        <v>0</v>
      </c>
    </row>
  </sheetData>
  <pageMargins left="0.7" right="0.7" top="0.75" bottom="0.75" header="0.3" footer="0.3"/>
  <ignoredErrors>
    <ignoredError sqref="W24 J49" numberStoredAsText="1"/>
  </ignoredErrors>
  <drawing r:id="rId11"/>
  <extLst>
    <ext xmlns:x14="http://schemas.microsoft.com/office/spreadsheetml/2009/9/main" uri="{A8765BA9-456A-4dab-B4F3-ACF838C121DE}">
      <x14:slicerList>
        <x14:slicer r:id="rId12"/>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007EC-307F-4341-ACEE-7580889F8EBD}">
  <dimension ref="F1:Y44"/>
  <sheetViews>
    <sheetView showGridLines="0" showRowColHeaders="0" tabSelected="1" zoomScale="65" zoomScaleNormal="65" workbookViewId="0">
      <selection activeCell="Y19" sqref="Y19"/>
    </sheetView>
  </sheetViews>
  <sheetFormatPr defaultRowHeight="14" x14ac:dyDescent="0.3"/>
  <cols>
    <col min="1" max="1" width="2" style="21" customWidth="1"/>
    <col min="2" max="2" width="2.6640625" style="21" customWidth="1"/>
    <col min="3" max="4" width="8.6640625" style="21"/>
    <col min="5" max="5" width="8.6640625" style="21" customWidth="1"/>
    <col min="6" max="6" width="8.6640625" style="21"/>
    <col min="7" max="7" width="6.25" style="21" customWidth="1"/>
    <col min="8" max="8" width="10.08203125" style="21" bestFit="1" customWidth="1"/>
    <col min="9" max="9" width="12.33203125" style="21" customWidth="1"/>
    <col min="10" max="10" width="1.25" style="21" customWidth="1"/>
    <col min="11" max="11" width="0.25" style="21" customWidth="1"/>
    <col min="12" max="12" width="2.1640625" style="21" customWidth="1"/>
    <col min="13" max="13" width="18.1640625" style="21" bestFit="1" customWidth="1"/>
    <col min="14" max="14" width="19.9140625" style="21" customWidth="1"/>
    <col min="15" max="15" width="11" style="21" customWidth="1"/>
    <col min="16" max="16" width="12.1640625" style="21" customWidth="1"/>
    <col min="17" max="17" width="11.58203125" style="21" customWidth="1"/>
    <col min="18" max="18" width="4.6640625" style="21" customWidth="1"/>
    <col min="19" max="19" width="1.83203125" style="21" customWidth="1"/>
    <col min="20" max="20" width="20.25" style="21" bestFit="1" customWidth="1"/>
    <col min="21" max="21" width="20.5" style="21" customWidth="1"/>
    <col min="22" max="22" width="8.25" style="21" customWidth="1"/>
    <col min="23" max="23" width="13.1640625" style="21" bestFit="1" customWidth="1"/>
    <col min="24" max="24" width="9.9140625" style="21" bestFit="1" customWidth="1"/>
    <col min="25" max="25" width="13.1640625" style="21" bestFit="1" customWidth="1"/>
    <col min="26" max="16384" width="8.6640625" style="21"/>
  </cols>
  <sheetData>
    <row r="1" spans="6:9" ht="12" customHeight="1" x14ac:dyDescent="0.3"/>
    <row r="2" spans="6:9" ht="12" customHeight="1" x14ac:dyDescent="0.3"/>
    <row r="3" spans="6:9" ht="12" customHeight="1" x14ac:dyDescent="0.3"/>
    <row r="4" spans="6:9" ht="12" customHeight="1" x14ac:dyDescent="0.3"/>
    <row r="5" spans="6:9" ht="12" customHeight="1" x14ac:dyDescent="0.3"/>
    <row r="6" spans="6:9" ht="12" customHeight="1" x14ac:dyDescent="0.3"/>
    <row r="7" spans="6:9" ht="9.5" customHeight="1" x14ac:dyDescent="0.3"/>
    <row r="8" spans="6:9" ht="19.5" customHeight="1" x14ac:dyDescent="0.55000000000000004">
      <c r="F8" s="20">
        <f>Calculation!R19</f>
        <v>1.0209320905459389</v>
      </c>
      <c r="I8" s="23" t="str">
        <f>Calculation!W59</f>
        <v>New Zealand</v>
      </c>
    </row>
    <row r="9" spans="6:9" ht="12" customHeight="1" x14ac:dyDescent="0.3">
      <c r="F9" s="20">
        <f>F8</f>
        <v>1.0209320905459389</v>
      </c>
      <c r="I9" s="24" t="str">
        <f>Calculation!X59</f>
        <v>$3.78 mn</v>
      </c>
    </row>
    <row r="10" spans="6:9" ht="12" customHeight="1" x14ac:dyDescent="0.3">
      <c r="I10" s="25" t="str">
        <f>Calculation!Y59</f>
        <v>$.62 mn</v>
      </c>
    </row>
    <row r="11" spans="6:9" ht="12" customHeight="1" x14ac:dyDescent="0.3"/>
    <row r="12" spans="6:9" ht="12" customHeight="1" x14ac:dyDescent="0.3"/>
    <row r="13" spans="6:9" ht="12" customHeight="1" x14ac:dyDescent="0.3"/>
    <row r="14" spans="6:9" ht="12" customHeight="1" x14ac:dyDescent="0.3">
      <c r="F14" s="20">
        <f>Calculation!R20</f>
        <v>3.2041573348264274</v>
      </c>
      <c r="I14" s="26" t="str">
        <f>Calculation!W60</f>
        <v>India</v>
      </c>
    </row>
    <row r="15" spans="6:9" ht="12" customHeight="1" x14ac:dyDescent="0.3">
      <c r="F15" s="20">
        <f>F14</f>
        <v>3.2041573348264274</v>
      </c>
      <c r="I15" s="26" t="str">
        <f>Calculation!X60</f>
        <v>$3.76 mn</v>
      </c>
    </row>
    <row r="16" spans="6:9" ht="12" customHeight="1" x14ac:dyDescent="0.3">
      <c r="I16" s="25" t="str">
        <f>Calculation!Y60</f>
        <v>$.73 mn</v>
      </c>
    </row>
    <row r="17" spans="6:25" ht="12" hidden="1" customHeight="1" x14ac:dyDescent="0.3"/>
    <row r="18" spans="6:25" ht="12" customHeight="1" x14ac:dyDescent="0.3"/>
    <row r="19" spans="6:25" ht="12" customHeight="1" x14ac:dyDescent="0.3">
      <c r="I19" s="26" t="str">
        <f>Calculation!W61</f>
        <v>UK</v>
      </c>
      <c r="Y19" s="48" t="s">
        <v>186</v>
      </c>
    </row>
    <row r="20" spans="6:25" ht="16" customHeight="1" x14ac:dyDescent="0.4">
      <c r="F20" s="20">
        <f>Calculation!R21</f>
        <v>0.97959183673469385</v>
      </c>
      <c r="I20" s="26" t="str">
        <f>Calculation!X61</f>
        <v>$3.59 mn</v>
      </c>
      <c r="T20" s="31" t="str">
        <f>Calculation!W171</f>
        <v>Product</v>
      </c>
      <c r="U20" s="31" t="str">
        <f>Calculation!X171</f>
        <v>Sales ↓</v>
      </c>
      <c r="V20" s="31" t="str">
        <f>Calculation!Y171</f>
        <v>Boxes</v>
      </c>
      <c r="W20" s="31" t="str">
        <f>Calculation!Z171</f>
        <v>Shipments</v>
      </c>
      <c r="X20" s="31" t="str">
        <f>Calculation!AA171</f>
        <v>Profit %</v>
      </c>
      <c r="Y20" s="31" t="s">
        <v>112</v>
      </c>
    </row>
    <row r="21" spans="6:25" ht="12" customHeight="1" x14ac:dyDescent="0.3">
      <c r="F21" s="20">
        <f>F20</f>
        <v>0.97959183673469385</v>
      </c>
      <c r="I21" s="25" t="str">
        <f>Calculation!Y61</f>
        <v>$.63 mn</v>
      </c>
      <c r="S21" s="42">
        <f>Calculation!AB172</f>
        <v>1</v>
      </c>
      <c r="T21" s="28" t="str">
        <f>Calculation!W172</f>
        <v>Organic Choco Syrup</v>
      </c>
      <c r="U21" s="29">
        <f>Calculation!X172</f>
        <v>1047011</v>
      </c>
      <c r="V21" s="44">
        <f>Calculation!Y172</f>
        <v>45761</v>
      </c>
      <c r="W21" s="44">
        <f>Calculation!Z172</f>
        <v>178</v>
      </c>
      <c r="X21" s="45">
        <f>Calculation!AA172</f>
        <v>0.92296760731262617</v>
      </c>
    </row>
    <row r="22" spans="6:25" ht="12" customHeight="1" x14ac:dyDescent="0.3">
      <c r="F22" s="46"/>
      <c r="S22" s="42">
        <f>Calculation!AB173</f>
        <v>1</v>
      </c>
      <c r="T22" s="28" t="str">
        <f>Calculation!W173</f>
        <v>White Choc</v>
      </c>
      <c r="U22" s="29">
        <f>Calculation!X173</f>
        <v>979188</v>
      </c>
      <c r="V22" s="44">
        <f>Calculation!Y173</f>
        <v>87237</v>
      </c>
      <c r="W22" s="44">
        <f>Calculation!Z173</f>
        <v>177</v>
      </c>
      <c r="X22" s="45">
        <f>Calculation!AA173</f>
        <v>0.97857357473743556</v>
      </c>
    </row>
    <row r="23" spans="6:25" ht="12" customHeight="1" x14ac:dyDescent="0.3">
      <c r="S23" s="42">
        <f>Calculation!AB174</f>
        <v>1</v>
      </c>
      <c r="T23" s="28" t="str">
        <f>Calculation!W174</f>
        <v>Manuka Honey Choco</v>
      </c>
      <c r="U23" s="29">
        <f>Calculation!X174</f>
        <v>948983</v>
      </c>
      <c r="V23" s="44">
        <f>Calculation!Y174</f>
        <v>39124</v>
      </c>
      <c r="W23" s="44">
        <f>Calculation!Z174</f>
        <v>175</v>
      </c>
      <c r="X23" s="45">
        <f>Calculation!AA174</f>
        <v>0.67467130981271528</v>
      </c>
    </row>
    <row r="24" spans="6:25" ht="12" customHeight="1" x14ac:dyDescent="0.3">
      <c r="S24" s="42">
        <f>Calculation!AB175</f>
        <v>1</v>
      </c>
      <c r="T24" s="28" t="str">
        <f>Calculation!W175</f>
        <v>Drinking Coco</v>
      </c>
      <c r="U24" s="29">
        <f>Calculation!X175</f>
        <v>902384</v>
      </c>
      <c r="V24" s="44">
        <f>Calculation!Y175</f>
        <v>50098</v>
      </c>
      <c r="W24" s="44">
        <f>Calculation!Z175</f>
        <v>167</v>
      </c>
      <c r="X24" s="45">
        <f>Calculation!AA175</f>
        <v>0.86246123025230936</v>
      </c>
    </row>
    <row r="25" spans="6:25" ht="15" customHeight="1" x14ac:dyDescent="0.3">
      <c r="S25" s="42">
        <f>Calculation!AB176</f>
        <v>0</v>
      </c>
      <c r="T25" s="28" t="str">
        <f>Calculation!W176</f>
        <v>99% Dark &amp; Pure</v>
      </c>
      <c r="U25" s="29">
        <f>Calculation!X176</f>
        <v>1089312</v>
      </c>
      <c r="V25" s="44">
        <f>Calculation!Y176</f>
        <v>60878</v>
      </c>
      <c r="W25" s="44">
        <f>Calculation!Z176</f>
        <v>179</v>
      </c>
      <c r="X25" s="45">
        <f>Calculation!AA176</f>
        <v>0.73961291383919403</v>
      </c>
    </row>
    <row r="26" spans="6:25" ht="12" customHeight="1" x14ac:dyDescent="0.3">
      <c r="F26" s="20">
        <f>Calculation!R22</f>
        <v>5.119384246629453</v>
      </c>
      <c r="I26" s="26" t="str">
        <f>Calculation!W62</f>
        <v>Canada</v>
      </c>
      <c r="S26" s="42">
        <f>Calculation!AB177</f>
        <v>0</v>
      </c>
      <c r="T26" s="28" t="str">
        <f>Calculation!W177</f>
        <v>Choco Coated Almonds</v>
      </c>
      <c r="U26" s="29">
        <f>Calculation!X177</f>
        <v>1075109</v>
      </c>
      <c r="V26" s="44">
        <f>Calculation!Y177</f>
        <v>59624</v>
      </c>
      <c r="W26" s="44">
        <f>Calculation!Z177</f>
        <v>172</v>
      </c>
      <c r="X26" s="45">
        <f>Calculation!AA177</f>
        <v>0.36395683488836933</v>
      </c>
    </row>
    <row r="27" spans="6:25" ht="11.5" customHeight="1" x14ac:dyDescent="0.3">
      <c r="F27" s="20">
        <f>F26</f>
        <v>5.119384246629453</v>
      </c>
      <c r="I27" s="26" t="str">
        <f>Calculation!X62</f>
        <v>$3.58 mn</v>
      </c>
      <c r="Q27" s="48" t="s">
        <v>186</v>
      </c>
      <c r="S27" s="42">
        <f>Calculation!AB178</f>
        <v>0</v>
      </c>
      <c r="T27" s="28" t="str">
        <f>Calculation!W178</f>
        <v>50% Dark Bites</v>
      </c>
      <c r="U27" s="29">
        <f>Calculation!X178</f>
        <v>1030323</v>
      </c>
      <c r="V27" s="44">
        <f>Calculation!Y178</f>
        <v>86978</v>
      </c>
      <c r="W27" s="44">
        <f>Calculation!Z178</f>
        <v>170</v>
      </c>
      <c r="X27" s="45">
        <f>Calculation!AA178</f>
        <v>0.76362907554233006</v>
      </c>
    </row>
    <row r="28" spans="6:25" ht="15" customHeight="1" x14ac:dyDescent="0.4">
      <c r="I28" s="25" t="str">
        <f>Calculation!Y62</f>
        <v>$.65 mn</v>
      </c>
      <c r="M28" s="31" t="str">
        <f>Calculation!S95</f>
        <v>Sales Person↓</v>
      </c>
      <c r="N28" s="31" t="str">
        <f>Calculation!S96</f>
        <v>Sales</v>
      </c>
      <c r="O28" s="31" t="str">
        <f>Calculation!S97</f>
        <v>Profit</v>
      </c>
      <c r="P28" s="31" t="str">
        <f>Calculation!S98</f>
        <v>Profit %</v>
      </c>
      <c r="Q28" s="35" t="s">
        <v>159</v>
      </c>
      <c r="S28" s="42">
        <f>Calculation!AB179</f>
        <v>0</v>
      </c>
      <c r="T28" s="28" t="str">
        <f>Calculation!W179</f>
        <v>Spicy Special Slims</v>
      </c>
      <c r="U28" s="29">
        <f>Calculation!X179</f>
        <v>1029490</v>
      </c>
      <c r="V28" s="44">
        <f>Calculation!Y179</f>
        <v>58052</v>
      </c>
      <c r="W28" s="44">
        <f>Calculation!Z179</f>
        <v>171</v>
      </c>
      <c r="X28" s="45">
        <f>Calculation!AA179</f>
        <v>0.48073546396759537</v>
      </c>
    </row>
    <row r="29" spans="6:25" ht="14.5" customHeight="1" x14ac:dyDescent="0.3">
      <c r="M29" s="28" t="str" cm="1">
        <f t="array" ref="M29:P33">_xlfn.ANCHORARRAY(Calculation!J82)</f>
        <v>Andria Kimpton</v>
      </c>
      <c r="N29" s="29">
        <v>867510</v>
      </c>
      <c r="O29" s="29">
        <v>633091.56099999999</v>
      </c>
      <c r="P29" s="30">
        <v>0.7297801304884094</v>
      </c>
      <c r="S29" s="42">
        <f>Calculation!AB180</f>
        <v>0</v>
      </c>
      <c r="T29" s="28" t="str">
        <f>Calculation!W180</f>
        <v>After Nines</v>
      </c>
      <c r="U29" s="29">
        <f>Calculation!X180</f>
        <v>1027054</v>
      </c>
      <c r="V29" s="44">
        <f>Calculation!Y180</f>
        <v>39893</v>
      </c>
      <c r="W29" s="44">
        <f>Calculation!Z180</f>
        <v>175</v>
      </c>
      <c r="X29" s="45">
        <f>Calculation!AA180</f>
        <v>0.75367853219012826</v>
      </c>
    </row>
    <row r="30" spans="6:25" ht="12" customHeight="1" x14ac:dyDescent="0.3">
      <c r="M30" s="28" t="str">
        <v>Beverie Moffet</v>
      </c>
      <c r="N30" s="29">
        <v>817572</v>
      </c>
      <c r="O30" s="29">
        <v>579961.52909999993</v>
      </c>
      <c r="P30" s="30">
        <v>0.70937058644376261</v>
      </c>
      <c r="S30" s="42">
        <f>Calculation!AB181</f>
        <v>0</v>
      </c>
      <c r="T30" s="28" t="str">
        <f>Calculation!W181</f>
        <v>85% Dark Bars</v>
      </c>
      <c r="U30" s="29">
        <f>Calculation!X181</f>
        <v>1015994</v>
      </c>
      <c r="V30" s="44">
        <f>Calculation!Y181</f>
        <v>66004</v>
      </c>
      <c r="W30" s="44">
        <f>Calculation!Z181</f>
        <v>174</v>
      </c>
      <c r="X30" s="45">
        <f>Calculation!AA181</f>
        <v>0.95479738738614595</v>
      </c>
    </row>
    <row r="31" spans="6:25" ht="12" customHeight="1" x14ac:dyDescent="0.3">
      <c r="I31" s="26" t="str">
        <f>Calculation!W63</f>
        <v>Australia</v>
      </c>
      <c r="M31" s="28" t="str">
        <v>Brien Boise</v>
      </c>
      <c r="N31" s="29">
        <v>794920</v>
      </c>
      <c r="O31" s="29">
        <v>529082.27729999996</v>
      </c>
      <c r="P31" s="30">
        <v>0.6655792750213857</v>
      </c>
      <c r="S31" s="42">
        <f>Calculation!AB182</f>
        <v>0</v>
      </c>
      <c r="T31" s="28" t="str">
        <f>Calculation!W182</f>
        <v>Raspberry Choco</v>
      </c>
      <c r="U31" s="29">
        <f>Calculation!X182</f>
        <v>1005046</v>
      </c>
      <c r="V31" s="44">
        <f>Calculation!Y182</f>
        <v>55688</v>
      </c>
      <c r="W31" s="44">
        <f>Calculation!Z182</f>
        <v>173</v>
      </c>
      <c r="X31" s="45">
        <f>Calculation!AA182</f>
        <v>0.66210289837480074</v>
      </c>
    </row>
    <row r="32" spans="6:25" ht="12" customHeight="1" x14ac:dyDescent="0.3">
      <c r="I32" s="26" t="str">
        <f>Calculation!X63</f>
        <v>$3.55 mn</v>
      </c>
      <c r="M32" s="28" t="str">
        <v>Madelene Upcott</v>
      </c>
      <c r="N32" s="29">
        <v>897554</v>
      </c>
      <c r="O32" s="29">
        <v>597610.71669999999</v>
      </c>
      <c r="P32" s="30">
        <v>0.66582146221842919</v>
      </c>
      <c r="S32" s="42">
        <f>Calculation!AB183</f>
        <v>0</v>
      </c>
      <c r="T32" s="28" t="str">
        <f>Calculation!W183</f>
        <v>Almond Choco</v>
      </c>
      <c r="U32" s="29">
        <f>Calculation!X183</f>
        <v>995050</v>
      </c>
      <c r="V32" s="44">
        <f>Calculation!Y183</f>
        <v>52337</v>
      </c>
      <c r="W32" s="44">
        <f>Calculation!Z183</f>
        <v>168</v>
      </c>
      <c r="X32" s="45">
        <f>Calculation!AA183</f>
        <v>0.29790418119692502</v>
      </c>
    </row>
    <row r="33" spans="6:25" ht="12" customHeight="1" x14ac:dyDescent="0.3">
      <c r="F33" s="20">
        <f>Calculation!R23</f>
        <v>0.56997049435242486</v>
      </c>
      <c r="I33" s="25" t="str">
        <f>Calculation!Y63</f>
        <v>$.63 mn</v>
      </c>
      <c r="M33" s="28" t="str">
        <v>Oby Sorrel</v>
      </c>
      <c r="N33" s="29">
        <v>860083</v>
      </c>
      <c r="O33" s="29">
        <v>572484.34459999995</v>
      </c>
      <c r="P33" s="30">
        <v>0.66561523085562668</v>
      </c>
      <c r="S33" s="42">
        <f>Calculation!AB184</f>
        <v>0</v>
      </c>
      <c r="T33" s="28" t="str">
        <f>Calculation!W184</f>
        <v>Caramel Stuffed Bars</v>
      </c>
      <c r="U33" s="29">
        <f>Calculation!X184</f>
        <v>994021</v>
      </c>
      <c r="V33" s="44">
        <f>Calculation!Y184</f>
        <v>48730</v>
      </c>
      <c r="W33" s="44">
        <f>Calculation!Z184</f>
        <v>175</v>
      </c>
      <c r="X33" s="45">
        <f>Calculation!AA184</f>
        <v>0.95592822485641649</v>
      </c>
    </row>
    <row r="34" spans="6:25" ht="12" customHeight="1" x14ac:dyDescent="0.3">
      <c r="F34" s="20">
        <f>F33</f>
        <v>0.56997049435242486</v>
      </c>
      <c r="M34" s="28"/>
      <c r="N34" s="29"/>
      <c r="O34" s="29"/>
      <c r="P34" s="30"/>
      <c r="S34" s="42">
        <f>Calculation!AB185</f>
        <v>0</v>
      </c>
      <c r="T34" s="28" t="str">
        <f>Calculation!W185</f>
        <v>Eclairs</v>
      </c>
      <c r="U34" s="29">
        <f>Calculation!X185</f>
        <v>992271</v>
      </c>
      <c r="V34" s="44">
        <f>Calculation!Y185</f>
        <v>64557</v>
      </c>
      <c r="W34" s="44">
        <f>Calculation!Z185</f>
        <v>170</v>
      </c>
      <c r="X34" s="45">
        <f>Calculation!AA185</f>
        <v>0.81656375979949025</v>
      </c>
    </row>
    <row r="35" spans="6:25" ht="12" customHeight="1" x14ac:dyDescent="0.3">
      <c r="M35" s="28"/>
      <c r="N35" s="29"/>
      <c r="O35" s="29"/>
      <c r="P35" s="30"/>
      <c r="S35" s="42">
        <f>Calculation!AB186</f>
        <v>0</v>
      </c>
      <c r="T35" s="28" t="str">
        <f>Calculation!W186</f>
        <v>Smooth Sliky Salty</v>
      </c>
      <c r="U35" s="29">
        <f>Calculation!X186</f>
        <v>990794</v>
      </c>
      <c r="V35" s="44">
        <f>Calculation!Y186</f>
        <v>61790</v>
      </c>
      <c r="W35" s="44">
        <f>Calculation!Z186</f>
        <v>170</v>
      </c>
      <c r="X35" s="45">
        <f>Calculation!AA186</f>
        <v>0.68694456970873874</v>
      </c>
    </row>
    <row r="36" spans="6:25" ht="12" customHeight="1" x14ac:dyDescent="0.3">
      <c r="I36" s="22"/>
      <c r="M36" s="28"/>
      <c r="N36" s="29"/>
      <c r="O36" s="29"/>
      <c r="P36" s="30"/>
      <c r="S36" s="42">
        <f>Calculation!AB187</f>
        <v>0</v>
      </c>
      <c r="T36" s="28" t="str">
        <f>Calculation!W187</f>
        <v>Peanut Butter Cubes</v>
      </c>
      <c r="U36" s="29">
        <f>Calculation!X187</f>
        <v>987525</v>
      </c>
      <c r="V36" s="44">
        <f>Calculation!Y187</f>
        <v>50674</v>
      </c>
      <c r="W36" s="44">
        <f>Calculation!Z187</f>
        <v>176</v>
      </c>
      <c r="X36" s="45">
        <f>Calculation!AA187</f>
        <v>0.75848998151945535</v>
      </c>
    </row>
    <row r="37" spans="6:25" ht="12" customHeight="1" x14ac:dyDescent="0.3">
      <c r="I37" s="22"/>
      <c r="M37" s="28"/>
      <c r="N37" s="29"/>
      <c r="O37" s="29"/>
      <c r="P37" s="30"/>
      <c r="S37" s="42">
        <f>Calculation!AB188</f>
        <v>0</v>
      </c>
      <c r="T37" s="28" t="str">
        <f>Calculation!W188</f>
        <v>Orange Choco</v>
      </c>
      <c r="U37" s="29">
        <f>Calculation!X188</f>
        <v>946099</v>
      </c>
      <c r="V37" s="44">
        <f>Calculation!Y188</f>
        <v>96847</v>
      </c>
      <c r="W37" s="44">
        <f>Calculation!Z188</f>
        <v>175</v>
      </c>
      <c r="X37" s="45">
        <f>Calculation!AA188</f>
        <v>0.10052268420112455</v>
      </c>
    </row>
    <row r="38" spans="6:25" ht="12" customHeight="1" x14ac:dyDescent="0.3">
      <c r="I38" s="26" t="str">
        <f>Calculation!W64</f>
        <v>USA</v>
      </c>
      <c r="M38" s="28"/>
      <c r="N38" s="28"/>
      <c r="O38" s="28"/>
      <c r="P38" s="28"/>
      <c r="S38" s="42">
        <f>Calculation!AB189</f>
        <v>0</v>
      </c>
      <c r="T38" s="28" t="str">
        <f>Calculation!W189</f>
        <v>Fruit &amp; Nut Bars</v>
      </c>
      <c r="U38" s="29">
        <f>Calculation!X189</f>
        <v>943551</v>
      </c>
      <c r="V38" s="44">
        <f>Calculation!Y189</f>
        <v>74319</v>
      </c>
      <c r="W38" s="44">
        <f>Calculation!Z189</f>
        <v>172</v>
      </c>
      <c r="X38" s="45">
        <f>Calculation!AA189</f>
        <v>0.87448762547016545</v>
      </c>
    </row>
    <row r="39" spans="6:25" ht="12" customHeight="1" x14ac:dyDescent="0.3">
      <c r="F39" s="20">
        <f>Calculation!R24</f>
        <v>-0.22314534877403536</v>
      </c>
      <c r="I39" s="26" t="str">
        <f>Calculation!X64</f>
        <v>$3.45 mn</v>
      </c>
      <c r="S39" s="42">
        <f>Calculation!AB190</f>
        <v>0</v>
      </c>
      <c r="T39" s="28" t="str">
        <f>Calculation!W190</f>
        <v>Milk Bars</v>
      </c>
      <c r="U39" s="29">
        <f>Calculation!X190</f>
        <v>942921</v>
      </c>
      <c r="V39" s="44">
        <f>Calculation!Y190</f>
        <v>37635</v>
      </c>
      <c r="W39" s="44">
        <f>Calculation!Z190</f>
        <v>170</v>
      </c>
      <c r="X39" s="45">
        <f>Calculation!AA190</f>
        <v>0.92555388839574049</v>
      </c>
    </row>
    <row r="40" spans="6:25" ht="12" customHeight="1" x14ac:dyDescent="0.3">
      <c r="F40" s="20">
        <f>F39</f>
        <v>-0.22314534877403536</v>
      </c>
      <c r="I40" s="25" t="str">
        <f>Calculation!Y64</f>
        <v>$.61 mn</v>
      </c>
      <c r="S40" s="42">
        <f>Calculation!AB191</f>
        <v>0</v>
      </c>
      <c r="T40" s="28" t="str">
        <f>Calculation!W191</f>
        <v>70% Dark Bites</v>
      </c>
      <c r="U40" s="29">
        <f>Calculation!X191</f>
        <v>938049</v>
      </c>
      <c r="V40" s="44">
        <f>Calculation!Y191</f>
        <v>82174</v>
      </c>
      <c r="W40" s="44">
        <f>Calculation!Z191</f>
        <v>163</v>
      </c>
      <c r="X40" s="45">
        <f>Calculation!AA191</f>
        <v>0.2779139846639142</v>
      </c>
    </row>
    <row r="41" spans="6:25" ht="15" customHeight="1" x14ac:dyDescent="0.3">
      <c r="S41" s="42">
        <f>Calculation!AB192</f>
        <v>0</v>
      </c>
      <c r="T41" s="28" t="str">
        <f>Calculation!W192</f>
        <v>Baker's Choco Chips</v>
      </c>
      <c r="U41" s="29">
        <f>Calculation!X192</f>
        <v>932491</v>
      </c>
      <c r="V41" s="44">
        <f>Calculation!Y192</f>
        <v>75226</v>
      </c>
      <c r="W41" s="44">
        <f>Calculation!Z192</f>
        <v>173</v>
      </c>
      <c r="X41" s="45">
        <f>Calculation!AA192</f>
        <v>0.50942493965089186</v>
      </c>
    </row>
    <row r="42" spans="6:25" ht="15.5" customHeight="1" x14ac:dyDescent="0.3">
      <c r="S42" s="43">
        <f>Calculation!AB193</f>
        <v>0</v>
      </c>
      <c r="T42" s="28" t="str">
        <f>Calculation!W193</f>
        <v>Mint Chip Choco</v>
      </c>
      <c r="U42" s="29">
        <f>Calculation!X193</f>
        <v>889056</v>
      </c>
      <c r="V42" s="44">
        <f>Calculation!Y193</f>
        <v>50948</v>
      </c>
      <c r="W42" s="44">
        <f>Calculation!Z193</f>
        <v>168</v>
      </c>
      <c r="X42" s="45">
        <f>Calculation!AA193</f>
        <v>0.87016814598855419</v>
      </c>
    </row>
    <row r="43" spans="6:25" ht="4" customHeight="1" x14ac:dyDescent="0.3"/>
    <row r="44" spans="6:25" ht="25" customHeight="1" x14ac:dyDescent="0.3">
      <c r="H44" s="36" t="s">
        <v>164</v>
      </c>
      <c r="I44" s="37" t="s">
        <v>129</v>
      </c>
      <c r="M44" s="36" t="s">
        <v>165</v>
      </c>
      <c r="N44" s="36" t="s">
        <v>77</v>
      </c>
      <c r="O44" s="36" t="s">
        <v>164</v>
      </c>
      <c r="P44" s="47" t="s">
        <v>0</v>
      </c>
      <c r="Q44" s="47"/>
      <c r="T44" s="36" t="s">
        <v>164</v>
      </c>
      <c r="U44" s="36" t="s">
        <v>129</v>
      </c>
      <c r="V44" s="36" t="s">
        <v>185</v>
      </c>
      <c r="W44" s="36"/>
      <c r="X44" s="36" t="s">
        <v>155</v>
      </c>
      <c r="Y44" s="36"/>
    </row>
  </sheetData>
  <sheetProtection formatCells="0" formatColumns="0" formatRows="0" insertColumns="0" insertRows="0" insertHyperlinks="0" deleteColumns="0" deleteRows="0" sort="0" autoFilter="0" pivotTables="0"/>
  <mergeCells count="1">
    <mergeCell ref="P44:Q44"/>
  </mergeCells>
  <conditionalFormatting sqref="L29:L41">
    <cfRule type="expression" dxfId="3" priority="17">
      <formula>$M29 &lt;&gt; ""</formula>
    </cfRule>
  </conditionalFormatting>
  <conditionalFormatting sqref="M29:Q40">
    <cfRule type="expression" dxfId="2" priority="16">
      <formula>AND($M29 &lt;&gt; "",MOD(ROWS($M$29:$M29),2)=0)</formula>
    </cfRule>
  </conditionalFormatting>
  <conditionalFormatting sqref="N29:N40">
    <cfRule type="dataBar" priority="21">
      <dataBar>
        <cfvo type="num" val="0"/>
        <cfvo type="num" val="amount.bar.limit"/>
        <color theme="8" tint="-0.249977111117893"/>
      </dataBar>
      <extLst>
        <ext xmlns:x14="http://schemas.microsoft.com/office/spreadsheetml/2009/9/main" uri="{B025F937-C7B1-47D3-B67F-A62EFF666E3E}">
          <x14:id>{A38A1724-A1EE-4E5C-9FCA-5729CB3534A7}</x14:id>
        </ext>
      </extLst>
    </cfRule>
  </conditionalFormatting>
  <conditionalFormatting sqref="P29:P41">
    <cfRule type="expression" priority="18" stopIfTrue="1">
      <formula>profit.icon.status="OFF"</formula>
    </cfRule>
    <cfRule type="iconSet" priority="20">
      <iconSet>
        <cfvo type="percent" val="0"/>
        <cfvo type="num" val="0.4" gte="0"/>
        <cfvo type="num" val="0.6"/>
      </iconSet>
    </cfRule>
  </conditionalFormatting>
  <conditionalFormatting sqref="S21:S41">
    <cfRule type="expression" dxfId="1" priority="11">
      <formula>S21=1</formula>
    </cfRule>
  </conditionalFormatting>
  <conditionalFormatting sqref="T21:Y43">
    <cfRule type="expression" dxfId="0" priority="2">
      <formula>AND($T21 &lt;&gt; "",MOD(ROWS($T$21:$T21),2)=0)</formula>
    </cfRule>
  </conditionalFormatting>
  <conditionalFormatting sqref="U21:U42">
    <cfRule type="dataBar" priority="1">
      <dataBar>
        <cfvo type="num" val="0"/>
        <cfvo type="num" val="amount.bar.limit2"/>
        <color rgb="FF008AEF"/>
      </dataBar>
      <extLst>
        <ext xmlns:x14="http://schemas.microsoft.com/office/spreadsheetml/2009/9/main" uri="{B025F937-C7B1-47D3-B67F-A62EFF666E3E}">
          <x14:id>{BEC74D63-7771-4B28-8046-68645CC76038}</x14:id>
        </ext>
      </extLst>
    </cfRule>
  </conditionalFormatting>
  <conditionalFormatting sqref="X21:X42">
    <cfRule type="expression" priority="3" stopIfTrue="1">
      <formula>profit.icon.status = "OFF"</formula>
    </cfRule>
    <cfRule type="iconSet" priority="6">
      <iconSet>
        <cfvo type="percent" val="0"/>
        <cfvo type="num" val="0.4" gte="0"/>
        <cfvo type="num" val="0.6"/>
      </iconSet>
    </cfRule>
  </conditionalFormatting>
  <dataValidations count="6">
    <dataValidation type="list" allowBlank="1" showInputMessage="1" showErrorMessage="1" sqref="I44" xr:uid="{DF519D06-ECCE-4A38-A312-D704F44060D4}">
      <formula1>sort.option.list</formula1>
    </dataValidation>
    <dataValidation type="list" allowBlank="1" showInputMessage="1" showErrorMessage="1" sqref="Q28 Y20" xr:uid="{6298F52B-90C3-4DBB-8565-02B5441D3AA8}">
      <formula1>graph.options</formula1>
    </dataValidation>
    <dataValidation type="list" allowBlank="1" showInputMessage="1" showErrorMessage="1" sqref="N44" xr:uid="{8D6E1C51-2C7A-44FD-882A-A63C89328ECA}">
      <formula1>team.names</formula1>
    </dataValidation>
    <dataValidation type="list" allowBlank="1" showInputMessage="1" showErrorMessage="1" sqref="P44" xr:uid="{55F261AB-A6FD-411B-A3EB-10E9C2EAEE8B}">
      <formula1>sort.option.for.people.table</formula1>
    </dataValidation>
    <dataValidation type="list" allowBlank="1" showInputMessage="1" showErrorMessage="1" sqref="U44" xr:uid="{6ECF4CFD-D867-41FF-9AB0-22209FA08E45}">
      <formula1>sort.options.product.table</formula1>
    </dataValidation>
    <dataValidation type="list" allowBlank="1" showInputMessage="1" showErrorMessage="1" sqref="X44" xr:uid="{11B16B1C-1AA2-4353-9A9E-C258F45D16DE}">
      <formula1>"ON, OFF"</formula1>
    </dataValidation>
  </dataValidation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26" id="{0D462BB9-2B6E-4DDA-8663-FAC2283C42EB}">
            <x14:iconSet iconSet="3Triangles" showValue="0">
              <x14:cfvo type="percent">
                <xm:f>0</xm:f>
              </x14:cfvo>
              <x14:cfvo type="num">
                <xm:f>0</xm:f>
              </x14:cfvo>
              <x14:cfvo type="num">
                <xm:f>0</xm:f>
              </x14:cfvo>
            </x14:iconSet>
          </x14:cfRule>
          <xm:sqref>F8</xm:sqref>
        </x14:conditionalFormatting>
        <x14:conditionalFormatting xmlns:xm="http://schemas.microsoft.com/office/excel/2006/main">
          <x14:cfRule type="expression" priority="25" id="{0A3C4719-B6C6-478D-ABE0-C41F4F4FB312}">
            <xm:f>Calculation!$E$4 &lt;3</xm:f>
            <x14:dxf>
              <font>
                <color theme="7"/>
              </font>
            </x14:dxf>
          </x14:cfRule>
          <xm:sqref>F9 F15 F21 F27 F34 F40</xm:sqref>
        </x14:conditionalFormatting>
        <x14:conditionalFormatting xmlns:xm="http://schemas.microsoft.com/office/excel/2006/main">
          <x14:cfRule type="iconSet" priority="31" id="{6A0678FD-3546-4ACD-BF36-4B5B03B73A19}">
            <x14:iconSet iconSet="3Triangles" showValue="0">
              <x14:cfvo type="percent">
                <xm:f>0</xm:f>
              </x14:cfvo>
              <x14:cfvo type="num">
                <xm:f>0</xm:f>
              </x14:cfvo>
              <x14:cfvo type="num">
                <xm:f>0</xm:f>
              </x14:cfvo>
            </x14:iconSet>
          </x14:cfRule>
          <xm:sqref>F14</xm:sqref>
        </x14:conditionalFormatting>
        <x14:conditionalFormatting xmlns:xm="http://schemas.microsoft.com/office/excel/2006/main">
          <x14:cfRule type="iconSet" priority="30" id="{50EB4018-1E05-4858-A12B-9AAA32F47C77}">
            <x14:iconSet iconSet="3Triangles" showValue="0">
              <x14:cfvo type="percent">
                <xm:f>0</xm:f>
              </x14:cfvo>
              <x14:cfvo type="num">
                <xm:f>0</xm:f>
              </x14:cfvo>
              <x14:cfvo type="num">
                <xm:f>0</xm:f>
              </x14:cfvo>
            </x14:iconSet>
          </x14:cfRule>
          <xm:sqref>F20</xm:sqref>
        </x14:conditionalFormatting>
        <x14:conditionalFormatting xmlns:xm="http://schemas.microsoft.com/office/excel/2006/main">
          <x14:cfRule type="iconSet" priority="29" id="{14D5AD1E-FC2F-4EA1-A78F-89625F2906F7}">
            <x14:iconSet iconSet="3Triangles" showValue="0">
              <x14:cfvo type="percent">
                <xm:f>0</xm:f>
              </x14:cfvo>
              <x14:cfvo type="num">
                <xm:f>0</xm:f>
              </x14:cfvo>
              <x14:cfvo type="num">
                <xm:f>0</xm:f>
              </x14:cfvo>
            </x14:iconSet>
          </x14:cfRule>
          <xm:sqref>F26</xm:sqref>
        </x14:conditionalFormatting>
        <x14:conditionalFormatting xmlns:xm="http://schemas.microsoft.com/office/excel/2006/main">
          <x14:cfRule type="iconSet" priority="28" id="{E5C54AEA-572E-4417-AAC5-F27FEEE54C73}">
            <x14:iconSet iconSet="3Triangles" showValue="0">
              <x14:cfvo type="percent">
                <xm:f>0</xm:f>
              </x14:cfvo>
              <x14:cfvo type="num">
                <xm:f>0</xm:f>
              </x14:cfvo>
              <x14:cfvo type="num">
                <xm:f>0</xm:f>
              </x14:cfvo>
            </x14:iconSet>
          </x14:cfRule>
          <xm:sqref>F33</xm:sqref>
        </x14:conditionalFormatting>
        <x14:conditionalFormatting xmlns:xm="http://schemas.microsoft.com/office/excel/2006/main">
          <x14:cfRule type="iconSet" priority="27" id="{2E82E53C-6D9D-47CD-BAE7-A719DC1758AF}">
            <x14:iconSet iconSet="3Triangles" showValue="0">
              <x14:cfvo type="percent">
                <xm:f>0</xm:f>
              </x14:cfvo>
              <x14:cfvo type="num">
                <xm:f>0</xm:f>
              </x14:cfvo>
              <x14:cfvo type="num">
                <xm:f>0</xm:f>
              </x14:cfvo>
            </x14:iconSet>
          </x14:cfRule>
          <xm:sqref>F39</xm:sqref>
        </x14:conditionalFormatting>
        <x14:conditionalFormatting xmlns:xm="http://schemas.microsoft.com/office/excel/2006/main">
          <x14:cfRule type="dataBar" id="{A38A1724-A1EE-4E5C-9FCA-5729CB3534A7}">
            <x14:dataBar minLength="0" maxLength="100" gradient="0">
              <x14:cfvo type="num">
                <xm:f>0</xm:f>
              </x14:cfvo>
              <x14:cfvo type="num">
                <xm:f>amount.bar.limit</xm:f>
              </x14:cfvo>
              <x14:negativeFillColor rgb="FFFF0000"/>
              <x14:axisColor rgb="FF000000"/>
            </x14:dataBar>
          </x14:cfRule>
          <xm:sqref>N29:N40</xm:sqref>
        </x14:conditionalFormatting>
        <x14:conditionalFormatting xmlns:xm="http://schemas.microsoft.com/office/excel/2006/main">
          <x14:cfRule type="dataBar" id="{BEC74D63-7771-4B28-8046-68645CC76038}">
            <x14:dataBar minLength="0" maxLength="100" gradient="0">
              <x14:cfvo type="num">
                <xm:f>0</xm:f>
              </x14:cfvo>
              <x14:cfvo type="num">
                <xm:f>amount.bar.limit2</xm:f>
              </x14:cfvo>
              <x14:negativeFillColor rgb="FFFF0000"/>
              <x14:axisColor rgb="FF000000"/>
            </x14:dataBar>
          </x14:cfRule>
          <xm:sqref>U21:U42</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84019DEB-6082-4541-B451-DC468A0F7CFA}">
          <x14:colorSeries rgb="FF376092"/>
          <x14:colorNegative rgb="FFD00000"/>
          <x14:colorAxis rgb="FF000000"/>
          <x14:colorMarkers rgb="FFD00000"/>
          <x14:colorFirst rgb="FFD00000"/>
          <x14:colorLast rgb="FFD00000"/>
          <x14:colorHigh rgb="FFD00000"/>
          <x14:colorLow rgb="FFD00000"/>
          <x14:sparklines>
            <x14:sparkline>
              <xm:f>Calculation!AH172:BI172</xm:f>
              <xm:sqref>Y21</xm:sqref>
            </x14:sparkline>
            <x14:sparkline>
              <xm:f>Calculation!AH173:BI173</xm:f>
              <xm:sqref>Y22</xm:sqref>
            </x14:sparkline>
            <x14:sparkline>
              <xm:f>Calculation!AH174:BI174</xm:f>
              <xm:sqref>Y23</xm:sqref>
            </x14:sparkline>
            <x14:sparkline>
              <xm:f>Calculation!AH175:BI175</xm:f>
              <xm:sqref>Y24</xm:sqref>
            </x14:sparkline>
            <x14:sparkline>
              <xm:f>Calculation!AH176:BI176</xm:f>
              <xm:sqref>Y25</xm:sqref>
            </x14:sparkline>
            <x14:sparkline>
              <xm:f>Calculation!AH177:BI177</xm:f>
              <xm:sqref>Y26</xm:sqref>
            </x14:sparkline>
            <x14:sparkline>
              <xm:f>Calculation!AH178:BI178</xm:f>
              <xm:sqref>Y27</xm:sqref>
            </x14:sparkline>
            <x14:sparkline>
              <xm:f>Calculation!AH179:BI179</xm:f>
              <xm:sqref>Y28</xm:sqref>
            </x14:sparkline>
            <x14:sparkline>
              <xm:f>Calculation!AH180:BI180</xm:f>
              <xm:sqref>Y29</xm:sqref>
            </x14:sparkline>
            <x14:sparkline>
              <xm:f>Calculation!AH181:BI181</xm:f>
              <xm:sqref>Y30</xm:sqref>
            </x14:sparkline>
            <x14:sparkline>
              <xm:f>Calculation!AH182:BI182</xm:f>
              <xm:sqref>Y31</xm:sqref>
            </x14:sparkline>
            <x14:sparkline>
              <xm:f>Calculation!AH183:BI183</xm:f>
              <xm:sqref>Y32</xm:sqref>
            </x14:sparkline>
            <x14:sparkline>
              <xm:f>Calculation!AH184:BI184</xm:f>
              <xm:sqref>Y33</xm:sqref>
            </x14:sparkline>
            <x14:sparkline>
              <xm:f>Calculation!AH185:BI185</xm:f>
              <xm:sqref>Y34</xm:sqref>
            </x14:sparkline>
            <x14:sparkline>
              <xm:f>Calculation!AH186:BI186</xm:f>
              <xm:sqref>Y35</xm:sqref>
            </x14:sparkline>
            <x14:sparkline>
              <xm:f>Calculation!AH187:BI187</xm:f>
              <xm:sqref>Y36</xm:sqref>
            </x14:sparkline>
            <x14:sparkline>
              <xm:f>Calculation!AH188:BI188</xm:f>
              <xm:sqref>Y37</xm:sqref>
            </x14:sparkline>
            <x14:sparkline>
              <xm:f>Calculation!AH189:BI189</xm:f>
              <xm:sqref>Y38</xm:sqref>
            </x14:sparkline>
            <x14:sparkline>
              <xm:f>Calculation!AH190:BI190</xm:f>
              <xm:sqref>Y39</xm:sqref>
            </x14:sparkline>
            <x14:sparkline>
              <xm:f>Calculation!AH191:BI191</xm:f>
              <xm:sqref>Y40</xm:sqref>
            </x14:sparkline>
            <x14:sparkline>
              <xm:f>Calculation!AH192:BI192</xm:f>
              <xm:sqref>Y41</xm:sqref>
            </x14:sparkline>
            <x14:sparkline>
              <xm:f>Calculation!AH193:BI193</xm:f>
              <xm:sqref>Y42</xm:sqref>
            </x14:sparkline>
          </x14:sparklines>
        </x14:sparklineGroup>
        <x14:sparklineGroup type="column" displayEmptyCellsAs="gap" xr2:uid="{CF8E22EC-A266-4707-A38E-B8D428760170}">
          <x14:colorSeries theme="7" tint="-0.249977111117893"/>
          <x14:colorNegative rgb="FFD00000"/>
          <x14:colorAxis rgb="FF000000"/>
          <x14:colorMarkers rgb="FFD00000"/>
          <x14:colorFirst rgb="FFD00000"/>
          <x14:colorLast rgb="FFD00000"/>
          <x14:colorHigh rgb="FFD00000"/>
          <x14:colorLow rgb="FFD00000"/>
          <x14:sparklines>
            <x14:sparkline>
              <xm:f>Calculation!$W$82:$AX$82</xm:f>
              <xm:sqref>Q29</xm:sqref>
            </x14:sparkline>
            <x14:sparkline>
              <xm:f>Calculation!$W$83:$AX$83</xm:f>
              <xm:sqref>Q30</xm:sqref>
            </x14:sparkline>
            <x14:sparkline>
              <xm:f>Calculation!$W$84:$AX$84</xm:f>
              <xm:sqref>Q31</xm:sqref>
            </x14:sparkline>
            <x14:sparkline>
              <xm:f>Calculation!$W$85:$AX$85</xm:f>
              <xm:sqref>Q32</xm:sqref>
            </x14:sparkline>
            <x14:sparkline>
              <xm:f>Calculation!$W$86:$AX$86</xm:f>
              <xm:sqref>Q33</xm:sqref>
            </x14:sparkline>
            <x14:sparkline>
              <xm:f>Calculation!$W$87:$AX$87</xm:f>
              <xm:sqref>Q34</xm:sqref>
            </x14:sparkline>
            <x14:sparkline>
              <xm:f>Calculation!$W$88:$AX$88</xm:f>
              <xm:sqref>Q35</xm:sqref>
            </x14:sparkline>
            <x14:sparkline>
              <xm:f>Calculation!$W$89:$AX$89</xm:f>
              <xm:sqref>Q36</xm:sqref>
            </x14:sparkline>
            <x14:sparkline>
              <xm:f>Calculation!$W$90:$AX$90</xm:f>
              <xm:sqref>Q37</xm:sqref>
            </x14:sparkline>
            <x14:sparkline>
              <xm:f>Calculation!$W$91:$AX$91</xm:f>
              <xm:sqref>Q38</xm:sqref>
            </x14:sparkline>
            <x14:sparkline>
              <xm:f>Calculation!$W$92:$AX$92</xm:f>
              <xm:sqref>Q39</xm:sqref>
            </x14:sparkline>
            <x14:sparkline>
              <xm:f>Calculation!$W$93:$AX$93</xm:f>
              <xm:sqref>Q40</xm:sqref>
            </x14:sparkline>
            <x14:sparkline>
              <xm:f>Calculation!$W$94:$AX$94</xm:f>
              <xm:sqref>Q41</xm:sqref>
            </x14:sparkline>
          </x14:sparklines>
        </x14:sparklineGroup>
      </x14:sparklineGroups>
    </ex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K57"/>
  <sheetViews>
    <sheetView showGridLines="0" topLeftCell="A4" zoomScaleNormal="100" workbookViewId="0">
      <selection activeCell="K20" sqref="K20"/>
    </sheetView>
  </sheetViews>
  <sheetFormatPr defaultRowHeight="14" x14ac:dyDescent="0.3"/>
  <cols>
    <col min="2" max="2" width="17.33203125" customWidth="1"/>
    <col min="3" max="3" width="16.25" customWidth="1"/>
    <col min="7" max="7" width="19.5" customWidth="1"/>
    <col min="9" max="9" width="9.5" customWidth="1"/>
  </cols>
  <sheetData>
    <row r="2" spans="6:11" x14ac:dyDescent="0.3">
      <c r="F2" s="7"/>
      <c r="H2" s="7"/>
    </row>
    <row r="4" spans="6:11" x14ac:dyDescent="0.3">
      <c r="H4" s="32"/>
    </row>
    <row r="9" spans="6:11" x14ac:dyDescent="0.3">
      <c r="H9" s="33"/>
    </row>
    <row r="10" spans="6:11" x14ac:dyDescent="0.3">
      <c r="F10" t="s">
        <v>79</v>
      </c>
    </row>
    <row r="14" spans="6:11" x14ac:dyDescent="0.3">
      <c r="K14" t="e" cm="1">
        <f t="array" ref="K14">CHOOSE($Q$90,COUNTIFS(sales[Sales Person],_xlfn.ANCHORARRAY($V82),sales[Date],W$81)&gt;0,SUMIFS(sales[Amount],sales[Sales Person],_xlfn.ANCHORARRAY($V82),sales[Date],W$81),SUMIFS(sales[Boxes],sales[Sales Person],_xlfn.ANCHORARRAY($V82),sales[Date],W$81),COUNTIFS(sales[Sales Person],_xlfn.ANCHORARRAY($V82),sales[Date],W$81))</f>
        <v>#VALUE!</v>
      </c>
    </row>
    <row r="43" spans="2:3" x14ac:dyDescent="0.3">
      <c r="B43" t="s">
        <v>80</v>
      </c>
      <c r="C43" t="s">
        <v>81</v>
      </c>
    </row>
    <row r="44" spans="2:3" ht="99" customHeight="1" x14ac:dyDescent="0.3">
      <c r="C44" s="6" t="s">
        <v>25</v>
      </c>
    </row>
    <row r="45" spans="2:3" ht="99" customHeight="1" x14ac:dyDescent="0.3">
      <c r="C45" s="6" t="s">
        <v>11</v>
      </c>
    </row>
    <row r="46" spans="2:3" ht="99" customHeight="1" x14ac:dyDescent="0.3">
      <c r="C46" s="6" t="s">
        <v>20</v>
      </c>
    </row>
    <row r="47" spans="2:3" ht="99" customHeight="1" x14ac:dyDescent="0.3">
      <c r="C47" s="6" t="s">
        <v>8</v>
      </c>
    </row>
    <row r="48" spans="2:3" ht="99" customHeight="1" x14ac:dyDescent="0.3">
      <c r="C48" s="6" t="s">
        <v>23</v>
      </c>
    </row>
    <row r="49" spans="2:3" ht="99" customHeight="1" x14ac:dyDescent="0.3">
      <c r="C49" s="6" t="s">
        <v>14</v>
      </c>
    </row>
    <row r="57" spans="2:3" x14ac:dyDescent="0.3">
      <c r="B57" s="7"/>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Sales</vt:lpstr>
      <vt:lpstr>Product</vt:lpstr>
      <vt:lpstr>People</vt:lpstr>
      <vt:lpstr>Location</vt:lpstr>
      <vt:lpstr>Calculation</vt:lpstr>
      <vt:lpstr>Dahboard</vt:lpstr>
      <vt:lpstr>Assets</vt:lpstr>
      <vt:lpstr>amount.bar.limit</vt:lpstr>
      <vt:lpstr>amount.bar.limit2</vt:lpstr>
      <vt:lpstr>country.maps</vt:lpstr>
      <vt:lpstr>country.names</vt:lpstr>
      <vt:lpstr>graph.options</vt:lpstr>
      <vt:lpstr>profit.icon.status</vt:lpstr>
      <vt:lpstr>selected.team</vt:lpstr>
      <vt:lpstr>sort.option.for.people.table</vt:lpstr>
      <vt:lpstr>sort.option.list</vt:lpstr>
      <vt:lpstr>sort.options.product.table</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919131795611</cp:lastModifiedBy>
  <dcterms:created xsi:type="dcterms:W3CDTF">2021-03-14T20:21:32Z</dcterms:created>
  <dcterms:modified xsi:type="dcterms:W3CDTF">2023-09-15T06:06:02Z</dcterms:modified>
</cp:coreProperties>
</file>